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120" yWindow="-120" windowWidth="19440" windowHeight="13140"/>
  </bookViews>
  <sheets>
    <sheet name="разделы 1-3" sheetId="2" r:id="rId1"/>
    <sheet name="расшифровка по цвету" sheetId="4" r:id="rId2"/>
    <sheet name="Карта" sheetId="5" r:id="rId3"/>
    <sheet name="Светофор" sheetId="6" r:id="rId4"/>
  </sheets>
  <definedNames>
    <definedName name="_xlnm._FilterDatabase" localSheetId="0" hidden="1">'разделы 1-3'!$A$313:$P$393</definedName>
    <definedName name="_xlnm.Print_Titles" localSheetId="0">'разделы 1-3'!$15:$17</definedName>
    <definedName name="_xlnm.Print_Area" localSheetId="0">'разделы 1-3'!$A$7:$P$411</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38" i="2" l="1"/>
  <c r="K38" i="2"/>
  <c r="L38" i="2"/>
  <c r="I38" i="2"/>
  <c r="M266" i="2" l="1"/>
  <c r="L266" i="2"/>
  <c r="K266" i="2"/>
  <c r="J266" i="2"/>
  <c r="H266" i="2"/>
  <c r="G266" i="2"/>
  <c r="M265" i="2"/>
  <c r="L265" i="2"/>
  <c r="K265" i="2"/>
  <c r="J265" i="2"/>
  <c r="H265" i="2"/>
  <c r="G265" i="2"/>
  <c r="M331" i="2" l="1"/>
  <c r="L331" i="2"/>
  <c r="K331" i="2"/>
  <c r="J331" i="2"/>
  <c r="H331" i="2"/>
  <c r="G331" i="2"/>
  <c r="M329" i="2"/>
  <c r="L329" i="2"/>
  <c r="K329" i="2"/>
  <c r="J329" i="2"/>
  <c r="I329" i="2"/>
  <c r="H329" i="2"/>
  <c r="G329" i="2"/>
  <c r="M274" i="2"/>
  <c r="I274" i="2"/>
  <c r="H274" i="2"/>
  <c r="M271" i="2"/>
  <c r="L271" i="2"/>
  <c r="K271" i="2"/>
  <c r="K273" i="2" s="1"/>
  <c r="J271" i="2"/>
  <c r="I271" i="2"/>
  <c r="I273" i="2" s="1"/>
  <c r="H271" i="2"/>
  <c r="H273" i="2" s="1"/>
  <c r="G271" i="2"/>
  <c r="G273" i="2" s="1"/>
  <c r="L274" i="2"/>
  <c r="K274" i="2"/>
  <c r="J274" i="2"/>
  <c r="G274" i="2"/>
  <c r="M57" i="2"/>
  <c r="M75" i="2" s="1"/>
  <c r="L57" i="2"/>
  <c r="K57" i="2"/>
  <c r="J57" i="2"/>
  <c r="I57" i="2"/>
  <c r="H57" i="2"/>
  <c r="G57" i="2"/>
  <c r="M38" i="2"/>
  <c r="H38" i="2"/>
  <c r="G38" i="2"/>
  <c r="H334" i="2" l="1"/>
  <c r="G272" i="2"/>
  <c r="G333" i="2" s="1"/>
  <c r="H272" i="2"/>
  <c r="H333" i="2" s="1"/>
  <c r="L273" i="2"/>
  <c r="G334" i="2"/>
  <c r="K334" i="2"/>
  <c r="K272" i="2"/>
  <c r="K333" i="2" s="1"/>
  <c r="I272" i="2"/>
  <c r="J273" i="2"/>
  <c r="M273" i="2"/>
  <c r="M387" i="2"/>
  <c r="L387" i="2"/>
  <c r="K387" i="2"/>
  <c r="J387" i="2"/>
  <c r="I387" i="2"/>
  <c r="H387" i="2"/>
  <c r="G387" i="2"/>
  <c r="H204" i="2"/>
  <c r="I204" i="2"/>
  <c r="J204" i="2"/>
  <c r="K204" i="2"/>
  <c r="L204" i="2"/>
  <c r="M204" i="2"/>
  <c r="G204" i="2"/>
  <c r="M272" i="2" l="1"/>
  <c r="M333" i="2" s="1"/>
  <c r="M334" i="2"/>
  <c r="J272" i="2"/>
  <c r="J333" i="2" s="1"/>
  <c r="L272" i="2"/>
  <c r="L333" i="2" s="1"/>
  <c r="J334" i="2"/>
  <c r="L334" i="2"/>
  <c r="L73" i="2"/>
  <c r="M73" i="2"/>
  <c r="G75" i="2"/>
  <c r="G73" i="2" s="1"/>
  <c r="H75" i="2" l="1"/>
  <c r="H73" i="2" s="1"/>
  <c r="J73" i="2"/>
  <c r="K73" i="2"/>
  <c r="L315" i="2"/>
  <c r="L316" i="2" s="1"/>
  <c r="M315" i="2"/>
  <c r="M316" i="2" s="1"/>
  <c r="H315" i="2"/>
  <c r="H316" i="2" s="1"/>
  <c r="I315" i="2"/>
  <c r="I316" i="2" s="1"/>
  <c r="J315" i="2"/>
  <c r="J316" i="2" s="1"/>
  <c r="K315" i="2"/>
  <c r="K316" i="2" s="1"/>
  <c r="G315" i="2"/>
  <c r="G316" i="2" s="1"/>
  <c r="I95" i="2"/>
  <c r="J95" i="2"/>
  <c r="K95" i="2"/>
  <c r="L95" i="2"/>
  <c r="M95" i="2"/>
  <c r="H95" i="2"/>
  <c r="J24" i="2" l="1"/>
  <c r="K24" i="2"/>
  <c r="L24" i="2"/>
  <c r="M24" i="2"/>
  <c r="I24" i="2"/>
  <c r="F65" i="6"/>
  <c r="F63" i="6"/>
  <c r="F61" i="6"/>
  <c r="F60" i="6"/>
  <c r="F58" i="6"/>
  <c r="F56" i="6"/>
  <c r="F54" i="6"/>
  <c r="F52" i="6"/>
  <c r="F50" i="6"/>
  <c r="F47" i="6"/>
  <c r="F45" i="6"/>
  <c r="F43" i="6"/>
  <c r="F40" i="6"/>
  <c r="F38" i="6"/>
  <c r="F35" i="6"/>
  <c r="F33" i="6"/>
  <c r="F31" i="6"/>
  <c r="F29" i="6"/>
  <c r="F27" i="6"/>
  <c r="F25" i="6"/>
  <c r="F23" i="6"/>
  <c r="F21" i="6"/>
  <c r="E19" i="6"/>
  <c r="F19" i="6" s="1"/>
  <c r="E17" i="6"/>
  <c r="F17" i="6" s="1"/>
  <c r="F15" i="6"/>
  <c r="F14" i="6"/>
  <c r="F12" i="6"/>
  <c r="F10" i="6"/>
  <c r="F8" i="6"/>
  <c r="F60" i="5"/>
  <c r="F58" i="5"/>
  <c r="F56" i="5"/>
  <c r="F54" i="5"/>
  <c r="F52" i="5"/>
  <c r="F50" i="5"/>
  <c r="F48" i="5"/>
  <c r="F46" i="5"/>
  <c r="F43" i="5"/>
  <c r="F41" i="5"/>
  <c r="F39" i="5"/>
  <c r="F36" i="5"/>
  <c r="F34" i="5"/>
  <c r="F31" i="5"/>
  <c r="F29" i="5"/>
  <c r="F27" i="5"/>
  <c r="F25" i="5"/>
  <c r="F23" i="5"/>
  <c r="F21" i="5"/>
  <c r="F19" i="5"/>
  <c r="F17" i="5"/>
  <c r="E15" i="5"/>
  <c r="F15" i="5" s="1"/>
  <c r="E14" i="5"/>
  <c r="F14" i="5" s="1"/>
  <c r="F12" i="5"/>
  <c r="F10" i="5"/>
  <c r="F8" i="5"/>
  <c r="K254" i="2"/>
  <c r="K335" i="2" s="1"/>
  <c r="K330" i="2" s="1"/>
  <c r="I102" i="2"/>
  <c r="I72" i="2"/>
  <c r="J46" i="2"/>
  <c r="K46" i="2"/>
  <c r="L46" i="2"/>
  <c r="M46" i="2"/>
  <c r="I46" i="2"/>
  <c r="I73" i="2" l="1"/>
  <c r="M144" i="2"/>
  <c r="L144" i="2"/>
  <c r="L218" i="2"/>
  <c r="G343" i="2"/>
  <c r="G344" i="2" s="1"/>
  <c r="H225" i="2"/>
  <c r="I225" i="2"/>
  <c r="J225" i="2"/>
  <c r="K225" i="2"/>
  <c r="L225" i="2"/>
  <c r="M225" i="2"/>
  <c r="G225" i="2"/>
  <c r="H218" i="2"/>
  <c r="I218" i="2"/>
  <c r="J218" i="2"/>
  <c r="K218" i="2"/>
  <c r="M218" i="2"/>
  <c r="G218" i="2"/>
  <c r="H144" i="2" l="1"/>
  <c r="I144" i="2"/>
  <c r="J144" i="2"/>
  <c r="K144" i="2"/>
  <c r="H120" i="2"/>
  <c r="I120" i="2"/>
  <c r="J120" i="2"/>
  <c r="K120" i="2"/>
  <c r="L120" i="2"/>
  <c r="M120" i="2"/>
  <c r="G120" i="2"/>
  <c r="H102" i="2"/>
  <c r="J102" i="2"/>
  <c r="K102" i="2"/>
  <c r="L102" i="2"/>
  <c r="M102" i="2"/>
  <c r="G102" i="2"/>
  <c r="H254" i="2" l="1"/>
  <c r="H335" i="2" s="1"/>
  <c r="H330" i="2" s="1"/>
  <c r="I254" i="2"/>
  <c r="I335" i="2" s="1"/>
  <c r="I330" i="2" s="1"/>
  <c r="J254" i="2"/>
  <c r="J335" i="2" s="1"/>
  <c r="J330" i="2" s="1"/>
  <c r="L254" i="2"/>
  <c r="L335" i="2" s="1"/>
  <c r="L330" i="2" s="1"/>
  <c r="M254" i="2"/>
  <c r="M335" i="2" s="1"/>
  <c r="M330" i="2" s="1"/>
  <c r="G254" i="2"/>
  <c r="G335" i="2" s="1"/>
  <c r="G330" i="2" s="1"/>
  <c r="H234" i="2"/>
  <c r="I234" i="2"/>
  <c r="J234" i="2"/>
  <c r="K234" i="2"/>
  <c r="L234" i="2"/>
  <c r="M234" i="2"/>
  <c r="G234" i="2"/>
  <c r="G144" i="2" l="1"/>
  <c r="G255" i="2" s="1"/>
  <c r="H255" i="2"/>
  <c r="H386" i="2"/>
  <c r="I386" i="2"/>
  <c r="J386" i="2"/>
  <c r="K386" i="2"/>
  <c r="L386" i="2"/>
  <c r="M386" i="2"/>
  <c r="G386" i="2"/>
  <c r="I391" i="2"/>
  <c r="J391" i="2"/>
  <c r="K391" i="2"/>
  <c r="L391" i="2"/>
  <c r="M391" i="2"/>
  <c r="H391" i="2"/>
  <c r="H390" i="2" s="1"/>
  <c r="M390" i="2" l="1"/>
  <c r="L390" i="2"/>
  <c r="K390" i="2"/>
  <c r="J390" i="2"/>
  <c r="I390" i="2"/>
  <c r="M376" i="2" l="1"/>
  <c r="L376" i="2"/>
  <c r="K376" i="2"/>
  <c r="J376" i="2"/>
  <c r="I376" i="2"/>
  <c r="H376" i="2"/>
  <c r="G376" i="2"/>
  <c r="H397" i="2" l="1"/>
  <c r="I397" i="2"/>
  <c r="J397" i="2"/>
  <c r="K397" i="2"/>
  <c r="L397" i="2"/>
  <c r="M397" i="2"/>
  <c r="G397" i="2"/>
  <c r="H343" i="2" l="1"/>
  <c r="I343" i="2"/>
  <c r="J343" i="2"/>
  <c r="K343" i="2"/>
  <c r="L343" i="2"/>
  <c r="M343" i="2"/>
  <c r="L344" i="2" l="1"/>
  <c r="H344" i="2"/>
  <c r="K344" i="2"/>
  <c r="J344" i="2"/>
  <c r="M344" i="2"/>
  <c r="I344" i="2"/>
</calcChain>
</file>

<file path=xl/sharedStrings.xml><?xml version="1.0" encoding="utf-8"?>
<sst xmlns="http://schemas.openxmlformats.org/spreadsheetml/2006/main" count="1538" uniqueCount="494">
  <si>
    <t>№</t>
  </si>
  <si>
    <t>Плановый период</t>
  </si>
  <si>
    <t>1.</t>
  </si>
  <si>
    <t>%</t>
  </si>
  <si>
    <t>Административные данные</t>
  </si>
  <si>
    <t xml:space="preserve">млрд.   
тенге
</t>
  </si>
  <si>
    <t>-</t>
  </si>
  <si>
    <t>4. Спорт</t>
  </si>
  <si>
    <t>УЭиБП, УЭиЖКХ</t>
  </si>
  <si>
    <t>отчет</t>
  </si>
  <si>
    <t>количество</t>
  </si>
  <si>
    <t>МБ</t>
  </si>
  <si>
    <t>РБ</t>
  </si>
  <si>
    <t>млн. тенге</t>
  </si>
  <si>
    <t>ед.</t>
  </si>
  <si>
    <t>Акт ввода в эксплуатацию</t>
  </si>
  <si>
    <t>км</t>
  </si>
  <si>
    <t>Информация</t>
  </si>
  <si>
    <t>млн.тенге</t>
  </si>
  <si>
    <t xml:space="preserve">Приложение </t>
  </si>
  <si>
    <t>к постановлению акимата</t>
  </si>
  <si>
    <t>Костанайской области</t>
  </si>
  <si>
    <t>Утвержден</t>
  </si>
  <si>
    <t>постановлением акимата</t>
  </si>
  <si>
    <t>от  _______ 202_ года</t>
  </si>
  <si>
    <t>от _____ 202__ года</t>
  </si>
  <si>
    <t>№ ____</t>
  </si>
  <si>
    <t>чел.</t>
  </si>
  <si>
    <t>консультационные пункты</t>
  </si>
  <si>
    <t>млн. тг</t>
  </si>
  <si>
    <t>113-015</t>
  </si>
  <si>
    <t>028-015</t>
  </si>
  <si>
    <t>КНИ по РК</t>
  </si>
  <si>
    <t>КНИ по области</t>
  </si>
  <si>
    <t>ЦВЕТ</t>
  </si>
  <si>
    <t>Наименование индикаторов</t>
  </si>
  <si>
    <t>Целевые индикаторы</t>
  </si>
  <si>
    <t>Показатели результатов</t>
  </si>
  <si>
    <t>Денисовский район</t>
  </si>
  <si>
    <r>
      <t xml:space="preserve">Мероприятие.
</t>
    </r>
    <r>
      <rPr>
        <sz val="12"/>
        <color theme="1"/>
        <rFont val="Times New Roman"/>
        <family val="1"/>
        <charset val="204"/>
      </rPr>
      <t>Приобретение  спортивного инвентаря для обеспечения работы инструктором и методистов по спорту</t>
    </r>
  </si>
  <si>
    <t>число педагогов</t>
  </si>
  <si>
    <t>458-045</t>
  </si>
  <si>
    <t xml:space="preserve"> -</t>
  </si>
  <si>
    <t>451-015</t>
  </si>
  <si>
    <t>451-017, 451-050</t>
  </si>
  <si>
    <t>451-001, 451-005, 451-010, 451-006, 451-007</t>
  </si>
  <si>
    <t>годы</t>
  </si>
  <si>
    <t>МЭПР</t>
  </si>
  <si>
    <t>Приложение 2.</t>
  </si>
  <si>
    <t>Приложение к инвестиционному плану: Карта приоритетных и проблемных зон</t>
  </si>
  <si>
    <t xml:space="preserve">Наименование </t>
  </si>
  <si>
    <t>Единица измерения</t>
  </si>
  <si>
    <t>Базовое значение</t>
  </si>
  <si>
    <t>Всего</t>
  </si>
  <si>
    <r>
      <t>потребность</t>
    </r>
    <r>
      <rPr>
        <i/>
        <sz val="12"/>
        <color theme="1"/>
        <rFont val="Times New Roman"/>
        <family val="1"/>
        <charset val="204"/>
      </rPr>
      <t xml:space="preserve"> </t>
    </r>
  </si>
  <si>
    <t>Удовлетворённость, %</t>
  </si>
  <si>
    <r>
      <rPr>
        <b/>
        <sz val="12"/>
        <color theme="1"/>
        <rFont val="Times New Roman"/>
        <family val="1"/>
        <charset val="204"/>
      </rPr>
      <t xml:space="preserve"> Целевой  индикатор (специфичный).</t>
    </r>
    <r>
      <rPr>
        <sz val="12"/>
        <color theme="1"/>
        <rFont val="Times New Roman"/>
        <family val="1"/>
        <charset val="204"/>
      </rPr>
      <t xml:space="preserve"> ИФО валового выпуска продукции сельского хозяйства</t>
    </r>
  </si>
  <si>
    <t>Костанайская область</t>
  </si>
  <si>
    <t>Денисовский</t>
  </si>
  <si>
    <r>
      <rPr>
        <b/>
        <sz val="12"/>
        <color theme="1"/>
        <rFont val="Times New Roman"/>
        <family val="1"/>
        <charset val="204"/>
      </rPr>
      <t xml:space="preserve"> Целевой  индикатор 1.</t>
    </r>
    <r>
      <rPr>
        <sz val="12"/>
        <color theme="1"/>
        <rFont val="Times New Roman"/>
        <family val="1"/>
        <charset val="204"/>
      </rPr>
      <t xml:space="preserve"> Доля переработки мяса</t>
    </r>
  </si>
  <si>
    <r>
      <rPr>
        <b/>
        <sz val="12"/>
        <color theme="1"/>
        <rFont val="Times New Roman"/>
        <family val="1"/>
        <charset val="204"/>
      </rPr>
      <t xml:space="preserve"> Целевой  индикатор.</t>
    </r>
    <r>
      <rPr>
        <sz val="12"/>
        <color theme="1"/>
        <rFont val="Times New Roman"/>
        <family val="1"/>
        <charset val="204"/>
      </rPr>
      <t xml:space="preserve"> Доля внешних ИОК в РК</t>
    </r>
  </si>
  <si>
    <t>млрд. тг</t>
  </si>
  <si>
    <r>
      <t>Показатель результата 1.</t>
    </r>
    <r>
      <rPr>
        <sz val="12"/>
        <color theme="1"/>
        <rFont val="Times New Roman"/>
        <family val="1"/>
        <charset val="204"/>
      </rPr>
      <t xml:space="preserve"> Количество трудоустроенных граждан, в том числе молодежи</t>
    </r>
  </si>
  <si>
    <t>всего               тыс. чел.</t>
  </si>
  <si>
    <t>молодежь тыс. чел.</t>
  </si>
  <si>
    <r>
      <t xml:space="preserve">Показатель результата 1.1 </t>
    </r>
    <r>
      <rPr>
        <sz val="12"/>
        <color theme="1"/>
        <rFont val="Times New Roman"/>
        <family val="1"/>
        <charset val="204"/>
      </rPr>
      <t>Доля школ, расположенных в типовых зданиях</t>
    </r>
  </si>
  <si>
    <r>
      <t xml:space="preserve">Показатель результата 1.2 </t>
    </r>
    <r>
      <rPr>
        <sz val="12"/>
        <color theme="1"/>
        <rFont val="Times New Roman"/>
        <family val="1"/>
        <charset val="204"/>
      </rPr>
      <t>Охват детей качественным дошкольным воспитанием и обучением от 2 до 6 лет</t>
    </r>
  </si>
  <si>
    <r>
      <t xml:space="preserve">Показатель результата 4.1. </t>
    </r>
    <r>
      <rPr>
        <sz val="12"/>
        <color theme="1"/>
        <rFont val="Times New Roman"/>
        <family val="1"/>
        <charset val="204"/>
      </rPr>
      <t>Доведение численности граждан, занимающихся физической культурой и спортом до 50% от общего населения</t>
    </r>
  </si>
  <si>
    <r>
      <rPr>
        <b/>
        <sz val="12"/>
        <color theme="1"/>
        <rFont val="Times New Roman"/>
        <family val="1"/>
        <charset val="204"/>
      </rPr>
      <t xml:space="preserve">Показатель результата. </t>
    </r>
    <r>
      <rPr>
        <sz val="12"/>
        <color theme="1"/>
        <rFont val="Times New Roman"/>
        <family val="1"/>
        <charset val="204"/>
      </rPr>
      <t>Увеличение доли внутренних дорог в хорошем и удовлетворительном состоянии</t>
    </r>
  </si>
  <si>
    <r>
      <rPr>
        <b/>
        <sz val="12"/>
        <color theme="1"/>
        <rFont val="Times New Roman"/>
        <family val="1"/>
        <charset val="204"/>
      </rPr>
      <t>Показатель результата 6.1</t>
    </r>
    <r>
      <rPr>
        <sz val="12"/>
        <color theme="1"/>
        <rFont val="Times New Roman"/>
        <family val="1"/>
        <charset val="204"/>
      </rPr>
      <t xml:space="preserve"> (ЦУР, декомпозиция) Обеспечение доступа населения к услугам водоснабжения </t>
    </r>
  </si>
  <si>
    <r>
      <rPr>
        <b/>
        <sz val="12"/>
        <color theme="1"/>
        <rFont val="Times New Roman"/>
        <family val="1"/>
        <charset val="204"/>
      </rPr>
      <t xml:space="preserve">Показатель результата 6.4. </t>
    </r>
    <r>
      <rPr>
        <sz val="12"/>
        <color theme="1"/>
        <rFont val="Times New Roman"/>
        <family val="1"/>
        <charset val="204"/>
      </rPr>
      <t xml:space="preserve">Развитие инфраструктуры теплообеспечения </t>
    </r>
  </si>
  <si>
    <r>
      <t xml:space="preserve">Показатель результата 8.1 </t>
    </r>
    <r>
      <rPr>
        <sz val="12"/>
        <color theme="1"/>
        <rFont val="Times New Roman"/>
        <family val="1"/>
        <charset val="204"/>
      </rPr>
      <t>Обеспечение доступа к сети интернет</t>
    </r>
  </si>
  <si>
    <r>
      <t xml:space="preserve">Целевой индикатор </t>
    </r>
    <r>
      <rPr>
        <sz val="12"/>
        <color theme="1"/>
        <rFont val="Times New Roman"/>
        <family val="1"/>
        <charset val="204"/>
      </rPr>
      <t>(ЦУР декомпозиция). Обеспеченность жильем на одного проживающего</t>
    </r>
    <r>
      <rPr>
        <b/>
        <sz val="12"/>
        <color theme="1"/>
        <rFont val="Times New Roman"/>
        <family val="1"/>
        <charset val="204"/>
      </rPr>
      <t xml:space="preserve"> </t>
    </r>
  </si>
  <si>
    <r>
      <t>Показатель результата 2.5</t>
    </r>
    <r>
      <rPr>
        <sz val="12"/>
        <color theme="1"/>
        <rFont val="Times New Roman"/>
        <family val="1"/>
        <charset val="204"/>
      </rPr>
      <t xml:space="preserve"> Снижение уровня износа медицинских организаций</t>
    </r>
  </si>
  <si>
    <r>
      <t>Целевой индикатор</t>
    </r>
    <r>
      <rPr>
        <sz val="12"/>
        <color theme="1"/>
        <rFont val="Times New Roman"/>
        <family val="1"/>
        <charset val="204"/>
      </rPr>
      <t xml:space="preserve"> (ЦУР декомпозиция) Доля организаций образования, создавших условия для инклюзивного образования</t>
    </r>
  </si>
  <si>
    <r>
      <t xml:space="preserve">Показатель 1.1.  </t>
    </r>
    <r>
      <rPr>
        <sz val="12"/>
        <color theme="1"/>
        <rFont val="Times New Roman"/>
        <family val="1"/>
        <charset val="204"/>
      </rPr>
      <t>Доля воспитанников организаций для детей-сирот и детей, оставшихся без попечения родителей, от общего числа детей данной категории</t>
    </r>
  </si>
  <si>
    <r>
      <t xml:space="preserve">Показатель результата 1.2 </t>
    </r>
    <r>
      <rPr>
        <sz val="12"/>
        <color theme="1"/>
        <rFont val="Times New Roman"/>
        <family val="1"/>
        <charset val="204"/>
      </rPr>
      <t>Уровень предшкольной подготовки детей</t>
    </r>
  </si>
  <si>
    <r>
      <t xml:space="preserve">Целевой индикатор. </t>
    </r>
    <r>
      <rPr>
        <sz val="12"/>
        <color theme="1"/>
        <rFont val="Times New Roman"/>
        <family val="1"/>
        <charset val="204"/>
      </rPr>
      <t>Доля дошкольных организаций, соответствующих критериям оценки качества воспитания и обучения независимо от форм собственности</t>
    </r>
  </si>
  <si>
    <r>
      <t xml:space="preserve">Показатель результата 1.1 </t>
    </r>
    <r>
      <rPr>
        <sz val="12"/>
        <color theme="1"/>
        <rFont val="Times New Roman"/>
        <family val="1"/>
        <charset val="204"/>
      </rPr>
      <t>Доля педагогов, имеющих профильное образование, от общего количества руководителей, методистов, воспитателей дошкольных организаций</t>
    </r>
  </si>
  <si>
    <r>
      <t xml:space="preserve">Показатель результата 1.2 </t>
    </r>
    <r>
      <rPr>
        <sz val="12"/>
        <color theme="1"/>
        <rFont val="Times New Roman"/>
        <family val="1"/>
        <charset val="204"/>
      </rPr>
      <t>Доля педагогов дошкольных организаций, прошедших курсы повышения квалификации</t>
    </r>
  </si>
  <si>
    <r>
      <t xml:space="preserve">Показатель результата 1.1. </t>
    </r>
    <r>
      <rPr>
        <sz val="12"/>
        <color theme="1"/>
        <rFont val="Times New Roman"/>
        <family val="1"/>
        <charset val="204"/>
      </rPr>
      <t>Доля обучающихся, преодолевших пороговый уровень функциональной грамотности по результатам международного исследования PISA</t>
    </r>
    <r>
      <rPr>
        <b/>
        <sz val="12"/>
        <color theme="1"/>
        <rFont val="Times New Roman"/>
        <family val="1"/>
        <charset val="204"/>
      </rPr>
      <t xml:space="preserve"> </t>
    </r>
  </si>
  <si>
    <t>математика</t>
  </si>
  <si>
    <t>2025 г.</t>
  </si>
  <si>
    <t>2029 г.</t>
  </si>
  <si>
    <t xml:space="preserve"> чтение</t>
  </si>
  <si>
    <t>естествознание</t>
  </si>
  <si>
    <r>
      <t>Показатель результата 1.2.</t>
    </r>
    <r>
      <rPr>
        <sz val="12"/>
        <color theme="1"/>
        <rFont val="Times New Roman"/>
        <family val="1"/>
        <charset val="204"/>
      </rPr>
      <t xml:space="preserve"> Охват детей дополнительным образованием</t>
    </r>
  </si>
  <si>
    <t xml:space="preserve">Костанайская область </t>
  </si>
  <si>
    <r>
      <t xml:space="preserve">Показатель результата 1.2 </t>
    </r>
    <r>
      <rPr>
        <sz val="12"/>
        <color theme="1"/>
        <rFont val="Times New Roman"/>
        <family val="1"/>
        <charset val="204"/>
      </rPr>
      <t>Доля основных и средних школ, обеспеченных предметными кабинетами физики, химии, биологии, робототехники, STEM</t>
    </r>
  </si>
  <si>
    <r>
      <t xml:space="preserve">Показатель результата 1.3 </t>
    </r>
    <r>
      <rPr>
        <sz val="12"/>
        <color theme="1"/>
        <rFont val="Times New Roman"/>
        <family val="1"/>
        <charset val="204"/>
      </rPr>
      <t>Доля школ, охваченных высокоскоростным Интернетом</t>
    </r>
  </si>
  <si>
    <r>
      <t>Целевой индикатор</t>
    </r>
    <r>
      <rPr>
        <sz val="12"/>
        <rFont val="Times New Roman"/>
        <family val="1"/>
        <charset val="204"/>
      </rPr>
      <t xml:space="preserve">. Обеспечение населения услугами по сбору и вывозу отходов </t>
    </r>
  </si>
  <si>
    <r>
      <t xml:space="preserve">Целевой индикатор ЦУР. </t>
    </r>
    <r>
      <rPr>
        <sz val="12"/>
        <rFont val="Times New Roman"/>
        <family val="1"/>
        <charset val="204"/>
      </rPr>
      <t>Доля переработки и утилизации коммунальных отходов</t>
    </r>
    <r>
      <rPr>
        <b/>
        <sz val="12"/>
        <rFont val="Times New Roman"/>
        <family val="1"/>
        <charset val="204"/>
      </rPr>
      <t xml:space="preserve"> </t>
    </r>
    <r>
      <rPr>
        <b/>
        <strike/>
        <sz val="12"/>
        <color rgb="FFFF0000"/>
        <rFont val="Times New Roman"/>
        <family val="1"/>
        <charset val="204"/>
      </rPr>
      <t/>
    </r>
  </si>
  <si>
    <r>
      <rPr>
        <b/>
        <sz val="12"/>
        <color theme="1"/>
        <rFont val="Times New Roman"/>
        <family val="1"/>
        <charset val="204"/>
      </rPr>
      <t xml:space="preserve"> Целевой  индикатор.</t>
    </r>
    <r>
      <rPr>
        <sz val="12"/>
        <color theme="1"/>
        <rFont val="Times New Roman"/>
        <family val="1"/>
        <charset val="204"/>
      </rPr>
      <t xml:space="preserve"> Инвестиции в основной капитал (ИОК) </t>
    </r>
  </si>
  <si>
    <t xml:space="preserve"> в том числе молодежи</t>
  </si>
  <si>
    <t>молодежь тыс. человек</t>
  </si>
  <si>
    <t>261-079</t>
  </si>
  <si>
    <t>261-067</t>
  </si>
  <si>
    <r>
      <rPr>
        <b/>
        <u/>
        <sz val="12"/>
        <color theme="1"/>
        <rFont val="Times New Roman"/>
        <family val="1"/>
        <charset val="204"/>
      </rPr>
      <t>Денисов ауданының  2026-2030 жылдарға арналған Даму жоспарын іске асыру жөніндегі инвестициялық жоспар</t>
    </r>
    <r>
      <rPr>
        <sz val="12"/>
        <color theme="1"/>
        <rFont val="Times New Roman"/>
        <family val="1"/>
        <charset val="204"/>
      </rPr>
      <t xml:space="preserve">
</t>
    </r>
  </si>
  <si>
    <t xml:space="preserve">Аатауы </t>
  </si>
  <si>
    <t xml:space="preserve">Жауапты орындаушы </t>
  </si>
  <si>
    <t>Ақпарат көзі</t>
  </si>
  <si>
    <t xml:space="preserve">Өлшем бірлігі </t>
  </si>
  <si>
    <t xml:space="preserve">Аяқтау нысаны </t>
  </si>
  <si>
    <t>Есепті кезең (2024)</t>
  </si>
  <si>
    <t>Ағымдағы жылғы жоспар/нақты</t>
  </si>
  <si>
    <t>Жоспарлы кезең</t>
  </si>
  <si>
    <t>2026 жыл</t>
  </si>
  <si>
    <t>2027жыл</t>
  </si>
  <si>
    <t>2028 жыл</t>
  </si>
  <si>
    <t>2029 жыл</t>
  </si>
  <si>
    <t>2030 жыл</t>
  </si>
  <si>
    <t>Қаржыландыру көзі</t>
  </si>
  <si>
    <t xml:space="preserve"> Бюджеттік бағдарлама коды</t>
  </si>
  <si>
    <t>Жобаны іске асырудан күтілетін нәтиже, оның ішінде құрылған жұмыс орындарына (тұрақты/уақытша)</t>
  </si>
  <si>
    <t>1. Ұлттық даму жоспарын іске асыру</t>
  </si>
  <si>
    <t xml:space="preserve"> 1 бағыт:  Аймақ экономикасының өсуі</t>
  </si>
  <si>
    <t xml:space="preserve">НҰИ - 2. Экономиканың нақты өсу қарқыны, өткен жылға қатысты % </t>
  </si>
  <si>
    <r>
      <t xml:space="preserve">Мақсатты   индикатор (ерекшелік). </t>
    </r>
    <r>
      <rPr>
        <sz val="12"/>
        <rFont val="Times New Roman"/>
        <family val="1"/>
        <charset val="204"/>
      </rPr>
      <t>Ауыл шаруашылығы өнімінің жалпы шығарылымының НКИ</t>
    </r>
  </si>
  <si>
    <t>Денисов ауданы</t>
  </si>
  <si>
    <t>Ресми статистикалық ақпарат</t>
  </si>
  <si>
    <t>АШКБ</t>
  </si>
  <si>
    <r>
      <rPr>
        <b/>
        <sz val="12"/>
        <color theme="1"/>
        <rFont val="Times New Roman"/>
        <family val="1"/>
        <charset val="204"/>
      </rPr>
      <t xml:space="preserve">Іс-шара. </t>
    </r>
    <r>
      <rPr>
        <sz val="12"/>
        <color theme="1"/>
        <rFont val="Times New Roman"/>
        <family val="1"/>
        <charset val="204"/>
      </rPr>
      <t>АӨК саласындағы инвестициялық жобаларды іске асыру</t>
    </r>
  </si>
  <si>
    <t>Аудан әкімінің орынбасары - Жангабулов С.А.</t>
  </si>
  <si>
    <t>Инвестициялық жобалардың Жол картасы</t>
  </si>
  <si>
    <t>саны</t>
  </si>
  <si>
    <t>млн. теңге</t>
  </si>
  <si>
    <t>АӨК жобаларын пайдалануға беру</t>
  </si>
  <si>
    <t>Покров ауылдық округіндегі 1 602 га алаңда суару жүйесін салу</t>
  </si>
  <si>
    <t>Майлы дақылдарға арналған қойма салу</t>
  </si>
  <si>
    <t xml:space="preserve"> "Вега спектр" ЖШС</t>
  </si>
  <si>
    <t>қарыз қаражаты</t>
  </si>
  <si>
    <t>Пайдалануға беру актісі</t>
  </si>
  <si>
    <t xml:space="preserve">өз қаражаты </t>
  </si>
  <si>
    <t xml:space="preserve">  "Eurasia Farm Innovations" ғылыми-өндірістік орталық" ЖШС - Бисетаев К.С.</t>
  </si>
  <si>
    <t xml:space="preserve"> "16000 тоннаға астық қоймасының 1 кезегін салу" </t>
  </si>
  <si>
    <t xml:space="preserve"> "1200 бас сауын малға арналған сүт-тауар фермасын салу"</t>
  </si>
  <si>
    <t>"Eurasia Farm Innovations" ғылыми-өндірістік орталық" ЖШС- Бисетаев К.С.</t>
  </si>
  <si>
    <t>Аудандағы суармалы алқапқа су алу және беру үшін инфрақұрылым салу Қостанай облысы, Денисов ауданы, Перелески ауылы "Сарыағаш" ЖШС үшін</t>
  </si>
  <si>
    <t>"Сарыағаш" ЖШС Муртазин У.М.</t>
  </si>
  <si>
    <t>Жем-шөп орталығының құрылысы</t>
  </si>
  <si>
    <t>"Eurasia Farm Innovations" ғылыми-өндірістік орталық" ЖШС Бисетаев К.С.</t>
  </si>
  <si>
    <t>"Eurasia Farm Innovations"ғылыми-өндірістік орталық" ЖШС Бисетаев К.С.</t>
  </si>
  <si>
    <t>"Eurasia Farm Innovations" ғылыми-өндірістік орталық" ЖШС  Бисетаев К.С.</t>
  </si>
  <si>
    <t>"Машина-трактор шеберханасын, кеңсе мен ғылыми-білім беру орталығын салу"</t>
  </si>
  <si>
    <t>Қаржылық ресурстар</t>
  </si>
  <si>
    <t>1.1 мақсат,  Облыстың базалық салаларын басым дамыту</t>
  </si>
  <si>
    <t xml:space="preserve">КИҰ-30. Негізгі капиталға инвестициялар (НКИ), ЖІӨ % </t>
  </si>
  <si>
    <t>Статистикалық деректер</t>
  </si>
  <si>
    <t>млрд. теңге</t>
  </si>
  <si>
    <t>Мақсаты: инвестициялық климатты жақсарту</t>
  </si>
  <si>
    <t>НҰИ 31. НКИ жалпы көлеміндегі сыртқы инвестициялардың үлесі</t>
  </si>
  <si>
    <t>Іс-шара.  Инвестициялық жобаларды іске асыру</t>
  </si>
  <si>
    <t>Асфальтбетон зауытын орнату</t>
  </si>
  <si>
    <t>"Камысты Гарант" ЖШС</t>
  </si>
  <si>
    <t xml:space="preserve"> "АРВИС" ЖШС</t>
  </si>
  <si>
    <t>ЖК "Тобакобылова Г. С."</t>
  </si>
  <si>
    <t>Денисов ауданында "Мотель", кемпин-жол бойындағы сервисті салу</t>
  </si>
  <si>
    <t xml:space="preserve"> "Нурлэнд" ЖШС</t>
  </si>
  <si>
    <t>Кемпинг құрылысы</t>
  </si>
  <si>
    <t xml:space="preserve"> "Рекород Плюс" ЖШС</t>
  </si>
  <si>
    <t>Шағын маркеттің құрылысы</t>
  </si>
  <si>
    <t xml:space="preserve"> ЖК "Алиев" </t>
  </si>
  <si>
    <t xml:space="preserve">Заманауи технологияларды қолдана отырып, фарфордан жасалған тастан жасалған бұйымдар шығаратын зауыттың құрылысы (1 кезек) </t>
  </si>
  <si>
    <t>ЖШС "Ceramic Group"</t>
  </si>
  <si>
    <t>1 жолақтың құрылысы,  жерге теліміне өтінім берілді, Қазақинвестке сұрау салады, сараптаманы (бағалауды) Апроисер КСТ компаниясы жасады</t>
  </si>
  <si>
    <t>ЖШС "KAZGEO"</t>
  </si>
  <si>
    <t>Минералды ұнтақ өндіретін шар диірменін салу</t>
  </si>
  <si>
    <t>Молибден-вольфрам кендерінің дрожилов кен орны және молибден-вольфрам концентратын шығару. Кен өңдеу зауытын салу</t>
  </si>
  <si>
    <t>ЖШС «Qaz Mining Company»</t>
  </si>
  <si>
    <t>Шағын маркеттің ашылуының бірінші кезеңі</t>
  </si>
  <si>
    <t>Шағын маркеттің ашылуының екінші кезеңі</t>
  </si>
  <si>
    <t>Қаржылық  ресурстар</t>
  </si>
  <si>
    <t>Мақсат 1.2. Бизнестің экономикалық белсенділігінің өсуі үшін қолайлы жағдайлар жасау</t>
  </si>
  <si>
    <t>НҰИ-25. Инновация саласындағы белсенділік деңгейі</t>
  </si>
  <si>
    <r>
      <t>1. тапсырма.</t>
    </r>
    <r>
      <rPr>
        <sz val="12"/>
        <color theme="1"/>
        <rFont val="Times New Roman"/>
        <family val="1"/>
        <charset val="204"/>
      </rPr>
      <t xml:space="preserve"> Кәсіпорындардың инновациялық белсенділігін арттыру</t>
    </r>
  </si>
  <si>
    <t>Іс-шара . Инновациялық қызмет жөнінде  семинарлар өткізу</t>
  </si>
  <si>
    <t>Әкімшілік деректер</t>
  </si>
  <si>
    <t>Жобаны іске қосу</t>
  </si>
  <si>
    <t>НҰИ-26. Орналастыру орындарында қызмет көрсетілген ішкі туристер саны</t>
  </si>
  <si>
    <t>млн.адам</t>
  </si>
  <si>
    <t>мың адам</t>
  </si>
  <si>
    <t>НҰИ-27. Орналастыру орындарымен қызмет көрсетілетін келуші туристер саны</t>
  </si>
  <si>
    <t>млн. Адам</t>
  </si>
  <si>
    <t xml:space="preserve">Тапсырма. Бәсекеге қабілетті туристік индустрияны қалыптастыру  </t>
  </si>
  <si>
    <t>Үшінші кезең - "big size (big size) қонақ үйлерінің құрылысы және"Шаңырақ" демалыс базасының аумағын абаттандыру</t>
  </si>
  <si>
    <t xml:space="preserve">ЖК «Кузьменко А. В.». </t>
  </si>
  <si>
    <r>
      <t>НҰИ - 34</t>
    </r>
    <r>
      <rPr>
        <sz val="12"/>
        <color theme="1"/>
        <rFont val="Times New Roman"/>
        <family val="1"/>
        <charset val="204"/>
      </rPr>
      <t xml:space="preserve">. ҚР бойынша парниктік газдардың шекті көлемі, % (1990 жылғы деңгейге) </t>
    </r>
  </si>
  <si>
    <t>Облыс әкімінің орынбасары- Таңжарықов Б.К.</t>
  </si>
  <si>
    <t>Нысаналы индикатор. Коммуналдық қалдықтарды қайта өңдеу және кәдеге жарату үлесі</t>
  </si>
  <si>
    <t>1-бағыт бойынша қаржы ресурстарының жиыны.</t>
  </si>
  <si>
    <t>ЖБ-тен</t>
  </si>
  <si>
    <t>БК-ден</t>
  </si>
  <si>
    <t>2-бағыт: өмірдің жаңа сапасын қамтамасыз ету</t>
  </si>
  <si>
    <t>2.1-мақсат халықтың әлеуметтік өмірін жақсарту</t>
  </si>
  <si>
    <t>НҰИ-11. Табысы ең төменгі күнкөріс деңгейінен төмен/кедейлік шегінен төмен халықтың үлесі</t>
  </si>
  <si>
    <t>Тапсырма. Азаматтарды, оның ішінде жастарды жұмысқа орналастыру</t>
  </si>
  <si>
    <t>Нәтиже көрсеткіші . Жұмысқа орналастырылған азаматтардың, оның ішінде жастардың саны (декомпазирленген)</t>
  </si>
  <si>
    <t>барлығы адам</t>
  </si>
  <si>
    <t>жастар  адам</t>
  </si>
  <si>
    <t>Іс-шара.1 жұмысқа орналастырылған азаматтардың, оның ішінде жастардың саны</t>
  </si>
  <si>
    <t>Өңірлік стандарттар жүйесіне сәйкес әлеуметтік игіліктермен және қызметтермен қамтамасыз ету деңгейі</t>
  </si>
  <si>
    <r>
      <t xml:space="preserve">Тапсырма. </t>
    </r>
    <r>
      <rPr>
        <i/>
        <sz val="12"/>
        <color rgb="FF000000"/>
        <rFont val="Times New Roman"/>
        <family val="1"/>
        <charset val="204"/>
      </rPr>
      <t>Ауыл және қала тұрғындары үшін қолайлы орта құру</t>
    </r>
  </si>
  <si>
    <r>
      <t>НҰИ - 13</t>
    </r>
    <r>
      <rPr>
        <sz val="12"/>
        <color theme="1"/>
        <rFont val="Times New Roman"/>
        <family val="1"/>
        <charset val="204"/>
      </rPr>
      <t>. АЕМ</t>
    </r>
  </si>
  <si>
    <t xml:space="preserve">1. Білім </t>
  </si>
  <si>
    <t xml:space="preserve"> 1.1 нәтиже көрсеткіші
Типтік ғимараттарда орналасқан мектептердің үлесі</t>
  </si>
  <si>
    <t>Күрделі жөндеу жүргізу</t>
  </si>
  <si>
    <t>млн.теңге</t>
  </si>
  <si>
    <t>22 жұмыс орны</t>
  </si>
  <si>
    <t xml:space="preserve">Нәтиже көрсеткіші 1.2
2 жастан 6 жасқа дейінгі балаларды сапалы мектепке дейінгі тәрбиемен және оқытумен қамту
</t>
  </si>
  <si>
    <t xml:space="preserve">Барлығы </t>
  </si>
  <si>
    <t>2. Денсаулық сақтау</t>
  </si>
  <si>
    <t xml:space="preserve"> 2.1 нәтиже көрсеткіші             Елді мекендерді алғашқы медициналық-санитарлық және консультациялық-диагностикалық көмекпен қамту                                                                                                                                                                                                                                                                                                             
</t>
  </si>
  <si>
    <t>Іс-шара. "Қостанай облысы, Денисов ауданы, Жалтыркөл ауылы мекенжайы бойынша медициналық пункт салу (сыртқы инженерлік желісіз)»</t>
  </si>
  <si>
    <t>«Қостанай облысы, Денисов ауданы, Перелеск ауылы, Юбилейная көшесі,15 мекенжайы бойынша дәрігерлік амбулатория салу (сыртқы желілерсіз)»</t>
  </si>
  <si>
    <t>3. Мәдениет</t>
  </si>
  <si>
    <t>Нәтиже көрсеткіші 3.1
Мәдениет объектілерімен және қызметтерімен қамтамасыз етудің өсуі</t>
  </si>
  <si>
    <t xml:space="preserve"> "Денисов ауданының Әйет ауылында 100 орындық ауылдық клуб салу "</t>
  </si>
  <si>
    <t>жобаның саны</t>
  </si>
  <si>
    <t>бірлік</t>
  </si>
  <si>
    <t>ЖБ</t>
  </si>
  <si>
    <t xml:space="preserve">"Денисов ауданының Глебовка ауылында 100 орындық ауылдық клуб салу " </t>
  </si>
  <si>
    <t>"Денисов ауданының Свердловка  ауылында 100 орындық ауылдық клуб салу " "</t>
  </si>
  <si>
    <t>"Қостанай облысы, Денисов ауданы, Перелески ауылы, Юбилейная көшесі, 11 үй мекенжайы бойынша "Жол бір" этно-мәдени орталығы ретінде жатақхананы қайта жаңарту»</t>
  </si>
  <si>
    <t>«Қостанай облысы, Денисов ауданы,  Перелески ауылы,  Школьная көшесі, 1 «Б»мекен-жайындағы  Мәдениет үйін күрделі жөндеу (сыртқы инженерлік жүйесіз)»</t>
  </si>
  <si>
    <t>«Қостанай облысы, Денисов ауданы,  Қырым ауылы, Парковая көшесі, 12 мекен-жайындағы  Мәдениет үйін реконструкциялау (сыртқы инженерлік жүйесіз)»</t>
  </si>
  <si>
    <t>«Қостанай облысы, Денисов ауданы,  Жалтыркөл ауылы,  Мир көшесі,4 құрылыс мекен-жайындағы  Мәдениет үйін күрделі жөндеу (сыртқы инженерлік жүйесіз)»</t>
  </si>
  <si>
    <t>ЖБ, СГФ</t>
  </si>
  <si>
    <t>Нәтиже көрсеткіші 4,1-Дене шынықтырумен және спортпен шұғылданатын азаматтар санын жалпы халықтың 50% - на дейін жеткізу</t>
  </si>
  <si>
    <t>ЭБЖБ, ДШСБ</t>
  </si>
  <si>
    <t>Іс-шара                                                                   "Қостанай облысы, Денисов ауданы, Перелески ауылында дене шынықтыру-сауықтыру кешенін салу»</t>
  </si>
  <si>
    <t xml:space="preserve">Іс-шара                                                                   "Қостанай облысы, Денисов ауданы, Фрунзе ауылында дене шынықтыру-сауықтыру кешенін салу»
</t>
  </si>
  <si>
    <t>Іс-шара                                                                   "Қостанай облысы, Денисов ауданы,  Глебовка ауылында дене шынықтыру-сауықтыру кешенін салу»</t>
  </si>
  <si>
    <t xml:space="preserve"> "Қостанай облысы, Денисов ауданы, Свердловка ауылында дене шынықтыру-сауықтыру кешенін салу»</t>
  </si>
  <si>
    <t xml:space="preserve"> "Қостанай облысы, Денисов ауданы,Приреченка ауылында дене шынықтыру-сауықтыру кешенін салу»</t>
  </si>
  <si>
    <t>Свердлова ауылында Спорт алаңын орнату</t>
  </si>
  <si>
    <t>Әйет а ауылында Спорт алаңын орнату</t>
  </si>
  <si>
    <t>Заәйет  ауылында Спорт алаңын орнату</t>
  </si>
  <si>
    <t xml:space="preserve"> Перелески ауылында Спорт алаңын орнату</t>
  </si>
  <si>
    <t>Аршалы  ауылында Спорт алаңын орнату</t>
  </si>
  <si>
    <t>Красноармейское  ауылында Спорт алаңын орнату</t>
  </si>
  <si>
    <t xml:space="preserve"> Досовка және  Покровкаауылдарында Воркаут алаңдарын орнату</t>
  </si>
  <si>
    <t xml:space="preserve"> Денисовка ауылында бассейн құрылысы</t>
  </si>
  <si>
    <t>5. Жол инфрақұрылымы</t>
  </si>
  <si>
    <t xml:space="preserve">Нәтиже көрсеткіші 5.1 Жақсы және қанағаттанарлық жағдайда ішкі жолдардың үлесін арттыру
</t>
  </si>
  <si>
    <t>Іс-шара.
«Қостанай облысы, Денисов ауданы, Перелески ауылындағы Школьная (0,52 км), Молодёжная (0,565 км), Парковая (0,758 км) көшелерін орташа жөндеу».</t>
  </si>
  <si>
    <t>"Қостанай облысы, Денисов ауданы, Перелески ауылындағы Целинная (0,357 км), Садовая (0,32 км), Южная (0,255 км) көшелерін орташа жөндеу"</t>
  </si>
  <si>
    <t>«Қостанай облысы, Денисов ауданы, Фрунзе ауылындағы  Новая (0,646 км), Молодежная (0,300 км), Майская (0,303 км), Приаятская (0,320 км), Фрунзенская (1,151 км) көшелерін орташа жөндеу».</t>
  </si>
  <si>
    <t>Іс-шара.  Фрунзе ауылындағы  Пролетарская (0,6), Степная (0,6), Больничная (0,6), Строительная (0,5), Гагарина (0,4) көшелерін орташа жөндеу.</t>
  </si>
  <si>
    <t>«Қостанай облысы, Денисов ауданы, Алшан ауылындағы  Гагарина (0,284 км.), Пушкина (0,294 км.), Абая (0,289 км.) көшелерін орташа жөндеу»</t>
  </si>
  <si>
    <t xml:space="preserve">Антоновка ауылындағы Садовая (2,37 км), Береговая (0,65 км) көшелерін орташа жөндеу </t>
  </si>
  <si>
    <t>«Қостанай облысы, Денисов ауданы, Приречен ауылдық округі, Окраинка ауылындағы Новая (0,249 км) и Центральная (0,380 км) көшелерін орташа жөндеу".</t>
  </si>
  <si>
    <t>«Қостанай облысы, Денисов ауданы, Приречен ауылдық округі, Приреченка ауылына кіреберіс көшесін орташа жөндеу (1,124 км)»</t>
  </si>
  <si>
    <t>Әйет ауылындағы  40 лет Казахстана (0,58 км) және  50 лет Казахстана (0,65 км) көшелерін орташа жөндеу</t>
  </si>
  <si>
    <t>Әйет ауылындағы  Мир (0,58) көшесін орташа жөндеу</t>
  </si>
  <si>
    <t>Әйет ауылындағы  Старая Школьная (0,12)көшесін орташа жөндеу</t>
  </si>
  <si>
    <t>«Қостанай облысы, Денисов ауданы, Әйет ауылдық округі, Заәйет ауылындағы  Ленин (1,562 км) және  Степная (0,97 км) көшелерін рташа жөндеу"</t>
  </si>
  <si>
    <t>Қостанай облысы, Денисов ауданы, Свердлов ауылындағы  Клубная (0,68) және Школьная (0,38) көшелерін орташа жөндеу</t>
  </si>
  <si>
    <t>Свердлов ауылдық округіндегі  Степная(1,22км) , Новая   (0,28км) көшелерін қиыршық таспен жабу</t>
  </si>
  <si>
    <t>«Қостанай облысы, Денисов ауданы, Денисовка ауылындағы  Терешкова-0,418 км, Титова-0,485 км, Заречная-0,35 км, Королева-0,157 км,  автожолдарын орташа жөндеу»</t>
  </si>
  <si>
    <t>«Қостанай облысы, Денисов ауданы, Денисовка ауылындағы ДЭУ (1,234 км),  Полевая (0,45 км) көшелеріндегі автожолдарын орташа жөндеу»</t>
  </si>
  <si>
    <t>«Қостанай облысы, Денисов ауданы, Денисовка ауылындағы  Калинин (ДСР)-1,072 км, Строительная-048 км, Станция-2,1 км, Рабочая-0,467 км  көшелеріндегі автожолдарын орташа жөндеу»</t>
  </si>
  <si>
    <t>«Қостанай облысы, Денисов ауданы, Денисовка ауылы 50-лет Октября (2,315)көшесін орташа жөндеу»</t>
  </si>
  <si>
    <t xml:space="preserve">Қостанай облысы, Денисов ауданы, Аршалы ауылындағы Центральная (1,7), Целинная (0,980), Школьная  (0,672), Набережная (2,0), Цветочная (0,3) көшелерін, кіреберіс бөлігін (0,6)  орташа жөндеу» </t>
  </si>
  <si>
    <t xml:space="preserve">Қостанай облысы, Денисов ауданы, Георгиевка ауылындағы Центральная (0,604), Целинная (0,379) көшелерін, кіреберіс бөлігін (0,798) орташа жөндеу" </t>
  </si>
  <si>
    <t>Аудан әкімінің орынбасары Жангабулов С.А.,ТҮКШАЖБ басшысының м.а. Дощанова А:Б.</t>
  </si>
  <si>
    <t>Қостанай облысы, Денисов ауданы,набережный ауылындағы  Центральная (1,1), Молодёжная (1,0), Береговая (0,603) көшелерін орташа жөндеу</t>
  </si>
  <si>
    <t xml:space="preserve">"Қостанай облысы, Денисов ауданы, Глебовка ауылындағы  Центральная (1,6), Школьная (1,3), Новостройка (0,4), Гагарина (1,150), Молодёжная (0,920) көшелерін орташа жөндеу" </t>
  </si>
  <si>
    <t>Покровка ауылындағы Набережная (1,6), Мира (0,636), Целинная (1,190)көшелерін орташа жөндеу</t>
  </si>
  <si>
    <t>Жалтыркөл ауылындағы  Озерная (0,986), Южная (0,370), Комсомольская (0,450), Молодежная (0,400), Таганрогская (1040,0) көшелерін орташа жөндеу</t>
  </si>
  <si>
    <t>Жалтыркөл ауылындағы  Целинная (0,700), 20 лет Целины (0,550), Северная (0,505), Въездная (0,450), Мира (0,350) көшелерін орташа жөндеу</t>
  </si>
  <si>
    <t>Архангельск ауылындағы Колхозная (0,504), Урожайная (1,300), Клубная (0,400) көшелерін орташа жөндеу</t>
  </si>
  <si>
    <t xml:space="preserve">Архангельск ауылындағы  Парковая (0,400), Степная (0,700), Победы (0,700), Новая (0,350) орташа жөндеу </t>
  </si>
  <si>
    <t>Гришенка ауылындағы Набережная (1,9),Торговая (0,300), Целинная (0,280), Центральная (1,9), Молодежная (0,300), Дородная (0,21), Новая (0,200) көшелерін орташа жөндеу</t>
  </si>
  <si>
    <t>Орындалған жұмыстар актісі</t>
  </si>
  <si>
    <t>6. Инженерлік инфрақұрылым</t>
  </si>
  <si>
    <t xml:space="preserve">Нәтиже көрсеткіші 6.1 (ТДМ, ыдырау)
Обеспечение доступа населения к услугам водоснабжения 
</t>
  </si>
  <si>
    <t>ЭжБЖБ, ЭжТҮКШБ</t>
  </si>
  <si>
    <t>іс-шара</t>
  </si>
  <si>
    <t>Іс-шара.«Қостанай облысы, Денисов ауданы, Покровка ауылын сумен жабдықтаудың тарату желісін салу»</t>
  </si>
  <si>
    <t>Ауылды сумен жабдықтаудың тарату желісін салу</t>
  </si>
  <si>
    <t>Іс-шара.«Қостанай облысы, Денисов ауданы, Досовка ауылын сумен жабдықтаудың тарату желісін салу»</t>
  </si>
  <si>
    <t>Іс-шара.«Қостанай облысы, Денисов ауданы, Досовка ауылын сумен жабдықтаудың құрылысын  салу»</t>
  </si>
  <si>
    <t>Іс-шара.«Қостанай облысы, Денисов ауданы, Покровка ауылын сумен жабдықтаудың құрылысын  салу»</t>
  </si>
  <si>
    <t xml:space="preserve"> "Қостанай облысы, Денисов ауданы, Жалтыркөл, Архангельск ауылдарын сумен жабдықтауды қайта құру"</t>
  </si>
  <si>
    <t>Нәтиже көрсеткіші 6.4 жылумен қамтамасыз ету инфрақұрылымын дамыту</t>
  </si>
  <si>
    <t xml:space="preserve">Денисов ауданы </t>
  </si>
  <si>
    <t>Іс-шара.
Денисов ауданы Перелески ауылында газ отынымен Блокты-модульді қазандық салу</t>
  </si>
  <si>
    <t>ЭжБЖБ,ЭжЖТҮКШБ</t>
  </si>
  <si>
    <t xml:space="preserve">Нәтиже көрсеткіші 6.5(ЦУР, декомпозиция)
Газбен жабдықтау инфрақұрылымын дамыту
</t>
  </si>
  <si>
    <t>ІС-шара.
"Қостанай облысы Денисов ауданы Гришенка ауылының газ тарату желілерін салу»</t>
  </si>
  <si>
    <t>Іс-шара.
"Қостанай облысы Денисов ауданы Набережное ауылының газ тарату желілерін салу»</t>
  </si>
  <si>
    <t>Қостанай облысы, Денисов ауданы, Перелески ауылы, "Қостанай-Қарабұтақ" республикалық автожол трассасы 151 км, 1-құрылыс (10 км)мекенжайы бойынша жол бойындағы сервис объектісіне газбен жабдықтау құрылысы</t>
  </si>
  <si>
    <t>ЭжБЖББ, ЭжТҮКШБ</t>
  </si>
  <si>
    <t>7.Ақпараттық коммуникация</t>
  </si>
  <si>
    <t>Нәтиже көрсеткіші 7.1 интернет желісіне қол жеткізуді қамтамасыз ету</t>
  </si>
  <si>
    <t>Іс-шара. "Қостанай облысы Денисов ауданы Алшан ауылында биіктігі 24 метр байланыс тірегін салу (қайта қолдану)"</t>
  </si>
  <si>
    <t>"Қостанай облысы Денисов ауданы Георгиевка  ауылында биіктігі 24 метр байланыс тірегін салу (қайта қолдану)"</t>
  </si>
  <si>
    <t>"Қостанай облысы Денисов ауданы Досовка ауылында биіктігі 24 метр байланыс тірегін салу (қайта қолдану)"</t>
  </si>
  <si>
    <t>"Қостанай облысы Денисов ауданы Тавриченка ауылында биіктігі 30 метр байланыс тірегін салу (қайта қолдану)"</t>
  </si>
  <si>
    <t>"Қостанай облысы Денисов ауданы Шұңқыркөл ауылында биіктігі 40 метр байланыс тірегін салу (қайта қолдану)"</t>
  </si>
  <si>
    <t>"Қостанай облысы Денисов ауданы Архангельск ауылында биіктігі 30 метр байланыс тірегін салу (қайта қолдану)"</t>
  </si>
  <si>
    <t>Іс-шара.
"Қостанай облысы Денисов ауданы Денисовка  ауылында биіктігі 30 метр байланыс тірегін салу (қайта қолдану)"</t>
  </si>
  <si>
    <t>Іс-шара.
"Қостанай облысы Денисов ауданы Окраинка  ауылында биіктігі 30 метр байланыс тірегін салу (қайта қолдану)"</t>
  </si>
  <si>
    <t>Мақсат 2.2. Инфрақұрылымды жетілдіру және халықты қолжетімді тұрғын үймен қамтамасыз ету</t>
  </si>
  <si>
    <r>
      <rPr>
        <i/>
        <sz val="12"/>
        <color theme="1"/>
        <rFont val="Times New Roman"/>
        <family val="1"/>
        <charset val="204"/>
      </rPr>
      <t>Тапсырма. Азаматтар үшін тұрғын үйдің қолжетімділігін қамтамасыз ету үшін тұрғын үй құрылысының қарқынын арттыру</t>
    </r>
    <r>
      <rPr>
        <b/>
        <i/>
        <sz val="12"/>
        <color theme="1"/>
        <rFont val="Times New Roman"/>
        <family val="1"/>
        <charset val="204"/>
      </rPr>
      <t xml:space="preserve">
</t>
    </r>
  </si>
  <si>
    <t>ш.м</t>
  </si>
  <si>
    <t>Іс-шара 1.ӘТО үшін пәтер сатып алу</t>
  </si>
  <si>
    <t>Мақсат:  Ауылдық елді мекендерге жұмыс істеу және тұру үшін келген әлеуметтік сала және агроөнеркәсіптік кешен мамандарын ынталандыру</t>
  </si>
  <si>
    <r>
      <rPr>
        <b/>
        <sz val="12"/>
        <color theme="1"/>
        <rFont val="Times New Roman"/>
        <family val="1"/>
        <charset val="204"/>
      </rPr>
      <t>Мақсатты  индикатор</t>
    </r>
    <r>
      <rPr>
        <sz val="12"/>
        <color theme="1"/>
        <rFont val="Times New Roman"/>
        <family val="1"/>
        <charset val="204"/>
      </rPr>
      <t>: Тұрғын үй сатып алуға бюджеттік кредит алған мамандар саны</t>
    </r>
  </si>
  <si>
    <t>мамандар</t>
  </si>
  <si>
    <t xml:space="preserve">Іс-шара:Ауылдық елді мекендерге жұмыс істеуге және тұруға келген денсаулық сақтау, білім беру, әлеуметтік қамсыздандыру, мәдениет, спорт және агроөнеркәсіптік кешен саласындағы мамандар, ауылдар, кенттер, ауылдық округтер әкімдері аппараттарының мемлекеттік қызметшілері үшін тұрғын үй сатып алуға бюджеттік кредитті қаржыландыру </t>
  </si>
  <si>
    <t>2.2-мақсат бойынша қаржылық ресурстар жиыны</t>
  </si>
  <si>
    <t xml:space="preserve"> 2.1 мақсат бойынша қаржылық ресурстар жиыны</t>
  </si>
  <si>
    <t>Мақсат  2.3. Қолжетімді және тиімді Денсаулық сақтау жүйесі</t>
  </si>
  <si>
    <t>НҰИ-6. Туған кездегі өмір сүру ұзақтығы</t>
  </si>
  <si>
    <r>
      <t xml:space="preserve"> 1. тапсырма. </t>
    </r>
    <r>
      <rPr>
        <i/>
        <sz val="12"/>
        <rFont val="Times New Roman"/>
        <family val="1"/>
        <charset val="204"/>
      </rPr>
      <t>Халықтың санитариялық-эпидемиологиялық саламаттылығын қамтамасыз ету</t>
    </r>
  </si>
  <si>
    <t>Аудан әкімінің орынбасары Биктимисова А.Е.</t>
  </si>
  <si>
    <t>Іс-шара 1.  
Медицина қызметкерлерімен вакцинамен басқарылатын инфекцияларға қарсы вакцинациялау мәселелері бойынша тренингтер өткізу</t>
  </si>
  <si>
    <r>
      <t xml:space="preserve">Тапсырма 4. </t>
    </r>
    <r>
      <rPr>
        <sz val="12"/>
        <color theme="1"/>
        <rFont val="Times New Roman"/>
        <family val="1"/>
        <charset val="204"/>
      </rPr>
      <t>Медицина кадрларын даярлау сапасын арттыру және медицина ғылымын дамыту</t>
    </r>
  </si>
  <si>
    <r>
      <rPr>
        <b/>
        <sz val="12"/>
        <color theme="1"/>
        <rFont val="Times New Roman"/>
        <family val="1"/>
        <charset val="204"/>
      </rPr>
      <t xml:space="preserve">Нәтиже көрсеткіші 4.1 </t>
    </r>
    <r>
      <rPr>
        <sz val="12"/>
        <color theme="1"/>
        <rFont val="Times New Roman"/>
        <family val="1"/>
        <charset val="204"/>
      </rPr>
      <t xml:space="preserve">
Өңірлердің медицина қызметкерлерімен қамтамасыз етудің ең төменгі нормативтеріне сәйкес ауыл халқының медицина қызметкерлерімен қамтамасыз етілуінің деңгейін көтеру</t>
    </r>
  </si>
  <si>
    <t>Мақсат 2.4. Сапалы білім</t>
  </si>
  <si>
    <t>PISA тестілеуіне негізделген орта білім беру нәтижелерінің сапасы, ұпайлар</t>
  </si>
  <si>
    <t>НҰИ-7. оқу сауаттылығы</t>
  </si>
  <si>
    <t>НҰИ-8. математикалық сауаттылық</t>
  </si>
  <si>
    <t>НҰИ-9жаратылыстану-ғылыми сауаттылық</t>
  </si>
  <si>
    <t>ұпайлар</t>
  </si>
  <si>
    <r>
      <t xml:space="preserve">Мақсат. </t>
    </r>
    <r>
      <rPr>
        <i/>
        <sz val="12"/>
        <color theme="1"/>
        <rFont val="Times New Roman"/>
        <family val="1"/>
        <charset val="204"/>
      </rPr>
      <t>Мектеп жасына дейінгі балалардың дағдылары мен тәжірибелерін дамыту деңгейін арттыру</t>
    </r>
  </si>
  <si>
    <r>
      <t xml:space="preserve">Мақсатты индикатор. </t>
    </r>
    <r>
      <rPr>
        <sz val="12"/>
        <color theme="1"/>
        <rFont val="Times New Roman"/>
        <family val="1"/>
        <charset val="204"/>
      </rPr>
      <t>2 жастан 6 жасқа дейінгі балаларды мектепке дейінгі тәрбиемен және оқытумен қамту</t>
    </r>
  </si>
  <si>
    <t>ББ</t>
  </si>
  <si>
    <t xml:space="preserve">Аудан әкімінің орынбасары </t>
  </si>
  <si>
    <r>
      <t xml:space="preserve">Тапсырма 1. </t>
    </r>
    <r>
      <rPr>
        <sz val="12"/>
        <color theme="1"/>
        <rFont val="Times New Roman"/>
        <family val="1"/>
        <charset val="204"/>
      </rPr>
      <t>Тәрбиеленушілердің дағдылары мен дағдыларын дамыту деңгейін арттыру</t>
    </r>
  </si>
  <si>
    <t xml:space="preserve">Нәтиже көрсеткіші 1.1. 
Балалардың мектепалды даярлық деңгейі
</t>
  </si>
  <si>
    <t>аудан әкімінің орынбасары Биктимисова А.Е.</t>
  </si>
  <si>
    <t xml:space="preserve">Іс-шара 3. Мектепке дейінгі тәрбиемен қамтылмаған балалардың ата-аналарына арналған консультациялық пункттер желісін кеңейту және олардың қызметін жетілдіру және оқыту </t>
  </si>
  <si>
    <r>
      <t xml:space="preserve">Тапсырма 1. </t>
    </r>
    <r>
      <rPr>
        <i/>
        <sz val="12"/>
        <color theme="1"/>
        <rFont val="Times New Roman"/>
        <family val="1"/>
        <charset val="204"/>
      </rPr>
      <t>Мектепке дейінгі білім беру жүйесінің кадрлық әлеуетін оларды даярлау, біліктілігін арттыру жүйесін жетілдіру жолымен күшейту</t>
    </r>
  </si>
  <si>
    <t>Нәтиже көрсеткіші 1.1  
Мектепке дейінгі ұйымдар басшыларының, әдіскерлерінің, тәрбиешілерінің жалпы санынан бейінді білімі бар педагогтердің үлесі</t>
  </si>
  <si>
    <t>Нәтиже көрсеткіші 1.2   
Біліктілікті арттыру курстарынан өткен Мектепке дейінгі ұйымдар педагогтерінің үлесі</t>
  </si>
  <si>
    <r>
      <t xml:space="preserve">Іс-шара. </t>
    </r>
    <r>
      <rPr>
        <sz val="12"/>
        <color theme="1"/>
        <rFont val="Times New Roman"/>
        <family val="1"/>
        <charset val="204"/>
      </rPr>
      <t>Педагогтарды біліктілікті арттыру курстарына жіберу</t>
    </r>
  </si>
  <si>
    <t>білім бөлімі</t>
  </si>
  <si>
    <r>
      <t xml:space="preserve">Тапсырма 1. </t>
    </r>
    <r>
      <rPr>
        <i/>
        <sz val="12"/>
        <color theme="1"/>
        <rFont val="Times New Roman"/>
        <family val="1"/>
        <charset val="204"/>
      </rPr>
      <t>Мектептерді жайлы, қауіпсіз және заманауи білім беру ортасымен қамтамасыз ету</t>
    </r>
  </si>
  <si>
    <t>Іс-шара 1. Физика, химия және биология пәндерінің кабинеттерін сатып алу</t>
  </si>
  <si>
    <t>Іс-шара 2. Инклюзия  пәндерінің кабинетін сатып алу</t>
  </si>
  <si>
    <t>кабинеттер</t>
  </si>
  <si>
    <t>Іс-шара 2. Робототехника пәндерінің кабинеттерін сатып алу</t>
  </si>
  <si>
    <r>
      <t xml:space="preserve">Нәтиже көрсеткіші 1.3     
</t>
    </r>
    <r>
      <rPr>
        <sz val="12"/>
        <color theme="1"/>
        <rFont val="Times New Roman"/>
        <family val="1"/>
        <charset val="204"/>
      </rPr>
      <t>Жоғары жылдамдықты интернетпен қамтылған мектептердің үлесі</t>
    </r>
  </si>
  <si>
    <t>2.4-мақсат бойынша қаржылық ресурстар жиыны</t>
  </si>
  <si>
    <t>Мақсат 2.5. Аймақтағы экологиялық жағдайды жақсарту</t>
  </si>
  <si>
    <t>НҰИ - 15. Халықтың экологиялық өмір сапасына қанағаттану деңгейі</t>
  </si>
  <si>
    <t>ТРТПРБ</t>
  </si>
  <si>
    <r>
      <rPr>
        <b/>
        <sz val="12"/>
        <color theme="1"/>
        <rFont val="Times New Roman"/>
        <family val="1"/>
        <charset val="204"/>
      </rPr>
      <t xml:space="preserve">Мақсатты  индикатор. </t>
    </r>
    <r>
      <rPr>
        <sz val="12"/>
        <color theme="1"/>
        <rFont val="Times New Roman"/>
        <family val="1"/>
        <charset val="204"/>
      </rPr>
      <t xml:space="preserve">Халықты қалдықтарды жинау және шығару жөніндегі қызметтермен қамтамасыз ету (%) (ЦУР, декомпозиция)
</t>
    </r>
  </si>
  <si>
    <t>Денисов  ауданы</t>
  </si>
  <si>
    <t>Іс-шара. ҚТҚ жинауға арналған контейнерлік алаңдарды орнату</t>
  </si>
  <si>
    <t>Іс-шара. Рұқсат етілмеген полигондарды жою</t>
  </si>
  <si>
    <t>Мақсаты: сапалы коммуналдық қызметтермен қамтамасыз ету және кәріз тазарту құрылыстары жұмысының тиімділігін арттыру</t>
  </si>
  <si>
    <t>ЭжТҮКШБ</t>
  </si>
  <si>
    <t xml:space="preserve">НҰИ-34 ҚР бойынша парниктік газдардың шекті көлемі, % (1990 жылғы деңгейге) </t>
  </si>
  <si>
    <t>Антропогендік шығарындылар туралы Ұлттық есеп</t>
  </si>
  <si>
    <r>
      <rPr>
        <b/>
        <sz val="12"/>
        <color theme="1"/>
        <rFont val="Times New Roman"/>
        <family val="1"/>
        <charset val="204"/>
      </rPr>
      <t xml:space="preserve">Мақсатты индикатор. </t>
    </r>
    <r>
      <rPr>
        <sz val="12"/>
        <color theme="1"/>
        <rFont val="Times New Roman"/>
        <family val="1"/>
        <charset val="204"/>
      </rPr>
      <t xml:space="preserve">Коммуналдық қалдықтарды қайта өңдеу және кәдеге жарату үлесі
</t>
    </r>
  </si>
  <si>
    <t>2-бағыт бойынша қаржылық ресурстар жиыны.</t>
  </si>
  <si>
    <t>ҰҚ-дан</t>
  </si>
  <si>
    <t>РБ-тен</t>
  </si>
  <si>
    <t>БҚ-ден</t>
  </si>
  <si>
    <t>3. Жоспарлаудың өзге де құжаттарын, мемлекеттік функцияларды, өкілеттіктерді іске асыру және (немесе) Мемлекеттік қызметтер көрсету</t>
  </si>
  <si>
    <t>ә</t>
  </si>
  <si>
    <r>
      <t xml:space="preserve">Мақсаты: </t>
    </r>
    <r>
      <rPr>
        <sz val="12"/>
        <color theme="1"/>
        <rFont val="Times New Roman"/>
        <family val="1"/>
        <charset val="204"/>
      </rPr>
      <t>Қостанай облысының аумағында мемлекеттік ішкі және жастар саясатын іске асыру</t>
    </r>
  </si>
  <si>
    <r>
      <t>Мақсатты  индикатор 1       
Мемлекеттік саясатты іске асыру жөніндегі шаралар (</t>
    </r>
    <r>
      <rPr>
        <sz val="12"/>
        <color theme="1"/>
        <rFont val="Times New Roman"/>
        <family val="1"/>
        <charset val="204"/>
      </rPr>
      <t>Президент жолдауы, мемлекет Басшысының, ОМО, Қостанай облысы әкімінің тапсырмалар</t>
    </r>
    <r>
      <rPr>
        <b/>
        <sz val="12"/>
        <color theme="1"/>
        <rFont val="Times New Roman"/>
        <family val="1"/>
        <charset val="204"/>
      </rPr>
      <t>ы</t>
    </r>
    <r>
      <rPr>
        <i/>
        <sz val="12"/>
        <color theme="1"/>
        <rFont val="Times New Roman"/>
        <family val="1"/>
        <charset val="204"/>
      </rPr>
      <t>)</t>
    </r>
  </si>
  <si>
    <t>Мемлекеттік ақпараттық тапсырысты өткізу</t>
  </si>
  <si>
    <t>Мемлекеттік  әлеуметтік  тапсырысты өткізу</t>
  </si>
  <si>
    <t>Іс-шара. "Жастар ресурстық орталығы" КММ өткізеді</t>
  </si>
  <si>
    <t xml:space="preserve"> Іс-шара. "Жастар ресурстық орталығы" КММ  "Жасыл ел" бағдарламасын іске асыру</t>
  </si>
  <si>
    <t>есеп</t>
  </si>
  <si>
    <t xml:space="preserve">аналитикалық есеп </t>
  </si>
  <si>
    <t>ҚДБ ақпарат</t>
  </si>
  <si>
    <t>ІСБ қаржы ресурстары</t>
  </si>
  <si>
    <t xml:space="preserve"> ТҮКШжАЖБ</t>
  </si>
  <si>
    <t>Мақсат. Жол сапасын жақсарту</t>
  </si>
  <si>
    <t>Нысаналы индикатор
Жақсы және қанағаттанарлық жағдайдағы автомобиль жолдарының үлесі</t>
  </si>
  <si>
    <t>Іс-шара 1                     
Қостанай облысы, Денисов ауданы  "Денисовка-Гришенка", 0-0,83 км аудандық маңызы бар КР-DS-6 автомобиль жолын орташа жөндеу</t>
  </si>
  <si>
    <t>Іс-шара.                                                              
Қостанай облысы, денисов ауданы, Перелески-Қырым 0-10 км. аудандық маңызы бар КР-DS-14 автомобиль жолын орташа жөндеу</t>
  </si>
  <si>
    <t>"Заәйет-Жалтыркөл" 0-0,457 км аудандық маңызы бар КР-DS-4 автомобиль жолын орташа жөндеу</t>
  </si>
  <si>
    <t>"Заәйет- Фрунзе" 0-2,666 км.  аудандық маңызы бар КР-DS-8 автомобиль жолын орташа жөндеу</t>
  </si>
  <si>
    <t>Перелески-Қырым" 0-1,0 км  аудандық маңызы бар КР-DS-14 автомобиль жолын орташа жөндеу</t>
  </si>
  <si>
    <t xml:space="preserve"> "Аршала -Набережное" 0-4 км  аудандық маңызы бар КР-DS-12 автомобиль жолын орташа жөндеу</t>
  </si>
  <si>
    <t xml:space="preserve"> "Денисовка-Заәйет" 0-28 км  аудандық маңызы бар КР-DS-1 автомобиль жолын ағымдағы жөндеу</t>
  </si>
  <si>
    <t>"Шанырак"  демалыс базасына кіреберіс 2,63 км. кірме жолды ағымдағы жөндеу</t>
  </si>
  <si>
    <t xml:space="preserve"> Қостанай облысы, Денисов ауданы "Денисовка-Покровка" 0-38 км, аудандық маңызы бар KP-DS-15 автомобиль жолын ағымдағы жөндеу</t>
  </si>
  <si>
    <t>МжТДБ</t>
  </si>
  <si>
    <r>
      <t xml:space="preserve">Мақсат. </t>
    </r>
    <r>
      <rPr>
        <sz val="12"/>
        <color theme="1"/>
        <rFont val="Times New Roman"/>
        <family val="1"/>
        <charset val="204"/>
      </rPr>
      <t>Облыс халқының мәдени құндылықтарға қолжетімділігін кеңейту</t>
    </r>
  </si>
  <si>
    <t>Тапсырма. Мәдени нысандардың жағдайын жақсарту</t>
  </si>
  <si>
    <r>
      <rPr>
        <b/>
        <sz val="12"/>
        <rFont val="Times New Roman"/>
        <family val="1"/>
        <charset val="204"/>
      </rPr>
      <t>Нәтиже көрсеткіші.</t>
    </r>
    <r>
      <rPr>
        <sz val="12"/>
        <rFont val="Times New Roman"/>
        <family val="1"/>
        <charset val="204"/>
      </rPr>
      <t xml:space="preserve">  
Жөнделген мәдениет объектілерінің саны</t>
    </r>
  </si>
  <si>
    <t>Алшан АМҮ ғимаратын күрделі жөндеу</t>
  </si>
  <si>
    <t>Фрунзе АМҮ ғимаратын күрделі жөндеу</t>
  </si>
  <si>
    <t xml:space="preserve"> Приречен АМҮ ғимаратын күрделі жөндеу</t>
  </si>
  <si>
    <t>Іс-шара 1. Аудандық мәдениет үйін антитерорестикалық қорғауды қамтамасыз етуге арналған техникалар мен жабдықтар сатып алу</t>
  </si>
  <si>
    <t>Тапсырма. Арнаулы әлеуметтік қызметтер көрсету және арнаулы әлеуметтік қызметтер көрсету орталықтарында тұру үшін жағдайлар жасау</t>
  </si>
  <si>
    <t>Нәтиже көрсеткіші 1.Қызметті алушылар саны</t>
  </si>
  <si>
    <t>адам</t>
  </si>
  <si>
    <t xml:space="preserve"> ЕҚӘҚМ-не есеп</t>
  </si>
  <si>
    <t>Іс-шара. Қарттарға, мүгедектігі бар адамдарға, мүгедектігі бар балаларға, оңалту орталықтарында, адам саудасының құрбандарына арнаулы әлеуметтік қызметтер көрсету, үйде қызмет көрсету бөлімшесі</t>
  </si>
  <si>
    <t>Тапсырма. Мүгедектігі бар адамдарды және мүгедектігі бар балаларды мүгедектігі бар адамды оңалту мен оңалтудың жеке бағдарламасына сәйкес техникалық құралдармен және оңалту қызметтерімен қамтамасыз ету</t>
  </si>
  <si>
    <r>
      <rPr>
        <u/>
        <sz val="12"/>
        <color theme="1"/>
        <rFont val="Times New Roman"/>
        <family val="1"/>
        <charset val="204"/>
      </rPr>
      <t xml:space="preserve">Нәтиже көрсеткіші 1. </t>
    </r>
    <r>
      <rPr>
        <sz val="12"/>
        <color theme="1"/>
        <rFont val="Times New Roman"/>
        <family val="1"/>
        <charset val="204"/>
      </rPr>
      <t>Мүгедектігі бар адамды абилитациялау мен оңалтудың жеке бағдарламасымен орындау</t>
    </r>
  </si>
  <si>
    <t>Іс-шара 3.  Мүгедектігі бар адамдарды әлеуметтік қолдау</t>
  </si>
  <si>
    <t>АИС - Е - Собес модулі</t>
  </si>
  <si>
    <t>АИС - Е - Собес модулінен алу</t>
  </si>
  <si>
    <t>Тапсырма. Халықты жұмыспен қамту және қабылдау қоныс аудару квотасын орындау</t>
  </si>
  <si>
    <t>Нәтиже көрсеткіші 1. Халықты жұмыспен қамтуға жәрдемдесу</t>
  </si>
  <si>
    <t>ЕХӘҚМ есеп</t>
  </si>
  <si>
    <r>
      <t xml:space="preserve">Әкімшілік шығыстар, оның ішінде нысаналы индикаторлармен және нәтижелер көрсеткіштерімен қамтылмаған қаржы қаражаты </t>
    </r>
    <r>
      <rPr>
        <i/>
        <sz val="12"/>
        <color theme="1"/>
        <rFont val="Times New Roman"/>
        <family val="1"/>
        <charset val="204"/>
      </rPr>
      <t>(басқарма аппаратын ұстау; еңбек ұтқырлығы орталығын және халықты жұмыспен қамтудың мансаптық орталықтарын ұстау; аудандық және қалалық жұмыспен қамту бөлімдеріне қаражат аудару (мүгедектігі бар адамдарды әлеуметтік қолдау, әлеуметтік көмектің әртүрлі түрлері және басқалар)</t>
    </r>
  </si>
  <si>
    <t xml:space="preserve">ЖҚӘББ қаржылық </t>
  </si>
  <si>
    <t>СҚҚБ</t>
  </si>
  <si>
    <r>
      <t>СЖҚҚБ қызметін қамтамасыз ету (</t>
    </r>
    <r>
      <rPr>
        <i/>
        <sz val="12"/>
        <color theme="1"/>
        <rFont val="Times New Roman"/>
        <family val="1"/>
        <charset val="204"/>
      </rPr>
      <t>жалақыға, тауарларды, жұмыстарды, көрсетілетін қызметтерді сатып алуға арналған шығыстар, басқа да ағымдағы шығындар көзделген</t>
    </r>
    <r>
      <rPr>
        <sz val="12"/>
        <color theme="1"/>
        <rFont val="Times New Roman"/>
        <family val="1"/>
        <charset val="204"/>
      </rPr>
      <t>)</t>
    </r>
  </si>
  <si>
    <t>Қаржы ресурстары</t>
  </si>
  <si>
    <t>ДШжСБ</t>
  </si>
  <si>
    <t>Мақсат. Денисов ауданында бұқаралық спортты дамыту</t>
  </si>
  <si>
    <t>Нысаналы индикатор.Өткізілетін спорттық іс-шаралар саны</t>
  </si>
  <si>
    <t xml:space="preserve"> іс-шаралар саны</t>
  </si>
  <si>
    <t>Іс-шара.  Нысаналы индикаторға қол жеткізуге қаржыландыру</t>
  </si>
  <si>
    <t>Бұқаралық спортты және ұлттық спорт түрлерін дамыту</t>
  </si>
  <si>
    <t>Әр түрлі спорт түрлері бойынша ауданның (облыстық маңызы бар қаланың) құрама командаларының мүшелерін облыстық спорттық жарыстарға дайындау және қатысу</t>
  </si>
  <si>
    <t xml:space="preserve">Ағымдағы нысаналы трансферттер
бюджетам </t>
  </si>
  <si>
    <t>Аудандық деңгейде (облыстық маңызы бар қаланың)спорттық жарыстар өткізу</t>
  </si>
  <si>
    <t>Барлығы 3 бөлім бойынша</t>
  </si>
  <si>
    <t>Барлығы қаржылық ресурстар</t>
  </si>
  <si>
    <t>ЖБ,РБ</t>
  </si>
  <si>
    <t>ЖБ,ОБ</t>
  </si>
  <si>
    <t xml:space="preserve"> Ормандарды қорғау, күзету, молықтыру және орман пайдалану тиімділігін арттыру</t>
  </si>
  <si>
    <t>Өңірде it-бизнесті және инновацияларды дамыту үшін қолайлы және бәсекеге қабілетті орта құру.  Облыстың IT-секторының инвестициялық тартымдылығының өсуі.</t>
  </si>
  <si>
    <t>Облыстың еңбек нарығында сұранысқа ие жасанды интеллект саласында құзыреті бар мамандар пулын қалыптастыру.</t>
  </si>
  <si>
    <t>БК</t>
  </si>
  <si>
    <t>ЭжБЖБ, УИОГУиА</t>
  </si>
  <si>
    <t>СГФ-дан</t>
  </si>
  <si>
    <t>ДИ</t>
  </si>
  <si>
    <r>
      <t xml:space="preserve">МИ ОДМ
</t>
    </r>
    <r>
      <rPr>
        <sz val="12"/>
        <rFont val="Times New Roman"/>
        <family val="1"/>
        <charset val="204"/>
      </rPr>
      <t>Бір тұрғынға тұрғын үймен қамтамасыз ету</t>
    </r>
    <r>
      <rPr>
        <b/>
        <sz val="12"/>
        <rFont val="Times New Roman"/>
        <family val="1"/>
        <charset val="204"/>
      </rPr>
      <t xml:space="preserve">
</t>
    </r>
  </si>
  <si>
    <r>
      <t xml:space="preserve">НҰИ -14. </t>
    </r>
    <r>
      <rPr>
        <b/>
        <sz val="12"/>
        <rFont val="Times New Roman"/>
        <family val="1"/>
        <charset val="204"/>
      </rPr>
      <t>ТМС р</t>
    </r>
    <r>
      <rPr>
        <b/>
        <sz val="12"/>
        <color theme="1"/>
        <rFont val="Times New Roman"/>
        <family val="1"/>
        <charset val="204"/>
      </rPr>
      <t>еттейтін жылу, сумен жабдықтау және су бұру желілерінің тозу деңгейі</t>
    </r>
  </si>
  <si>
    <t>Барлығы РБ</t>
  </si>
  <si>
    <t>Барлығы ЖБ</t>
  </si>
  <si>
    <t xml:space="preserve"> РБ</t>
  </si>
  <si>
    <r>
      <rPr>
        <b/>
        <sz val="12"/>
        <rFont val="Times New Roman"/>
        <family val="1"/>
        <charset val="204"/>
      </rPr>
      <t>Нәтиже көрсеткіші 3.1 (ОДМ, декомпозиция)</t>
    </r>
    <r>
      <rPr>
        <sz val="12"/>
        <rFont val="Times New Roman"/>
        <family val="1"/>
        <charset val="204"/>
      </rPr>
      <t xml:space="preserve">
Ұлттық бағдарламаларға енгізілген барлық вакциналармен иммундаумен қамтылған халықтың нысаналы тобының үлесі кемінде 95%</t>
    </r>
  </si>
  <si>
    <t xml:space="preserve">Ресми статистикалық ақпарат </t>
  </si>
  <si>
    <r>
      <rPr>
        <b/>
        <sz val="12"/>
        <color theme="1"/>
        <rFont val="Times New Roman"/>
        <family val="1"/>
        <charset val="204"/>
      </rPr>
      <t xml:space="preserve">Мақсатты  индикатор </t>
    </r>
    <r>
      <rPr>
        <b/>
        <sz val="12"/>
        <rFont val="Times New Roman"/>
        <family val="1"/>
        <charset val="204"/>
      </rPr>
      <t>ОДМ</t>
    </r>
    <r>
      <rPr>
        <sz val="12"/>
        <color theme="1"/>
        <rFont val="Times New Roman"/>
        <family val="1"/>
        <charset val="204"/>
      </rPr>
      <t xml:space="preserve">
Инклюзивті білім беру үшін жағдай жасаған білім беру ұйымдарының үлесі</t>
    </r>
  </si>
  <si>
    <r>
      <t>Нәтиже көрсеткіші 1.2 (</t>
    </r>
    <r>
      <rPr>
        <b/>
        <sz val="12"/>
        <rFont val="Times New Roman"/>
        <family val="1"/>
        <charset val="204"/>
      </rPr>
      <t>ОДМ, дек</t>
    </r>
    <r>
      <rPr>
        <b/>
        <sz val="12"/>
        <color theme="1"/>
        <rFont val="Times New Roman"/>
        <family val="1"/>
        <charset val="204"/>
      </rPr>
      <t xml:space="preserve">омпозиция)      
</t>
    </r>
    <r>
      <rPr>
        <sz val="12"/>
        <color theme="1"/>
        <rFont val="Times New Roman"/>
        <family val="1"/>
        <charset val="204"/>
      </rPr>
      <t>Физика, химия, биология, робототехника, STEM пәндік кабинеттерімен қамтамасыз етілген негізгі және орта мектептердің үлесі</t>
    </r>
  </si>
  <si>
    <t xml:space="preserve">Мақсатты  индикатор ОДМ
Охват населения очисткой сточных вод
</t>
  </si>
  <si>
    <t>2.5-мақсат бойынша қаржылық ресурстар жиыны</t>
  </si>
  <si>
    <t>Іс-шара. Ауыл аманаты бағдарламасы бойынша жобаларға микрокредит беру</t>
  </si>
  <si>
    <t>Денисовка ауылының аумағында күнбағыс тұқымдарын қайта өңдеуге және сығымдауға арналған өндірістік желі және өсімдік тектес азықтарды (азықтық ұн) өндіру цехын салу</t>
  </si>
  <si>
    <t>Денисовка селосы аумағында жемшөп ұнын өндіруге арналған кешен салу</t>
  </si>
  <si>
    <t>Картоп, бидай және майлы дақылдарды суару үшін 95 гектар алқапқа суару жүйесінің екінші кезегін орнату жөніндегі жоба</t>
  </si>
  <si>
    <t>ЖШС «Тохтар Агро» Двуреченский А. В.</t>
  </si>
  <si>
    <t>ЖШС «Арыстан 2012» Битекенов Б.Б.</t>
  </si>
  <si>
    <t>КХ «Ваншейдт Р. Г."</t>
  </si>
  <si>
    <t>ЖШС "Зааятский элеватор" Какиманов С. Т.</t>
  </si>
  <si>
    <t>Әкімнің орынбасары (ЭБЖБ)</t>
  </si>
  <si>
    <t>Заместитель акима области  (УСХ и ЗО)</t>
  </si>
  <si>
    <t xml:space="preserve">Облыс әкімінің орынбасары  </t>
  </si>
  <si>
    <t xml:space="preserve">Облыс әкімінің орынбасары </t>
  </si>
  <si>
    <t>Аудан әкімінің орынбасары</t>
  </si>
  <si>
    <t>Әкімнің орынбасары(ЭБЖБ)</t>
  </si>
  <si>
    <t xml:space="preserve">аудан әкімінің орынбасары </t>
  </si>
  <si>
    <t xml:space="preserve">ДО </t>
  </si>
  <si>
    <t xml:space="preserve">Облыс әкімінің орынбасарлары </t>
  </si>
  <si>
    <t xml:space="preserve">Облыс әкімінің орынбасар </t>
  </si>
  <si>
    <t xml:space="preserve">Аудан әкімінің орынбасары,  ББ </t>
  </si>
  <si>
    <t xml:space="preserve">Аудан әкімінің орынбасары , ББ </t>
  </si>
  <si>
    <t>Облыс әкімінің орынбасары</t>
  </si>
  <si>
    <t xml:space="preserve">Аудан әкімінің орынбасары, ББ </t>
  </si>
  <si>
    <t xml:space="preserve">Аудан әкімінің орынбасары , АА </t>
  </si>
  <si>
    <t>Әкімнің орынбасары (МБ)</t>
  </si>
  <si>
    <t xml:space="preserve">аудан әкімінің орынбасары ,  МжТДБ </t>
  </si>
  <si>
    <t xml:space="preserve">Аудан әкімінің орынбасары , ДШСБ </t>
  </si>
  <si>
    <t xml:space="preserve">ДШСБ </t>
  </si>
  <si>
    <t>ДШСБ</t>
  </si>
  <si>
    <t xml:space="preserve">СҚҚБ , ДШСБ </t>
  </si>
  <si>
    <t xml:space="preserve">Облыс әкімінің орынбасары   </t>
  </si>
  <si>
    <t xml:space="preserve">Аудан әкімінің орынбасары  ,  ТҮКШАЖБ </t>
  </si>
  <si>
    <t xml:space="preserve">Аудан әкімінің орынбасары ,ТҮКШАЖБ </t>
  </si>
  <si>
    <t xml:space="preserve">Аудан әкімінің орынбасары ,СҚжҚБ </t>
  </si>
  <si>
    <t xml:space="preserve">Заместитель акима области </t>
  </si>
  <si>
    <t xml:space="preserve">Облыс әкімінің орынбасары, ЭжҚБ </t>
  </si>
  <si>
    <t>Аудан әкімінің орынбасары , ЭжҚБ</t>
  </si>
  <si>
    <t xml:space="preserve">Аудан әкімінің орынбасары , ЭжҚБ </t>
  </si>
  <si>
    <t xml:space="preserve">Қостанай облысы әкімінің орынбасары </t>
  </si>
  <si>
    <t xml:space="preserve">Аудан әкімінің орынбасары  </t>
  </si>
  <si>
    <t xml:space="preserve">ББ </t>
  </si>
  <si>
    <t xml:space="preserve">Аудан әкімінің орынбасары ,  ББ </t>
  </si>
  <si>
    <t xml:space="preserve">Облыс әкімінің орынбасары (ТРТПРБ) </t>
  </si>
  <si>
    <t xml:space="preserve">ҚДБ, </t>
  </si>
  <si>
    <t xml:space="preserve">ІСБ  </t>
  </si>
  <si>
    <t xml:space="preserve">Облыс әкімінің орынбасары 
</t>
  </si>
  <si>
    <t>ЖҚҮжББ</t>
  </si>
  <si>
    <t>ЖҚжЭББ</t>
  </si>
  <si>
    <t xml:space="preserve">СҚҚБ </t>
  </si>
  <si>
    <t xml:space="preserve"> ДШжСБ </t>
  </si>
  <si>
    <t>Газ жабдықтарын, газ қазандықтарын сатып алу</t>
  </si>
  <si>
    <t>Денисов ауданы бойынша әкімшілік шығыстар</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</si>
</sst>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numFmt numFmtId="166" formatCode="#\ ##0.0"/>
    <numFmt numFmtId="167" formatCode="#,##0.000"/>
  </numFmts>
  <fonts count="37" x14ac:knownFonts="1">
    <font>
      <sz val="11"/>
      <color theme="1"/>
      <name val="Calibri"/>
      <family val="2"/>
      <charset val="204"/>
      <scheme val="minor"/>
    </font>
    <font>
      <sz val="12"/>
      <color theme="1"/>
      <name val="Times New Roman"/>
      <family val="1"/>
      <charset val="204"/>
    </font>
    <font>
      <b/>
      <sz val="11"/>
      <color theme="1"/>
      <name val="Calibri"/>
      <family val="2"/>
      <charset val="204"/>
      <scheme val="minor"/>
    </font>
    <font>
      <b/>
      <sz val="12"/>
      <color theme="1"/>
      <name val="Times New Roman"/>
      <family val="1"/>
      <charset val="204"/>
    </font>
    <font>
      <b/>
      <sz val="11"/>
      <color theme="1"/>
      <name val="Times New Roman"/>
      <family val="1"/>
      <charset val="204"/>
    </font>
    <font>
      <b/>
      <sz val="14"/>
      <color theme="1"/>
      <name val="Times New Roman"/>
      <family val="1"/>
      <charset val="204"/>
    </font>
    <font>
      <sz val="12"/>
      <color rgb="FFFF0000"/>
      <name val="Times New Roman"/>
      <family val="1"/>
      <charset val="204"/>
    </font>
    <font>
      <sz val="12"/>
      <color rgb="FF000000"/>
      <name val="Times New Roman"/>
      <family val="1"/>
      <charset val="204"/>
    </font>
    <font>
      <sz val="12"/>
      <name val="Times New Roman"/>
      <family val="1"/>
      <charset val="204"/>
    </font>
    <font>
      <b/>
      <sz val="12"/>
      <name val="Times New Roman"/>
      <family val="1"/>
      <charset val="204"/>
    </font>
    <font>
      <sz val="14"/>
      <color theme="1"/>
      <name val="Times New Roman"/>
      <family val="1"/>
      <charset val="204"/>
    </font>
    <font>
      <sz val="11"/>
      <color theme="1"/>
      <name val="Calibri"/>
      <family val="2"/>
      <scheme val="minor"/>
    </font>
    <font>
      <sz val="11"/>
      <name val="Calibri"/>
      <family val="2"/>
      <charset val="204"/>
      <scheme val="minor"/>
    </font>
    <font>
      <sz val="11"/>
      <color theme="1"/>
      <name val="Calibri"/>
      <family val="2"/>
      <charset val="204"/>
      <scheme val="minor"/>
    </font>
    <font>
      <sz val="10"/>
      <name val="Arial"/>
      <family val="2"/>
      <charset val="204"/>
    </font>
    <font>
      <sz val="10"/>
      <name val="Arial Cyr"/>
      <charset val="204"/>
    </font>
    <font>
      <u/>
      <sz val="12"/>
      <color theme="1"/>
      <name val="Times New Roman"/>
      <family val="1"/>
      <charset val="204"/>
    </font>
    <font>
      <b/>
      <u/>
      <sz val="12"/>
      <color theme="1"/>
      <name val="Times New Roman"/>
      <family val="1"/>
      <charset val="204"/>
    </font>
    <font>
      <i/>
      <sz val="12"/>
      <color theme="1"/>
      <name val="Times New Roman"/>
      <family val="1"/>
      <charset val="204"/>
    </font>
    <font>
      <i/>
      <sz val="12"/>
      <name val="Times New Roman"/>
      <family val="1"/>
      <charset val="204"/>
    </font>
    <font>
      <b/>
      <sz val="12"/>
      <color rgb="FF000000"/>
      <name val="Times New Roman"/>
      <family val="1"/>
      <charset val="204"/>
    </font>
    <font>
      <sz val="11"/>
      <name val="Times New Roman"/>
      <family val="1"/>
      <charset val="204"/>
    </font>
    <font>
      <b/>
      <sz val="12"/>
      <color rgb="FF000000"/>
      <name val="Calibri"/>
      <family val="2"/>
      <charset val="204"/>
    </font>
    <font>
      <sz val="10"/>
      <color theme="1"/>
      <name val="Times New Roman"/>
      <family val="1"/>
      <charset val="204"/>
    </font>
    <font>
      <b/>
      <i/>
      <sz val="12"/>
      <color rgb="FF231F20"/>
      <name val="Times New Roman"/>
      <family val="1"/>
      <charset val="204"/>
    </font>
    <font>
      <b/>
      <i/>
      <sz val="12"/>
      <color theme="1"/>
      <name val="Times New Roman"/>
      <family val="1"/>
      <charset val="204"/>
    </font>
    <font>
      <b/>
      <i/>
      <sz val="12"/>
      <color rgb="FF000000"/>
      <name val="Times New Roman"/>
      <family val="1"/>
      <charset val="204"/>
    </font>
    <font>
      <i/>
      <sz val="12"/>
      <color rgb="FF000000"/>
      <name val="Times New Roman"/>
      <family val="1"/>
      <charset val="204"/>
    </font>
    <font>
      <b/>
      <sz val="12"/>
      <name val="Calibri"/>
      <family val="2"/>
      <charset val="204"/>
      <scheme val="minor"/>
    </font>
    <font>
      <sz val="12"/>
      <color theme="1"/>
      <name val="Calibri"/>
      <family val="2"/>
      <charset val="204"/>
      <scheme val="minor"/>
    </font>
    <font>
      <i/>
      <sz val="11"/>
      <color theme="1"/>
      <name val="Times New Roman"/>
      <family val="1"/>
      <charset val="204"/>
    </font>
    <font>
      <sz val="11"/>
      <color theme="1"/>
      <name val="Times New Roman"/>
      <family val="1"/>
      <charset val="204"/>
    </font>
    <font>
      <sz val="11"/>
      <color rgb="FFFF0000"/>
      <name val="Times New Roman"/>
      <family val="1"/>
      <charset val="204"/>
    </font>
    <font>
      <sz val="9"/>
      <color theme="1"/>
      <name val="Times New Roman"/>
      <family val="1"/>
      <charset val="204"/>
    </font>
    <font>
      <sz val="8"/>
      <name val="Times New Roman"/>
      <family val="1"/>
      <charset val="204"/>
    </font>
    <font>
      <b/>
      <strike/>
      <sz val="12"/>
      <color rgb="FFFF0000"/>
      <name val="Times New Roman"/>
      <family val="1"/>
      <charset val="204"/>
    </font>
    <font>
      <b/>
      <sz val="14"/>
      <name val="Times New Roman"/>
      <family val="1"/>
      <charset val="204"/>
    </font>
  </fonts>
  <fills count="20">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0"/>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rgb="FFFFC000"/>
        <bgColor indexed="64"/>
      </patternFill>
    </fill>
    <fill>
      <patternFill patternType="solid">
        <fgColor theme="4" tint="0.39997558519241921"/>
        <bgColor indexed="64"/>
      </patternFill>
    </fill>
    <fill>
      <patternFill patternType="solid">
        <fgColor theme="9"/>
        <bgColor indexed="64"/>
      </patternFill>
    </fill>
    <fill>
      <patternFill patternType="solid">
        <fgColor theme="2" tint="-0.249977111117893"/>
        <bgColor indexed="64"/>
      </patternFill>
    </fill>
    <fill>
      <patternFill patternType="solid">
        <fgColor theme="6"/>
        <bgColor indexed="64"/>
      </patternFill>
    </fill>
    <fill>
      <patternFill patternType="solid">
        <fgColor rgb="FF00B050"/>
        <bgColor indexed="64"/>
      </patternFill>
    </fill>
    <fill>
      <patternFill patternType="solid">
        <fgColor rgb="FFFFFFFF"/>
        <bgColor indexed="64"/>
      </patternFill>
    </fill>
    <fill>
      <patternFill patternType="solid">
        <fgColor rgb="FF92D050"/>
        <bgColor indexed="64"/>
      </patternFill>
    </fill>
    <fill>
      <patternFill patternType="solid">
        <fgColor rgb="FFDEEAF6"/>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9" tint="0.59999389629810485"/>
        <bgColor indexed="64"/>
      </patternFill>
    </fill>
    <fill>
      <patternFill patternType="solid">
        <fgColor theme="5" tint="-0.249977111117893"/>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bottom/>
      <diagonal/>
    </border>
  </borders>
  <cellStyleXfs count="10">
    <xf numFmtId="0" fontId="0" fillId="0" borderId="0"/>
    <xf numFmtId="0" fontId="11" fillId="0" borderId="0"/>
    <xf numFmtId="0" fontId="14" fillId="0" borderId="0"/>
    <xf numFmtId="0" fontId="15"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cellStyleXfs>
  <cellXfs count="564">
    <xf numFmtId="0" fontId="0" fillId="0" borderId="0" xfId="0"/>
    <xf numFmtId="0" fontId="3" fillId="0" borderId="0" xfId="0" applyFont="1" applyAlignment="1">
      <alignment wrapText="1"/>
    </xf>
    <xf numFmtId="0" fontId="0" fillId="0" borderId="0" xfId="0" applyAlignment="1">
      <alignment wrapText="1"/>
    </xf>
    <xf numFmtId="0" fontId="1" fillId="0" borderId="0" xfId="0" applyFont="1" applyAlignment="1">
      <alignment horizontal="left" wrapText="1"/>
    </xf>
    <xf numFmtId="0" fontId="2" fillId="0" borderId="0" xfId="0" applyFont="1" applyAlignment="1">
      <alignment wrapText="1"/>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2" fillId="0" borderId="1" xfId="0" applyFont="1" applyBorder="1" applyAlignment="1">
      <alignment wrapText="1"/>
    </xf>
    <xf numFmtId="0" fontId="3" fillId="0" borderId="1" xfId="0" applyFont="1" applyBorder="1" applyAlignment="1">
      <alignment horizontal="justify" vertical="center" wrapText="1"/>
    </xf>
    <xf numFmtId="164" fontId="1" fillId="0" borderId="1" xfId="0" applyNumberFormat="1" applyFont="1" applyBorder="1" applyAlignment="1">
      <alignment horizontal="center" vertical="center" wrapText="1"/>
    </xf>
    <xf numFmtId="0" fontId="1" fillId="0" borderId="1" xfId="0" applyFont="1" applyBorder="1" applyAlignment="1">
      <alignment horizontal="justify" vertical="center" wrapText="1"/>
    </xf>
    <xf numFmtId="0" fontId="0" fillId="0" borderId="1" xfId="0" applyBorder="1"/>
    <xf numFmtId="0" fontId="3" fillId="0" borderId="1" xfId="0" applyFont="1" applyBorder="1" applyAlignment="1">
      <alignment wrapText="1"/>
    </xf>
    <xf numFmtId="0" fontId="0" fillId="2" borderId="0" xfId="0" applyFill="1" applyAlignment="1">
      <alignment wrapText="1"/>
    </xf>
    <xf numFmtId="0" fontId="3" fillId="5"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164" fontId="1" fillId="4" borderId="1" xfId="0" applyNumberFormat="1" applyFont="1" applyFill="1" applyBorder="1" applyAlignment="1">
      <alignment horizontal="center" vertical="center" wrapText="1"/>
    </xf>
    <xf numFmtId="165" fontId="8" fillId="4" borderId="1" xfId="0" applyNumberFormat="1" applyFont="1" applyFill="1" applyBorder="1" applyAlignment="1">
      <alignment horizontal="center" vertical="center" wrapText="1"/>
    </xf>
    <xf numFmtId="164" fontId="8" fillId="4" borderId="1" xfId="0" applyNumberFormat="1" applyFont="1" applyFill="1" applyBorder="1" applyAlignment="1">
      <alignment horizontal="center" vertical="center" wrapText="1"/>
    </xf>
    <xf numFmtId="0" fontId="8" fillId="3" borderId="1" xfId="0" applyFont="1" applyFill="1" applyBorder="1" applyAlignment="1">
      <alignment horizontal="center" vertical="center" wrapText="1"/>
    </xf>
    <xf numFmtId="0" fontId="1" fillId="0" borderId="1" xfId="0" applyFont="1" applyBorder="1" applyAlignment="1">
      <alignment vertical="center" wrapText="1"/>
    </xf>
    <xf numFmtId="0" fontId="0" fillId="4" borderId="0" xfId="0" applyFill="1" applyAlignment="1">
      <alignment wrapText="1"/>
    </xf>
    <xf numFmtId="4" fontId="8" fillId="0" borderId="1" xfId="0" applyNumberFormat="1" applyFont="1" applyBorder="1" applyAlignment="1">
      <alignment horizontal="center" vertical="center" wrapText="1"/>
    </xf>
    <xf numFmtId="0" fontId="18" fillId="0" borderId="1" xfId="0" applyFont="1" applyBorder="1" applyAlignment="1">
      <alignment horizontal="left" vertical="center" wrapText="1"/>
    </xf>
    <xf numFmtId="0" fontId="7" fillId="0" borderId="1" xfId="0" applyFont="1" applyBorder="1" applyAlignment="1">
      <alignment horizontal="center" vertical="center" wrapText="1"/>
    </xf>
    <xf numFmtId="0" fontId="1" fillId="5" borderId="1" xfId="0" applyFont="1" applyFill="1" applyBorder="1" applyAlignment="1">
      <alignment horizontal="center" vertical="center" wrapText="1"/>
    </xf>
    <xf numFmtId="4" fontId="3" fillId="5" borderId="1" xfId="0" applyNumberFormat="1" applyFont="1" applyFill="1" applyBorder="1" applyAlignment="1">
      <alignment horizontal="center" vertical="center" wrapText="1"/>
    </xf>
    <xf numFmtId="0" fontId="1" fillId="8" borderId="1" xfId="0" applyFont="1" applyFill="1" applyBorder="1" applyAlignment="1">
      <alignment horizontal="center" vertical="center" wrapText="1"/>
    </xf>
    <xf numFmtId="0" fontId="0" fillId="8" borderId="0" xfId="0" applyFill="1" applyAlignment="1">
      <alignment wrapText="1"/>
    </xf>
    <xf numFmtId="0" fontId="0" fillId="3" borderId="0" xfId="0" applyFill="1" applyAlignment="1">
      <alignment wrapText="1"/>
    </xf>
    <xf numFmtId="0" fontId="3" fillId="5" borderId="1" xfId="0" applyFont="1" applyFill="1" applyBorder="1" applyAlignment="1">
      <alignment wrapText="1"/>
    </xf>
    <xf numFmtId="0" fontId="23" fillId="0" borderId="0" xfId="0" applyFont="1"/>
    <xf numFmtId="0" fontId="0" fillId="7" borderId="0" xfId="0" applyFill="1" applyAlignment="1">
      <alignment wrapText="1"/>
    </xf>
    <xf numFmtId="0" fontId="18" fillId="0" borderId="1" xfId="0" applyFont="1" applyBorder="1" applyAlignment="1">
      <alignment horizontal="justify" vertical="center" wrapText="1"/>
    </xf>
    <xf numFmtId="0" fontId="0" fillId="6" borderId="1" xfId="0" applyFill="1" applyBorder="1"/>
    <xf numFmtId="0" fontId="0" fillId="7" borderId="1" xfId="0" applyFill="1" applyBorder="1"/>
    <xf numFmtId="0" fontId="2" fillId="0" borderId="1" xfId="0" applyFont="1" applyBorder="1"/>
    <xf numFmtId="0" fontId="1" fillId="9" borderId="1" xfId="0" applyFont="1" applyFill="1" applyBorder="1" applyAlignment="1">
      <alignment horizontal="center" vertical="center" wrapText="1"/>
    </xf>
    <xf numFmtId="0" fontId="0" fillId="9" borderId="0" xfId="0" applyFill="1" applyAlignment="1">
      <alignment wrapText="1"/>
    </xf>
    <xf numFmtId="0" fontId="0" fillId="9" borderId="1" xfId="0" applyFill="1" applyBorder="1"/>
    <xf numFmtId="0" fontId="1" fillId="10" borderId="1" xfId="0" applyFont="1" applyFill="1" applyBorder="1" applyAlignment="1">
      <alignment horizontal="left" vertical="center" wrapText="1"/>
    </xf>
    <xf numFmtId="0" fontId="1" fillId="10" borderId="1" xfId="0" applyFont="1" applyFill="1" applyBorder="1" applyAlignment="1">
      <alignment horizontal="center" vertical="center" wrapText="1"/>
    </xf>
    <xf numFmtId="0" fontId="0" fillId="10" borderId="0" xfId="0" applyFill="1" applyAlignment="1">
      <alignment wrapText="1"/>
    </xf>
    <xf numFmtId="0" fontId="0" fillId="11" borderId="1" xfId="0" applyFill="1" applyBorder="1"/>
    <xf numFmtId="0" fontId="1" fillId="11" borderId="1" xfId="0" applyFont="1" applyFill="1" applyBorder="1" applyAlignment="1">
      <alignment horizontal="center" vertical="center" wrapText="1"/>
    </xf>
    <xf numFmtId="164" fontId="1" fillId="11" borderId="1" xfId="0" applyNumberFormat="1" applyFont="1" applyFill="1" applyBorder="1" applyAlignment="1">
      <alignment horizontal="center" vertical="center" wrapText="1"/>
    </xf>
    <xf numFmtId="0" fontId="0" fillId="11" borderId="0" xfId="0" applyFill="1" applyAlignment="1">
      <alignment wrapText="1"/>
    </xf>
    <xf numFmtId="0" fontId="1" fillId="11" borderId="1" xfId="0" applyFont="1" applyFill="1" applyBorder="1" applyAlignment="1">
      <alignment horizontal="left" vertical="center" wrapText="1"/>
    </xf>
    <xf numFmtId="165" fontId="1" fillId="11" borderId="1" xfId="0" applyNumberFormat="1" applyFont="1" applyFill="1" applyBorder="1" applyAlignment="1">
      <alignment horizontal="center" vertical="center" wrapText="1"/>
    </xf>
    <xf numFmtId="0" fontId="1" fillId="11" borderId="1" xfId="0" applyFont="1" applyFill="1" applyBorder="1" applyAlignment="1">
      <alignment horizontal="justify" vertical="center" wrapText="1"/>
    </xf>
    <xf numFmtId="164" fontId="1" fillId="10" borderId="1" xfId="0" applyNumberFormat="1" applyFont="1" applyFill="1" applyBorder="1" applyAlignment="1">
      <alignment horizontal="center" vertical="center" wrapText="1"/>
    </xf>
    <xf numFmtId="165" fontId="1" fillId="10" borderId="1" xfId="0" applyNumberFormat="1" applyFont="1" applyFill="1" applyBorder="1" applyAlignment="1">
      <alignment horizontal="center" vertical="center" wrapText="1"/>
    </xf>
    <xf numFmtId="0" fontId="25" fillId="0" borderId="1" xfId="0" applyFont="1" applyBorder="1" applyAlignment="1">
      <alignment horizontal="justify" vertical="center" wrapText="1"/>
    </xf>
    <xf numFmtId="0" fontId="3" fillId="10" borderId="1" xfId="0" applyFont="1" applyFill="1" applyBorder="1" applyAlignment="1">
      <alignment wrapText="1"/>
    </xf>
    <xf numFmtId="0" fontId="3" fillId="0" borderId="1" xfId="0" applyFont="1" applyBorder="1" applyAlignment="1">
      <alignment horizontal="left" vertical="center" wrapText="1"/>
    </xf>
    <xf numFmtId="0" fontId="8" fillId="0" borderId="1" xfId="0" applyFont="1" applyBorder="1" applyAlignment="1">
      <alignment horizontal="center" vertical="center" wrapText="1"/>
    </xf>
    <xf numFmtId="0" fontId="3" fillId="4" borderId="1" xfId="0" applyFont="1" applyFill="1" applyBorder="1" applyAlignment="1">
      <alignment wrapText="1"/>
    </xf>
    <xf numFmtId="0" fontId="8" fillId="4" borderId="1" xfId="3" applyFont="1" applyFill="1" applyBorder="1" applyAlignment="1">
      <alignment horizontal="left" vertical="center" wrapText="1"/>
    </xf>
    <xf numFmtId="0" fontId="20" fillId="0" borderId="1" xfId="0" applyFont="1" applyBorder="1" applyAlignment="1">
      <alignment vertical="center" wrapText="1"/>
    </xf>
    <xf numFmtId="165" fontId="1" fillId="0" borderId="1" xfId="0" applyNumberFormat="1" applyFont="1" applyBorder="1" applyAlignment="1">
      <alignment horizontal="center" vertical="center" wrapText="1"/>
    </xf>
    <xf numFmtId="0" fontId="0" fillId="12" borderId="0" xfId="0" applyFill="1" applyAlignment="1">
      <alignment wrapText="1"/>
    </xf>
    <xf numFmtId="165" fontId="1" fillId="4" borderId="1" xfId="0" applyNumberFormat="1" applyFont="1" applyFill="1" applyBorder="1" applyAlignment="1">
      <alignment horizontal="center" vertical="center" wrapText="1"/>
    </xf>
    <xf numFmtId="0" fontId="1" fillId="4" borderId="1" xfId="1" applyFont="1" applyFill="1" applyBorder="1" applyAlignment="1">
      <alignment horizontal="center" vertical="top" wrapText="1"/>
    </xf>
    <xf numFmtId="4" fontId="1" fillId="4" borderId="1" xfId="0" applyNumberFormat="1" applyFont="1" applyFill="1" applyBorder="1" applyAlignment="1">
      <alignment horizontal="center" vertical="center" wrapText="1"/>
    </xf>
    <xf numFmtId="165" fontId="3" fillId="4" borderId="1" xfId="0" applyNumberFormat="1" applyFont="1" applyFill="1" applyBorder="1" applyAlignment="1">
      <alignment horizontal="center" vertical="center" wrapText="1"/>
    </xf>
    <xf numFmtId="0" fontId="3" fillId="4" borderId="1" xfId="0" applyFont="1" applyFill="1" applyBorder="1" applyAlignment="1">
      <alignment horizontal="justify" vertical="center" wrapText="1"/>
    </xf>
    <xf numFmtId="3" fontId="1" fillId="4" borderId="1" xfId="0" applyNumberFormat="1" applyFont="1" applyFill="1" applyBorder="1" applyAlignment="1">
      <alignment horizontal="center" vertical="center" wrapText="1"/>
    </xf>
    <xf numFmtId="0" fontId="3" fillId="4" borderId="1" xfId="0" applyFont="1" applyFill="1" applyBorder="1" applyAlignment="1">
      <alignment horizontal="left" vertical="top" wrapText="1"/>
    </xf>
    <xf numFmtId="0" fontId="1" fillId="4" borderId="1" xfId="0" applyFont="1" applyFill="1" applyBorder="1" applyAlignment="1">
      <alignment wrapText="1"/>
    </xf>
    <xf numFmtId="0" fontId="7" fillId="4" borderId="1" xfId="0" applyFont="1" applyFill="1" applyBorder="1" applyAlignment="1">
      <alignment vertical="center" wrapText="1"/>
    </xf>
    <xf numFmtId="0" fontId="3" fillId="4" borderId="1" xfId="0" applyFont="1" applyFill="1" applyBorder="1" applyAlignment="1">
      <alignment vertical="center" wrapText="1"/>
    </xf>
    <xf numFmtId="4" fontId="3" fillId="4" borderId="1" xfId="0" applyNumberFormat="1" applyFont="1" applyFill="1" applyBorder="1" applyAlignment="1">
      <alignment vertical="center" wrapText="1"/>
    </xf>
    <xf numFmtId="0" fontId="9" fillId="4" borderId="1" xfId="0" applyFont="1" applyFill="1" applyBorder="1" applyAlignment="1">
      <alignment vertical="center" wrapText="1"/>
    </xf>
    <xf numFmtId="0" fontId="6" fillId="4" borderId="1" xfId="0" applyFont="1" applyFill="1" applyBorder="1" applyAlignment="1">
      <alignment horizontal="center" vertical="center" wrapText="1"/>
    </xf>
    <xf numFmtId="0" fontId="6" fillId="4" borderId="1" xfId="0" applyFont="1" applyFill="1" applyBorder="1" applyAlignment="1">
      <alignment vertical="center" wrapText="1"/>
    </xf>
    <xf numFmtId="164" fontId="6" fillId="4" borderId="1" xfId="0" applyNumberFormat="1" applyFont="1" applyFill="1" applyBorder="1" applyAlignment="1">
      <alignment horizontal="center" vertical="center" wrapText="1"/>
    </xf>
    <xf numFmtId="0" fontId="8" fillId="4" borderId="1" xfId="0" applyFont="1" applyFill="1" applyBorder="1" applyAlignment="1">
      <alignment horizontal="justify" vertical="center" wrapText="1"/>
    </xf>
    <xf numFmtId="165" fontId="7" fillId="4" borderId="1" xfId="0" applyNumberFormat="1" applyFont="1" applyFill="1" applyBorder="1" applyAlignment="1">
      <alignment horizontal="center" vertical="center" wrapText="1"/>
    </xf>
    <xf numFmtId="2" fontId="7" fillId="4" borderId="1" xfId="0" applyNumberFormat="1" applyFont="1" applyFill="1" applyBorder="1" applyAlignment="1">
      <alignment horizontal="center" vertical="center" wrapText="1"/>
    </xf>
    <xf numFmtId="0" fontId="1" fillId="4" borderId="1" xfId="0" applyFont="1" applyFill="1" applyBorder="1" applyAlignment="1">
      <alignment horizontal="left" vertical="center"/>
    </xf>
    <xf numFmtId="0" fontId="1" fillId="13" borderId="1" xfId="0" applyFont="1" applyFill="1" applyBorder="1" applyAlignment="1">
      <alignment horizontal="center" vertical="center" wrapText="1"/>
    </xf>
    <xf numFmtId="0" fontId="7" fillId="0" borderId="1" xfId="0" applyFont="1" applyBorder="1" applyAlignment="1">
      <alignment vertical="center" wrapText="1"/>
    </xf>
    <xf numFmtId="0" fontId="8" fillId="4"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0" fillId="4" borderId="1" xfId="0" applyFill="1" applyBorder="1" applyAlignment="1">
      <alignment wrapText="1"/>
    </xf>
    <xf numFmtId="0" fontId="1" fillId="4" borderId="1" xfId="0" applyFont="1" applyFill="1" applyBorder="1" applyAlignment="1">
      <alignment vertical="center" wrapText="1"/>
    </xf>
    <xf numFmtId="0" fontId="1" fillId="4" borderId="1" xfId="0" applyFont="1" applyFill="1" applyBorder="1" applyAlignment="1">
      <alignment horizontal="justify" vertical="center" wrapText="1"/>
    </xf>
    <xf numFmtId="0" fontId="1" fillId="4" borderId="1" xfId="0" applyFont="1" applyFill="1" applyBorder="1" applyAlignment="1">
      <alignment horizontal="center" vertical="center"/>
    </xf>
    <xf numFmtId="0" fontId="3" fillId="4" borderId="1" xfId="0" applyFont="1" applyFill="1" applyBorder="1" applyAlignment="1">
      <alignment horizontal="center" vertical="center" wrapText="1"/>
    </xf>
    <xf numFmtId="0" fontId="1" fillId="7" borderId="1" xfId="0" applyFont="1" applyFill="1" applyBorder="1" applyAlignment="1">
      <alignment vertical="center" wrapText="1"/>
    </xf>
    <xf numFmtId="0" fontId="1" fillId="14" borderId="1" xfId="0" applyFont="1" applyFill="1" applyBorder="1" applyAlignment="1">
      <alignment horizontal="center" vertical="center" wrapText="1"/>
    </xf>
    <xf numFmtId="164" fontId="1" fillId="14" borderId="1" xfId="0" applyNumberFormat="1" applyFont="1" applyFill="1" applyBorder="1" applyAlignment="1">
      <alignment horizontal="center" vertical="center" wrapText="1"/>
    </xf>
    <xf numFmtId="0" fontId="3" fillId="14" borderId="1" xfId="0" applyFont="1" applyFill="1" applyBorder="1" applyAlignment="1">
      <alignment horizontal="center" vertical="center" wrapText="1"/>
    </xf>
    <xf numFmtId="0" fontId="9" fillId="4" borderId="1" xfId="0" applyFont="1" applyFill="1" applyBorder="1" applyAlignment="1">
      <alignment horizontal="justify" vertical="center" wrapText="1"/>
    </xf>
    <xf numFmtId="0" fontId="25" fillId="0" borderId="1" xfId="0" applyFont="1" applyBorder="1" applyAlignment="1">
      <alignment horizontal="left" vertical="center" wrapText="1"/>
    </xf>
    <xf numFmtId="0" fontId="8" fillId="4" borderId="1" xfId="0" applyFont="1" applyFill="1" applyBorder="1" applyAlignment="1">
      <alignment horizontal="left" vertical="center" wrapText="1"/>
    </xf>
    <xf numFmtId="0" fontId="3" fillId="4" borderId="1" xfId="0" applyFont="1" applyFill="1" applyBorder="1" applyAlignment="1">
      <alignment horizontal="justify" vertical="center"/>
    </xf>
    <xf numFmtId="0" fontId="26" fillId="0" borderId="1" xfId="0" applyFont="1" applyBorder="1" applyAlignment="1">
      <alignment vertical="center" wrapText="1"/>
    </xf>
    <xf numFmtId="0" fontId="8" fillId="4" borderId="1" xfId="0" applyFont="1" applyFill="1" applyBorder="1" applyAlignment="1">
      <alignment horizontal="center"/>
    </xf>
    <xf numFmtId="0" fontId="8" fillId="4" borderId="1" xfId="0" applyFont="1" applyFill="1" applyBorder="1"/>
    <xf numFmtId="0" fontId="9" fillId="0" borderId="1" xfId="0" applyFont="1" applyBorder="1" applyAlignment="1">
      <alignment horizontal="left" vertical="center" wrapText="1"/>
    </xf>
    <xf numFmtId="0" fontId="9" fillId="9" borderId="1" xfId="0" applyFont="1" applyFill="1" applyBorder="1" applyAlignment="1">
      <alignment horizontal="left" vertical="center" wrapText="1"/>
    </xf>
    <xf numFmtId="0" fontId="8" fillId="9" borderId="1" xfId="0" applyFont="1" applyFill="1" applyBorder="1" applyAlignment="1">
      <alignment horizontal="center" vertical="center" wrapText="1"/>
    </xf>
    <xf numFmtId="49" fontId="8" fillId="0" borderId="1" xfId="0" applyNumberFormat="1" applyFont="1" applyBorder="1" applyAlignment="1">
      <alignment horizontal="left" vertical="center" wrapText="1"/>
    </xf>
    <xf numFmtId="0" fontId="1" fillId="14" borderId="1" xfId="0" applyFont="1" applyFill="1" applyBorder="1" applyAlignment="1">
      <alignment wrapText="1"/>
    </xf>
    <xf numFmtId="0" fontId="1" fillId="0" borderId="1" xfId="0" applyFont="1" applyBorder="1" applyAlignment="1">
      <alignment wrapText="1"/>
    </xf>
    <xf numFmtId="0" fontId="1" fillId="10" borderId="1" xfId="0" applyFont="1" applyFill="1" applyBorder="1" applyAlignment="1">
      <alignment wrapText="1"/>
    </xf>
    <xf numFmtId="0" fontId="1" fillId="11" borderId="1" xfId="0" applyFont="1" applyFill="1" applyBorder="1" applyAlignment="1">
      <alignment wrapText="1"/>
    </xf>
    <xf numFmtId="0" fontId="1" fillId="9" borderId="1" xfId="0" applyFont="1" applyFill="1" applyBorder="1" applyAlignment="1">
      <alignment wrapText="1"/>
    </xf>
    <xf numFmtId="165" fontId="1" fillId="11" borderId="1" xfId="0" applyNumberFormat="1" applyFont="1" applyFill="1" applyBorder="1" applyAlignment="1">
      <alignment wrapText="1"/>
    </xf>
    <xf numFmtId="165" fontId="1" fillId="4" borderId="1" xfId="0" applyNumberFormat="1" applyFont="1" applyFill="1" applyBorder="1" applyAlignment="1">
      <alignment wrapText="1"/>
    </xf>
    <xf numFmtId="0" fontId="1" fillId="8" borderId="1" xfId="0" applyFont="1" applyFill="1" applyBorder="1" applyAlignment="1">
      <alignment wrapText="1"/>
    </xf>
    <xf numFmtId="0" fontId="8" fillId="4" borderId="1" xfId="0" applyFont="1" applyFill="1" applyBorder="1" applyAlignment="1">
      <alignment horizontal="center" wrapText="1"/>
    </xf>
    <xf numFmtId="0" fontId="8" fillId="4" borderId="1" xfId="0" applyFont="1" applyFill="1" applyBorder="1" applyAlignment="1">
      <alignment wrapText="1"/>
    </xf>
    <xf numFmtId="0" fontId="1" fillId="3" borderId="1" xfId="0" applyFont="1" applyFill="1" applyBorder="1" applyAlignment="1">
      <alignment wrapText="1"/>
    </xf>
    <xf numFmtId="0" fontId="8" fillId="0" borderId="1" xfId="0" applyFont="1" applyBorder="1" applyAlignment="1">
      <alignment wrapText="1"/>
    </xf>
    <xf numFmtId="0" fontId="1" fillId="5" borderId="1" xfId="0" applyFont="1" applyFill="1" applyBorder="1" applyAlignment="1">
      <alignment vertical="center" wrapText="1"/>
    </xf>
    <xf numFmtId="0" fontId="6" fillId="4" borderId="1" xfId="0" applyFont="1" applyFill="1" applyBorder="1" applyAlignment="1">
      <alignment wrapText="1"/>
    </xf>
    <xf numFmtId="0" fontId="1" fillId="4" borderId="1" xfId="0" applyFont="1" applyFill="1" applyBorder="1" applyAlignment="1">
      <alignment horizontal="left" vertical="top" wrapText="1"/>
    </xf>
    <xf numFmtId="164" fontId="1" fillId="4" borderId="1" xfId="0" applyNumberFormat="1" applyFont="1" applyFill="1" applyBorder="1" applyAlignment="1">
      <alignment horizontal="center" vertical="top" wrapText="1"/>
    </xf>
    <xf numFmtId="3" fontId="1" fillId="4" borderId="1" xfId="0" applyNumberFormat="1" applyFont="1" applyFill="1" applyBorder="1" applyAlignment="1">
      <alignment horizontal="center" vertical="top" wrapText="1"/>
    </xf>
    <xf numFmtId="0" fontId="0" fillId="4" borderId="1" xfId="0" applyFill="1" applyBorder="1" applyAlignment="1">
      <alignment vertical="top" wrapText="1"/>
    </xf>
    <xf numFmtId="164" fontId="1" fillId="4" borderId="1" xfId="0" applyNumberFormat="1" applyFont="1" applyFill="1" applyBorder="1" applyAlignment="1">
      <alignment vertical="center" wrapText="1"/>
    </xf>
    <xf numFmtId="0" fontId="0" fillId="4" borderId="1" xfId="0" applyFill="1" applyBorder="1" applyAlignment="1">
      <alignment vertical="center" wrapText="1"/>
    </xf>
    <xf numFmtId="0" fontId="18" fillId="4" borderId="1" xfId="0" applyFont="1" applyFill="1" applyBorder="1" applyAlignment="1">
      <alignment horizontal="left" vertical="center" wrapText="1"/>
    </xf>
    <xf numFmtId="0" fontId="22" fillId="4" borderId="1" xfId="0" applyFont="1" applyFill="1" applyBorder="1" applyAlignment="1">
      <alignment vertical="top" wrapText="1"/>
    </xf>
    <xf numFmtId="0" fontId="1" fillId="0" borderId="1" xfId="0" applyFont="1" applyBorder="1" applyAlignment="1">
      <alignment horizontal="center" vertical="center"/>
    </xf>
    <xf numFmtId="165" fontId="1" fillId="0" borderId="1" xfId="0" applyNumberFormat="1" applyFont="1" applyBorder="1" applyAlignment="1">
      <alignment horizontal="center" vertical="center"/>
    </xf>
    <xf numFmtId="0" fontId="1" fillId="4" borderId="1" xfId="0" applyFont="1" applyFill="1" applyBorder="1" applyAlignment="1">
      <alignment horizontal="center" vertical="center" wrapText="1"/>
    </xf>
    <xf numFmtId="0" fontId="8" fillId="0" borderId="1" xfId="0" applyFont="1" applyBorder="1" applyAlignment="1">
      <alignment horizontal="left" vertical="center" wrapText="1"/>
    </xf>
    <xf numFmtId="0" fontId="1" fillId="4" borderId="1" xfId="0" applyFont="1" applyFill="1" applyBorder="1" applyAlignment="1">
      <alignment horizontal="left" vertical="center" wrapText="1"/>
    </xf>
    <xf numFmtId="0" fontId="1" fillId="4" borderId="1" xfId="0" applyFont="1" applyFill="1" applyBorder="1" applyAlignment="1">
      <alignment horizontal="center" vertical="top" wrapText="1"/>
    </xf>
    <xf numFmtId="0" fontId="1" fillId="0" borderId="1" xfId="0" applyFont="1" applyBorder="1" applyAlignment="1">
      <alignment horizontal="center" vertical="center" wrapText="1"/>
    </xf>
    <xf numFmtId="0" fontId="1" fillId="4" borderId="1" xfId="0" applyFont="1" applyFill="1" applyBorder="1" applyAlignment="1">
      <alignment horizontal="center" wrapText="1"/>
    </xf>
    <xf numFmtId="0" fontId="1" fillId="7"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21" fillId="4" borderId="1" xfId="0" applyFont="1" applyFill="1" applyBorder="1" applyAlignment="1">
      <alignment horizontal="left" vertical="center" wrapText="1"/>
    </xf>
    <xf numFmtId="0" fontId="8" fillId="4" borderId="1" xfId="0" applyFont="1" applyFill="1" applyBorder="1" applyAlignment="1">
      <alignment horizontal="left" vertical="top" wrapText="1"/>
    </xf>
    <xf numFmtId="164" fontId="20" fillId="4" borderId="1" xfId="0" applyNumberFormat="1" applyFont="1" applyFill="1" applyBorder="1" applyAlignment="1">
      <alignment horizontal="center" vertical="top" wrapText="1"/>
    </xf>
    <xf numFmtId="165" fontId="1" fillId="14" borderId="1" xfId="0" applyNumberFormat="1" applyFont="1" applyFill="1" applyBorder="1" applyAlignment="1">
      <alignment horizontal="center" vertical="center" wrapText="1"/>
    </xf>
    <xf numFmtId="0" fontId="3" fillId="8"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3" fillId="10" borderId="1" xfId="0" applyFont="1" applyFill="1" applyBorder="1" applyAlignment="1">
      <alignment horizontal="center" vertical="center" wrapText="1"/>
    </xf>
    <xf numFmtId="0" fontId="16" fillId="4" borderId="1" xfId="0" applyFont="1" applyFill="1" applyBorder="1" applyAlignment="1">
      <alignment vertical="center" wrapText="1"/>
    </xf>
    <xf numFmtId="0" fontId="9" fillId="4" borderId="1" xfId="0" applyFont="1" applyFill="1" applyBorder="1" applyAlignment="1">
      <alignment horizontal="left" vertical="center" wrapText="1"/>
    </xf>
    <xf numFmtId="0" fontId="25" fillId="0" borderId="1" xfId="0" applyFont="1" applyBorder="1" applyAlignment="1">
      <alignment vertical="center" wrapText="1"/>
    </xf>
    <xf numFmtId="166" fontId="1" fillId="0" borderId="1" xfId="0" applyNumberFormat="1" applyFont="1" applyBorder="1" applyAlignment="1">
      <alignment horizontal="center" vertical="center" wrapText="1"/>
    </xf>
    <xf numFmtId="0" fontId="9" fillId="0" borderId="1" xfId="0" applyFont="1" applyBorder="1" applyAlignment="1">
      <alignment vertical="center" wrapText="1"/>
    </xf>
    <xf numFmtId="164" fontId="1" fillId="7" borderId="1" xfId="0" applyNumberFormat="1" applyFont="1" applyFill="1" applyBorder="1" applyAlignment="1">
      <alignment horizontal="center" vertical="center" wrapText="1"/>
    </xf>
    <xf numFmtId="0" fontId="1" fillId="7" borderId="1" xfId="0" applyFont="1" applyFill="1" applyBorder="1" applyAlignment="1">
      <alignment horizontal="center" wrapText="1"/>
    </xf>
    <xf numFmtId="0" fontId="1" fillId="7" borderId="1" xfId="0" applyFont="1" applyFill="1" applyBorder="1" applyAlignment="1">
      <alignment wrapText="1"/>
    </xf>
    <xf numFmtId="0" fontId="8" fillId="7" borderId="1" xfId="0" applyFont="1" applyFill="1" applyBorder="1" applyAlignment="1">
      <alignment horizontal="center" vertical="center" wrapText="1"/>
    </xf>
    <xf numFmtId="165" fontId="1" fillId="7" borderId="1" xfId="0" applyNumberFormat="1" applyFont="1" applyFill="1" applyBorder="1" applyAlignment="1">
      <alignment horizontal="center" vertical="center" wrapText="1"/>
    </xf>
    <xf numFmtId="0" fontId="5" fillId="7"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wrapText="1"/>
    </xf>
    <xf numFmtId="0" fontId="1" fillId="3" borderId="1" xfId="0" applyFont="1" applyFill="1" applyBorder="1" applyAlignment="1">
      <alignment horizontal="center" vertical="center" wrapText="1"/>
    </xf>
    <xf numFmtId="0" fontId="18" fillId="3" borderId="1" xfId="0" applyFont="1" applyFill="1" applyBorder="1" applyAlignment="1">
      <alignment horizontal="left" vertical="center" wrapText="1"/>
    </xf>
    <xf numFmtId="164" fontId="1" fillId="3" borderId="1" xfId="0" applyNumberFormat="1" applyFont="1" applyFill="1" applyBorder="1" applyAlignment="1">
      <alignment horizontal="center" vertical="center" wrapText="1"/>
    </xf>
    <xf numFmtId="0" fontId="1" fillId="3" borderId="1" xfId="0" applyFont="1" applyFill="1" applyBorder="1" applyAlignment="1">
      <alignment horizontal="left"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wrapText="1"/>
    </xf>
    <xf numFmtId="0" fontId="9" fillId="3" borderId="1" xfId="0" applyFont="1" applyFill="1" applyBorder="1" applyAlignment="1">
      <alignment horizontal="center" vertical="center" wrapText="1"/>
    </xf>
    <xf numFmtId="0" fontId="12" fillId="3" borderId="0" xfId="0" applyFont="1" applyFill="1" applyAlignment="1">
      <alignment wrapText="1"/>
    </xf>
    <xf numFmtId="0" fontId="18" fillId="3" borderId="1" xfId="0" applyFont="1" applyFill="1" applyBorder="1" applyAlignment="1">
      <alignment horizontal="justify" vertical="center" wrapText="1"/>
    </xf>
    <xf numFmtId="165" fontId="1" fillId="3" borderId="1" xfId="0" applyNumberFormat="1" applyFont="1" applyFill="1" applyBorder="1" applyAlignment="1">
      <alignment horizontal="center" vertical="center" wrapText="1"/>
    </xf>
    <xf numFmtId="3" fontId="1" fillId="3" borderId="1" xfId="0" applyNumberFormat="1" applyFont="1" applyFill="1" applyBorder="1" applyAlignment="1">
      <alignment horizontal="center" vertical="center" wrapText="1"/>
    </xf>
    <xf numFmtId="0" fontId="1" fillId="3" borderId="1" xfId="0" applyFont="1" applyFill="1" applyBorder="1" applyAlignment="1">
      <alignment horizontal="justify" vertical="center" wrapText="1"/>
    </xf>
    <xf numFmtId="0" fontId="24" fillId="3" borderId="1" xfId="0" applyFont="1" applyFill="1" applyBorder="1" applyAlignment="1">
      <alignment horizontal="justify" vertical="top" wrapText="1"/>
    </xf>
    <xf numFmtId="0" fontId="3" fillId="3" borderId="1" xfId="0" applyFont="1" applyFill="1" applyBorder="1" applyAlignment="1">
      <alignment horizontal="center" vertical="top" wrapText="1"/>
    </xf>
    <xf numFmtId="164" fontId="3" fillId="3" borderId="1" xfId="0" applyNumberFormat="1" applyFont="1" applyFill="1" applyBorder="1" applyAlignment="1">
      <alignment horizontal="center" vertical="top" wrapText="1"/>
    </xf>
    <xf numFmtId="0" fontId="1" fillId="3" borderId="1" xfId="0" applyFont="1" applyFill="1" applyBorder="1" applyAlignment="1">
      <alignment horizontal="left" vertical="top" wrapText="1"/>
    </xf>
    <xf numFmtId="0" fontId="0" fillId="3" borderId="1" xfId="0" applyFill="1" applyBorder="1" applyAlignment="1">
      <alignment wrapText="1"/>
    </xf>
    <xf numFmtId="0" fontId="8" fillId="3" borderId="1" xfId="0" applyFont="1" applyFill="1" applyBorder="1"/>
    <xf numFmtId="0" fontId="23" fillId="3" borderId="0" xfId="0" applyFont="1" applyFill="1"/>
    <xf numFmtId="0" fontId="8" fillId="3" borderId="1" xfId="0" applyFont="1" applyFill="1" applyBorder="1" applyAlignment="1">
      <alignment horizontal="left" vertical="top" wrapText="1"/>
    </xf>
    <xf numFmtId="2" fontId="1" fillId="7" borderId="1" xfId="0" applyNumberFormat="1" applyFont="1" applyFill="1" applyBorder="1" applyAlignment="1">
      <alignment horizontal="center" vertical="center" wrapText="1"/>
    </xf>
    <xf numFmtId="0" fontId="3" fillId="0" borderId="1" xfId="0" applyFont="1" applyBorder="1" applyAlignment="1">
      <alignment horizontal="center" vertical="center"/>
    </xf>
    <xf numFmtId="0" fontId="3" fillId="7"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164" fontId="8" fillId="3" borderId="1" xfId="0" applyNumberFormat="1" applyFont="1" applyFill="1" applyBorder="1" applyAlignment="1">
      <alignment horizontal="center" vertical="center" wrapText="1"/>
    </xf>
    <xf numFmtId="0" fontId="1" fillId="0" borderId="2" xfId="0" applyFont="1" applyBorder="1" applyAlignment="1">
      <alignment horizontal="center" vertical="center" wrapText="1"/>
    </xf>
    <xf numFmtId="164" fontId="1" fillId="0" borderId="2" xfId="0" applyNumberFormat="1" applyFont="1" applyBorder="1" applyAlignment="1">
      <alignment horizontal="center" vertical="center" wrapText="1"/>
    </xf>
    <xf numFmtId="0" fontId="1" fillId="0" borderId="2" xfId="0" applyFont="1" applyBorder="1" applyAlignment="1">
      <alignment wrapText="1"/>
    </xf>
    <xf numFmtId="0" fontId="1" fillId="14" borderId="1" xfId="0" applyFont="1" applyFill="1" applyBorder="1" applyAlignment="1">
      <alignment horizontal="left" vertical="center" wrapText="1"/>
    </xf>
    <xf numFmtId="0" fontId="1" fillId="4" borderId="0" xfId="0" applyFont="1" applyFill="1" applyAlignment="1">
      <alignment horizontal="center" vertical="center"/>
    </xf>
    <xf numFmtId="0" fontId="30" fillId="4" borderId="0" xfId="0" applyFont="1" applyFill="1" applyAlignment="1">
      <alignment horizontal="center" vertical="center" wrapText="1"/>
    </xf>
    <xf numFmtId="0" fontId="0" fillId="4" borderId="0" xfId="0" applyFill="1" applyAlignment="1">
      <alignment horizontal="left" vertical="center"/>
    </xf>
    <xf numFmtId="0" fontId="0" fillId="4" borderId="0" xfId="0" applyFill="1" applyAlignment="1">
      <alignment horizontal="center" vertical="center"/>
    </xf>
    <xf numFmtId="0" fontId="1" fillId="4" borderId="0" xfId="0" applyFont="1" applyFill="1"/>
    <xf numFmtId="165" fontId="3" fillId="4" borderId="1" xfId="0" applyNumberFormat="1" applyFont="1" applyFill="1" applyBorder="1" applyAlignment="1">
      <alignment horizontal="center" vertical="center"/>
    </xf>
    <xf numFmtId="0" fontId="3" fillId="4" borderId="1" xfId="0" applyFont="1" applyFill="1" applyBorder="1" applyAlignment="1">
      <alignment horizontal="center" vertical="center"/>
    </xf>
    <xf numFmtId="0" fontId="1" fillId="4" borderId="0" xfId="0" applyFont="1" applyFill="1" applyAlignment="1">
      <alignment wrapText="1"/>
    </xf>
    <xf numFmtId="0" fontId="1" fillId="4" borderId="1" xfId="0" applyFont="1" applyFill="1" applyBorder="1"/>
    <xf numFmtId="165" fontId="1" fillId="4" borderId="1" xfId="0" applyNumberFormat="1" applyFont="1" applyFill="1" applyBorder="1" applyAlignment="1">
      <alignment horizontal="center" vertical="center"/>
    </xf>
    <xf numFmtId="0" fontId="0" fillId="4" borderId="0" xfId="0" applyFill="1"/>
    <xf numFmtId="164" fontId="3" fillId="4" borderId="1" xfId="0" applyNumberFormat="1" applyFont="1" applyFill="1" applyBorder="1" applyAlignment="1">
      <alignment horizontal="center" vertical="center"/>
    </xf>
    <xf numFmtId="0" fontId="30" fillId="4" borderId="1" xfId="0" applyFont="1" applyFill="1" applyBorder="1" applyAlignment="1">
      <alignment horizontal="center" vertical="center" wrapText="1"/>
    </xf>
    <xf numFmtId="0" fontId="29" fillId="4" borderId="0" xfId="0" applyFont="1" applyFill="1"/>
    <xf numFmtId="0" fontId="18" fillId="4" borderId="0" xfId="0" applyFont="1" applyFill="1" applyAlignment="1">
      <alignment horizontal="center" vertical="center" wrapText="1"/>
    </xf>
    <xf numFmtId="0" fontId="31" fillId="4" borderId="3" xfId="0" applyFont="1" applyFill="1" applyBorder="1" applyAlignment="1">
      <alignment horizontal="center" vertical="center" wrapText="1"/>
    </xf>
    <xf numFmtId="164" fontId="3" fillId="4" borderId="3" xfId="0" applyNumberFormat="1" applyFont="1" applyFill="1" applyBorder="1" applyAlignment="1">
      <alignment horizontal="center" vertical="center" wrapText="1"/>
    </xf>
    <xf numFmtId="0" fontId="25" fillId="4" borderId="0" xfId="0" applyFont="1" applyFill="1" applyAlignment="1">
      <alignment horizontal="center" vertical="center" wrapText="1"/>
    </xf>
    <xf numFmtId="3" fontId="8" fillId="4" borderId="1" xfId="0" applyNumberFormat="1" applyFont="1" applyFill="1" applyBorder="1" applyAlignment="1">
      <alignment horizontal="center" vertical="center" wrapText="1"/>
    </xf>
    <xf numFmtId="0" fontId="31" fillId="4" borderId="0" xfId="0" applyFont="1" applyFill="1"/>
    <xf numFmtId="0" fontId="31" fillId="4" borderId="1" xfId="0" applyFont="1" applyFill="1" applyBorder="1"/>
    <xf numFmtId="1" fontId="1" fillId="4" borderId="1" xfId="7" applyNumberFormat="1" applyFont="1" applyFill="1" applyBorder="1" applyAlignment="1">
      <alignment horizontal="center"/>
    </xf>
    <xf numFmtId="165" fontId="1" fillId="4" borderId="1" xfId="7" applyNumberFormat="1" applyFont="1" applyFill="1" applyBorder="1" applyAlignment="1">
      <alignment horizontal="center"/>
    </xf>
    <xf numFmtId="165" fontId="31" fillId="4" borderId="0" xfId="0" applyNumberFormat="1" applyFont="1" applyFill="1"/>
    <xf numFmtId="0" fontId="31" fillId="4" borderId="1" xfId="0" applyFont="1" applyFill="1" applyBorder="1" applyAlignment="1">
      <alignment horizontal="center" vertical="center"/>
    </xf>
    <xf numFmtId="0" fontId="32" fillId="4" borderId="0" xfId="0" applyFont="1" applyFill="1"/>
    <xf numFmtId="165" fontId="31" fillId="4" borderId="0" xfId="7" applyNumberFormat="1" applyFont="1" applyFill="1" applyBorder="1" applyAlignment="1">
      <alignment horizontal="center"/>
    </xf>
    <xf numFmtId="1" fontId="1" fillId="4" borderId="1" xfId="0" applyNumberFormat="1" applyFont="1" applyFill="1" applyBorder="1" applyAlignment="1">
      <alignment horizontal="center" vertical="center"/>
    </xf>
    <xf numFmtId="0" fontId="31" fillId="4" borderId="0" xfId="0" applyFont="1" applyFill="1" applyAlignment="1">
      <alignment horizontal="left" vertical="center" wrapText="1"/>
    </xf>
    <xf numFmtId="0" fontId="29" fillId="4" borderId="0" xfId="8" applyFont="1" applyFill="1"/>
    <xf numFmtId="165" fontId="3" fillId="4" borderId="1" xfId="8" applyNumberFormat="1" applyFont="1" applyFill="1" applyBorder="1" applyAlignment="1">
      <alignment horizontal="center" vertical="center"/>
    </xf>
    <xf numFmtId="0" fontId="3" fillId="4" borderId="2" xfId="0" applyFont="1" applyFill="1" applyBorder="1" applyAlignment="1">
      <alignment horizontal="center" vertical="center" wrapText="1"/>
    </xf>
    <xf numFmtId="165" fontId="1" fillId="4" borderId="1" xfId="8" applyNumberFormat="1" applyFont="1" applyFill="1" applyBorder="1" applyAlignment="1">
      <alignment horizontal="center" vertical="center"/>
    </xf>
    <xf numFmtId="0" fontId="29" fillId="4" borderId="0" xfId="0" applyFont="1" applyFill="1" applyAlignment="1">
      <alignment wrapText="1"/>
    </xf>
    <xf numFmtId="0" fontId="1" fillId="4" borderId="2" xfId="0" applyFont="1" applyFill="1" applyBorder="1" applyAlignment="1">
      <alignment horizontal="left" vertical="center" wrapText="1"/>
    </xf>
    <xf numFmtId="0" fontId="13" fillId="4" borderId="0" xfId="8" applyFill="1"/>
    <xf numFmtId="165" fontId="1" fillId="4" borderId="1" xfId="0" applyNumberFormat="1" applyFont="1" applyFill="1" applyBorder="1" applyAlignment="1">
      <alignment horizontal="right" wrapText="1"/>
    </xf>
    <xf numFmtId="0" fontId="0" fillId="4" borderId="1" xfId="0" applyFill="1" applyBorder="1"/>
    <xf numFmtId="0" fontId="33" fillId="4" borderId="1" xfId="0" applyFont="1" applyFill="1" applyBorder="1" applyAlignment="1">
      <alignment horizontal="center" vertical="center" wrapText="1"/>
    </xf>
    <xf numFmtId="0" fontId="1" fillId="4" borderId="1" xfId="0" applyFont="1" applyFill="1" applyBorder="1" applyAlignment="1">
      <alignment horizontal="left"/>
    </xf>
    <xf numFmtId="165" fontId="1" fillId="4" borderId="1" xfId="0" applyNumberFormat="1" applyFont="1" applyFill="1" applyBorder="1" applyAlignment="1">
      <alignment horizontal="center"/>
    </xf>
    <xf numFmtId="0" fontId="29" fillId="4" borderId="1" xfId="0" applyFont="1" applyFill="1" applyBorder="1" applyAlignment="1">
      <alignment horizontal="center"/>
    </xf>
    <xf numFmtId="0" fontId="1" fillId="4" borderId="1" xfId="0" applyFont="1" applyFill="1" applyBorder="1" applyAlignment="1">
      <alignment horizontal="center"/>
    </xf>
    <xf numFmtId="165" fontId="1" fillId="4" borderId="0" xfId="0" applyNumberFormat="1" applyFont="1" applyFill="1"/>
    <xf numFmtId="0" fontId="4" fillId="4" borderId="0" xfId="0" applyFont="1" applyFill="1"/>
    <xf numFmtId="165" fontId="4" fillId="4" borderId="0" xfId="0" applyNumberFormat="1" applyFont="1" applyFill="1"/>
    <xf numFmtId="165" fontId="1" fillId="4" borderId="1" xfId="7" applyNumberFormat="1" applyFont="1" applyFill="1" applyBorder="1" applyAlignment="1">
      <alignment horizontal="center" vertical="center"/>
    </xf>
    <xf numFmtId="0" fontId="1" fillId="4" borderId="1" xfId="7" applyNumberFormat="1" applyFont="1" applyFill="1" applyBorder="1" applyAlignment="1">
      <alignment horizontal="center" vertical="center"/>
    </xf>
    <xf numFmtId="0" fontId="1" fillId="4" borderId="0" xfId="0" applyFont="1" applyFill="1" applyAlignment="1">
      <alignment horizontal="left" vertical="center" wrapText="1"/>
    </xf>
    <xf numFmtId="0" fontId="1" fillId="4" borderId="0" xfId="7" applyNumberFormat="1" applyFont="1" applyFill="1" applyBorder="1" applyAlignment="1">
      <alignment horizontal="center" vertical="center"/>
    </xf>
    <xf numFmtId="0" fontId="1" fillId="4" borderId="1" xfId="1" applyFont="1" applyFill="1" applyBorder="1" applyAlignment="1">
      <alignment horizontal="left" vertical="center" wrapText="1"/>
    </xf>
    <xf numFmtId="0" fontId="8" fillId="4" borderId="1" xfId="1" applyFont="1" applyFill="1" applyBorder="1" applyAlignment="1">
      <alignment horizontal="center" vertical="center"/>
    </xf>
    <xf numFmtId="165" fontId="1" fillId="4" borderId="1" xfId="1" applyNumberFormat="1" applyFont="1" applyFill="1" applyBorder="1" applyAlignment="1">
      <alignment horizontal="center" vertical="center"/>
    </xf>
    <xf numFmtId="165" fontId="1" fillId="4" borderId="0" xfId="0" applyNumberFormat="1" applyFont="1" applyFill="1" applyAlignment="1">
      <alignment horizontal="center" vertical="center"/>
    </xf>
    <xf numFmtId="1" fontId="1" fillId="4" borderId="1" xfId="1" applyNumberFormat="1" applyFont="1" applyFill="1" applyBorder="1" applyAlignment="1">
      <alignment horizontal="center" vertical="center"/>
    </xf>
    <xf numFmtId="0" fontId="7" fillId="4" borderId="1" xfId="0" applyFont="1" applyFill="1" applyBorder="1" applyAlignment="1">
      <alignment horizontal="left" vertical="top" wrapText="1"/>
    </xf>
    <xf numFmtId="0" fontId="7" fillId="4" borderId="1" xfId="0" applyFont="1" applyFill="1" applyBorder="1" applyAlignment="1">
      <alignment horizontal="center" vertical="top" wrapText="1"/>
    </xf>
    <xf numFmtId="0" fontId="7" fillId="4" borderId="0" xfId="0" applyFont="1" applyFill="1" applyAlignment="1">
      <alignment horizontal="left" vertical="top" wrapText="1"/>
    </xf>
    <xf numFmtId="0" fontId="3" fillId="4" borderId="9" xfId="0" applyFont="1" applyFill="1" applyBorder="1" applyAlignment="1">
      <alignment horizontal="center" vertical="center" wrapText="1"/>
    </xf>
    <xf numFmtId="0" fontId="31" fillId="4" borderId="0" xfId="7" applyNumberFormat="1" applyFont="1" applyFill="1" applyBorder="1" applyAlignment="1">
      <alignment horizontal="center" vertical="center"/>
    </xf>
    <xf numFmtId="0" fontId="6" fillId="4" borderId="0" xfId="0" applyFont="1" applyFill="1"/>
    <xf numFmtId="165" fontId="3" fillId="4" borderId="1" xfId="7" applyNumberFormat="1" applyFont="1" applyFill="1" applyBorder="1" applyAlignment="1">
      <alignment horizontal="center" vertical="center" wrapText="1"/>
    </xf>
    <xf numFmtId="1" fontId="1" fillId="4" borderId="1" xfId="7" applyNumberFormat="1" applyFont="1" applyFill="1" applyBorder="1" applyAlignment="1">
      <alignment horizontal="center" vertical="center"/>
    </xf>
    <xf numFmtId="1" fontId="1" fillId="4" borderId="1" xfId="9" applyNumberFormat="1" applyFont="1" applyFill="1" applyBorder="1" applyAlignment="1">
      <alignment horizontal="center" vertical="center"/>
    </xf>
    <xf numFmtId="1" fontId="1" fillId="4" borderId="0" xfId="0" applyNumberFormat="1" applyFont="1" applyFill="1"/>
    <xf numFmtId="165" fontId="1" fillId="4" borderId="1" xfId="9" applyNumberFormat="1" applyFont="1" applyFill="1" applyBorder="1" applyAlignment="1">
      <alignment horizontal="center" vertical="center"/>
    </xf>
    <xf numFmtId="0" fontId="1" fillId="4" borderId="1" xfId="7" applyNumberFormat="1" applyFont="1" applyFill="1" applyBorder="1" applyAlignment="1">
      <alignment horizontal="center"/>
    </xf>
    <xf numFmtId="0" fontId="34" fillId="4" borderId="0" xfId="0" applyFont="1" applyFill="1"/>
    <xf numFmtId="0" fontId="8" fillId="4" borderId="1" xfId="0" applyFont="1" applyFill="1" applyBorder="1" applyAlignment="1">
      <alignment horizontal="center" vertical="center"/>
    </xf>
    <xf numFmtId="165" fontId="9" fillId="4" borderId="1" xfId="7" applyNumberFormat="1" applyFont="1" applyFill="1" applyBorder="1" applyAlignment="1">
      <alignment horizontal="center" vertical="center"/>
    </xf>
    <xf numFmtId="0" fontId="8" fillId="4" borderId="5" xfId="0" applyFont="1" applyFill="1" applyBorder="1" applyAlignment="1">
      <alignment vertical="top"/>
    </xf>
    <xf numFmtId="165" fontId="8" fillId="4" borderId="1" xfId="0" applyNumberFormat="1" applyFont="1" applyFill="1" applyBorder="1" applyAlignment="1">
      <alignment horizontal="center" vertical="center"/>
    </xf>
    <xf numFmtId="165" fontId="9" fillId="4" borderId="1" xfId="0" applyNumberFormat="1" applyFont="1" applyFill="1" applyBorder="1" applyAlignment="1">
      <alignment horizontal="center" vertical="center" wrapText="1"/>
    </xf>
    <xf numFmtId="0" fontId="0" fillId="4" borderId="0" xfId="0" applyFill="1" applyAlignment="1">
      <alignment horizont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center" vertical="center"/>
    </xf>
    <xf numFmtId="0" fontId="30" fillId="0" borderId="0" xfId="0" applyFont="1" applyAlignment="1">
      <alignment horizontal="center" vertical="center" wrapText="1"/>
    </xf>
    <xf numFmtId="0" fontId="1" fillId="15" borderId="1" xfId="0" applyFont="1" applyFill="1" applyBorder="1" applyAlignment="1">
      <alignment horizontal="center" vertical="center" wrapText="1"/>
    </xf>
    <xf numFmtId="0" fontId="1" fillId="0" borderId="0" xfId="0" applyFont="1"/>
    <xf numFmtId="165" fontId="3" fillId="0" borderId="1" xfId="0" applyNumberFormat="1" applyFont="1" applyBorder="1" applyAlignment="1">
      <alignment horizontal="center" vertical="center"/>
    </xf>
    <xf numFmtId="165" fontId="1" fillId="2" borderId="1" xfId="0" applyNumberFormat="1" applyFont="1" applyFill="1" applyBorder="1" applyAlignment="1">
      <alignment horizontal="center" vertical="center" wrapText="1"/>
    </xf>
    <xf numFmtId="165" fontId="3" fillId="2" borderId="1" xfId="0" applyNumberFormat="1" applyFont="1" applyFill="1" applyBorder="1" applyAlignment="1">
      <alignment horizontal="center" vertical="center"/>
    </xf>
    <xf numFmtId="164" fontId="1" fillId="2" borderId="1" xfId="0" applyNumberFormat="1" applyFont="1" applyFill="1" applyBorder="1" applyAlignment="1">
      <alignment horizontal="center" vertical="center" wrapText="1"/>
    </xf>
    <xf numFmtId="0" fontId="1" fillId="0" borderId="0" xfId="0" applyFont="1" applyAlignment="1">
      <alignment wrapText="1"/>
    </xf>
    <xf numFmtId="0" fontId="7" fillId="2" borderId="1" xfId="0" applyFont="1" applyFill="1" applyBorder="1" applyAlignment="1">
      <alignment vertical="center" wrapText="1"/>
    </xf>
    <xf numFmtId="0" fontId="1" fillId="3" borderId="1" xfId="0" applyFont="1" applyFill="1" applyBorder="1"/>
    <xf numFmtId="165" fontId="1" fillId="3" borderId="1" xfId="0" applyNumberFormat="1" applyFont="1" applyFill="1" applyBorder="1" applyAlignment="1">
      <alignment horizontal="center" vertical="center"/>
    </xf>
    <xf numFmtId="165" fontId="3" fillId="3" borderId="1" xfId="0" applyNumberFormat="1" applyFont="1" applyFill="1" applyBorder="1" applyAlignment="1">
      <alignment horizontal="center" vertical="center"/>
    </xf>
    <xf numFmtId="0" fontId="7" fillId="3" borderId="1" xfId="0" applyFont="1" applyFill="1" applyBorder="1" applyAlignment="1">
      <alignment vertical="center" wrapText="1"/>
    </xf>
    <xf numFmtId="165" fontId="1" fillId="2" borderId="1" xfId="0" applyNumberFormat="1" applyFont="1" applyFill="1" applyBorder="1" applyAlignment="1">
      <alignment horizontal="center" vertical="center"/>
    </xf>
    <xf numFmtId="165" fontId="1" fillId="14" borderId="1" xfId="0" applyNumberFormat="1" applyFont="1" applyFill="1" applyBorder="1" applyAlignment="1">
      <alignment horizontal="center" vertical="center"/>
    </xf>
    <xf numFmtId="165" fontId="3" fillId="0" borderId="1" xfId="0" applyNumberFormat="1" applyFont="1" applyBorder="1" applyAlignment="1">
      <alignment horizontal="center" vertical="center" wrapText="1"/>
    </xf>
    <xf numFmtId="0" fontId="1" fillId="2" borderId="1" xfId="0" applyFont="1" applyFill="1" applyBorder="1" applyAlignment="1">
      <alignment horizontal="center" vertical="center"/>
    </xf>
    <xf numFmtId="165" fontId="3" fillId="2" borderId="1" xfId="0" applyNumberFormat="1" applyFont="1" applyFill="1" applyBorder="1" applyAlignment="1">
      <alignment horizontal="center" vertical="center" wrapText="1"/>
    </xf>
    <xf numFmtId="0" fontId="1" fillId="14" borderId="1" xfId="0" applyFont="1" applyFill="1" applyBorder="1" applyAlignment="1">
      <alignment horizontal="center" vertical="center"/>
    </xf>
    <xf numFmtId="165" fontId="3" fillId="14"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xf>
    <xf numFmtId="164" fontId="3" fillId="0" borderId="1" xfId="0" applyNumberFormat="1" applyFont="1" applyBorder="1" applyAlignment="1">
      <alignment horizontal="center" vertical="center"/>
    </xf>
    <xf numFmtId="164" fontId="3" fillId="3" borderId="1" xfId="0" applyNumberFormat="1" applyFont="1" applyFill="1" applyBorder="1" applyAlignment="1">
      <alignment horizontal="center" vertical="center"/>
    </xf>
    <xf numFmtId="164" fontId="3" fillId="2" borderId="1" xfId="0" applyNumberFormat="1" applyFont="1" applyFill="1" applyBorder="1" applyAlignment="1">
      <alignment horizontal="center" vertical="center"/>
    </xf>
    <xf numFmtId="0" fontId="29" fillId="0" borderId="0" xfId="0" applyFont="1"/>
    <xf numFmtId="0" fontId="18" fillId="0" borderId="0" xfId="0" applyFont="1" applyAlignment="1">
      <alignment horizontal="center" vertical="center" wrapText="1"/>
    </xf>
    <xf numFmtId="0" fontId="25" fillId="0" borderId="0" xfId="0" applyFont="1" applyAlignment="1">
      <alignment horizontal="center" vertical="center" wrapText="1"/>
    </xf>
    <xf numFmtId="0" fontId="1" fillId="3" borderId="2" xfId="0" applyFont="1" applyFill="1" applyBorder="1" applyAlignment="1">
      <alignment horizontal="center" vertical="center" wrapText="1"/>
    </xf>
    <xf numFmtId="0" fontId="1" fillId="3" borderId="2" xfId="0" applyFont="1" applyFill="1" applyBorder="1" applyAlignment="1">
      <alignment horizontal="left" vertical="center" wrapText="1"/>
    </xf>
    <xf numFmtId="0" fontId="31" fillId="3" borderId="3" xfId="0" applyFont="1" applyFill="1" applyBorder="1" applyAlignment="1">
      <alignment horizontal="center" vertical="center" wrapText="1"/>
    </xf>
    <xf numFmtId="164" fontId="3" fillId="3" borderId="3" xfId="0" applyNumberFormat="1" applyFont="1" applyFill="1" applyBorder="1" applyAlignment="1">
      <alignment horizontal="center" vertical="center" wrapText="1"/>
    </xf>
    <xf numFmtId="3" fontId="8" fillId="3" borderId="1" xfId="0" applyNumberFormat="1" applyFont="1" applyFill="1" applyBorder="1" applyAlignment="1">
      <alignment horizontal="center" vertical="center" wrapText="1"/>
    </xf>
    <xf numFmtId="0" fontId="1" fillId="14" borderId="2" xfId="0" applyFont="1" applyFill="1" applyBorder="1" applyAlignment="1">
      <alignment horizontal="left" vertical="center" wrapText="1"/>
    </xf>
    <xf numFmtId="0" fontId="3" fillId="0" borderId="0" xfId="0" applyFont="1" applyAlignment="1">
      <alignment horizontal="center" vertical="center" wrapText="1"/>
    </xf>
    <xf numFmtId="0" fontId="1" fillId="2" borderId="3"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1" fillId="14" borderId="3" xfId="0" applyFont="1" applyFill="1" applyBorder="1" applyAlignment="1">
      <alignment horizontal="center" vertical="center" wrapText="1"/>
    </xf>
    <xf numFmtId="0" fontId="31" fillId="0" borderId="0" xfId="0" applyFont="1"/>
    <xf numFmtId="0" fontId="31" fillId="3" borderId="1" xfId="0" applyFont="1" applyFill="1" applyBorder="1"/>
    <xf numFmtId="1" fontId="1" fillId="3" borderId="1" xfId="7" applyNumberFormat="1" applyFont="1" applyFill="1" applyBorder="1" applyAlignment="1">
      <alignment horizontal="center"/>
    </xf>
    <xf numFmtId="165" fontId="1" fillId="3" borderId="1" xfId="7" applyNumberFormat="1" applyFont="1" applyFill="1" applyBorder="1" applyAlignment="1">
      <alignment horizontal="center"/>
    </xf>
    <xf numFmtId="0" fontId="31" fillId="3" borderId="1" xfId="0" applyFont="1" applyFill="1" applyBorder="1" applyAlignment="1">
      <alignment horizontal="center" vertical="center"/>
    </xf>
    <xf numFmtId="0" fontId="32" fillId="0" borderId="0" xfId="0" applyFont="1"/>
    <xf numFmtId="165" fontId="31" fillId="0" borderId="0" xfId="7" applyNumberFormat="1" applyFont="1" applyFill="1" applyBorder="1" applyAlignment="1">
      <alignment horizontal="center"/>
    </xf>
    <xf numFmtId="0" fontId="31" fillId="0" borderId="0" xfId="0" applyFont="1" applyAlignment="1">
      <alignment horizontal="left" vertical="center" wrapText="1"/>
    </xf>
    <xf numFmtId="0" fontId="29" fillId="0" borderId="0" xfId="8" applyFont="1"/>
    <xf numFmtId="165" fontId="1" fillId="3" borderId="1" xfId="8" applyNumberFormat="1" applyFont="1" applyFill="1" applyBorder="1" applyAlignment="1">
      <alignment horizontal="center" vertical="center"/>
    </xf>
    <xf numFmtId="165" fontId="3" fillId="3" borderId="1" xfId="8" applyNumberFormat="1" applyFont="1" applyFill="1" applyBorder="1" applyAlignment="1">
      <alignment horizontal="center" vertical="center"/>
    </xf>
    <xf numFmtId="0" fontId="3" fillId="3" borderId="2" xfId="0" applyFont="1" applyFill="1" applyBorder="1" applyAlignment="1">
      <alignment horizontal="center" vertical="center" wrapText="1"/>
    </xf>
    <xf numFmtId="0" fontId="13" fillId="0" borderId="0" xfId="8"/>
    <xf numFmtId="0" fontId="3" fillId="14" borderId="2" xfId="0" applyFont="1" applyFill="1" applyBorder="1" applyAlignment="1">
      <alignment horizontal="center" vertical="center" wrapText="1"/>
    </xf>
    <xf numFmtId="165" fontId="1" fillId="14" borderId="1" xfId="8" applyNumberFormat="1" applyFont="1" applyFill="1" applyBorder="1" applyAlignment="1">
      <alignment horizontal="center" vertical="center"/>
    </xf>
    <xf numFmtId="165" fontId="3" fillId="14" borderId="1" xfId="8" applyNumberFormat="1" applyFont="1" applyFill="1" applyBorder="1" applyAlignment="1">
      <alignment horizontal="center" vertical="center"/>
    </xf>
    <xf numFmtId="165" fontId="1" fillId="14" borderId="1" xfId="0" applyNumberFormat="1" applyFont="1" applyFill="1" applyBorder="1" applyAlignment="1">
      <alignment horizontal="right" wrapText="1"/>
    </xf>
    <xf numFmtId="0" fontId="0" fillId="3" borderId="1" xfId="0" applyFill="1" applyBorder="1"/>
    <xf numFmtId="0" fontId="33" fillId="3" borderId="1" xfId="0" applyFont="1" applyFill="1" applyBorder="1" applyAlignment="1">
      <alignment horizontal="center" vertical="center" wrapText="1"/>
    </xf>
    <xf numFmtId="165" fontId="1" fillId="3" borderId="1" xfId="0" applyNumberFormat="1" applyFont="1" applyFill="1" applyBorder="1" applyAlignment="1">
      <alignment horizontal="center"/>
    </xf>
    <xf numFmtId="0" fontId="29" fillId="14" borderId="1" xfId="0" applyFont="1" applyFill="1" applyBorder="1" applyAlignment="1">
      <alignment horizontal="center"/>
    </xf>
    <xf numFmtId="0" fontId="1" fillId="14" borderId="1" xfId="0" applyFont="1" applyFill="1" applyBorder="1" applyAlignment="1">
      <alignment horizontal="left"/>
    </xf>
    <xf numFmtId="165" fontId="1" fillId="14" borderId="1" xfId="0" applyNumberFormat="1" applyFont="1" applyFill="1" applyBorder="1" applyAlignment="1">
      <alignment horizontal="center"/>
    </xf>
    <xf numFmtId="0" fontId="3" fillId="0" borderId="9" xfId="0" applyFont="1" applyBorder="1" applyAlignment="1">
      <alignment horizontal="left" vertical="center" wrapText="1"/>
    </xf>
    <xf numFmtId="0" fontId="1" fillId="3" borderId="1" xfId="0" applyFont="1" applyFill="1" applyBorder="1" applyAlignment="1">
      <alignment horizontal="center"/>
    </xf>
    <xf numFmtId="165" fontId="1" fillId="0" borderId="0" xfId="0" applyNumberFormat="1" applyFont="1"/>
    <xf numFmtId="0" fontId="4" fillId="0" borderId="0" xfId="0" applyFont="1"/>
    <xf numFmtId="165" fontId="3" fillId="0" borderId="1" xfId="7" applyNumberFormat="1" applyFont="1" applyFill="1" applyBorder="1" applyAlignment="1">
      <alignment horizontal="center" vertical="center"/>
    </xf>
    <xf numFmtId="165" fontId="4" fillId="0" borderId="0" xfId="0" applyNumberFormat="1" applyFont="1"/>
    <xf numFmtId="165" fontId="31" fillId="0" borderId="0" xfId="0" applyNumberFormat="1" applyFont="1"/>
    <xf numFmtId="165" fontId="1" fillId="2" borderId="1" xfId="7" applyNumberFormat="1" applyFont="1" applyFill="1" applyBorder="1" applyAlignment="1">
      <alignment horizontal="center" vertical="center"/>
    </xf>
    <xf numFmtId="165" fontId="1" fillId="3" borderId="1" xfId="7" applyNumberFormat="1" applyFont="1" applyFill="1" applyBorder="1" applyAlignment="1">
      <alignment horizontal="center" vertical="center"/>
    </xf>
    <xf numFmtId="0" fontId="1" fillId="0" borderId="0" xfId="0" applyFont="1" applyAlignment="1">
      <alignment horizontal="left" vertical="center" wrapText="1"/>
    </xf>
    <xf numFmtId="0" fontId="1" fillId="0" borderId="0" xfId="7" applyNumberFormat="1" applyFont="1" applyFill="1" applyBorder="1" applyAlignment="1">
      <alignment horizontal="center" vertical="center"/>
    </xf>
    <xf numFmtId="0" fontId="1" fillId="2" borderId="1" xfId="7" applyNumberFormat="1" applyFont="1" applyFill="1" applyBorder="1" applyAlignment="1">
      <alignment horizontal="center" vertical="center"/>
    </xf>
    <xf numFmtId="1" fontId="1" fillId="2" borderId="1" xfId="0" applyNumberFormat="1" applyFont="1" applyFill="1" applyBorder="1" applyAlignment="1">
      <alignment horizontal="center" vertical="center"/>
    </xf>
    <xf numFmtId="0" fontId="1" fillId="3" borderId="1" xfId="1" applyFont="1" applyFill="1" applyBorder="1" applyAlignment="1">
      <alignment horizontal="left" vertical="center" wrapText="1"/>
    </xf>
    <xf numFmtId="0" fontId="8" fillId="3" borderId="1" xfId="1" applyFont="1" applyFill="1" applyBorder="1" applyAlignment="1">
      <alignment horizontal="center" vertical="center"/>
    </xf>
    <xf numFmtId="165" fontId="1" fillId="3" borderId="1" xfId="1" applyNumberFormat="1" applyFont="1" applyFill="1" applyBorder="1" applyAlignment="1">
      <alignment horizontal="center" vertical="center"/>
    </xf>
    <xf numFmtId="165" fontId="1" fillId="0" borderId="0" xfId="0" applyNumberFormat="1" applyFont="1" applyAlignment="1">
      <alignment horizontal="center" vertical="center"/>
    </xf>
    <xf numFmtId="0" fontId="8" fillId="2" borderId="1" xfId="1" applyFont="1" applyFill="1" applyBorder="1" applyAlignment="1">
      <alignment horizontal="center" vertical="center"/>
    </xf>
    <xf numFmtId="165" fontId="1" fillId="2" borderId="1" xfId="1" applyNumberFormat="1" applyFont="1" applyFill="1" applyBorder="1" applyAlignment="1">
      <alignment horizontal="center" vertical="center"/>
    </xf>
    <xf numFmtId="0" fontId="8" fillId="14" borderId="1" xfId="1" applyFont="1" applyFill="1" applyBorder="1" applyAlignment="1">
      <alignment horizontal="center" vertical="center"/>
    </xf>
    <xf numFmtId="165" fontId="1" fillId="14" borderId="1" xfId="1" applyNumberFormat="1" applyFont="1" applyFill="1" applyBorder="1" applyAlignment="1">
      <alignment horizontal="center" vertical="center"/>
    </xf>
    <xf numFmtId="0" fontId="7" fillId="3" borderId="1" xfId="0" applyFont="1" applyFill="1" applyBorder="1" applyAlignment="1">
      <alignment horizontal="left" vertical="top" wrapText="1"/>
    </xf>
    <xf numFmtId="0" fontId="7" fillId="3" borderId="1" xfId="0" applyFont="1" applyFill="1" applyBorder="1" applyAlignment="1">
      <alignment horizontal="center" vertical="top" wrapText="1"/>
    </xf>
    <xf numFmtId="0" fontId="7" fillId="0" borderId="0" xfId="0" applyFont="1" applyAlignment="1">
      <alignment horizontal="left" vertical="top" wrapText="1"/>
    </xf>
    <xf numFmtId="0" fontId="3" fillId="0" borderId="9" xfId="0" applyFont="1" applyBorder="1" applyAlignment="1">
      <alignment horizontal="center" vertical="center" wrapText="1"/>
    </xf>
    <xf numFmtId="0" fontId="31" fillId="0" borderId="0" xfId="7" applyNumberFormat="1" applyFont="1" applyFill="1" applyBorder="1" applyAlignment="1">
      <alignment horizontal="center" vertical="center"/>
    </xf>
    <xf numFmtId="165" fontId="1" fillId="0" borderId="1" xfId="1" applyNumberFormat="1" applyFont="1" applyBorder="1" applyAlignment="1">
      <alignment horizontal="center" vertical="center"/>
    </xf>
    <xf numFmtId="0" fontId="8" fillId="0" borderId="1" xfId="1" applyFont="1" applyBorder="1" applyAlignment="1">
      <alignment horizontal="center" vertical="center"/>
    </xf>
    <xf numFmtId="0" fontId="6" fillId="0" borderId="0" xfId="0" applyFont="1"/>
    <xf numFmtId="1" fontId="1" fillId="0" borderId="1" xfId="1" applyNumberFormat="1" applyFont="1" applyBorder="1" applyAlignment="1">
      <alignment horizontal="center" vertical="center"/>
    </xf>
    <xf numFmtId="1" fontId="1" fillId="3" borderId="1" xfId="7" applyNumberFormat="1" applyFont="1" applyFill="1" applyBorder="1" applyAlignment="1">
      <alignment horizontal="center" vertical="center"/>
    </xf>
    <xf numFmtId="165" fontId="3" fillId="3" borderId="1" xfId="7" applyNumberFormat="1" applyFont="1" applyFill="1" applyBorder="1" applyAlignment="1">
      <alignment horizontal="center" vertical="center" wrapText="1"/>
    </xf>
    <xf numFmtId="165" fontId="1" fillId="3" borderId="1" xfId="9" applyNumberFormat="1" applyFont="1" applyFill="1" applyBorder="1" applyAlignment="1">
      <alignment horizontal="center" vertical="center"/>
    </xf>
    <xf numFmtId="1" fontId="1" fillId="3" borderId="1" xfId="9" applyNumberFormat="1" applyFont="1" applyFill="1" applyBorder="1" applyAlignment="1">
      <alignment horizontal="center" vertical="center"/>
    </xf>
    <xf numFmtId="1" fontId="1" fillId="0" borderId="0" xfId="0" applyNumberFormat="1" applyFont="1"/>
    <xf numFmtId="1" fontId="1" fillId="0" borderId="1" xfId="7" applyNumberFormat="1" applyFont="1" applyFill="1" applyBorder="1" applyAlignment="1">
      <alignment horizontal="center" vertical="center"/>
    </xf>
    <xf numFmtId="0" fontId="1" fillId="2" borderId="1" xfId="7" applyNumberFormat="1" applyFont="1" applyFill="1" applyBorder="1" applyAlignment="1">
      <alignment horizontal="center"/>
    </xf>
    <xf numFmtId="0" fontId="34" fillId="0" borderId="0" xfId="0" applyFont="1"/>
    <xf numFmtId="0" fontId="8" fillId="2" borderId="5" xfId="0" applyFont="1" applyFill="1" applyBorder="1" applyAlignment="1">
      <alignment vertical="top"/>
    </xf>
    <xf numFmtId="0" fontId="8" fillId="2" borderId="1" xfId="0" applyFont="1" applyFill="1" applyBorder="1" applyAlignment="1">
      <alignment horizontal="center" vertical="center"/>
    </xf>
    <xf numFmtId="165" fontId="8" fillId="2" borderId="1" xfId="0" applyNumberFormat="1" applyFont="1" applyFill="1" applyBorder="1" applyAlignment="1">
      <alignment horizontal="center" vertical="center"/>
    </xf>
    <xf numFmtId="165" fontId="9" fillId="2" borderId="1" xfId="7" applyNumberFormat="1" applyFont="1" applyFill="1" applyBorder="1" applyAlignment="1">
      <alignment horizontal="center" vertical="center"/>
    </xf>
    <xf numFmtId="165" fontId="9" fillId="14" borderId="1" xfId="0" applyNumberFormat="1" applyFont="1" applyFill="1" applyBorder="1" applyAlignment="1">
      <alignment horizontal="center" vertical="center" wrapText="1"/>
    </xf>
    <xf numFmtId="0" fontId="1" fillId="4" borderId="0" xfId="0" applyFont="1" applyFill="1" applyAlignment="1">
      <alignment horizontal="center" vertical="center" wrapText="1"/>
    </xf>
    <xf numFmtId="0" fontId="0" fillId="0" borderId="0" xfId="0" applyAlignment="1">
      <alignment horizontal="center"/>
    </xf>
    <xf numFmtId="0" fontId="0" fillId="14" borderId="0" xfId="0" applyFill="1" applyAlignment="1">
      <alignment wrapText="1"/>
    </xf>
    <xf numFmtId="0" fontId="1" fillId="4" borderId="8" xfId="0" applyFont="1" applyFill="1" applyBorder="1" applyAlignment="1">
      <alignment vertical="center" wrapText="1"/>
    </xf>
    <xf numFmtId="0" fontId="3" fillId="7" borderId="1" xfId="0" applyFont="1" applyFill="1" applyBorder="1" applyAlignment="1">
      <alignment vertical="center" wrapText="1"/>
    </xf>
    <xf numFmtId="0" fontId="7" fillId="7" borderId="1" xfId="0" applyFont="1" applyFill="1" applyBorder="1" applyAlignment="1">
      <alignment horizontal="center" vertical="center" wrapText="1"/>
    </xf>
    <xf numFmtId="0" fontId="3" fillId="7" borderId="1" xfId="0" applyFont="1" applyFill="1" applyBorder="1" applyAlignment="1">
      <alignment horizontal="justify" vertical="center" wrapText="1"/>
    </xf>
    <xf numFmtId="0" fontId="9" fillId="14" borderId="1" xfId="0" applyFont="1" applyFill="1" applyBorder="1" applyAlignment="1">
      <alignment horizontal="justify" vertical="center" wrapText="1"/>
    </xf>
    <xf numFmtId="0" fontId="9" fillId="7" borderId="1" xfId="0" applyFont="1" applyFill="1" applyBorder="1" applyAlignment="1">
      <alignment horizontal="justify" vertical="center"/>
    </xf>
    <xf numFmtId="0" fontId="3" fillId="7" borderId="1" xfId="0" applyFont="1" applyFill="1" applyBorder="1" applyAlignment="1">
      <alignment horizontal="left" vertical="center" wrapText="1"/>
    </xf>
    <xf numFmtId="4" fontId="1" fillId="7" borderId="1" xfId="0" applyNumberFormat="1" applyFont="1" applyFill="1" applyBorder="1" applyAlignment="1">
      <alignment horizontal="center" vertical="center" wrapText="1"/>
    </xf>
    <xf numFmtId="0" fontId="3" fillId="7" borderId="1" xfId="0" applyFont="1" applyFill="1" applyBorder="1" applyAlignment="1">
      <alignment horizontal="left" vertical="center"/>
    </xf>
    <xf numFmtId="49" fontId="19" fillId="2" borderId="1" xfId="0" applyNumberFormat="1" applyFont="1" applyFill="1" applyBorder="1" applyAlignment="1">
      <alignment horizontal="left" vertical="center" wrapText="1"/>
    </xf>
    <xf numFmtId="0" fontId="1" fillId="2" borderId="1" xfId="0" applyFont="1" applyFill="1" applyBorder="1" applyAlignment="1">
      <alignment horizontal="center" wrapText="1"/>
    </xf>
    <xf numFmtId="0" fontId="18" fillId="2" borderId="1" xfId="0" applyFont="1" applyFill="1" applyBorder="1" applyAlignment="1">
      <alignment horizontal="left" vertical="center" wrapText="1"/>
    </xf>
    <xf numFmtId="2" fontId="1" fillId="2" borderId="1" xfId="0" applyNumberFormat="1" applyFont="1" applyFill="1" applyBorder="1" applyAlignment="1">
      <alignment horizontal="center" vertical="center" wrapText="1"/>
    </xf>
    <xf numFmtId="0" fontId="0" fillId="7" borderId="1" xfId="0" applyFill="1" applyBorder="1" applyAlignment="1">
      <alignment wrapText="1"/>
    </xf>
    <xf numFmtId="0" fontId="3" fillId="16" borderId="1" xfId="0" applyFont="1" applyFill="1" applyBorder="1" applyAlignment="1">
      <alignment horizontal="center" vertical="center" wrapText="1"/>
    </xf>
    <xf numFmtId="0" fontId="1" fillId="16" borderId="1" xfId="0" applyFont="1" applyFill="1" applyBorder="1" applyAlignment="1">
      <alignment horizontal="center" vertical="center" wrapText="1"/>
    </xf>
    <xf numFmtId="165" fontId="1" fillId="16" borderId="1" xfId="0" applyNumberFormat="1" applyFont="1" applyFill="1" applyBorder="1" applyAlignment="1">
      <alignment horizontal="center" vertical="center" wrapText="1"/>
    </xf>
    <xf numFmtId="0" fontId="1" fillId="16" borderId="1" xfId="0" applyFont="1" applyFill="1" applyBorder="1" applyAlignment="1">
      <alignment wrapText="1"/>
    </xf>
    <xf numFmtId="0" fontId="0" fillId="16" borderId="0" xfId="0" applyFill="1" applyAlignment="1">
      <alignment wrapText="1"/>
    </xf>
    <xf numFmtId="0" fontId="3" fillId="17" borderId="1" xfId="0" applyFont="1" applyFill="1" applyBorder="1" applyAlignment="1">
      <alignment horizontal="center" vertical="center" wrapText="1"/>
    </xf>
    <xf numFmtId="0" fontId="8" fillId="17" borderId="1" xfId="0" applyFont="1" applyFill="1" applyBorder="1" applyAlignment="1">
      <alignment horizontal="left" vertical="center" wrapText="1"/>
    </xf>
    <xf numFmtId="0" fontId="1" fillId="17" borderId="1" xfId="0" applyFont="1" applyFill="1" applyBorder="1" applyAlignment="1">
      <alignment horizontal="center" vertical="center" wrapText="1"/>
    </xf>
    <xf numFmtId="165" fontId="1" fillId="17" borderId="1" xfId="0" applyNumberFormat="1" applyFont="1" applyFill="1" applyBorder="1" applyAlignment="1">
      <alignment horizontal="center" vertical="center" wrapText="1"/>
    </xf>
    <xf numFmtId="0" fontId="1" fillId="17" borderId="1" xfId="0" applyFont="1" applyFill="1" applyBorder="1" applyAlignment="1">
      <alignment wrapText="1"/>
    </xf>
    <xf numFmtId="0" fontId="0" fillId="17" borderId="0" xfId="0" applyFill="1" applyAlignment="1">
      <alignment wrapText="1"/>
    </xf>
    <xf numFmtId="0" fontId="1" fillId="17" borderId="1" xfId="0" applyFont="1" applyFill="1" applyBorder="1" applyAlignment="1">
      <alignment horizontal="left" vertical="center" wrapText="1"/>
    </xf>
    <xf numFmtId="0" fontId="3" fillId="14" borderId="7" xfId="0" applyFont="1" applyFill="1" applyBorder="1" applyAlignment="1">
      <alignment vertical="center" wrapText="1"/>
    </xf>
    <xf numFmtId="0" fontId="1" fillId="14" borderId="1" xfId="0" applyFont="1" applyFill="1" applyBorder="1" applyAlignment="1">
      <alignment horizontal="justify" vertical="center" wrapText="1"/>
    </xf>
    <xf numFmtId="164" fontId="1" fillId="14" borderId="3" xfId="0" applyNumberFormat="1" applyFont="1" applyFill="1" applyBorder="1" applyAlignment="1">
      <alignment horizontal="center" vertical="center" wrapText="1"/>
    </xf>
    <xf numFmtId="0" fontId="1" fillId="14" borderId="3" xfId="0" applyFont="1" applyFill="1" applyBorder="1" applyAlignment="1">
      <alignment wrapText="1"/>
    </xf>
    <xf numFmtId="0" fontId="3" fillId="16" borderId="1" xfId="0" applyFont="1" applyFill="1" applyBorder="1" applyAlignment="1">
      <alignment horizontal="justify" vertical="center" wrapText="1"/>
    </xf>
    <xf numFmtId="0" fontId="3" fillId="16" borderId="1" xfId="0" applyFont="1" applyFill="1" applyBorder="1" applyAlignment="1">
      <alignment horizontal="left" vertical="top" wrapText="1"/>
    </xf>
    <xf numFmtId="0" fontId="8" fillId="7" borderId="1" xfId="0" applyFont="1" applyFill="1" applyBorder="1" applyAlignment="1">
      <alignment horizontal="center" vertical="top" wrapText="1"/>
    </xf>
    <xf numFmtId="0" fontId="28" fillId="7" borderId="1" xfId="0" applyFont="1" applyFill="1" applyBorder="1" applyAlignment="1">
      <alignment horizontal="center" vertical="center" wrapText="1"/>
    </xf>
    <xf numFmtId="0" fontId="29" fillId="7" borderId="1" xfId="0" applyFont="1" applyFill="1" applyBorder="1" applyAlignment="1">
      <alignment horizontal="center" vertical="center" wrapText="1"/>
    </xf>
    <xf numFmtId="0" fontId="5" fillId="3" borderId="1" xfId="0" applyFont="1" applyFill="1" applyBorder="1" applyAlignment="1">
      <alignment horizontal="justify" vertical="center" wrapText="1"/>
    </xf>
    <xf numFmtId="0" fontId="36" fillId="3" borderId="1" xfId="0" applyFont="1" applyFill="1" applyBorder="1" applyAlignment="1">
      <alignment horizontal="center" vertical="center" wrapText="1"/>
    </xf>
    <xf numFmtId="4" fontId="36" fillId="3" borderId="1" xfId="0" applyNumberFormat="1" applyFont="1" applyFill="1" applyBorder="1" applyAlignment="1">
      <alignment horizontal="center" vertical="center" wrapText="1"/>
    </xf>
    <xf numFmtId="0" fontId="5" fillId="3" borderId="1" xfId="0" applyFont="1" applyFill="1" applyBorder="1" applyAlignment="1">
      <alignment wrapText="1"/>
    </xf>
    <xf numFmtId="0" fontId="5" fillId="7" borderId="1" xfId="0" applyFont="1" applyFill="1" applyBorder="1" applyAlignment="1">
      <alignment horizontal="left" vertical="center" wrapText="1"/>
    </xf>
    <xf numFmtId="4" fontId="5" fillId="7" borderId="1" xfId="0" applyNumberFormat="1" applyFont="1" applyFill="1" applyBorder="1" applyAlignment="1">
      <alignment horizontal="center" vertical="center" wrapText="1"/>
    </xf>
    <xf numFmtId="0" fontId="8" fillId="4"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8" fillId="4" borderId="1" xfId="0" applyFont="1" applyFill="1" applyBorder="1" applyAlignment="1">
      <alignment horizontal="left" vertical="center" wrapText="1"/>
    </xf>
    <xf numFmtId="2" fontId="8"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8" fillId="2" borderId="1" xfId="0" applyFont="1" applyFill="1" applyBorder="1" applyAlignment="1">
      <alignment wrapText="1"/>
    </xf>
    <xf numFmtId="0" fontId="3" fillId="2" borderId="1" xfId="0" applyFont="1" applyFill="1" applyBorder="1" applyAlignment="1">
      <alignment horizontal="left" vertical="top" wrapText="1"/>
    </xf>
    <xf numFmtId="0" fontId="19" fillId="2" borderId="1" xfId="0" applyFont="1" applyFill="1" applyBorder="1" applyAlignment="1">
      <alignment horizontal="left" vertical="center" wrapText="1"/>
    </xf>
    <xf numFmtId="0" fontId="1" fillId="4" borderId="1" xfId="0" applyFont="1" applyFill="1" applyBorder="1" applyAlignment="1">
      <alignment horizontal="center" vertical="center" wrapText="1"/>
    </xf>
    <xf numFmtId="0" fontId="1" fillId="4" borderId="1" xfId="0" applyFont="1" applyFill="1" applyBorder="1" applyAlignment="1">
      <alignment horizontal="left" vertical="center" wrapText="1"/>
    </xf>
    <xf numFmtId="0" fontId="3" fillId="4" borderId="1"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8" fillId="2" borderId="1" xfId="0" applyFont="1" applyFill="1" applyBorder="1" applyAlignment="1">
      <alignment horizontal="left" vertical="top" wrapText="1"/>
    </xf>
    <xf numFmtId="0" fontId="1" fillId="2" borderId="1" xfId="1" applyFont="1" applyFill="1" applyBorder="1" applyAlignment="1">
      <alignment horizontal="center" vertical="top" wrapText="1"/>
    </xf>
    <xf numFmtId="0" fontId="7" fillId="4" borderId="1" xfId="0" applyFont="1" applyFill="1" applyBorder="1" applyAlignment="1">
      <alignment horizontal="center" vertical="center" wrapText="1"/>
    </xf>
    <xf numFmtId="3" fontId="1"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164" fontId="8" fillId="2" borderId="1" xfId="0" applyNumberFormat="1" applyFont="1" applyFill="1" applyBorder="1" applyAlignment="1">
      <alignment horizontal="center" vertical="center" wrapText="1"/>
    </xf>
    <xf numFmtId="0" fontId="12" fillId="2" borderId="0" xfId="0" applyFont="1" applyFill="1" applyAlignment="1">
      <alignment wrapText="1"/>
    </xf>
    <xf numFmtId="1" fontId="3" fillId="4" borderId="1" xfId="0" applyNumberFormat="1" applyFont="1" applyFill="1" applyBorder="1" applyAlignment="1">
      <alignment horizontal="center" vertical="center" wrapText="1"/>
    </xf>
    <xf numFmtId="0" fontId="18" fillId="3" borderId="1" xfId="0" applyFont="1" applyFill="1" applyBorder="1" applyAlignment="1">
      <alignment wrapText="1"/>
    </xf>
    <xf numFmtId="0" fontId="3" fillId="4" borderId="2" xfId="0" applyFont="1" applyFill="1" applyBorder="1" applyAlignment="1">
      <alignment vertical="center" wrapText="1"/>
    </xf>
    <xf numFmtId="0" fontId="25" fillId="7" borderId="1" xfId="0" applyFont="1" applyFill="1" applyBorder="1" applyAlignment="1">
      <alignment horizontal="center" vertical="center" wrapText="1"/>
    </xf>
    <xf numFmtId="0" fontId="25" fillId="7" borderId="1" xfId="0" applyFont="1" applyFill="1" applyBorder="1" applyAlignment="1">
      <alignment horizontal="center" wrapText="1"/>
    </xf>
    <xf numFmtId="0" fontId="3" fillId="7" borderId="1" xfId="0" applyFont="1" applyFill="1" applyBorder="1" applyAlignment="1">
      <alignment horizontal="center" wrapText="1"/>
    </xf>
    <xf numFmtId="4" fontId="3" fillId="7" borderId="1" xfId="0" applyNumberFormat="1" applyFont="1" applyFill="1" applyBorder="1" applyAlignment="1">
      <alignment horizontal="center" wrapText="1"/>
    </xf>
    <xf numFmtId="0" fontId="8" fillId="2" borderId="1" xfId="0" applyFont="1" applyFill="1" applyBorder="1" applyAlignment="1">
      <alignment horizontal="left" vertical="center"/>
    </xf>
    <xf numFmtId="4" fontId="1" fillId="2" borderId="1" xfId="0" applyNumberFormat="1" applyFont="1" applyFill="1" applyBorder="1" applyAlignment="1">
      <alignment horizontal="center" vertical="center" wrapText="1"/>
    </xf>
    <xf numFmtId="167" fontId="1" fillId="4" borderId="1" xfId="0" applyNumberFormat="1" applyFont="1" applyFill="1" applyBorder="1" applyAlignment="1">
      <alignment horizontal="center" vertical="center" wrapText="1"/>
    </xf>
    <xf numFmtId="0" fontId="20" fillId="4" borderId="1" xfId="0" applyFont="1" applyFill="1" applyBorder="1" applyAlignment="1">
      <alignment vertical="center" wrapText="1"/>
    </xf>
    <xf numFmtId="0" fontId="1" fillId="0" borderId="1" xfId="0" applyFont="1" applyBorder="1" applyAlignment="1">
      <alignment horizontal="left" vertical="center" wrapText="1"/>
    </xf>
    <xf numFmtId="0" fontId="8" fillId="4" borderId="1" xfId="0" applyFont="1" applyFill="1" applyBorder="1" applyAlignment="1">
      <alignment horizontal="center" vertical="center" wrapText="1"/>
    </xf>
    <xf numFmtId="164" fontId="1" fillId="0" borderId="1" xfId="0" applyNumberFormat="1" applyFont="1" applyBorder="1" applyAlignment="1">
      <alignment horizontal="center" vertical="center" wrapText="1"/>
    </xf>
    <xf numFmtId="0" fontId="7"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6" fillId="7" borderId="1" xfId="0" applyFont="1" applyFill="1" applyBorder="1" applyAlignment="1">
      <alignment horizontal="center" vertical="center" wrapText="1"/>
    </xf>
    <xf numFmtId="0" fontId="16" fillId="4" borderId="1" xfId="0" applyFont="1" applyFill="1" applyBorder="1" applyAlignment="1">
      <alignment horizontal="left" vertical="top" wrapText="1"/>
    </xf>
    <xf numFmtId="0" fontId="8" fillId="4"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165" fontId="3" fillId="7" borderId="1" xfId="0" applyNumberFormat="1" applyFont="1" applyFill="1" applyBorder="1" applyAlignment="1">
      <alignment horizontal="center" wrapText="1"/>
    </xf>
    <xf numFmtId="0" fontId="1"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8" fillId="10" borderId="1" xfId="0" applyFont="1" applyFill="1" applyBorder="1" applyAlignment="1">
      <alignment horizontal="center" vertical="center" wrapText="1"/>
    </xf>
    <xf numFmtId="0" fontId="9" fillId="14" borderId="1" xfId="0" applyFont="1" applyFill="1" applyBorder="1" applyAlignment="1">
      <alignment horizontal="left" vertical="center" wrapText="1"/>
    </xf>
    <xf numFmtId="0" fontId="8" fillId="9" borderId="1" xfId="0" applyFont="1" applyFill="1" applyBorder="1" applyAlignment="1">
      <alignment horizontal="justify" vertical="center" wrapText="1"/>
    </xf>
    <xf numFmtId="0" fontId="1" fillId="4" borderId="4" xfId="0" applyFont="1" applyFill="1" applyBorder="1" applyAlignment="1">
      <alignment horizontal="center" vertical="center" wrapText="1"/>
    </xf>
    <xf numFmtId="0" fontId="1" fillId="4" borderId="9" xfId="0" applyFont="1" applyFill="1" applyBorder="1" applyAlignment="1">
      <alignment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14" borderId="2" xfId="0" applyFont="1" applyFill="1" applyBorder="1" applyAlignment="1">
      <alignment horizontal="center" vertical="center" wrapText="1"/>
    </xf>
    <xf numFmtId="0" fontId="8" fillId="14" borderId="2" xfId="0" applyFont="1" applyFill="1" applyBorder="1" applyAlignment="1">
      <alignment horizontal="center" vertical="center" wrapText="1"/>
    </xf>
    <xf numFmtId="0" fontId="28" fillId="14" borderId="2" xfId="0" applyFont="1" applyFill="1" applyBorder="1" applyAlignment="1">
      <alignment horizontal="center" vertical="center" wrapText="1"/>
    </xf>
    <xf numFmtId="0" fontId="29" fillId="14" borderId="2"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18" borderId="1" xfId="0" applyFont="1" applyFill="1" applyBorder="1" applyAlignment="1">
      <alignment horizontal="center" vertical="center" wrapText="1"/>
    </xf>
    <xf numFmtId="3" fontId="1" fillId="18" borderId="1" xfId="0" applyNumberFormat="1"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1" xfId="0" applyFont="1" applyFill="1" applyBorder="1" applyAlignment="1">
      <alignment horizontal="left" vertical="center" wrapText="1"/>
    </xf>
    <xf numFmtId="0" fontId="8" fillId="4" borderId="1" xfId="0" applyFont="1" applyFill="1" applyBorder="1" applyAlignment="1">
      <alignment horizontal="center" vertical="center" wrapText="1"/>
    </xf>
    <xf numFmtId="0" fontId="1" fillId="4" borderId="1" xfId="0" applyFont="1" applyFill="1" applyBorder="1" applyAlignment="1">
      <alignment horizontal="center" vertical="top" wrapText="1"/>
    </xf>
    <xf numFmtId="0" fontId="1" fillId="0" borderId="1" xfId="0" applyFont="1" applyBorder="1" applyAlignment="1">
      <alignment horizontal="center" vertical="center" wrapText="1"/>
    </xf>
    <xf numFmtId="0" fontId="1" fillId="19" borderId="1" xfId="0" applyFont="1" applyFill="1" applyBorder="1" applyAlignment="1">
      <alignment horizontal="center" vertical="center" wrapText="1"/>
    </xf>
    <xf numFmtId="0" fontId="1" fillId="19" borderId="2" xfId="0" applyFont="1" applyFill="1" applyBorder="1" applyAlignment="1">
      <alignment horizontal="left" vertical="center" wrapText="1"/>
    </xf>
    <xf numFmtId="0" fontId="1" fillId="19" borderId="2" xfId="0" applyFont="1" applyFill="1" applyBorder="1" applyAlignment="1">
      <alignment horizontal="center" vertical="center" wrapText="1"/>
    </xf>
    <xf numFmtId="3" fontId="1" fillId="19"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1" fillId="4" borderId="2" xfId="0" applyFont="1" applyFill="1" applyBorder="1" applyAlignment="1">
      <alignment vertical="top" wrapText="1"/>
    </xf>
    <xf numFmtId="0" fontId="1" fillId="3" borderId="3" xfId="0" applyFont="1" applyFill="1" applyBorder="1" applyAlignment="1">
      <alignment vertical="top" wrapText="1"/>
    </xf>
    <xf numFmtId="4" fontId="1" fillId="19" borderId="1" xfId="0" applyNumberFormat="1" applyFont="1" applyFill="1" applyBorder="1" applyAlignment="1">
      <alignment horizontal="center" vertical="center" wrapText="1"/>
    </xf>
    <xf numFmtId="164" fontId="1" fillId="19" borderId="1" xfId="0" applyNumberFormat="1" applyFont="1" applyFill="1" applyBorder="1" applyAlignment="1">
      <alignment horizontal="center" vertical="center" wrapText="1"/>
    </xf>
    <xf numFmtId="0" fontId="1" fillId="19" borderId="1" xfId="0" applyFont="1" applyFill="1" applyBorder="1" applyAlignment="1">
      <alignment wrapText="1"/>
    </xf>
    <xf numFmtId="0" fontId="1" fillId="4" borderId="1" xfId="0" applyFont="1" applyFill="1" applyBorder="1" applyAlignment="1">
      <alignment horizontal="left" vertical="center" wrapText="1"/>
    </xf>
    <xf numFmtId="0" fontId="1" fillId="4" borderId="1"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4" borderId="1" xfId="0" applyFont="1" applyFill="1" applyBorder="1" applyAlignment="1">
      <alignment vertical="center" wrapText="1"/>
    </xf>
    <xf numFmtId="0" fontId="8" fillId="4"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1" fillId="4" borderId="2" xfId="0" applyFont="1" applyFill="1" applyBorder="1" applyAlignment="1">
      <alignment horizontal="left" vertical="center" wrapText="1"/>
    </xf>
    <xf numFmtId="0" fontId="1" fillId="4" borderId="3" xfId="0" applyFont="1" applyFill="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4" borderId="2" xfId="0" applyFont="1" applyFill="1" applyBorder="1" applyAlignment="1">
      <alignment horizontal="left" vertical="center" wrapText="1"/>
    </xf>
    <xf numFmtId="0" fontId="1" fillId="4" borderId="2"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0" borderId="1" xfId="0" applyFont="1" applyBorder="1" applyAlignment="1">
      <alignment horizontal="center" wrapText="1"/>
    </xf>
    <xf numFmtId="0" fontId="1"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1" fillId="0" borderId="0" xfId="0" applyFont="1" applyAlignment="1">
      <alignment horizontal="left" wrapText="1"/>
    </xf>
    <xf numFmtId="0" fontId="1" fillId="0" borderId="0" xfId="0" applyFont="1" applyAlignment="1">
      <alignment horizontal="center" wrapText="1"/>
    </xf>
    <xf numFmtId="0" fontId="10" fillId="0" borderId="0" xfId="0" applyFont="1" applyAlignment="1">
      <alignment horizont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wrapText="1"/>
    </xf>
    <xf numFmtId="0" fontId="3" fillId="0" borderId="3" xfId="0" applyFont="1" applyBorder="1" applyAlignment="1">
      <alignment horizontal="center" wrapText="1"/>
    </xf>
    <xf numFmtId="0" fontId="3" fillId="4" borderId="1" xfId="0" applyFont="1" applyFill="1" applyBorder="1" applyAlignment="1">
      <alignment horizontal="left" vertical="center" wrapText="1"/>
    </xf>
    <xf numFmtId="0" fontId="9" fillId="2" borderId="4"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9" xfId="0" applyFont="1" applyFill="1" applyBorder="1" applyAlignment="1">
      <alignment horizontal="center" vertical="center"/>
    </xf>
    <xf numFmtId="0" fontId="3" fillId="18" borderId="2" xfId="0" applyFont="1" applyFill="1" applyBorder="1" applyAlignment="1">
      <alignment horizontal="left" vertical="center" wrapText="1"/>
    </xf>
    <xf numFmtId="0" fontId="3" fillId="18" borderId="3" xfId="0" applyFont="1" applyFill="1" applyBorder="1" applyAlignment="1">
      <alignment horizontal="left" vertical="center" wrapText="1"/>
    </xf>
    <xf numFmtId="0" fontId="1" fillId="18" borderId="2" xfId="0" applyFont="1" applyFill="1" applyBorder="1" applyAlignment="1">
      <alignment horizontal="center" vertical="center" wrapText="1"/>
    </xf>
    <xf numFmtId="0" fontId="1" fillId="18" borderId="3"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3" fillId="10" borderId="1" xfId="0" applyFont="1" applyFill="1" applyBorder="1" applyAlignment="1">
      <alignment horizontal="center" vertical="center" wrapText="1"/>
    </xf>
    <xf numFmtId="0" fontId="4" fillId="0" borderId="4" xfId="0" applyFont="1" applyBorder="1" applyAlignment="1">
      <alignment horizontal="center" wrapText="1"/>
    </xf>
    <xf numFmtId="0" fontId="4" fillId="0" borderId="5" xfId="0" applyFont="1" applyBorder="1" applyAlignment="1">
      <alignment horizont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164" fontId="1" fillId="0" borderId="1" xfId="0" applyNumberFormat="1" applyFont="1" applyBorder="1" applyAlignment="1">
      <alignment horizontal="center" vertical="center" wrapText="1"/>
    </xf>
    <xf numFmtId="0" fontId="8" fillId="4" borderId="1" xfId="0" applyFont="1" applyFill="1" applyBorder="1" applyAlignment="1">
      <alignment horizontal="left" vertical="center" wrapText="1"/>
    </xf>
    <xf numFmtId="49" fontId="8" fillId="4" borderId="1" xfId="0" applyNumberFormat="1" applyFont="1" applyFill="1" applyBorder="1" applyAlignment="1">
      <alignment horizontal="left" vertical="center" wrapText="1"/>
    </xf>
    <xf numFmtId="0" fontId="1" fillId="7" borderId="1" xfId="0" applyFont="1" applyFill="1" applyBorder="1" applyAlignment="1">
      <alignment horizontal="center" vertical="center" wrapText="1"/>
    </xf>
    <xf numFmtId="0" fontId="3" fillId="0" borderId="1" xfId="0" applyFont="1" applyBorder="1" applyAlignment="1">
      <alignment horizontal="center"/>
    </xf>
    <xf numFmtId="0" fontId="1" fillId="0" borderId="1" xfId="0" applyFont="1" applyBorder="1" applyAlignment="1">
      <alignment horizontal="left" vertical="center" wrapText="1"/>
    </xf>
    <xf numFmtId="0" fontId="1" fillId="4" borderId="1" xfId="0" applyFont="1" applyFill="1" applyBorder="1" applyAlignment="1">
      <alignment horizontal="center" wrapText="1"/>
    </xf>
    <xf numFmtId="0" fontId="1" fillId="4" borderId="1" xfId="0" applyFont="1" applyFill="1" applyBorder="1" applyAlignment="1">
      <alignment horizontal="center" vertical="top" wrapText="1"/>
    </xf>
    <xf numFmtId="0" fontId="1" fillId="19" borderId="1" xfId="0" applyFont="1" applyFill="1" applyBorder="1" applyAlignment="1">
      <alignment horizontal="center" vertical="center" wrapText="1"/>
    </xf>
    <xf numFmtId="0" fontId="1" fillId="19" borderId="2" xfId="0" applyFont="1" applyFill="1" applyBorder="1" applyAlignment="1">
      <alignment horizontal="left" vertical="top" wrapText="1"/>
    </xf>
    <xf numFmtId="0" fontId="1" fillId="19" borderId="3" xfId="0" applyFont="1" applyFill="1" applyBorder="1" applyAlignment="1">
      <alignment horizontal="left" vertical="top" wrapText="1"/>
    </xf>
    <xf numFmtId="0" fontId="1" fillId="4" borderId="1" xfId="0" applyFont="1" applyFill="1" applyBorder="1" applyAlignment="1">
      <alignment horizontal="left" vertical="top" wrapText="1"/>
    </xf>
    <xf numFmtId="0" fontId="9" fillId="4" borderId="1" xfId="0" applyFont="1" applyFill="1" applyBorder="1" applyAlignment="1">
      <alignment horizontal="center" vertical="center"/>
    </xf>
    <xf numFmtId="0" fontId="9" fillId="4" borderId="1"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1" fillId="4" borderId="5"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1" xfId="8" applyFont="1" applyFill="1" applyBorder="1" applyAlignment="1">
      <alignment horizontal="center" vertical="center" wrapText="1"/>
    </xf>
    <xf numFmtId="0" fontId="3" fillId="4" borderId="3" xfId="0" applyFont="1" applyFill="1" applyBorder="1" applyAlignment="1">
      <alignment horizontal="center" vertical="center" wrapText="1"/>
    </xf>
    <xf numFmtId="0" fontId="18" fillId="4" borderId="0" xfId="0" applyFont="1" applyFill="1" applyAlignment="1">
      <alignment horizontal="right" vertical="center"/>
    </xf>
    <xf numFmtId="0" fontId="3" fillId="4" borderId="0" xfId="0" applyFont="1" applyFill="1" applyAlignment="1">
      <alignment horizontal="center" vertical="center"/>
    </xf>
    <xf numFmtId="0" fontId="9" fillId="0" borderId="1" xfId="0" applyFont="1" applyBorder="1" applyAlignment="1">
      <alignment horizontal="center" vertical="center"/>
    </xf>
    <xf numFmtId="0" fontId="3" fillId="0" borderId="4" xfId="0" applyFont="1" applyBorder="1" applyAlignment="1">
      <alignment horizontal="center" vertical="center" wrapText="1"/>
    </xf>
    <xf numFmtId="0" fontId="1" fillId="0" borderId="5" xfId="0" applyFont="1" applyBorder="1" applyAlignment="1">
      <alignment horizontal="center" vertical="center"/>
    </xf>
    <xf numFmtId="0" fontId="1" fillId="0" borderId="9" xfId="0" applyFont="1" applyBorder="1" applyAlignment="1">
      <alignment horizontal="center" vertical="center"/>
    </xf>
    <xf numFmtId="0" fontId="3" fillId="0" borderId="5" xfId="0" applyFont="1" applyBorder="1" applyAlignment="1">
      <alignment horizontal="center" vertical="center" wrapText="1"/>
    </xf>
    <xf numFmtId="0" fontId="3" fillId="0" borderId="9" xfId="0" applyFont="1" applyBorder="1" applyAlignment="1">
      <alignment horizontal="center" vertical="center" wrapText="1"/>
    </xf>
    <xf numFmtId="0" fontId="1" fillId="0" borderId="1" xfId="0" applyFont="1" applyBorder="1" applyAlignment="1">
      <alignment horizontal="center" vertical="center"/>
    </xf>
    <xf numFmtId="0" fontId="1" fillId="0" borderId="3" xfId="0" applyFont="1" applyBorder="1" applyAlignment="1">
      <alignment horizontal="center" vertical="center" wrapText="1"/>
    </xf>
    <xf numFmtId="0" fontId="1" fillId="0" borderId="1" xfId="8" applyFont="1" applyBorder="1" applyAlignment="1">
      <alignment horizontal="center" vertical="center" wrapText="1"/>
    </xf>
    <xf numFmtId="0" fontId="3" fillId="0" borderId="0" xfId="0" applyFont="1" applyAlignment="1">
      <alignment horizontal="center" vertical="center"/>
    </xf>
    <xf numFmtId="0" fontId="1" fillId="15" borderId="1" xfId="0" applyFont="1" applyFill="1" applyBorder="1" applyAlignment="1">
      <alignment horizontal="center" vertical="center" wrapText="1"/>
    </xf>
  </cellXfs>
  <cellStyles count="10">
    <cellStyle name="Обычный" xfId="0" builtinId="0"/>
    <cellStyle name="Обычный 12" xfId="2"/>
    <cellStyle name="Обычный 2" xfId="1"/>
    <cellStyle name="Обычный 2 2" xfId="3"/>
    <cellStyle name="Обычный 2 28" xfId="4"/>
    <cellStyle name="Обычный 5" xfId="8"/>
    <cellStyle name="Обычный 6" xfId="5"/>
    <cellStyle name="Обычный 6 2 2" xfId="6"/>
    <cellStyle name="Процентный" xfId="7" builtinId="5"/>
    <cellStyle name="Процентный 2"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editAs="oneCell">
    <xdr:from>
      <xdr:col>1</xdr:col>
      <xdr:colOff>859633</xdr:colOff>
      <xdr:row>336</xdr:row>
      <xdr:rowOff>0</xdr:rowOff>
    </xdr:from>
    <xdr:to>
      <xdr:col>1</xdr:col>
      <xdr:colOff>2850358</xdr:colOff>
      <xdr:row>336</xdr:row>
      <xdr:rowOff>38100</xdr:rowOff>
    </xdr:to>
    <xdr:sp macro="" textlink="">
      <xdr:nvSpPr>
        <xdr:cNvPr id="3" name="Text Box 987420">
          <a:extLst>
            <a:ext uri="{FF2B5EF4-FFF2-40B4-BE49-F238E27FC236}">
              <a16:creationId xmlns:a16="http://schemas.microsoft.com/office/drawing/2014/main" xmlns="" id="{00000000-0008-0000-0000-000002000000}"/>
            </a:ext>
          </a:extLst>
        </xdr:cNvPr>
        <xdr:cNvSpPr txBox="1">
          <a:spLocks noChangeArrowheads="1"/>
        </xdr:cNvSpPr>
      </xdr:nvSpPr>
      <xdr:spPr bwMode="auto">
        <a:xfrm rot="9906002" flipV="1">
          <a:off x="1264446" y="177546000"/>
          <a:ext cx="1990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 name="Text Box 387">
          <a:extLst>
            <a:ext uri="{FF2B5EF4-FFF2-40B4-BE49-F238E27FC236}">
              <a16:creationId xmlns:a16="http://schemas.microsoft.com/office/drawing/2014/main" xmlns="" id="{C701A065-7F67-4E84-A2B2-E235D79B33D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 name="Text Box 388">
          <a:extLst>
            <a:ext uri="{FF2B5EF4-FFF2-40B4-BE49-F238E27FC236}">
              <a16:creationId xmlns:a16="http://schemas.microsoft.com/office/drawing/2014/main" xmlns="" id="{31FB2EA7-8794-42D7-89F9-2163D8E2F63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 name="Text Box 389">
          <a:extLst>
            <a:ext uri="{FF2B5EF4-FFF2-40B4-BE49-F238E27FC236}">
              <a16:creationId xmlns:a16="http://schemas.microsoft.com/office/drawing/2014/main" xmlns="" id="{7A1C0D88-CDAF-4E66-9E38-1D0692989CE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 name="Text Box 390">
          <a:extLst>
            <a:ext uri="{FF2B5EF4-FFF2-40B4-BE49-F238E27FC236}">
              <a16:creationId xmlns:a16="http://schemas.microsoft.com/office/drawing/2014/main" xmlns="" id="{695802D2-355F-47AD-8327-EB463928D2A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8" name="Text Box 391">
          <a:extLst>
            <a:ext uri="{FF2B5EF4-FFF2-40B4-BE49-F238E27FC236}">
              <a16:creationId xmlns:a16="http://schemas.microsoft.com/office/drawing/2014/main" xmlns="" id="{46413C40-CD91-49F0-A34F-1F6689D64CC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9" name="Text Box 392">
          <a:extLst>
            <a:ext uri="{FF2B5EF4-FFF2-40B4-BE49-F238E27FC236}">
              <a16:creationId xmlns:a16="http://schemas.microsoft.com/office/drawing/2014/main" xmlns="" id="{B14B561A-317B-45FD-A177-1E830D6AC2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0" name="Text Box 393">
          <a:extLst>
            <a:ext uri="{FF2B5EF4-FFF2-40B4-BE49-F238E27FC236}">
              <a16:creationId xmlns:a16="http://schemas.microsoft.com/office/drawing/2014/main" xmlns="" id="{67C58D57-0BD1-4187-8EAE-297442B2F01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1" name="Text Box 394">
          <a:extLst>
            <a:ext uri="{FF2B5EF4-FFF2-40B4-BE49-F238E27FC236}">
              <a16:creationId xmlns:a16="http://schemas.microsoft.com/office/drawing/2014/main" xmlns="" id="{71CB2BB3-3D0E-4A27-866D-1EAE345FF1C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2" name="Text Box 395">
          <a:extLst>
            <a:ext uri="{FF2B5EF4-FFF2-40B4-BE49-F238E27FC236}">
              <a16:creationId xmlns:a16="http://schemas.microsoft.com/office/drawing/2014/main" xmlns="" id="{54A5C134-97B3-4BDC-BA51-3F78C848259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3" name="Text Box 396">
          <a:extLst>
            <a:ext uri="{FF2B5EF4-FFF2-40B4-BE49-F238E27FC236}">
              <a16:creationId xmlns:a16="http://schemas.microsoft.com/office/drawing/2014/main" xmlns="" id="{0EDAB798-BDE4-4929-B982-BD2398FA5F6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4" name="Text Box 397">
          <a:extLst>
            <a:ext uri="{FF2B5EF4-FFF2-40B4-BE49-F238E27FC236}">
              <a16:creationId xmlns:a16="http://schemas.microsoft.com/office/drawing/2014/main" xmlns="" id="{D5D2F8D3-7222-42FA-9EC0-4712D94F5FD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5" name="Text Box 398">
          <a:extLst>
            <a:ext uri="{FF2B5EF4-FFF2-40B4-BE49-F238E27FC236}">
              <a16:creationId xmlns:a16="http://schemas.microsoft.com/office/drawing/2014/main" xmlns="" id="{A77D702D-614D-4D96-8ADD-BD31EE38C1B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6" name="Text Box 399">
          <a:extLst>
            <a:ext uri="{FF2B5EF4-FFF2-40B4-BE49-F238E27FC236}">
              <a16:creationId xmlns:a16="http://schemas.microsoft.com/office/drawing/2014/main" xmlns="" id="{3E6EDC23-5599-43BC-8C75-424D0CDA018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7" name="Text Box 400">
          <a:extLst>
            <a:ext uri="{FF2B5EF4-FFF2-40B4-BE49-F238E27FC236}">
              <a16:creationId xmlns:a16="http://schemas.microsoft.com/office/drawing/2014/main" xmlns="" id="{A2D9DFF0-3099-4DF9-BBE0-DAB987F7905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8" name="Text Box 401">
          <a:extLst>
            <a:ext uri="{FF2B5EF4-FFF2-40B4-BE49-F238E27FC236}">
              <a16:creationId xmlns:a16="http://schemas.microsoft.com/office/drawing/2014/main" xmlns="" id="{D7322973-9760-4DCD-BCF2-08B3A14A978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9" name="Text Box 402">
          <a:extLst>
            <a:ext uri="{FF2B5EF4-FFF2-40B4-BE49-F238E27FC236}">
              <a16:creationId xmlns:a16="http://schemas.microsoft.com/office/drawing/2014/main" xmlns="" id="{9413E66F-F9B8-4870-9BB5-9374EA3BFE4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0" name="Text Box 403">
          <a:extLst>
            <a:ext uri="{FF2B5EF4-FFF2-40B4-BE49-F238E27FC236}">
              <a16:creationId xmlns:a16="http://schemas.microsoft.com/office/drawing/2014/main" xmlns="" id="{6B7F31A3-72F2-4AA2-9FEE-9D567692E96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1" name="Text Box 404">
          <a:extLst>
            <a:ext uri="{FF2B5EF4-FFF2-40B4-BE49-F238E27FC236}">
              <a16:creationId xmlns:a16="http://schemas.microsoft.com/office/drawing/2014/main" xmlns="" id="{599D030E-9801-405A-B266-E32114BEE67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2" name="Text Box 405">
          <a:extLst>
            <a:ext uri="{FF2B5EF4-FFF2-40B4-BE49-F238E27FC236}">
              <a16:creationId xmlns:a16="http://schemas.microsoft.com/office/drawing/2014/main" xmlns="" id="{0FE4FFC4-66A8-4E00-8401-498AFFD5FC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3" name="Text Box 406">
          <a:extLst>
            <a:ext uri="{FF2B5EF4-FFF2-40B4-BE49-F238E27FC236}">
              <a16:creationId xmlns:a16="http://schemas.microsoft.com/office/drawing/2014/main" xmlns="" id="{AD155436-80D1-42EE-83EE-FBA30A370FC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4" name="Text Box 407">
          <a:extLst>
            <a:ext uri="{FF2B5EF4-FFF2-40B4-BE49-F238E27FC236}">
              <a16:creationId xmlns:a16="http://schemas.microsoft.com/office/drawing/2014/main" xmlns="" id="{C199602D-79BA-4891-A2F1-16B6EA1B6B7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5" name="Text Box 408">
          <a:extLst>
            <a:ext uri="{FF2B5EF4-FFF2-40B4-BE49-F238E27FC236}">
              <a16:creationId xmlns:a16="http://schemas.microsoft.com/office/drawing/2014/main" xmlns="" id="{B2C8F3D5-B91B-49BC-A531-882F372C9CD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6" name="Text Box 409">
          <a:extLst>
            <a:ext uri="{FF2B5EF4-FFF2-40B4-BE49-F238E27FC236}">
              <a16:creationId xmlns:a16="http://schemas.microsoft.com/office/drawing/2014/main" xmlns="" id="{9E374B5B-8A20-42DB-B235-D2277A66CBB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7" name="Text Box 410">
          <a:extLst>
            <a:ext uri="{FF2B5EF4-FFF2-40B4-BE49-F238E27FC236}">
              <a16:creationId xmlns:a16="http://schemas.microsoft.com/office/drawing/2014/main" xmlns="" id="{9F3C2B01-1950-4F74-93E5-E1813B736F0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8" name="Text Box 411">
          <a:extLst>
            <a:ext uri="{FF2B5EF4-FFF2-40B4-BE49-F238E27FC236}">
              <a16:creationId xmlns:a16="http://schemas.microsoft.com/office/drawing/2014/main" xmlns="" id="{07A445E4-2AAB-49D8-A253-98C34966D43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9" name="Text Box 412">
          <a:extLst>
            <a:ext uri="{FF2B5EF4-FFF2-40B4-BE49-F238E27FC236}">
              <a16:creationId xmlns:a16="http://schemas.microsoft.com/office/drawing/2014/main" xmlns="" id="{EC62745E-8F30-4D52-AB7A-191F4025CDC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0" name="Text Box 413">
          <a:extLst>
            <a:ext uri="{FF2B5EF4-FFF2-40B4-BE49-F238E27FC236}">
              <a16:creationId xmlns:a16="http://schemas.microsoft.com/office/drawing/2014/main" xmlns="" id="{8A470056-BED8-4FC5-8076-41506874CFF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1" name="Text Box 414">
          <a:extLst>
            <a:ext uri="{FF2B5EF4-FFF2-40B4-BE49-F238E27FC236}">
              <a16:creationId xmlns:a16="http://schemas.microsoft.com/office/drawing/2014/main" xmlns="" id="{88635B6C-2DD6-4151-B364-C7FFAE3B27B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2" name="Text Box 415">
          <a:extLst>
            <a:ext uri="{FF2B5EF4-FFF2-40B4-BE49-F238E27FC236}">
              <a16:creationId xmlns:a16="http://schemas.microsoft.com/office/drawing/2014/main" xmlns="" id="{9BA40897-E667-4B9F-9594-D2EF159E46A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3" name="Text Box 416">
          <a:extLst>
            <a:ext uri="{FF2B5EF4-FFF2-40B4-BE49-F238E27FC236}">
              <a16:creationId xmlns:a16="http://schemas.microsoft.com/office/drawing/2014/main" xmlns="" id="{36B24898-BB0D-434D-933A-C99E472FBC4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4" name="Text Box 417">
          <a:extLst>
            <a:ext uri="{FF2B5EF4-FFF2-40B4-BE49-F238E27FC236}">
              <a16:creationId xmlns:a16="http://schemas.microsoft.com/office/drawing/2014/main" xmlns="" id="{7D3F10DE-47FD-4605-B147-438995360C9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5" name="Text Box 418">
          <a:extLst>
            <a:ext uri="{FF2B5EF4-FFF2-40B4-BE49-F238E27FC236}">
              <a16:creationId xmlns:a16="http://schemas.microsoft.com/office/drawing/2014/main" xmlns="" id="{21ECE720-0C86-462C-8E5E-0984517BA64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6" name="Text Box 419">
          <a:extLst>
            <a:ext uri="{FF2B5EF4-FFF2-40B4-BE49-F238E27FC236}">
              <a16:creationId xmlns:a16="http://schemas.microsoft.com/office/drawing/2014/main" xmlns="" id="{79DDCC4A-C40B-4E57-8973-818C93580F8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7" name="Text Box 420">
          <a:extLst>
            <a:ext uri="{FF2B5EF4-FFF2-40B4-BE49-F238E27FC236}">
              <a16:creationId xmlns:a16="http://schemas.microsoft.com/office/drawing/2014/main" xmlns="" id="{E985C487-E9D9-4EC4-B605-DE5C2F01ED0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8" name="Text Box 421">
          <a:extLst>
            <a:ext uri="{FF2B5EF4-FFF2-40B4-BE49-F238E27FC236}">
              <a16:creationId xmlns:a16="http://schemas.microsoft.com/office/drawing/2014/main" xmlns="" id="{B9F7E83F-A0D8-4AF2-8776-B521066B84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9" name="Text Box 422">
          <a:extLst>
            <a:ext uri="{FF2B5EF4-FFF2-40B4-BE49-F238E27FC236}">
              <a16:creationId xmlns:a16="http://schemas.microsoft.com/office/drawing/2014/main" xmlns="" id="{1B54A9FC-BBD5-4020-BDD4-6AC3DA5AFD4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0" name="Text Box 423">
          <a:extLst>
            <a:ext uri="{FF2B5EF4-FFF2-40B4-BE49-F238E27FC236}">
              <a16:creationId xmlns:a16="http://schemas.microsoft.com/office/drawing/2014/main" xmlns="" id="{6E9B03A6-AF34-4800-936F-C8602E1ADCB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1" name="Text Box 424">
          <a:extLst>
            <a:ext uri="{FF2B5EF4-FFF2-40B4-BE49-F238E27FC236}">
              <a16:creationId xmlns:a16="http://schemas.microsoft.com/office/drawing/2014/main" xmlns="" id="{2CAD0D78-316C-494D-9756-1BC056E32F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2" name="Text Box 425">
          <a:extLst>
            <a:ext uri="{FF2B5EF4-FFF2-40B4-BE49-F238E27FC236}">
              <a16:creationId xmlns:a16="http://schemas.microsoft.com/office/drawing/2014/main" xmlns="" id="{2E299C56-A5A9-4362-B7E0-AAAB5AD0175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3" name="Text Box 426">
          <a:extLst>
            <a:ext uri="{FF2B5EF4-FFF2-40B4-BE49-F238E27FC236}">
              <a16:creationId xmlns:a16="http://schemas.microsoft.com/office/drawing/2014/main" xmlns="" id="{FAAB079D-4518-46C3-9667-A35F91CFE5B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4" name="Text Box 427">
          <a:extLst>
            <a:ext uri="{FF2B5EF4-FFF2-40B4-BE49-F238E27FC236}">
              <a16:creationId xmlns:a16="http://schemas.microsoft.com/office/drawing/2014/main" xmlns="" id="{5E680450-4C29-4B35-BFC1-4B4C698C199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5" name="Text Box 428">
          <a:extLst>
            <a:ext uri="{FF2B5EF4-FFF2-40B4-BE49-F238E27FC236}">
              <a16:creationId xmlns:a16="http://schemas.microsoft.com/office/drawing/2014/main" xmlns="" id="{E4D128C4-02EF-447D-928E-BFAD9D004BB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6" name="Text Box 429">
          <a:extLst>
            <a:ext uri="{FF2B5EF4-FFF2-40B4-BE49-F238E27FC236}">
              <a16:creationId xmlns:a16="http://schemas.microsoft.com/office/drawing/2014/main" xmlns="" id="{2F406297-6A97-48C1-BAA4-C83832172C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7" name="Text Box 430">
          <a:extLst>
            <a:ext uri="{FF2B5EF4-FFF2-40B4-BE49-F238E27FC236}">
              <a16:creationId xmlns:a16="http://schemas.microsoft.com/office/drawing/2014/main" xmlns="" id="{BE822BA3-D8F0-4335-A45E-471A2E3D25F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8" name="Text Box 431">
          <a:extLst>
            <a:ext uri="{FF2B5EF4-FFF2-40B4-BE49-F238E27FC236}">
              <a16:creationId xmlns:a16="http://schemas.microsoft.com/office/drawing/2014/main" xmlns="" id="{4C5BA81B-8B8A-4BB5-9AE0-9A3CCEF5A17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9" name="Text Box 432">
          <a:extLst>
            <a:ext uri="{FF2B5EF4-FFF2-40B4-BE49-F238E27FC236}">
              <a16:creationId xmlns:a16="http://schemas.microsoft.com/office/drawing/2014/main" xmlns="" id="{763C8EEE-9F16-4CF7-87A6-1289A71A280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0" name="Text Box 433">
          <a:extLst>
            <a:ext uri="{FF2B5EF4-FFF2-40B4-BE49-F238E27FC236}">
              <a16:creationId xmlns:a16="http://schemas.microsoft.com/office/drawing/2014/main" xmlns="" id="{1592E90C-B817-4C35-88B0-F9BC5BFC0F1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1" name="Text Box 434">
          <a:extLst>
            <a:ext uri="{FF2B5EF4-FFF2-40B4-BE49-F238E27FC236}">
              <a16:creationId xmlns:a16="http://schemas.microsoft.com/office/drawing/2014/main" xmlns="" id="{06740BC3-6617-4C2C-9516-C491597165D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2" name="Text Box 435">
          <a:extLst>
            <a:ext uri="{FF2B5EF4-FFF2-40B4-BE49-F238E27FC236}">
              <a16:creationId xmlns:a16="http://schemas.microsoft.com/office/drawing/2014/main" xmlns="" id="{91B0F92E-31A5-4BDF-B588-167EE6F2508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3" name="Text Box 436">
          <a:extLst>
            <a:ext uri="{FF2B5EF4-FFF2-40B4-BE49-F238E27FC236}">
              <a16:creationId xmlns:a16="http://schemas.microsoft.com/office/drawing/2014/main" xmlns="" id="{CE025731-BF04-474A-9946-BDDC8383D6F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4" name="Text Box 437">
          <a:extLst>
            <a:ext uri="{FF2B5EF4-FFF2-40B4-BE49-F238E27FC236}">
              <a16:creationId xmlns:a16="http://schemas.microsoft.com/office/drawing/2014/main" xmlns="" id="{62A3AE5A-BA5B-40CD-A02A-2425BF4C9D7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5" name="Text Box 438">
          <a:extLst>
            <a:ext uri="{FF2B5EF4-FFF2-40B4-BE49-F238E27FC236}">
              <a16:creationId xmlns:a16="http://schemas.microsoft.com/office/drawing/2014/main" xmlns="" id="{53D65093-86D6-4187-B04E-1FA1A1C0976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6" name="Text Box 439">
          <a:extLst>
            <a:ext uri="{FF2B5EF4-FFF2-40B4-BE49-F238E27FC236}">
              <a16:creationId xmlns:a16="http://schemas.microsoft.com/office/drawing/2014/main" xmlns="" id="{3595C052-3783-42E1-A03F-9AEDA69FEA4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7" name="Text Box 440">
          <a:extLst>
            <a:ext uri="{FF2B5EF4-FFF2-40B4-BE49-F238E27FC236}">
              <a16:creationId xmlns:a16="http://schemas.microsoft.com/office/drawing/2014/main" xmlns="" id="{25B3B5B4-1BCB-4861-878E-FD08389D680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8" name="Text Box 441">
          <a:extLst>
            <a:ext uri="{FF2B5EF4-FFF2-40B4-BE49-F238E27FC236}">
              <a16:creationId xmlns:a16="http://schemas.microsoft.com/office/drawing/2014/main" xmlns="" id="{94FA8695-763C-432F-91B7-06E7048B481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9" name="Text Box 442">
          <a:extLst>
            <a:ext uri="{FF2B5EF4-FFF2-40B4-BE49-F238E27FC236}">
              <a16:creationId xmlns:a16="http://schemas.microsoft.com/office/drawing/2014/main" xmlns="" id="{36AA85D0-E517-405F-BE13-0B6FA52866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0" name="Text Box 443">
          <a:extLst>
            <a:ext uri="{FF2B5EF4-FFF2-40B4-BE49-F238E27FC236}">
              <a16:creationId xmlns:a16="http://schemas.microsoft.com/office/drawing/2014/main" xmlns="" id="{C3979B0B-EC04-4362-9077-A8C169D82BA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1" name="Text Box 444">
          <a:extLst>
            <a:ext uri="{FF2B5EF4-FFF2-40B4-BE49-F238E27FC236}">
              <a16:creationId xmlns:a16="http://schemas.microsoft.com/office/drawing/2014/main" xmlns="" id="{BF156B2C-A6AD-4DDD-9F49-403394C303C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2" name="Text Box 445">
          <a:extLst>
            <a:ext uri="{FF2B5EF4-FFF2-40B4-BE49-F238E27FC236}">
              <a16:creationId xmlns:a16="http://schemas.microsoft.com/office/drawing/2014/main" xmlns="" id="{7144FC46-5E0F-4941-B8A4-DEDC918D51F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3" name="Text Box 446">
          <a:extLst>
            <a:ext uri="{FF2B5EF4-FFF2-40B4-BE49-F238E27FC236}">
              <a16:creationId xmlns:a16="http://schemas.microsoft.com/office/drawing/2014/main" xmlns="" id="{67EFBF1B-21BC-4702-91D2-8C1680B368E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4" name="Text Box 447">
          <a:extLst>
            <a:ext uri="{FF2B5EF4-FFF2-40B4-BE49-F238E27FC236}">
              <a16:creationId xmlns:a16="http://schemas.microsoft.com/office/drawing/2014/main" xmlns="" id="{F7918753-4C06-4A22-A0D6-80956EC0AF7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5" name="Text Box 448">
          <a:extLst>
            <a:ext uri="{FF2B5EF4-FFF2-40B4-BE49-F238E27FC236}">
              <a16:creationId xmlns:a16="http://schemas.microsoft.com/office/drawing/2014/main" xmlns="" id="{A1A4FFB6-AB5B-4AFA-87F9-32C0618B5E1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6" name="Text Box 449">
          <a:extLst>
            <a:ext uri="{FF2B5EF4-FFF2-40B4-BE49-F238E27FC236}">
              <a16:creationId xmlns:a16="http://schemas.microsoft.com/office/drawing/2014/main" xmlns="" id="{DE3E1B87-E043-48D0-B607-C915AD7A0C6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7" name="Text Box 450">
          <a:extLst>
            <a:ext uri="{FF2B5EF4-FFF2-40B4-BE49-F238E27FC236}">
              <a16:creationId xmlns:a16="http://schemas.microsoft.com/office/drawing/2014/main" xmlns="" id="{672D5E6B-B2E0-4BE4-BEC1-ADBB729EAE2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8" name="Text Box 451">
          <a:extLst>
            <a:ext uri="{FF2B5EF4-FFF2-40B4-BE49-F238E27FC236}">
              <a16:creationId xmlns:a16="http://schemas.microsoft.com/office/drawing/2014/main" xmlns="" id="{E240FD15-3F4E-4FFC-AB75-243DD4C94C5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9" name="Text Box 452">
          <a:extLst>
            <a:ext uri="{FF2B5EF4-FFF2-40B4-BE49-F238E27FC236}">
              <a16:creationId xmlns:a16="http://schemas.microsoft.com/office/drawing/2014/main" xmlns="" id="{273D9627-E363-4CE3-919F-57F311DCBF2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0" name="Text Box 453">
          <a:extLst>
            <a:ext uri="{FF2B5EF4-FFF2-40B4-BE49-F238E27FC236}">
              <a16:creationId xmlns:a16="http://schemas.microsoft.com/office/drawing/2014/main" xmlns="" id="{16CEF559-369F-48CC-8B97-AC57187F1D3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1" name="Text Box 454">
          <a:extLst>
            <a:ext uri="{FF2B5EF4-FFF2-40B4-BE49-F238E27FC236}">
              <a16:creationId xmlns:a16="http://schemas.microsoft.com/office/drawing/2014/main" xmlns="" id="{53C1B005-44CC-4CF2-A66D-45385689E53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2" name="Text Box 455">
          <a:extLst>
            <a:ext uri="{FF2B5EF4-FFF2-40B4-BE49-F238E27FC236}">
              <a16:creationId xmlns:a16="http://schemas.microsoft.com/office/drawing/2014/main" xmlns="" id="{13C2FB25-0B56-4DC5-BC1D-2E2180CAE74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3" name="Text Box 456">
          <a:extLst>
            <a:ext uri="{FF2B5EF4-FFF2-40B4-BE49-F238E27FC236}">
              <a16:creationId xmlns:a16="http://schemas.microsoft.com/office/drawing/2014/main" xmlns="" id="{1CE5F6F6-C9C5-4C0C-8E67-8EFEE4501FF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4" name="Text Box 457">
          <a:extLst>
            <a:ext uri="{FF2B5EF4-FFF2-40B4-BE49-F238E27FC236}">
              <a16:creationId xmlns:a16="http://schemas.microsoft.com/office/drawing/2014/main" xmlns="" id="{3E7D5B73-1A12-4570-AD28-A40608A5F16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5" name="Text Box 458">
          <a:extLst>
            <a:ext uri="{FF2B5EF4-FFF2-40B4-BE49-F238E27FC236}">
              <a16:creationId xmlns:a16="http://schemas.microsoft.com/office/drawing/2014/main" xmlns="" id="{90C87C3C-5AB6-4241-B015-351AEDEB476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6" name="Text Box 459">
          <a:extLst>
            <a:ext uri="{FF2B5EF4-FFF2-40B4-BE49-F238E27FC236}">
              <a16:creationId xmlns:a16="http://schemas.microsoft.com/office/drawing/2014/main" xmlns="" id="{2566B811-0F0F-4DBF-8831-9AB5CA01339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7" name="Text Box 460">
          <a:extLst>
            <a:ext uri="{FF2B5EF4-FFF2-40B4-BE49-F238E27FC236}">
              <a16:creationId xmlns:a16="http://schemas.microsoft.com/office/drawing/2014/main" xmlns="" id="{C449E1D1-E261-4B61-BF74-B0A901F413A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8" name="Text Box 461">
          <a:extLst>
            <a:ext uri="{FF2B5EF4-FFF2-40B4-BE49-F238E27FC236}">
              <a16:creationId xmlns:a16="http://schemas.microsoft.com/office/drawing/2014/main" xmlns="" id="{21203C47-8278-4DFE-A915-8AF4C8559E6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9" name="Text Box 462">
          <a:extLst>
            <a:ext uri="{FF2B5EF4-FFF2-40B4-BE49-F238E27FC236}">
              <a16:creationId xmlns:a16="http://schemas.microsoft.com/office/drawing/2014/main" xmlns="" id="{5E6011E0-4B28-40D5-8C42-316A1F88433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80" name="Text Box 463">
          <a:extLst>
            <a:ext uri="{FF2B5EF4-FFF2-40B4-BE49-F238E27FC236}">
              <a16:creationId xmlns:a16="http://schemas.microsoft.com/office/drawing/2014/main" xmlns="" id="{5FCF5653-1F24-4E54-8470-72B78533058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81" name="Text Box 464">
          <a:extLst>
            <a:ext uri="{FF2B5EF4-FFF2-40B4-BE49-F238E27FC236}">
              <a16:creationId xmlns:a16="http://schemas.microsoft.com/office/drawing/2014/main" xmlns="" id="{F3EB538E-72F7-4A46-AF7A-0EE80B6C566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82" name="Text Box 465">
          <a:extLst>
            <a:ext uri="{FF2B5EF4-FFF2-40B4-BE49-F238E27FC236}">
              <a16:creationId xmlns:a16="http://schemas.microsoft.com/office/drawing/2014/main" xmlns="" id="{0036D4A2-10AC-4B5B-ADB3-5D27E451398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83" name="Text Box 466">
          <a:extLst>
            <a:ext uri="{FF2B5EF4-FFF2-40B4-BE49-F238E27FC236}">
              <a16:creationId xmlns:a16="http://schemas.microsoft.com/office/drawing/2014/main" xmlns="" id="{F8362B85-C1A5-4758-85AD-05400B2E0DB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84" name="Text Box 467">
          <a:extLst>
            <a:ext uri="{FF2B5EF4-FFF2-40B4-BE49-F238E27FC236}">
              <a16:creationId xmlns:a16="http://schemas.microsoft.com/office/drawing/2014/main" xmlns="" id="{F0417C43-AA94-46C2-9416-80FD45BE667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85" name="Text Box 468">
          <a:extLst>
            <a:ext uri="{FF2B5EF4-FFF2-40B4-BE49-F238E27FC236}">
              <a16:creationId xmlns:a16="http://schemas.microsoft.com/office/drawing/2014/main" xmlns="" id="{A8B463FB-4463-4471-9E71-6EA953D69C3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86" name="Text Box 469">
          <a:extLst>
            <a:ext uri="{FF2B5EF4-FFF2-40B4-BE49-F238E27FC236}">
              <a16:creationId xmlns:a16="http://schemas.microsoft.com/office/drawing/2014/main" xmlns="" id="{5863D52C-3104-47DF-96D2-49396088E06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87" name="Text Box 470">
          <a:extLst>
            <a:ext uri="{FF2B5EF4-FFF2-40B4-BE49-F238E27FC236}">
              <a16:creationId xmlns:a16="http://schemas.microsoft.com/office/drawing/2014/main" xmlns="" id="{F0EFB547-542B-44B0-84D2-72D71944C26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88" name="Text Box 471">
          <a:extLst>
            <a:ext uri="{FF2B5EF4-FFF2-40B4-BE49-F238E27FC236}">
              <a16:creationId xmlns:a16="http://schemas.microsoft.com/office/drawing/2014/main" xmlns="" id="{B0DE628C-121F-452C-9BD1-262E8A5D1BB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89" name="Text Box 472">
          <a:extLst>
            <a:ext uri="{FF2B5EF4-FFF2-40B4-BE49-F238E27FC236}">
              <a16:creationId xmlns:a16="http://schemas.microsoft.com/office/drawing/2014/main" xmlns="" id="{B7561440-02E8-4795-B48F-E6FC690CA79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90" name="Text Box 473">
          <a:extLst>
            <a:ext uri="{FF2B5EF4-FFF2-40B4-BE49-F238E27FC236}">
              <a16:creationId xmlns:a16="http://schemas.microsoft.com/office/drawing/2014/main" xmlns="" id="{9A993C73-262C-4E75-91EA-3A00D559A81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91" name="Text Box 474">
          <a:extLst>
            <a:ext uri="{FF2B5EF4-FFF2-40B4-BE49-F238E27FC236}">
              <a16:creationId xmlns:a16="http://schemas.microsoft.com/office/drawing/2014/main" xmlns="" id="{BBCC71DC-3CAF-4BE3-9AD6-0DE2ECBF7F1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92" name="Text Box 475">
          <a:extLst>
            <a:ext uri="{FF2B5EF4-FFF2-40B4-BE49-F238E27FC236}">
              <a16:creationId xmlns:a16="http://schemas.microsoft.com/office/drawing/2014/main" xmlns="" id="{B64CFC03-E2BC-467E-A3CB-F637881B79C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93" name="Text Box 476">
          <a:extLst>
            <a:ext uri="{FF2B5EF4-FFF2-40B4-BE49-F238E27FC236}">
              <a16:creationId xmlns:a16="http://schemas.microsoft.com/office/drawing/2014/main" xmlns="" id="{BC9F63A2-DFE4-4E6F-9BE1-9030690BD71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94" name="Text Box 477">
          <a:extLst>
            <a:ext uri="{FF2B5EF4-FFF2-40B4-BE49-F238E27FC236}">
              <a16:creationId xmlns:a16="http://schemas.microsoft.com/office/drawing/2014/main" xmlns="" id="{4D7E2A5A-53EA-4FA3-AEF9-4DAA421AD5D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95" name="Text Box 478">
          <a:extLst>
            <a:ext uri="{FF2B5EF4-FFF2-40B4-BE49-F238E27FC236}">
              <a16:creationId xmlns:a16="http://schemas.microsoft.com/office/drawing/2014/main" xmlns="" id="{92257FEB-7039-4219-A04B-01C16978DD7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96" name="Text Box 479">
          <a:extLst>
            <a:ext uri="{FF2B5EF4-FFF2-40B4-BE49-F238E27FC236}">
              <a16:creationId xmlns:a16="http://schemas.microsoft.com/office/drawing/2014/main" xmlns="" id="{DCD40446-D585-43B6-88E8-DA5F847A450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97" name="Text Box 480">
          <a:extLst>
            <a:ext uri="{FF2B5EF4-FFF2-40B4-BE49-F238E27FC236}">
              <a16:creationId xmlns:a16="http://schemas.microsoft.com/office/drawing/2014/main" xmlns="" id="{6257341D-D5E3-4AA5-AE60-110B4BC126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98" name="Text Box 481">
          <a:extLst>
            <a:ext uri="{FF2B5EF4-FFF2-40B4-BE49-F238E27FC236}">
              <a16:creationId xmlns:a16="http://schemas.microsoft.com/office/drawing/2014/main" xmlns="" id="{3263C5C5-B4B0-4051-882F-BA5C2BBDA70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99" name="Text Box 482">
          <a:extLst>
            <a:ext uri="{FF2B5EF4-FFF2-40B4-BE49-F238E27FC236}">
              <a16:creationId xmlns:a16="http://schemas.microsoft.com/office/drawing/2014/main" xmlns="" id="{3374E4A8-128A-48C9-A018-52FEA7988ED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00" name="Text Box 483">
          <a:extLst>
            <a:ext uri="{FF2B5EF4-FFF2-40B4-BE49-F238E27FC236}">
              <a16:creationId xmlns:a16="http://schemas.microsoft.com/office/drawing/2014/main" xmlns="" id="{0ABB7FED-1757-40EF-A601-F6B665C962C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01" name="Text Box 484">
          <a:extLst>
            <a:ext uri="{FF2B5EF4-FFF2-40B4-BE49-F238E27FC236}">
              <a16:creationId xmlns:a16="http://schemas.microsoft.com/office/drawing/2014/main" xmlns="" id="{FD9E99B4-13F3-4662-B3C2-854BBBBC14A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02" name="Text Box 485">
          <a:extLst>
            <a:ext uri="{FF2B5EF4-FFF2-40B4-BE49-F238E27FC236}">
              <a16:creationId xmlns:a16="http://schemas.microsoft.com/office/drawing/2014/main" xmlns="" id="{7E3E3F64-C486-46AD-A39B-63F8D33524C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03" name="Text Box 486">
          <a:extLst>
            <a:ext uri="{FF2B5EF4-FFF2-40B4-BE49-F238E27FC236}">
              <a16:creationId xmlns:a16="http://schemas.microsoft.com/office/drawing/2014/main" xmlns="" id="{F90FC67E-6137-46D3-A203-F8EE9D7613D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04" name="Text Box 487">
          <a:extLst>
            <a:ext uri="{FF2B5EF4-FFF2-40B4-BE49-F238E27FC236}">
              <a16:creationId xmlns:a16="http://schemas.microsoft.com/office/drawing/2014/main" xmlns="" id="{E1C6CC51-9D2F-4B8A-A1A4-654BB5396CE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05" name="Text Box 488">
          <a:extLst>
            <a:ext uri="{FF2B5EF4-FFF2-40B4-BE49-F238E27FC236}">
              <a16:creationId xmlns:a16="http://schemas.microsoft.com/office/drawing/2014/main" xmlns="" id="{BC74899D-1A2D-4B18-B346-86BEC81BDC5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06" name="Text Box 489">
          <a:extLst>
            <a:ext uri="{FF2B5EF4-FFF2-40B4-BE49-F238E27FC236}">
              <a16:creationId xmlns:a16="http://schemas.microsoft.com/office/drawing/2014/main" xmlns="" id="{6F5AC4D1-5105-487E-BC22-93A13758374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07" name="Text Box 490">
          <a:extLst>
            <a:ext uri="{FF2B5EF4-FFF2-40B4-BE49-F238E27FC236}">
              <a16:creationId xmlns:a16="http://schemas.microsoft.com/office/drawing/2014/main" xmlns="" id="{38F9B24E-D845-4F13-88EF-72F3BE92E01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08" name="Text Box 491">
          <a:extLst>
            <a:ext uri="{FF2B5EF4-FFF2-40B4-BE49-F238E27FC236}">
              <a16:creationId xmlns:a16="http://schemas.microsoft.com/office/drawing/2014/main" xmlns="" id="{4416851A-EF0E-4105-AF94-DEDE6B6E0B2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09" name="Text Box 492">
          <a:extLst>
            <a:ext uri="{FF2B5EF4-FFF2-40B4-BE49-F238E27FC236}">
              <a16:creationId xmlns:a16="http://schemas.microsoft.com/office/drawing/2014/main" xmlns="" id="{C61CA965-29D6-4F9F-A1AD-6C04487B3F1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10" name="Text Box 493">
          <a:extLst>
            <a:ext uri="{FF2B5EF4-FFF2-40B4-BE49-F238E27FC236}">
              <a16:creationId xmlns:a16="http://schemas.microsoft.com/office/drawing/2014/main" xmlns="" id="{0DFC007D-6B32-4A2F-8C38-0E05E0EBB1A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11" name="Text Box 494">
          <a:extLst>
            <a:ext uri="{FF2B5EF4-FFF2-40B4-BE49-F238E27FC236}">
              <a16:creationId xmlns:a16="http://schemas.microsoft.com/office/drawing/2014/main" xmlns="" id="{67B54691-88B0-45A3-9146-5DA8C2F386A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12" name="Text Box 495">
          <a:extLst>
            <a:ext uri="{FF2B5EF4-FFF2-40B4-BE49-F238E27FC236}">
              <a16:creationId xmlns:a16="http://schemas.microsoft.com/office/drawing/2014/main" xmlns="" id="{A73A567E-5420-43A6-80C4-C4CF05C5719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13" name="Text Box 496">
          <a:extLst>
            <a:ext uri="{FF2B5EF4-FFF2-40B4-BE49-F238E27FC236}">
              <a16:creationId xmlns:a16="http://schemas.microsoft.com/office/drawing/2014/main" xmlns="" id="{7D89E2BB-40CC-481C-A118-CBC74FCE688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14" name="Text Box 497">
          <a:extLst>
            <a:ext uri="{FF2B5EF4-FFF2-40B4-BE49-F238E27FC236}">
              <a16:creationId xmlns:a16="http://schemas.microsoft.com/office/drawing/2014/main" xmlns="" id="{07CB9AD4-F1A5-42B2-B352-E4B6E5738DA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15" name="Text Box 498">
          <a:extLst>
            <a:ext uri="{FF2B5EF4-FFF2-40B4-BE49-F238E27FC236}">
              <a16:creationId xmlns:a16="http://schemas.microsoft.com/office/drawing/2014/main" xmlns="" id="{07A42620-F78F-492A-AA95-27A80D96B7C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16" name="Text Box 499">
          <a:extLst>
            <a:ext uri="{FF2B5EF4-FFF2-40B4-BE49-F238E27FC236}">
              <a16:creationId xmlns:a16="http://schemas.microsoft.com/office/drawing/2014/main" xmlns="" id="{49E4A1F9-2605-418F-A527-1D1BA3694E6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17" name="Text Box 500">
          <a:extLst>
            <a:ext uri="{FF2B5EF4-FFF2-40B4-BE49-F238E27FC236}">
              <a16:creationId xmlns:a16="http://schemas.microsoft.com/office/drawing/2014/main" xmlns="" id="{D088FC41-04C1-462A-A07A-9F439674412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18" name="Text Box 501">
          <a:extLst>
            <a:ext uri="{FF2B5EF4-FFF2-40B4-BE49-F238E27FC236}">
              <a16:creationId xmlns:a16="http://schemas.microsoft.com/office/drawing/2014/main" xmlns="" id="{F1CFA88B-CBD8-4B0F-8ABC-34994E385BA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19" name="Text Box 502">
          <a:extLst>
            <a:ext uri="{FF2B5EF4-FFF2-40B4-BE49-F238E27FC236}">
              <a16:creationId xmlns:a16="http://schemas.microsoft.com/office/drawing/2014/main" xmlns="" id="{6BB364B3-123C-4A2C-AFB1-9A33BEF6657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20" name="Text Box 503">
          <a:extLst>
            <a:ext uri="{FF2B5EF4-FFF2-40B4-BE49-F238E27FC236}">
              <a16:creationId xmlns:a16="http://schemas.microsoft.com/office/drawing/2014/main" xmlns="" id="{2B594E8E-EBC6-4812-9F9D-D8C5DDED0C8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21" name="Text Box 504">
          <a:extLst>
            <a:ext uri="{FF2B5EF4-FFF2-40B4-BE49-F238E27FC236}">
              <a16:creationId xmlns:a16="http://schemas.microsoft.com/office/drawing/2014/main" xmlns="" id="{282EEF10-DFB0-4BC9-944D-56F49DA7100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22" name="Text Box 505">
          <a:extLst>
            <a:ext uri="{FF2B5EF4-FFF2-40B4-BE49-F238E27FC236}">
              <a16:creationId xmlns:a16="http://schemas.microsoft.com/office/drawing/2014/main" xmlns="" id="{5C6FD420-4478-477F-A347-AE3CCEE5F3D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23" name="Text Box 506">
          <a:extLst>
            <a:ext uri="{FF2B5EF4-FFF2-40B4-BE49-F238E27FC236}">
              <a16:creationId xmlns:a16="http://schemas.microsoft.com/office/drawing/2014/main" xmlns="" id="{C730D4EA-764F-4921-B9E8-184099A696E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24" name="Text Box 507">
          <a:extLst>
            <a:ext uri="{FF2B5EF4-FFF2-40B4-BE49-F238E27FC236}">
              <a16:creationId xmlns:a16="http://schemas.microsoft.com/office/drawing/2014/main" xmlns="" id="{838F62CE-D108-4CEC-A6BF-4369CD8D2A7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25" name="Text Box 508">
          <a:extLst>
            <a:ext uri="{FF2B5EF4-FFF2-40B4-BE49-F238E27FC236}">
              <a16:creationId xmlns:a16="http://schemas.microsoft.com/office/drawing/2014/main" xmlns="" id="{3C053B5C-CA85-4FF7-90B1-ED3E499E529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26" name="Text Box 509">
          <a:extLst>
            <a:ext uri="{FF2B5EF4-FFF2-40B4-BE49-F238E27FC236}">
              <a16:creationId xmlns:a16="http://schemas.microsoft.com/office/drawing/2014/main" xmlns="" id="{4E5852B1-6082-4C5B-98D1-F2473D8F744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27" name="Text Box 510">
          <a:extLst>
            <a:ext uri="{FF2B5EF4-FFF2-40B4-BE49-F238E27FC236}">
              <a16:creationId xmlns:a16="http://schemas.microsoft.com/office/drawing/2014/main" xmlns="" id="{075E57C0-AD17-4731-AEA2-0578600FD2F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28" name="Text Box 511">
          <a:extLst>
            <a:ext uri="{FF2B5EF4-FFF2-40B4-BE49-F238E27FC236}">
              <a16:creationId xmlns:a16="http://schemas.microsoft.com/office/drawing/2014/main" xmlns="" id="{5E7C3EE9-ED88-4A0B-B2B8-E207D3821E4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29" name="Text Box 512">
          <a:extLst>
            <a:ext uri="{FF2B5EF4-FFF2-40B4-BE49-F238E27FC236}">
              <a16:creationId xmlns:a16="http://schemas.microsoft.com/office/drawing/2014/main" xmlns="" id="{92F8FD0F-2BE5-486F-ACBE-C758028B1FB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30" name="Text Box 513">
          <a:extLst>
            <a:ext uri="{FF2B5EF4-FFF2-40B4-BE49-F238E27FC236}">
              <a16:creationId xmlns:a16="http://schemas.microsoft.com/office/drawing/2014/main" xmlns="" id="{4BEAF90B-C7FC-4D8A-AAFE-022851EE9A0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31" name="Text Box 514">
          <a:extLst>
            <a:ext uri="{FF2B5EF4-FFF2-40B4-BE49-F238E27FC236}">
              <a16:creationId xmlns:a16="http://schemas.microsoft.com/office/drawing/2014/main" xmlns="" id="{F640E29B-D0CE-42D9-AEDC-64543AA3A46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32" name="Text Box 515">
          <a:extLst>
            <a:ext uri="{FF2B5EF4-FFF2-40B4-BE49-F238E27FC236}">
              <a16:creationId xmlns:a16="http://schemas.microsoft.com/office/drawing/2014/main" xmlns="" id="{16C3AE27-E87A-461D-A723-9CE7C75A858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33" name="Text Box 516">
          <a:extLst>
            <a:ext uri="{FF2B5EF4-FFF2-40B4-BE49-F238E27FC236}">
              <a16:creationId xmlns:a16="http://schemas.microsoft.com/office/drawing/2014/main" xmlns="" id="{BBA2134A-8E73-42D6-84E8-B396D19CB93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34" name="Text Box 517">
          <a:extLst>
            <a:ext uri="{FF2B5EF4-FFF2-40B4-BE49-F238E27FC236}">
              <a16:creationId xmlns:a16="http://schemas.microsoft.com/office/drawing/2014/main" xmlns="" id="{6E1380EF-8AAD-4C53-81EB-F3521EA7FB3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35" name="Text Box 518">
          <a:extLst>
            <a:ext uri="{FF2B5EF4-FFF2-40B4-BE49-F238E27FC236}">
              <a16:creationId xmlns:a16="http://schemas.microsoft.com/office/drawing/2014/main" xmlns="" id="{C2133705-E531-4892-BF2E-77461A37A67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36" name="Text Box 519">
          <a:extLst>
            <a:ext uri="{FF2B5EF4-FFF2-40B4-BE49-F238E27FC236}">
              <a16:creationId xmlns:a16="http://schemas.microsoft.com/office/drawing/2014/main" xmlns="" id="{A6BE8C14-D500-42B6-8802-6DEFEE0CAE7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37" name="Text Box 520">
          <a:extLst>
            <a:ext uri="{FF2B5EF4-FFF2-40B4-BE49-F238E27FC236}">
              <a16:creationId xmlns:a16="http://schemas.microsoft.com/office/drawing/2014/main" xmlns="" id="{A32E52DB-E640-447A-AECF-64843BE497B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38" name="Text Box 521">
          <a:extLst>
            <a:ext uri="{FF2B5EF4-FFF2-40B4-BE49-F238E27FC236}">
              <a16:creationId xmlns:a16="http://schemas.microsoft.com/office/drawing/2014/main" xmlns="" id="{60E8A4CF-C348-40F0-BA28-37C4BB40FA3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39" name="Text Box 522">
          <a:extLst>
            <a:ext uri="{FF2B5EF4-FFF2-40B4-BE49-F238E27FC236}">
              <a16:creationId xmlns:a16="http://schemas.microsoft.com/office/drawing/2014/main" xmlns="" id="{A25518FE-B11F-4340-A4DE-8D3837905C2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40" name="Text Box 523">
          <a:extLst>
            <a:ext uri="{FF2B5EF4-FFF2-40B4-BE49-F238E27FC236}">
              <a16:creationId xmlns:a16="http://schemas.microsoft.com/office/drawing/2014/main" xmlns="" id="{15BAE200-F8D2-4F5A-8658-12C4D5BBDEA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41" name="Text Box 524">
          <a:extLst>
            <a:ext uri="{FF2B5EF4-FFF2-40B4-BE49-F238E27FC236}">
              <a16:creationId xmlns:a16="http://schemas.microsoft.com/office/drawing/2014/main" xmlns="" id="{D1113646-C760-43EC-BAFA-DFCF0CE5AA0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42" name="Text Box 525">
          <a:extLst>
            <a:ext uri="{FF2B5EF4-FFF2-40B4-BE49-F238E27FC236}">
              <a16:creationId xmlns:a16="http://schemas.microsoft.com/office/drawing/2014/main" xmlns="" id="{6F16E606-654A-49DE-A8AF-CFE3612479D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43" name="Text Box 526">
          <a:extLst>
            <a:ext uri="{FF2B5EF4-FFF2-40B4-BE49-F238E27FC236}">
              <a16:creationId xmlns:a16="http://schemas.microsoft.com/office/drawing/2014/main" xmlns="" id="{80A92A2C-BF6E-49DB-9557-E8E3D282DAF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44" name="Text Box 527">
          <a:extLst>
            <a:ext uri="{FF2B5EF4-FFF2-40B4-BE49-F238E27FC236}">
              <a16:creationId xmlns:a16="http://schemas.microsoft.com/office/drawing/2014/main" xmlns="" id="{CA28AF99-C8EC-4576-A89A-A9D1523D923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45" name="Text Box 528">
          <a:extLst>
            <a:ext uri="{FF2B5EF4-FFF2-40B4-BE49-F238E27FC236}">
              <a16:creationId xmlns:a16="http://schemas.microsoft.com/office/drawing/2014/main" xmlns="" id="{D0354A13-71DC-410C-959F-2CAB813DE3E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46" name="Text Box 529">
          <a:extLst>
            <a:ext uri="{FF2B5EF4-FFF2-40B4-BE49-F238E27FC236}">
              <a16:creationId xmlns:a16="http://schemas.microsoft.com/office/drawing/2014/main" xmlns="" id="{32D27F3C-EB8D-4393-B9D8-0802E6CE660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47" name="Text Box 530">
          <a:extLst>
            <a:ext uri="{FF2B5EF4-FFF2-40B4-BE49-F238E27FC236}">
              <a16:creationId xmlns:a16="http://schemas.microsoft.com/office/drawing/2014/main" xmlns="" id="{01BFF570-CEFD-4F09-A2CA-884D7B17323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48" name="Text Box 531">
          <a:extLst>
            <a:ext uri="{FF2B5EF4-FFF2-40B4-BE49-F238E27FC236}">
              <a16:creationId xmlns:a16="http://schemas.microsoft.com/office/drawing/2014/main" xmlns="" id="{54BFE93F-91D4-4701-8422-1E4FF490892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49" name="Text Box 532">
          <a:extLst>
            <a:ext uri="{FF2B5EF4-FFF2-40B4-BE49-F238E27FC236}">
              <a16:creationId xmlns:a16="http://schemas.microsoft.com/office/drawing/2014/main" xmlns="" id="{BC17476E-13DC-462A-BC4F-5A9FCBF9A62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50" name="Text Box 533">
          <a:extLst>
            <a:ext uri="{FF2B5EF4-FFF2-40B4-BE49-F238E27FC236}">
              <a16:creationId xmlns:a16="http://schemas.microsoft.com/office/drawing/2014/main" xmlns="" id="{66BA888B-16CF-4FE7-BA58-09251242B90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51" name="Text Box 534">
          <a:extLst>
            <a:ext uri="{FF2B5EF4-FFF2-40B4-BE49-F238E27FC236}">
              <a16:creationId xmlns:a16="http://schemas.microsoft.com/office/drawing/2014/main" xmlns="" id="{CE3EF989-47F4-4F3C-8756-F3EEF829713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52" name="Text Box 535">
          <a:extLst>
            <a:ext uri="{FF2B5EF4-FFF2-40B4-BE49-F238E27FC236}">
              <a16:creationId xmlns:a16="http://schemas.microsoft.com/office/drawing/2014/main" xmlns="" id="{A0182EFE-DDB8-4EFD-890C-2D896D16A12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53" name="Text Box 536">
          <a:extLst>
            <a:ext uri="{FF2B5EF4-FFF2-40B4-BE49-F238E27FC236}">
              <a16:creationId xmlns:a16="http://schemas.microsoft.com/office/drawing/2014/main" xmlns="" id="{0960644B-135F-4257-BE3B-1764C998F8D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54" name="Text Box 537">
          <a:extLst>
            <a:ext uri="{FF2B5EF4-FFF2-40B4-BE49-F238E27FC236}">
              <a16:creationId xmlns:a16="http://schemas.microsoft.com/office/drawing/2014/main" xmlns="" id="{A5B5446C-3D62-45D2-AF09-0DB90ECBC7A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55" name="Text Box 538">
          <a:extLst>
            <a:ext uri="{FF2B5EF4-FFF2-40B4-BE49-F238E27FC236}">
              <a16:creationId xmlns:a16="http://schemas.microsoft.com/office/drawing/2014/main" xmlns="" id="{C7B082E5-75A4-4AB2-A72F-CC46BFE5D54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56" name="Text Box 539">
          <a:extLst>
            <a:ext uri="{FF2B5EF4-FFF2-40B4-BE49-F238E27FC236}">
              <a16:creationId xmlns:a16="http://schemas.microsoft.com/office/drawing/2014/main" xmlns="" id="{583A88EF-B0DF-4E56-A896-71D0B65065B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57" name="Text Box 540">
          <a:extLst>
            <a:ext uri="{FF2B5EF4-FFF2-40B4-BE49-F238E27FC236}">
              <a16:creationId xmlns:a16="http://schemas.microsoft.com/office/drawing/2014/main" xmlns="" id="{070B2922-470F-413C-9AF4-5AF2C56AC8E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58" name="Text Box 541">
          <a:extLst>
            <a:ext uri="{FF2B5EF4-FFF2-40B4-BE49-F238E27FC236}">
              <a16:creationId xmlns:a16="http://schemas.microsoft.com/office/drawing/2014/main" xmlns="" id="{3D021637-D45D-4ABA-8803-01712E6F163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59" name="Text Box 542">
          <a:extLst>
            <a:ext uri="{FF2B5EF4-FFF2-40B4-BE49-F238E27FC236}">
              <a16:creationId xmlns:a16="http://schemas.microsoft.com/office/drawing/2014/main" xmlns="" id="{14CFFF20-8CF6-460E-865E-1DCC5996246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60" name="Text Box 543">
          <a:extLst>
            <a:ext uri="{FF2B5EF4-FFF2-40B4-BE49-F238E27FC236}">
              <a16:creationId xmlns:a16="http://schemas.microsoft.com/office/drawing/2014/main" xmlns="" id="{7DDC5496-480B-4878-94F7-41C291A2CDA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61" name="Text Box 544">
          <a:extLst>
            <a:ext uri="{FF2B5EF4-FFF2-40B4-BE49-F238E27FC236}">
              <a16:creationId xmlns:a16="http://schemas.microsoft.com/office/drawing/2014/main" xmlns="" id="{241BBAB3-D5F1-48DC-988D-444097EC8FB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62" name="Text Box 545">
          <a:extLst>
            <a:ext uri="{FF2B5EF4-FFF2-40B4-BE49-F238E27FC236}">
              <a16:creationId xmlns:a16="http://schemas.microsoft.com/office/drawing/2014/main" xmlns="" id="{E35485D8-6625-4073-8986-CDE8ADC275D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63" name="Text Box 546">
          <a:extLst>
            <a:ext uri="{FF2B5EF4-FFF2-40B4-BE49-F238E27FC236}">
              <a16:creationId xmlns:a16="http://schemas.microsoft.com/office/drawing/2014/main" xmlns="" id="{0C390F9D-E4E2-4FCE-855A-9457580576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64" name="Text Box 547">
          <a:extLst>
            <a:ext uri="{FF2B5EF4-FFF2-40B4-BE49-F238E27FC236}">
              <a16:creationId xmlns:a16="http://schemas.microsoft.com/office/drawing/2014/main" xmlns="" id="{CFB45C98-A38C-4903-9D34-954EAFDBD34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65" name="Text Box 548">
          <a:extLst>
            <a:ext uri="{FF2B5EF4-FFF2-40B4-BE49-F238E27FC236}">
              <a16:creationId xmlns:a16="http://schemas.microsoft.com/office/drawing/2014/main" xmlns="" id="{8F822953-803E-4CF6-972E-BE86F514CF6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66" name="Text Box 549">
          <a:extLst>
            <a:ext uri="{FF2B5EF4-FFF2-40B4-BE49-F238E27FC236}">
              <a16:creationId xmlns:a16="http://schemas.microsoft.com/office/drawing/2014/main" xmlns="" id="{1AE075D0-FCCC-4D57-A984-0A3C28EAE77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67" name="Text Box 550">
          <a:extLst>
            <a:ext uri="{FF2B5EF4-FFF2-40B4-BE49-F238E27FC236}">
              <a16:creationId xmlns:a16="http://schemas.microsoft.com/office/drawing/2014/main" xmlns="" id="{574F7418-0292-4AA5-A636-BBCA6DF803D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68" name="Text Box 551">
          <a:extLst>
            <a:ext uri="{FF2B5EF4-FFF2-40B4-BE49-F238E27FC236}">
              <a16:creationId xmlns:a16="http://schemas.microsoft.com/office/drawing/2014/main" xmlns="" id="{7AB195F8-D83B-41EC-9A2F-B0018201F8E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69" name="Text Box 552">
          <a:extLst>
            <a:ext uri="{FF2B5EF4-FFF2-40B4-BE49-F238E27FC236}">
              <a16:creationId xmlns:a16="http://schemas.microsoft.com/office/drawing/2014/main" xmlns="" id="{4A8E9122-734C-401F-8452-24148983480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70" name="Text Box 553">
          <a:extLst>
            <a:ext uri="{FF2B5EF4-FFF2-40B4-BE49-F238E27FC236}">
              <a16:creationId xmlns:a16="http://schemas.microsoft.com/office/drawing/2014/main" xmlns="" id="{20E7D8D3-4314-4799-A6F8-DA5E30D084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71" name="Text Box 554">
          <a:extLst>
            <a:ext uri="{FF2B5EF4-FFF2-40B4-BE49-F238E27FC236}">
              <a16:creationId xmlns:a16="http://schemas.microsoft.com/office/drawing/2014/main" xmlns="" id="{E591AAD1-EFDF-4EBC-B00A-DBC9B546404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72" name="Text Box 555">
          <a:extLst>
            <a:ext uri="{FF2B5EF4-FFF2-40B4-BE49-F238E27FC236}">
              <a16:creationId xmlns:a16="http://schemas.microsoft.com/office/drawing/2014/main" xmlns="" id="{FA0B2121-8151-406B-9605-0B0B5D17064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73" name="Text Box 556">
          <a:extLst>
            <a:ext uri="{FF2B5EF4-FFF2-40B4-BE49-F238E27FC236}">
              <a16:creationId xmlns:a16="http://schemas.microsoft.com/office/drawing/2014/main" xmlns="" id="{104E05C9-80E9-416C-B74E-02F9FE41E19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74" name="Text Box 557">
          <a:extLst>
            <a:ext uri="{FF2B5EF4-FFF2-40B4-BE49-F238E27FC236}">
              <a16:creationId xmlns:a16="http://schemas.microsoft.com/office/drawing/2014/main" xmlns="" id="{6787E7A8-29F3-4BDB-BA4A-4023EA0C079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75" name="Text Box 558">
          <a:extLst>
            <a:ext uri="{FF2B5EF4-FFF2-40B4-BE49-F238E27FC236}">
              <a16:creationId xmlns:a16="http://schemas.microsoft.com/office/drawing/2014/main" xmlns="" id="{241AD687-82B3-4130-96C9-24B577D8C1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76" name="Text Box 559">
          <a:extLst>
            <a:ext uri="{FF2B5EF4-FFF2-40B4-BE49-F238E27FC236}">
              <a16:creationId xmlns:a16="http://schemas.microsoft.com/office/drawing/2014/main" xmlns="" id="{D3ACB3F2-2A39-4C4D-B476-D09C15D80E7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77" name="Text Box 560">
          <a:extLst>
            <a:ext uri="{FF2B5EF4-FFF2-40B4-BE49-F238E27FC236}">
              <a16:creationId xmlns:a16="http://schemas.microsoft.com/office/drawing/2014/main" xmlns="" id="{6284BFC6-F42F-4E05-8799-6D209B89C11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78" name="Text Box 561">
          <a:extLst>
            <a:ext uri="{FF2B5EF4-FFF2-40B4-BE49-F238E27FC236}">
              <a16:creationId xmlns:a16="http://schemas.microsoft.com/office/drawing/2014/main" xmlns="" id="{A4591079-3B1F-4979-8013-88D2103400B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79" name="Text Box 562">
          <a:extLst>
            <a:ext uri="{FF2B5EF4-FFF2-40B4-BE49-F238E27FC236}">
              <a16:creationId xmlns:a16="http://schemas.microsoft.com/office/drawing/2014/main" xmlns="" id="{9DAFFF5A-1580-4587-91B9-415B8CDE7D4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80" name="Text Box 563">
          <a:extLst>
            <a:ext uri="{FF2B5EF4-FFF2-40B4-BE49-F238E27FC236}">
              <a16:creationId xmlns:a16="http://schemas.microsoft.com/office/drawing/2014/main" xmlns="" id="{7D084252-D197-4462-AC34-FC593EB7046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81" name="Text Box 564">
          <a:extLst>
            <a:ext uri="{FF2B5EF4-FFF2-40B4-BE49-F238E27FC236}">
              <a16:creationId xmlns:a16="http://schemas.microsoft.com/office/drawing/2014/main" xmlns="" id="{1FFB5462-63F9-4039-9B46-DCFCD6F7876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82" name="Text Box 565">
          <a:extLst>
            <a:ext uri="{FF2B5EF4-FFF2-40B4-BE49-F238E27FC236}">
              <a16:creationId xmlns:a16="http://schemas.microsoft.com/office/drawing/2014/main" xmlns="" id="{4D6D89B5-093B-4942-B9AE-3336906BBA2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83" name="Text Box 566">
          <a:extLst>
            <a:ext uri="{FF2B5EF4-FFF2-40B4-BE49-F238E27FC236}">
              <a16:creationId xmlns:a16="http://schemas.microsoft.com/office/drawing/2014/main" xmlns="" id="{D2632FF8-A0D8-4695-A97E-710217A0F01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84" name="Text Box 567">
          <a:extLst>
            <a:ext uri="{FF2B5EF4-FFF2-40B4-BE49-F238E27FC236}">
              <a16:creationId xmlns:a16="http://schemas.microsoft.com/office/drawing/2014/main" xmlns="" id="{FB5D1F6F-565C-4DD7-B35D-B498939030A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85" name="Text Box 568">
          <a:extLst>
            <a:ext uri="{FF2B5EF4-FFF2-40B4-BE49-F238E27FC236}">
              <a16:creationId xmlns:a16="http://schemas.microsoft.com/office/drawing/2014/main" xmlns="" id="{A94E8602-31DC-42B0-B2E9-67745492DD2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86" name="Text Box 569">
          <a:extLst>
            <a:ext uri="{FF2B5EF4-FFF2-40B4-BE49-F238E27FC236}">
              <a16:creationId xmlns:a16="http://schemas.microsoft.com/office/drawing/2014/main" xmlns="" id="{5C2A155B-82A0-4303-9390-128C6B79F0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87" name="Text Box 570">
          <a:extLst>
            <a:ext uri="{FF2B5EF4-FFF2-40B4-BE49-F238E27FC236}">
              <a16:creationId xmlns:a16="http://schemas.microsoft.com/office/drawing/2014/main" xmlns="" id="{D2219B5A-3038-4A52-8581-CC0CE9DBB32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88" name="Text Box 571">
          <a:extLst>
            <a:ext uri="{FF2B5EF4-FFF2-40B4-BE49-F238E27FC236}">
              <a16:creationId xmlns:a16="http://schemas.microsoft.com/office/drawing/2014/main" xmlns="" id="{92B8F259-2564-482E-9E26-2A9D286E884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89" name="Text Box 572">
          <a:extLst>
            <a:ext uri="{FF2B5EF4-FFF2-40B4-BE49-F238E27FC236}">
              <a16:creationId xmlns:a16="http://schemas.microsoft.com/office/drawing/2014/main" xmlns="" id="{1606FCB0-7D00-40E5-B975-42356B984E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90" name="Text Box 573">
          <a:extLst>
            <a:ext uri="{FF2B5EF4-FFF2-40B4-BE49-F238E27FC236}">
              <a16:creationId xmlns:a16="http://schemas.microsoft.com/office/drawing/2014/main" xmlns="" id="{2F5C3B9F-6A3C-4A8D-88CC-74B7CCA69F3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91" name="Text Box 574">
          <a:extLst>
            <a:ext uri="{FF2B5EF4-FFF2-40B4-BE49-F238E27FC236}">
              <a16:creationId xmlns:a16="http://schemas.microsoft.com/office/drawing/2014/main" xmlns="" id="{6E9AAF88-B86A-4B72-8535-58EA87A348B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92" name="Text Box 575">
          <a:extLst>
            <a:ext uri="{FF2B5EF4-FFF2-40B4-BE49-F238E27FC236}">
              <a16:creationId xmlns:a16="http://schemas.microsoft.com/office/drawing/2014/main" xmlns="" id="{E6397339-F512-444F-837E-00EDBF1470F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93" name="Text Box 576">
          <a:extLst>
            <a:ext uri="{FF2B5EF4-FFF2-40B4-BE49-F238E27FC236}">
              <a16:creationId xmlns:a16="http://schemas.microsoft.com/office/drawing/2014/main" xmlns="" id="{41CDFB15-DCF9-46B7-8D32-D12415CC9B8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94" name="Text Box 577">
          <a:extLst>
            <a:ext uri="{FF2B5EF4-FFF2-40B4-BE49-F238E27FC236}">
              <a16:creationId xmlns:a16="http://schemas.microsoft.com/office/drawing/2014/main" xmlns="" id="{6DB00B4E-50AB-4D58-8FDB-CAFC56A7814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95" name="Text Box 578">
          <a:extLst>
            <a:ext uri="{FF2B5EF4-FFF2-40B4-BE49-F238E27FC236}">
              <a16:creationId xmlns:a16="http://schemas.microsoft.com/office/drawing/2014/main" xmlns="" id="{605DE12B-1EA5-47F5-8424-2047161966D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96" name="Text Box 579">
          <a:extLst>
            <a:ext uri="{FF2B5EF4-FFF2-40B4-BE49-F238E27FC236}">
              <a16:creationId xmlns:a16="http://schemas.microsoft.com/office/drawing/2014/main" xmlns="" id="{145E37DF-1479-41BB-A88C-202310EA11A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97" name="Text Box 580">
          <a:extLst>
            <a:ext uri="{FF2B5EF4-FFF2-40B4-BE49-F238E27FC236}">
              <a16:creationId xmlns:a16="http://schemas.microsoft.com/office/drawing/2014/main" xmlns="" id="{09988B21-9B04-4145-99EF-4437F7DFCD5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98" name="Text Box 581">
          <a:extLst>
            <a:ext uri="{FF2B5EF4-FFF2-40B4-BE49-F238E27FC236}">
              <a16:creationId xmlns:a16="http://schemas.microsoft.com/office/drawing/2014/main" xmlns="" id="{1DD63CB6-BE20-4924-BEB0-E1521F0DBBA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199" name="Text Box 582">
          <a:extLst>
            <a:ext uri="{FF2B5EF4-FFF2-40B4-BE49-F238E27FC236}">
              <a16:creationId xmlns:a16="http://schemas.microsoft.com/office/drawing/2014/main" xmlns="" id="{3FCB729C-78A3-40AC-AAC4-D113122C5C2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00" name="Text Box 583">
          <a:extLst>
            <a:ext uri="{FF2B5EF4-FFF2-40B4-BE49-F238E27FC236}">
              <a16:creationId xmlns:a16="http://schemas.microsoft.com/office/drawing/2014/main" xmlns="" id="{EA4D2594-D3BC-477A-9188-C285DE08612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01" name="Text Box 584">
          <a:extLst>
            <a:ext uri="{FF2B5EF4-FFF2-40B4-BE49-F238E27FC236}">
              <a16:creationId xmlns:a16="http://schemas.microsoft.com/office/drawing/2014/main" xmlns="" id="{EFC6B274-71AA-48F5-B7BF-9ACA63275F4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02" name="Text Box 585">
          <a:extLst>
            <a:ext uri="{FF2B5EF4-FFF2-40B4-BE49-F238E27FC236}">
              <a16:creationId xmlns:a16="http://schemas.microsoft.com/office/drawing/2014/main" xmlns="" id="{965332E3-6094-4122-8E67-C101C663309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03" name="Text Box 586">
          <a:extLst>
            <a:ext uri="{FF2B5EF4-FFF2-40B4-BE49-F238E27FC236}">
              <a16:creationId xmlns:a16="http://schemas.microsoft.com/office/drawing/2014/main" xmlns="" id="{764A37C2-290A-4D40-A834-55F78FB182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04" name="Text Box 587">
          <a:extLst>
            <a:ext uri="{FF2B5EF4-FFF2-40B4-BE49-F238E27FC236}">
              <a16:creationId xmlns:a16="http://schemas.microsoft.com/office/drawing/2014/main" xmlns="" id="{3004A8B5-A20E-41A8-8405-1A0B919F8C4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05" name="Text Box 588">
          <a:extLst>
            <a:ext uri="{FF2B5EF4-FFF2-40B4-BE49-F238E27FC236}">
              <a16:creationId xmlns:a16="http://schemas.microsoft.com/office/drawing/2014/main" xmlns="" id="{D074E378-1E04-4D09-8AC0-B87BB9A9C19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06" name="Text Box 589">
          <a:extLst>
            <a:ext uri="{FF2B5EF4-FFF2-40B4-BE49-F238E27FC236}">
              <a16:creationId xmlns:a16="http://schemas.microsoft.com/office/drawing/2014/main" xmlns="" id="{54F276C5-A737-49E9-ADAA-0F0A52B10F1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07" name="Text Box 590">
          <a:extLst>
            <a:ext uri="{FF2B5EF4-FFF2-40B4-BE49-F238E27FC236}">
              <a16:creationId xmlns:a16="http://schemas.microsoft.com/office/drawing/2014/main" xmlns="" id="{96C400DC-798F-487F-8F6F-51E19B73D76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08" name="Text Box 591">
          <a:extLst>
            <a:ext uri="{FF2B5EF4-FFF2-40B4-BE49-F238E27FC236}">
              <a16:creationId xmlns:a16="http://schemas.microsoft.com/office/drawing/2014/main" xmlns="" id="{ED22FA3C-C895-4FFC-819F-1C7C377BF10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09" name="Text Box 592">
          <a:extLst>
            <a:ext uri="{FF2B5EF4-FFF2-40B4-BE49-F238E27FC236}">
              <a16:creationId xmlns:a16="http://schemas.microsoft.com/office/drawing/2014/main" xmlns="" id="{CAC02BF9-DABE-423D-8709-1EC59968551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10" name="Text Box 593">
          <a:extLst>
            <a:ext uri="{FF2B5EF4-FFF2-40B4-BE49-F238E27FC236}">
              <a16:creationId xmlns:a16="http://schemas.microsoft.com/office/drawing/2014/main" xmlns="" id="{1B682A22-E354-4846-B58E-6822E18B811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11" name="Text Box 594">
          <a:extLst>
            <a:ext uri="{FF2B5EF4-FFF2-40B4-BE49-F238E27FC236}">
              <a16:creationId xmlns:a16="http://schemas.microsoft.com/office/drawing/2014/main" xmlns="" id="{DEF2C15E-179D-4DED-8D74-6164F3A16FF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12" name="Text Box 595">
          <a:extLst>
            <a:ext uri="{FF2B5EF4-FFF2-40B4-BE49-F238E27FC236}">
              <a16:creationId xmlns:a16="http://schemas.microsoft.com/office/drawing/2014/main" xmlns="" id="{4B23399C-BDD8-4318-98FF-A8D355C353F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13" name="Text Box 596">
          <a:extLst>
            <a:ext uri="{FF2B5EF4-FFF2-40B4-BE49-F238E27FC236}">
              <a16:creationId xmlns:a16="http://schemas.microsoft.com/office/drawing/2014/main" xmlns="" id="{186041CC-4BC4-4617-9E25-7A5F62A6484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14" name="Text Box 597">
          <a:extLst>
            <a:ext uri="{FF2B5EF4-FFF2-40B4-BE49-F238E27FC236}">
              <a16:creationId xmlns:a16="http://schemas.microsoft.com/office/drawing/2014/main" xmlns="" id="{D17B6103-018E-4298-8DB9-67C53272D7A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15" name="Text Box 598">
          <a:extLst>
            <a:ext uri="{FF2B5EF4-FFF2-40B4-BE49-F238E27FC236}">
              <a16:creationId xmlns:a16="http://schemas.microsoft.com/office/drawing/2014/main" xmlns="" id="{98E71512-6BA4-4C33-98F7-3AB0989A6FB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16" name="Text Box 599">
          <a:extLst>
            <a:ext uri="{FF2B5EF4-FFF2-40B4-BE49-F238E27FC236}">
              <a16:creationId xmlns:a16="http://schemas.microsoft.com/office/drawing/2014/main" xmlns="" id="{6305186A-2F5B-40FF-A2C2-C0F74529E39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17" name="Text Box 600">
          <a:extLst>
            <a:ext uri="{FF2B5EF4-FFF2-40B4-BE49-F238E27FC236}">
              <a16:creationId xmlns:a16="http://schemas.microsoft.com/office/drawing/2014/main" xmlns="" id="{8CCBA0EE-ED9E-468D-88B6-9817D0FF72B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18" name="Text Box 601">
          <a:extLst>
            <a:ext uri="{FF2B5EF4-FFF2-40B4-BE49-F238E27FC236}">
              <a16:creationId xmlns:a16="http://schemas.microsoft.com/office/drawing/2014/main" xmlns="" id="{9ACD0543-9573-4FB6-BE4F-17950DE5970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19" name="Text Box 602">
          <a:extLst>
            <a:ext uri="{FF2B5EF4-FFF2-40B4-BE49-F238E27FC236}">
              <a16:creationId xmlns:a16="http://schemas.microsoft.com/office/drawing/2014/main" xmlns="" id="{438F3471-7D77-42AF-9DAB-0C06E6000C8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20" name="Text Box 603">
          <a:extLst>
            <a:ext uri="{FF2B5EF4-FFF2-40B4-BE49-F238E27FC236}">
              <a16:creationId xmlns:a16="http://schemas.microsoft.com/office/drawing/2014/main" xmlns="" id="{23420809-5CE4-4E76-A858-70032C9148A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21" name="Text Box 604">
          <a:extLst>
            <a:ext uri="{FF2B5EF4-FFF2-40B4-BE49-F238E27FC236}">
              <a16:creationId xmlns:a16="http://schemas.microsoft.com/office/drawing/2014/main" xmlns="" id="{910C6137-02B9-437D-8531-75233764CA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22" name="Text Box 605">
          <a:extLst>
            <a:ext uri="{FF2B5EF4-FFF2-40B4-BE49-F238E27FC236}">
              <a16:creationId xmlns:a16="http://schemas.microsoft.com/office/drawing/2014/main" xmlns="" id="{74319DB0-DF15-45E3-BD0B-7C9DC5CCC82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23" name="Text Box 606">
          <a:extLst>
            <a:ext uri="{FF2B5EF4-FFF2-40B4-BE49-F238E27FC236}">
              <a16:creationId xmlns:a16="http://schemas.microsoft.com/office/drawing/2014/main" xmlns="" id="{2DF2C65B-9DBA-4346-9DB4-46A81EAD806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24" name="Text Box 607">
          <a:extLst>
            <a:ext uri="{FF2B5EF4-FFF2-40B4-BE49-F238E27FC236}">
              <a16:creationId xmlns:a16="http://schemas.microsoft.com/office/drawing/2014/main" xmlns="" id="{5331AE3D-FC71-439A-A637-C90A7C79F75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25" name="Text Box 608">
          <a:extLst>
            <a:ext uri="{FF2B5EF4-FFF2-40B4-BE49-F238E27FC236}">
              <a16:creationId xmlns:a16="http://schemas.microsoft.com/office/drawing/2014/main" xmlns="" id="{D7DD2BB3-8F1A-48A3-895F-6D5CAC85C0A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26" name="Text Box 609">
          <a:extLst>
            <a:ext uri="{FF2B5EF4-FFF2-40B4-BE49-F238E27FC236}">
              <a16:creationId xmlns:a16="http://schemas.microsoft.com/office/drawing/2014/main" xmlns="" id="{9F2CC728-4C2F-493A-93F8-9EE8D269310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27" name="Text Box 610">
          <a:extLst>
            <a:ext uri="{FF2B5EF4-FFF2-40B4-BE49-F238E27FC236}">
              <a16:creationId xmlns:a16="http://schemas.microsoft.com/office/drawing/2014/main" xmlns="" id="{21943348-B53B-4D79-841A-6F41A9DE6A2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28" name="Text Box 611">
          <a:extLst>
            <a:ext uri="{FF2B5EF4-FFF2-40B4-BE49-F238E27FC236}">
              <a16:creationId xmlns:a16="http://schemas.microsoft.com/office/drawing/2014/main" xmlns="" id="{0879569C-37DF-403F-ABA5-A960AE9F00C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29" name="Text Box 612">
          <a:extLst>
            <a:ext uri="{FF2B5EF4-FFF2-40B4-BE49-F238E27FC236}">
              <a16:creationId xmlns:a16="http://schemas.microsoft.com/office/drawing/2014/main" xmlns="" id="{38D9BB67-080C-428D-84AE-3ABD1526AB0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30" name="Text Box 613">
          <a:extLst>
            <a:ext uri="{FF2B5EF4-FFF2-40B4-BE49-F238E27FC236}">
              <a16:creationId xmlns:a16="http://schemas.microsoft.com/office/drawing/2014/main" xmlns="" id="{99878E79-7234-434F-A007-46DA2739F8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31" name="Text Box 614">
          <a:extLst>
            <a:ext uri="{FF2B5EF4-FFF2-40B4-BE49-F238E27FC236}">
              <a16:creationId xmlns:a16="http://schemas.microsoft.com/office/drawing/2014/main" xmlns="" id="{574A12C0-7641-4160-9708-494661302AB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32" name="Text Box 615">
          <a:extLst>
            <a:ext uri="{FF2B5EF4-FFF2-40B4-BE49-F238E27FC236}">
              <a16:creationId xmlns:a16="http://schemas.microsoft.com/office/drawing/2014/main" xmlns="" id="{B9BF07BD-E450-4F7B-8817-96FF8B4990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33" name="Text Box 616">
          <a:extLst>
            <a:ext uri="{FF2B5EF4-FFF2-40B4-BE49-F238E27FC236}">
              <a16:creationId xmlns:a16="http://schemas.microsoft.com/office/drawing/2014/main" xmlns="" id="{D1D811FB-3DE1-4851-8AC0-02F888688C9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34" name="Text Box 617">
          <a:extLst>
            <a:ext uri="{FF2B5EF4-FFF2-40B4-BE49-F238E27FC236}">
              <a16:creationId xmlns:a16="http://schemas.microsoft.com/office/drawing/2014/main" xmlns="" id="{02B42A4F-9B62-4269-81F9-33A14EA92FD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35" name="Text Box 618">
          <a:extLst>
            <a:ext uri="{FF2B5EF4-FFF2-40B4-BE49-F238E27FC236}">
              <a16:creationId xmlns:a16="http://schemas.microsoft.com/office/drawing/2014/main" xmlns="" id="{72568DC1-DD15-4369-8DB9-DC0FD173892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36" name="Text Box 619">
          <a:extLst>
            <a:ext uri="{FF2B5EF4-FFF2-40B4-BE49-F238E27FC236}">
              <a16:creationId xmlns:a16="http://schemas.microsoft.com/office/drawing/2014/main" xmlns="" id="{DAAC3021-FF3B-4C1C-B2F5-EC43A4C546B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37" name="Text Box 620">
          <a:extLst>
            <a:ext uri="{FF2B5EF4-FFF2-40B4-BE49-F238E27FC236}">
              <a16:creationId xmlns:a16="http://schemas.microsoft.com/office/drawing/2014/main" xmlns="" id="{16EF2901-9B7A-47A7-8262-1C7B0EC46E5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38" name="Text Box 621">
          <a:extLst>
            <a:ext uri="{FF2B5EF4-FFF2-40B4-BE49-F238E27FC236}">
              <a16:creationId xmlns:a16="http://schemas.microsoft.com/office/drawing/2014/main" xmlns="" id="{DF660718-B45E-41ED-81FD-3FB0C774548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39" name="Text Box 622">
          <a:extLst>
            <a:ext uri="{FF2B5EF4-FFF2-40B4-BE49-F238E27FC236}">
              <a16:creationId xmlns:a16="http://schemas.microsoft.com/office/drawing/2014/main" xmlns="" id="{021A90BA-D073-49FA-A7B8-E62DC28FF0C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40" name="Text Box 623">
          <a:extLst>
            <a:ext uri="{FF2B5EF4-FFF2-40B4-BE49-F238E27FC236}">
              <a16:creationId xmlns:a16="http://schemas.microsoft.com/office/drawing/2014/main" xmlns="" id="{547E388E-1737-4C15-B1A0-66DEC80A201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41" name="Text Box 624">
          <a:extLst>
            <a:ext uri="{FF2B5EF4-FFF2-40B4-BE49-F238E27FC236}">
              <a16:creationId xmlns:a16="http://schemas.microsoft.com/office/drawing/2014/main" xmlns="" id="{265590AE-6CBA-4375-863B-617709C966F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42" name="Text Box 625">
          <a:extLst>
            <a:ext uri="{FF2B5EF4-FFF2-40B4-BE49-F238E27FC236}">
              <a16:creationId xmlns:a16="http://schemas.microsoft.com/office/drawing/2014/main" xmlns="" id="{3795E9B7-E5D9-4084-9B5B-ECCCE359C95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43" name="Text Box 626">
          <a:extLst>
            <a:ext uri="{FF2B5EF4-FFF2-40B4-BE49-F238E27FC236}">
              <a16:creationId xmlns:a16="http://schemas.microsoft.com/office/drawing/2014/main" xmlns="" id="{18485301-A27D-42BE-A6B6-3CDE0E7D280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44" name="Text Box 627">
          <a:extLst>
            <a:ext uri="{FF2B5EF4-FFF2-40B4-BE49-F238E27FC236}">
              <a16:creationId xmlns:a16="http://schemas.microsoft.com/office/drawing/2014/main" xmlns="" id="{EE67BB7F-FF41-42A9-8EA4-43EED634A49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45" name="Text Box 628">
          <a:extLst>
            <a:ext uri="{FF2B5EF4-FFF2-40B4-BE49-F238E27FC236}">
              <a16:creationId xmlns:a16="http://schemas.microsoft.com/office/drawing/2014/main" xmlns="" id="{F0E397EE-CF47-4998-B559-1FC1C996A34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46" name="Text Box 629">
          <a:extLst>
            <a:ext uri="{FF2B5EF4-FFF2-40B4-BE49-F238E27FC236}">
              <a16:creationId xmlns:a16="http://schemas.microsoft.com/office/drawing/2014/main" xmlns="" id="{50DCD35C-B4AC-4868-B1E2-1635C298B8A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47" name="Text Box 630">
          <a:extLst>
            <a:ext uri="{FF2B5EF4-FFF2-40B4-BE49-F238E27FC236}">
              <a16:creationId xmlns:a16="http://schemas.microsoft.com/office/drawing/2014/main" xmlns="" id="{7AB74630-EE8E-40AE-8089-0D833128BAC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48" name="Text Box 631">
          <a:extLst>
            <a:ext uri="{FF2B5EF4-FFF2-40B4-BE49-F238E27FC236}">
              <a16:creationId xmlns:a16="http://schemas.microsoft.com/office/drawing/2014/main" xmlns="" id="{727BE597-5EDE-4EBE-9AE8-9718EDFA172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49" name="Text Box 632">
          <a:extLst>
            <a:ext uri="{FF2B5EF4-FFF2-40B4-BE49-F238E27FC236}">
              <a16:creationId xmlns:a16="http://schemas.microsoft.com/office/drawing/2014/main" xmlns="" id="{3004D587-E57B-4276-B5A4-90C64583484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50" name="Text Box 633">
          <a:extLst>
            <a:ext uri="{FF2B5EF4-FFF2-40B4-BE49-F238E27FC236}">
              <a16:creationId xmlns:a16="http://schemas.microsoft.com/office/drawing/2014/main" xmlns="" id="{D46851D0-F6AB-4EC8-98D8-0C3B098BDE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51" name="Text Box 634">
          <a:extLst>
            <a:ext uri="{FF2B5EF4-FFF2-40B4-BE49-F238E27FC236}">
              <a16:creationId xmlns:a16="http://schemas.microsoft.com/office/drawing/2014/main" xmlns="" id="{BD821506-C334-4EAF-818B-A193A743BB0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52" name="Text Box 635">
          <a:extLst>
            <a:ext uri="{FF2B5EF4-FFF2-40B4-BE49-F238E27FC236}">
              <a16:creationId xmlns:a16="http://schemas.microsoft.com/office/drawing/2014/main" xmlns="" id="{7FC0C75E-EDC8-44C2-9107-4C5AD07D1D2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53" name="Text Box 636">
          <a:extLst>
            <a:ext uri="{FF2B5EF4-FFF2-40B4-BE49-F238E27FC236}">
              <a16:creationId xmlns:a16="http://schemas.microsoft.com/office/drawing/2014/main" xmlns="" id="{DE919C31-8CB6-41A2-85B9-DA1949E0FD8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54" name="Text Box 637">
          <a:extLst>
            <a:ext uri="{FF2B5EF4-FFF2-40B4-BE49-F238E27FC236}">
              <a16:creationId xmlns:a16="http://schemas.microsoft.com/office/drawing/2014/main" xmlns="" id="{B4EC0C09-6F27-474D-BA75-EA14B5610DE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55" name="Text Box 638">
          <a:extLst>
            <a:ext uri="{FF2B5EF4-FFF2-40B4-BE49-F238E27FC236}">
              <a16:creationId xmlns:a16="http://schemas.microsoft.com/office/drawing/2014/main" xmlns="" id="{1F01982D-4EF4-46DA-A345-0D7290D1E97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56" name="Text Box 639">
          <a:extLst>
            <a:ext uri="{FF2B5EF4-FFF2-40B4-BE49-F238E27FC236}">
              <a16:creationId xmlns:a16="http://schemas.microsoft.com/office/drawing/2014/main" xmlns="" id="{20325C64-1708-4D32-9546-1DEDF4F133D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57" name="Text Box 640">
          <a:extLst>
            <a:ext uri="{FF2B5EF4-FFF2-40B4-BE49-F238E27FC236}">
              <a16:creationId xmlns:a16="http://schemas.microsoft.com/office/drawing/2014/main" xmlns="" id="{9166CE52-BA6F-4BA7-A45B-E1B69F8B262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58" name="Text Box 641">
          <a:extLst>
            <a:ext uri="{FF2B5EF4-FFF2-40B4-BE49-F238E27FC236}">
              <a16:creationId xmlns:a16="http://schemas.microsoft.com/office/drawing/2014/main" xmlns="" id="{AC1662F8-50E1-49D7-9705-FF57BC3D19A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59" name="Text Box 642">
          <a:extLst>
            <a:ext uri="{FF2B5EF4-FFF2-40B4-BE49-F238E27FC236}">
              <a16:creationId xmlns:a16="http://schemas.microsoft.com/office/drawing/2014/main" xmlns="" id="{F2BAB4F9-7CCF-40D6-B88B-B001E28313A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60" name="Text Box 643">
          <a:extLst>
            <a:ext uri="{FF2B5EF4-FFF2-40B4-BE49-F238E27FC236}">
              <a16:creationId xmlns:a16="http://schemas.microsoft.com/office/drawing/2014/main" xmlns="" id="{180C46FA-11B0-4361-8280-6819B06A24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61" name="Text Box 644">
          <a:extLst>
            <a:ext uri="{FF2B5EF4-FFF2-40B4-BE49-F238E27FC236}">
              <a16:creationId xmlns:a16="http://schemas.microsoft.com/office/drawing/2014/main" xmlns="" id="{07F19FA4-0FAA-430E-A3DA-34B7D40D015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62" name="Text Box 645">
          <a:extLst>
            <a:ext uri="{FF2B5EF4-FFF2-40B4-BE49-F238E27FC236}">
              <a16:creationId xmlns:a16="http://schemas.microsoft.com/office/drawing/2014/main" xmlns="" id="{36FAC25A-AC03-4F07-AF09-4E26FF09D16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63" name="Text Box 646">
          <a:extLst>
            <a:ext uri="{FF2B5EF4-FFF2-40B4-BE49-F238E27FC236}">
              <a16:creationId xmlns:a16="http://schemas.microsoft.com/office/drawing/2014/main" xmlns="" id="{4072DA79-2E1B-4A57-995C-35C487FB134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64" name="Text Box 647">
          <a:extLst>
            <a:ext uri="{FF2B5EF4-FFF2-40B4-BE49-F238E27FC236}">
              <a16:creationId xmlns:a16="http://schemas.microsoft.com/office/drawing/2014/main" xmlns="" id="{B21AACF6-D082-44C5-9775-B96345BC417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65" name="Text Box 648">
          <a:extLst>
            <a:ext uri="{FF2B5EF4-FFF2-40B4-BE49-F238E27FC236}">
              <a16:creationId xmlns:a16="http://schemas.microsoft.com/office/drawing/2014/main" xmlns="" id="{52FA6BF8-0944-4156-9222-A4558E61293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66" name="Text Box 649">
          <a:extLst>
            <a:ext uri="{FF2B5EF4-FFF2-40B4-BE49-F238E27FC236}">
              <a16:creationId xmlns:a16="http://schemas.microsoft.com/office/drawing/2014/main" xmlns="" id="{88DCC104-ED12-4B83-AC7A-84E37B26A37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67" name="Text Box 650">
          <a:extLst>
            <a:ext uri="{FF2B5EF4-FFF2-40B4-BE49-F238E27FC236}">
              <a16:creationId xmlns:a16="http://schemas.microsoft.com/office/drawing/2014/main" xmlns="" id="{5C84830A-8656-4D70-9416-83B67276D48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68" name="Text Box 651">
          <a:extLst>
            <a:ext uri="{FF2B5EF4-FFF2-40B4-BE49-F238E27FC236}">
              <a16:creationId xmlns:a16="http://schemas.microsoft.com/office/drawing/2014/main" xmlns="" id="{EA0AC670-C7F7-46F6-8101-43D665BBAAC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69" name="Text Box 652">
          <a:extLst>
            <a:ext uri="{FF2B5EF4-FFF2-40B4-BE49-F238E27FC236}">
              <a16:creationId xmlns:a16="http://schemas.microsoft.com/office/drawing/2014/main" xmlns="" id="{1A47CCEF-4A91-4059-BA1F-67ABE8AB693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70" name="Text Box 653">
          <a:extLst>
            <a:ext uri="{FF2B5EF4-FFF2-40B4-BE49-F238E27FC236}">
              <a16:creationId xmlns:a16="http://schemas.microsoft.com/office/drawing/2014/main" xmlns="" id="{E0FCD644-FBDA-4A2C-BCD9-999A2584B09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71" name="Text Box 654">
          <a:extLst>
            <a:ext uri="{FF2B5EF4-FFF2-40B4-BE49-F238E27FC236}">
              <a16:creationId xmlns:a16="http://schemas.microsoft.com/office/drawing/2014/main" xmlns="" id="{1B0C7938-65E2-4FA5-9216-920B7EDE405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72" name="Text Box 655">
          <a:extLst>
            <a:ext uri="{FF2B5EF4-FFF2-40B4-BE49-F238E27FC236}">
              <a16:creationId xmlns:a16="http://schemas.microsoft.com/office/drawing/2014/main" xmlns="" id="{EC841666-B226-4C72-AD3D-3557DE3F617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73" name="Text Box 656">
          <a:extLst>
            <a:ext uri="{FF2B5EF4-FFF2-40B4-BE49-F238E27FC236}">
              <a16:creationId xmlns:a16="http://schemas.microsoft.com/office/drawing/2014/main" xmlns="" id="{B638E779-270E-4F53-B97E-451E84E6C9A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74" name="Text Box 657">
          <a:extLst>
            <a:ext uri="{FF2B5EF4-FFF2-40B4-BE49-F238E27FC236}">
              <a16:creationId xmlns:a16="http://schemas.microsoft.com/office/drawing/2014/main" xmlns="" id="{1555820C-26B1-4D5C-B91D-99A8B4EE499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75" name="Text Box 658">
          <a:extLst>
            <a:ext uri="{FF2B5EF4-FFF2-40B4-BE49-F238E27FC236}">
              <a16:creationId xmlns:a16="http://schemas.microsoft.com/office/drawing/2014/main" xmlns="" id="{0BA84026-9E47-42FB-A3E8-759C18814A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76" name="Text Box 659">
          <a:extLst>
            <a:ext uri="{FF2B5EF4-FFF2-40B4-BE49-F238E27FC236}">
              <a16:creationId xmlns:a16="http://schemas.microsoft.com/office/drawing/2014/main" xmlns="" id="{A996E91B-66B8-4BF6-8C35-C1D355602B4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77" name="Text Box 660">
          <a:extLst>
            <a:ext uri="{FF2B5EF4-FFF2-40B4-BE49-F238E27FC236}">
              <a16:creationId xmlns:a16="http://schemas.microsoft.com/office/drawing/2014/main" xmlns="" id="{0A69691C-C59A-4238-9D20-FFB37B05AA6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78" name="Text Box 661">
          <a:extLst>
            <a:ext uri="{FF2B5EF4-FFF2-40B4-BE49-F238E27FC236}">
              <a16:creationId xmlns:a16="http://schemas.microsoft.com/office/drawing/2014/main" xmlns="" id="{AF06AECE-4AE5-49B9-8D0E-181871C1C62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79" name="Text Box 662">
          <a:extLst>
            <a:ext uri="{FF2B5EF4-FFF2-40B4-BE49-F238E27FC236}">
              <a16:creationId xmlns:a16="http://schemas.microsoft.com/office/drawing/2014/main" xmlns="" id="{E74BBABC-6094-4897-9E93-93F77BBB91B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80" name="Text Box 663">
          <a:extLst>
            <a:ext uri="{FF2B5EF4-FFF2-40B4-BE49-F238E27FC236}">
              <a16:creationId xmlns:a16="http://schemas.microsoft.com/office/drawing/2014/main" xmlns="" id="{F2C20365-54AF-4397-B0E3-61E159DF9A1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81" name="Text Box 664">
          <a:extLst>
            <a:ext uri="{FF2B5EF4-FFF2-40B4-BE49-F238E27FC236}">
              <a16:creationId xmlns:a16="http://schemas.microsoft.com/office/drawing/2014/main" xmlns="" id="{2A6D22C3-803F-4FAF-A594-FDEE53B8C13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82" name="Text Box 665">
          <a:extLst>
            <a:ext uri="{FF2B5EF4-FFF2-40B4-BE49-F238E27FC236}">
              <a16:creationId xmlns:a16="http://schemas.microsoft.com/office/drawing/2014/main" xmlns="" id="{7149FB6C-F8E4-4795-8EA9-83A79C8F6D0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83" name="Text Box 666">
          <a:extLst>
            <a:ext uri="{FF2B5EF4-FFF2-40B4-BE49-F238E27FC236}">
              <a16:creationId xmlns:a16="http://schemas.microsoft.com/office/drawing/2014/main" xmlns="" id="{203658C6-E88C-46B4-BD57-DC5AFE90980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84" name="Text Box 667">
          <a:extLst>
            <a:ext uri="{FF2B5EF4-FFF2-40B4-BE49-F238E27FC236}">
              <a16:creationId xmlns:a16="http://schemas.microsoft.com/office/drawing/2014/main" xmlns="" id="{2E4E85AA-5CF7-40CC-9D8E-081F27A8224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85" name="Text Box 668">
          <a:extLst>
            <a:ext uri="{FF2B5EF4-FFF2-40B4-BE49-F238E27FC236}">
              <a16:creationId xmlns:a16="http://schemas.microsoft.com/office/drawing/2014/main" xmlns="" id="{80B21251-B094-4AE7-9F2F-743E35BE3CF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86" name="Text Box 669">
          <a:extLst>
            <a:ext uri="{FF2B5EF4-FFF2-40B4-BE49-F238E27FC236}">
              <a16:creationId xmlns:a16="http://schemas.microsoft.com/office/drawing/2014/main" xmlns="" id="{F8AAB8B3-B56D-4E7C-8A7A-F05EC44BC22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87" name="Text Box 670">
          <a:extLst>
            <a:ext uri="{FF2B5EF4-FFF2-40B4-BE49-F238E27FC236}">
              <a16:creationId xmlns:a16="http://schemas.microsoft.com/office/drawing/2014/main" xmlns="" id="{FEBC6AE2-C544-4E75-8A0C-D4A8371869C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88" name="Text Box 671">
          <a:extLst>
            <a:ext uri="{FF2B5EF4-FFF2-40B4-BE49-F238E27FC236}">
              <a16:creationId xmlns:a16="http://schemas.microsoft.com/office/drawing/2014/main" xmlns="" id="{5C2052F6-DA6E-4CB8-83B1-4331FA07D8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89" name="Text Box 672">
          <a:extLst>
            <a:ext uri="{FF2B5EF4-FFF2-40B4-BE49-F238E27FC236}">
              <a16:creationId xmlns:a16="http://schemas.microsoft.com/office/drawing/2014/main" xmlns="" id="{94F20CAC-27F6-468B-A31E-F26C4B98F48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90" name="Text Box 673">
          <a:extLst>
            <a:ext uri="{FF2B5EF4-FFF2-40B4-BE49-F238E27FC236}">
              <a16:creationId xmlns:a16="http://schemas.microsoft.com/office/drawing/2014/main" xmlns="" id="{6DEECC8B-678F-4D95-872C-2C0EB75A58E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91" name="Text Box 674">
          <a:extLst>
            <a:ext uri="{FF2B5EF4-FFF2-40B4-BE49-F238E27FC236}">
              <a16:creationId xmlns:a16="http://schemas.microsoft.com/office/drawing/2014/main" xmlns="" id="{FB47123D-6B10-4DB3-9619-8C39B4F3198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92" name="Text Box 675">
          <a:extLst>
            <a:ext uri="{FF2B5EF4-FFF2-40B4-BE49-F238E27FC236}">
              <a16:creationId xmlns:a16="http://schemas.microsoft.com/office/drawing/2014/main" xmlns="" id="{850DE4F6-ED70-452D-A547-BDE8E717A05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93" name="Text Box 676">
          <a:extLst>
            <a:ext uri="{FF2B5EF4-FFF2-40B4-BE49-F238E27FC236}">
              <a16:creationId xmlns:a16="http://schemas.microsoft.com/office/drawing/2014/main" xmlns="" id="{2C43728A-FAB0-467F-A27F-577972D3B1C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94" name="Text Box 677">
          <a:extLst>
            <a:ext uri="{FF2B5EF4-FFF2-40B4-BE49-F238E27FC236}">
              <a16:creationId xmlns:a16="http://schemas.microsoft.com/office/drawing/2014/main" xmlns="" id="{CE6ADE30-B373-4A05-B736-F043DCD9123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95" name="Text Box 678">
          <a:extLst>
            <a:ext uri="{FF2B5EF4-FFF2-40B4-BE49-F238E27FC236}">
              <a16:creationId xmlns:a16="http://schemas.microsoft.com/office/drawing/2014/main" xmlns="" id="{5E483A50-1151-4BF3-99D1-C6C863D2484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96" name="Text Box 679">
          <a:extLst>
            <a:ext uri="{FF2B5EF4-FFF2-40B4-BE49-F238E27FC236}">
              <a16:creationId xmlns:a16="http://schemas.microsoft.com/office/drawing/2014/main" xmlns="" id="{521DA9DE-4618-41FD-ACCF-190AC416945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97" name="Text Box 680">
          <a:extLst>
            <a:ext uri="{FF2B5EF4-FFF2-40B4-BE49-F238E27FC236}">
              <a16:creationId xmlns:a16="http://schemas.microsoft.com/office/drawing/2014/main" xmlns="" id="{3CB52E85-CAE8-48AE-AE6D-46A3824F110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98" name="Text Box 681">
          <a:extLst>
            <a:ext uri="{FF2B5EF4-FFF2-40B4-BE49-F238E27FC236}">
              <a16:creationId xmlns:a16="http://schemas.microsoft.com/office/drawing/2014/main" xmlns="" id="{F4A49C09-E7AC-4A99-9E2B-03CEE38EAC6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299" name="Text Box 682">
          <a:extLst>
            <a:ext uri="{FF2B5EF4-FFF2-40B4-BE49-F238E27FC236}">
              <a16:creationId xmlns:a16="http://schemas.microsoft.com/office/drawing/2014/main" xmlns="" id="{F5146A93-9B72-4D2F-9A14-A4E48A41318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00" name="Text Box 683">
          <a:extLst>
            <a:ext uri="{FF2B5EF4-FFF2-40B4-BE49-F238E27FC236}">
              <a16:creationId xmlns:a16="http://schemas.microsoft.com/office/drawing/2014/main" xmlns="" id="{77C54904-17C3-4206-9C79-C72D367355A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01" name="Text Box 684">
          <a:extLst>
            <a:ext uri="{FF2B5EF4-FFF2-40B4-BE49-F238E27FC236}">
              <a16:creationId xmlns:a16="http://schemas.microsoft.com/office/drawing/2014/main" xmlns="" id="{61A468A0-3A1F-4731-B548-0164B18C9B9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02" name="Text Box 685">
          <a:extLst>
            <a:ext uri="{FF2B5EF4-FFF2-40B4-BE49-F238E27FC236}">
              <a16:creationId xmlns:a16="http://schemas.microsoft.com/office/drawing/2014/main" xmlns="" id="{39BD83F5-A2B2-4698-8C3C-67298339B8B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03" name="Text Box 686">
          <a:extLst>
            <a:ext uri="{FF2B5EF4-FFF2-40B4-BE49-F238E27FC236}">
              <a16:creationId xmlns:a16="http://schemas.microsoft.com/office/drawing/2014/main" xmlns="" id="{14EEBEA4-2DA6-4E55-B6F6-1C49F283A1C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04" name="Text Box 687">
          <a:extLst>
            <a:ext uri="{FF2B5EF4-FFF2-40B4-BE49-F238E27FC236}">
              <a16:creationId xmlns:a16="http://schemas.microsoft.com/office/drawing/2014/main" xmlns="" id="{6DD0D4B2-3204-47F0-8525-D2D86E60F42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05" name="Text Box 688">
          <a:extLst>
            <a:ext uri="{FF2B5EF4-FFF2-40B4-BE49-F238E27FC236}">
              <a16:creationId xmlns:a16="http://schemas.microsoft.com/office/drawing/2014/main" xmlns="" id="{54183F21-3847-4D4B-A3BA-3CDF1808893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06" name="Text Box 689">
          <a:extLst>
            <a:ext uri="{FF2B5EF4-FFF2-40B4-BE49-F238E27FC236}">
              <a16:creationId xmlns:a16="http://schemas.microsoft.com/office/drawing/2014/main" xmlns="" id="{01E15F3A-F9D9-4F62-BCF8-851947AEDF7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07" name="Text Box 690">
          <a:extLst>
            <a:ext uri="{FF2B5EF4-FFF2-40B4-BE49-F238E27FC236}">
              <a16:creationId xmlns:a16="http://schemas.microsoft.com/office/drawing/2014/main" xmlns="" id="{83B8C973-648D-47FD-9F71-333653B5241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08" name="Text Box 691">
          <a:extLst>
            <a:ext uri="{FF2B5EF4-FFF2-40B4-BE49-F238E27FC236}">
              <a16:creationId xmlns:a16="http://schemas.microsoft.com/office/drawing/2014/main" xmlns="" id="{0312AC8C-E7E9-43DF-9BA3-5ED26B39847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09" name="Text Box 692">
          <a:extLst>
            <a:ext uri="{FF2B5EF4-FFF2-40B4-BE49-F238E27FC236}">
              <a16:creationId xmlns:a16="http://schemas.microsoft.com/office/drawing/2014/main" xmlns="" id="{CA652815-39A3-47F1-BD8F-2620454C1C4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10" name="Text Box 693">
          <a:extLst>
            <a:ext uri="{FF2B5EF4-FFF2-40B4-BE49-F238E27FC236}">
              <a16:creationId xmlns:a16="http://schemas.microsoft.com/office/drawing/2014/main" xmlns="" id="{E0E51CC2-278B-499B-9B0B-FFF147B8A45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11" name="Text Box 694">
          <a:extLst>
            <a:ext uri="{FF2B5EF4-FFF2-40B4-BE49-F238E27FC236}">
              <a16:creationId xmlns:a16="http://schemas.microsoft.com/office/drawing/2014/main" xmlns="" id="{6D45EF97-82E1-4E32-A723-85D1047547C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12" name="Text Box 695">
          <a:extLst>
            <a:ext uri="{FF2B5EF4-FFF2-40B4-BE49-F238E27FC236}">
              <a16:creationId xmlns:a16="http://schemas.microsoft.com/office/drawing/2014/main" xmlns="" id="{B0A11102-9EC9-4245-B508-0687D672B41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13" name="Text Box 696">
          <a:extLst>
            <a:ext uri="{FF2B5EF4-FFF2-40B4-BE49-F238E27FC236}">
              <a16:creationId xmlns:a16="http://schemas.microsoft.com/office/drawing/2014/main" xmlns="" id="{95581DDB-52AB-4A39-903A-3E95279BC42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14" name="Text Box 697">
          <a:extLst>
            <a:ext uri="{FF2B5EF4-FFF2-40B4-BE49-F238E27FC236}">
              <a16:creationId xmlns:a16="http://schemas.microsoft.com/office/drawing/2014/main" xmlns="" id="{0B906603-52AE-4205-8F0D-ABA760DF415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15" name="Text Box 698">
          <a:extLst>
            <a:ext uri="{FF2B5EF4-FFF2-40B4-BE49-F238E27FC236}">
              <a16:creationId xmlns:a16="http://schemas.microsoft.com/office/drawing/2014/main" xmlns="" id="{0103099E-DD16-4B1B-A949-B080E61A42C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16" name="Text Box 699">
          <a:extLst>
            <a:ext uri="{FF2B5EF4-FFF2-40B4-BE49-F238E27FC236}">
              <a16:creationId xmlns:a16="http://schemas.microsoft.com/office/drawing/2014/main" xmlns="" id="{D7877949-B1E8-4F4F-B167-9141BE818C5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17" name="Text Box 700">
          <a:extLst>
            <a:ext uri="{FF2B5EF4-FFF2-40B4-BE49-F238E27FC236}">
              <a16:creationId xmlns:a16="http://schemas.microsoft.com/office/drawing/2014/main" xmlns="" id="{36831242-95CF-4B69-A76E-66909AF3803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18" name="Text Box 701">
          <a:extLst>
            <a:ext uri="{FF2B5EF4-FFF2-40B4-BE49-F238E27FC236}">
              <a16:creationId xmlns:a16="http://schemas.microsoft.com/office/drawing/2014/main" xmlns="" id="{CEFA3BD8-E9DC-4AE2-A8F3-3F9D76D5D66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19" name="Text Box 702">
          <a:extLst>
            <a:ext uri="{FF2B5EF4-FFF2-40B4-BE49-F238E27FC236}">
              <a16:creationId xmlns:a16="http://schemas.microsoft.com/office/drawing/2014/main" xmlns="" id="{39027AAD-8323-451F-9F44-4CE15144F97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20" name="Text Box 703">
          <a:extLst>
            <a:ext uri="{FF2B5EF4-FFF2-40B4-BE49-F238E27FC236}">
              <a16:creationId xmlns:a16="http://schemas.microsoft.com/office/drawing/2014/main" xmlns="" id="{B46F7899-84CC-4B9A-BA92-A4BCDA77412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21" name="Text Box 704">
          <a:extLst>
            <a:ext uri="{FF2B5EF4-FFF2-40B4-BE49-F238E27FC236}">
              <a16:creationId xmlns:a16="http://schemas.microsoft.com/office/drawing/2014/main" xmlns="" id="{43677EFE-00F7-4679-9FF9-DAAD3F7681A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22" name="Text Box 705">
          <a:extLst>
            <a:ext uri="{FF2B5EF4-FFF2-40B4-BE49-F238E27FC236}">
              <a16:creationId xmlns:a16="http://schemas.microsoft.com/office/drawing/2014/main" xmlns="" id="{B5148659-C979-455C-BEC1-C6DA04BE185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23" name="Text Box 706">
          <a:extLst>
            <a:ext uri="{FF2B5EF4-FFF2-40B4-BE49-F238E27FC236}">
              <a16:creationId xmlns:a16="http://schemas.microsoft.com/office/drawing/2014/main" xmlns="" id="{8D5FA4C0-5839-4000-84A3-4E6222B501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24" name="Text Box 707">
          <a:extLst>
            <a:ext uri="{FF2B5EF4-FFF2-40B4-BE49-F238E27FC236}">
              <a16:creationId xmlns:a16="http://schemas.microsoft.com/office/drawing/2014/main" xmlns="" id="{B5381531-5E59-4A09-BE61-48AC7B2EEA9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25" name="Text Box 708">
          <a:extLst>
            <a:ext uri="{FF2B5EF4-FFF2-40B4-BE49-F238E27FC236}">
              <a16:creationId xmlns:a16="http://schemas.microsoft.com/office/drawing/2014/main" xmlns="" id="{21CD587E-6AC8-427C-B4A3-F8301288722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26" name="Text Box 709">
          <a:extLst>
            <a:ext uri="{FF2B5EF4-FFF2-40B4-BE49-F238E27FC236}">
              <a16:creationId xmlns:a16="http://schemas.microsoft.com/office/drawing/2014/main" xmlns="" id="{22876A01-3E78-47B7-9D64-3CC7B38457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27" name="Text Box 710">
          <a:extLst>
            <a:ext uri="{FF2B5EF4-FFF2-40B4-BE49-F238E27FC236}">
              <a16:creationId xmlns:a16="http://schemas.microsoft.com/office/drawing/2014/main" xmlns="" id="{3400AFD3-8B00-43D3-9340-9B4F08DB7D6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28" name="Text Box 711">
          <a:extLst>
            <a:ext uri="{FF2B5EF4-FFF2-40B4-BE49-F238E27FC236}">
              <a16:creationId xmlns:a16="http://schemas.microsoft.com/office/drawing/2014/main" xmlns="" id="{5B23261A-F5C6-44E8-A5B0-FB350FE0CF3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29" name="Text Box 712">
          <a:extLst>
            <a:ext uri="{FF2B5EF4-FFF2-40B4-BE49-F238E27FC236}">
              <a16:creationId xmlns:a16="http://schemas.microsoft.com/office/drawing/2014/main" xmlns="" id="{B79F5CC0-AFD1-4476-B5CD-BC9B24B2A04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30" name="Text Box 713">
          <a:extLst>
            <a:ext uri="{FF2B5EF4-FFF2-40B4-BE49-F238E27FC236}">
              <a16:creationId xmlns:a16="http://schemas.microsoft.com/office/drawing/2014/main" xmlns="" id="{6E33654C-9053-4AE4-83F7-787709C93C0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31" name="Text Box 714">
          <a:extLst>
            <a:ext uri="{FF2B5EF4-FFF2-40B4-BE49-F238E27FC236}">
              <a16:creationId xmlns:a16="http://schemas.microsoft.com/office/drawing/2014/main" xmlns="" id="{818E6BC0-8796-4F7E-9E4C-F73C18A5B6E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32" name="Text Box 715">
          <a:extLst>
            <a:ext uri="{FF2B5EF4-FFF2-40B4-BE49-F238E27FC236}">
              <a16:creationId xmlns:a16="http://schemas.microsoft.com/office/drawing/2014/main" xmlns="" id="{AE105BD3-CA55-4D87-B4A3-5AC9880A5E8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33" name="Text Box 716">
          <a:extLst>
            <a:ext uri="{FF2B5EF4-FFF2-40B4-BE49-F238E27FC236}">
              <a16:creationId xmlns:a16="http://schemas.microsoft.com/office/drawing/2014/main" xmlns="" id="{7B9CE424-D8CA-4D3F-95ED-89319EB0DC9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34" name="Text Box 717">
          <a:extLst>
            <a:ext uri="{FF2B5EF4-FFF2-40B4-BE49-F238E27FC236}">
              <a16:creationId xmlns:a16="http://schemas.microsoft.com/office/drawing/2014/main" xmlns="" id="{94997B9A-DC91-49A0-BAE3-84037240273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35" name="Text Box 718">
          <a:extLst>
            <a:ext uri="{FF2B5EF4-FFF2-40B4-BE49-F238E27FC236}">
              <a16:creationId xmlns:a16="http://schemas.microsoft.com/office/drawing/2014/main" xmlns="" id="{FC6F39C4-EEAF-4861-BE7A-8893A3189C9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36" name="Text Box 719">
          <a:extLst>
            <a:ext uri="{FF2B5EF4-FFF2-40B4-BE49-F238E27FC236}">
              <a16:creationId xmlns:a16="http://schemas.microsoft.com/office/drawing/2014/main" xmlns="" id="{24D955A7-67E4-4300-9968-841D6A6AD98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37" name="Text Box 720">
          <a:extLst>
            <a:ext uri="{FF2B5EF4-FFF2-40B4-BE49-F238E27FC236}">
              <a16:creationId xmlns:a16="http://schemas.microsoft.com/office/drawing/2014/main" xmlns="" id="{B5E1D348-2768-4ABE-93AF-0D786B14759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38" name="Text Box 721">
          <a:extLst>
            <a:ext uri="{FF2B5EF4-FFF2-40B4-BE49-F238E27FC236}">
              <a16:creationId xmlns:a16="http://schemas.microsoft.com/office/drawing/2014/main" xmlns="" id="{F451C7E6-4F62-4EAA-85D2-14D9627A4E8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39" name="Text Box 722">
          <a:extLst>
            <a:ext uri="{FF2B5EF4-FFF2-40B4-BE49-F238E27FC236}">
              <a16:creationId xmlns:a16="http://schemas.microsoft.com/office/drawing/2014/main" xmlns="" id="{EB3E7B7E-7F71-49E9-8841-96E7FD4AD1D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40" name="Text Box 723">
          <a:extLst>
            <a:ext uri="{FF2B5EF4-FFF2-40B4-BE49-F238E27FC236}">
              <a16:creationId xmlns:a16="http://schemas.microsoft.com/office/drawing/2014/main" xmlns="" id="{CC2B24EA-AF8D-4E38-864C-7646934BB25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41" name="Text Box 724">
          <a:extLst>
            <a:ext uri="{FF2B5EF4-FFF2-40B4-BE49-F238E27FC236}">
              <a16:creationId xmlns:a16="http://schemas.microsoft.com/office/drawing/2014/main" xmlns="" id="{5669ED07-5E52-4B5F-B9E3-01E72B84247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42" name="Text Box 725">
          <a:extLst>
            <a:ext uri="{FF2B5EF4-FFF2-40B4-BE49-F238E27FC236}">
              <a16:creationId xmlns:a16="http://schemas.microsoft.com/office/drawing/2014/main" xmlns="" id="{D023B8C7-5BFD-4C01-8647-4046ACF5325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43" name="Text Box 726">
          <a:extLst>
            <a:ext uri="{FF2B5EF4-FFF2-40B4-BE49-F238E27FC236}">
              <a16:creationId xmlns:a16="http://schemas.microsoft.com/office/drawing/2014/main" xmlns="" id="{409DA22C-7163-457A-8C91-69584090406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44" name="Text Box 727">
          <a:extLst>
            <a:ext uri="{FF2B5EF4-FFF2-40B4-BE49-F238E27FC236}">
              <a16:creationId xmlns:a16="http://schemas.microsoft.com/office/drawing/2014/main" xmlns="" id="{9201ED6F-C9B4-4E1D-9B10-E8EC52E34E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45" name="Text Box 728">
          <a:extLst>
            <a:ext uri="{FF2B5EF4-FFF2-40B4-BE49-F238E27FC236}">
              <a16:creationId xmlns:a16="http://schemas.microsoft.com/office/drawing/2014/main" xmlns="" id="{EDD1C1E4-9FC5-4B36-832F-46B572BC7A5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46" name="Text Box 729">
          <a:extLst>
            <a:ext uri="{FF2B5EF4-FFF2-40B4-BE49-F238E27FC236}">
              <a16:creationId xmlns:a16="http://schemas.microsoft.com/office/drawing/2014/main" xmlns="" id="{87D1204D-F5D6-401E-9F4D-3B200AE1A51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47" name="Text Box 730">
          <a:extLst>
            <a:ext uri="{FF2B5EF4-FFF2-40B4-BE49-F238E27FC236}">
              <a16:creationId xmlns:a16="http://schemas.microsoft.com/office/drawing/2014/main" xmlns="" id="{00D91F14-9BC8-4E1D-B00D-5A64567BC24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48" name="Text Box 731">
          <a:extLst>
            <a:ext uri="{FF2B5EF4-FFF2-40B4-BE49-F238E27FC236}">
              <a16:creationId xmlns:a16="http://schemas.microsoft.com/office/drawing/2014/main" xmlns="" id="{720209C8-A4DD-4A11-9073-6FE56465D6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49" name="Text Box 732">
          <a:extLst>
            <a:ext uri="{FF2B5EF4-FFF2-40B4-BE49-F238E27FC236}">
              <a16:creationId xmlns:a16="http://schemas.microsoft.com/office/drawing/2014/main" xmlns="" id="{C0CE919A-EA4F-4A6E-AF9A-A6EBFBDDBF0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50" name="Text Box 733">
          <a:extLst>
            <a:ext uri="{FF2B5EF4-FFF2-40B4-BE49-F238E27FC236}">
              <a16:creationId xmlns:a16="http://schemas.microsoft.com/office/drawing/2014/main" xmlns="" id="{AFB17FFE-B398-4CDA-8169-026FE34A750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51" name="Text Box 734">
          <a:extLst>
            <a:ext uri="{FF2B5EF4-FFF2-40B4-BE49-F238E27FC236}">
              <a16:creationId xmlns:a16="http://schemas.microsoft.com/office/drawing/2014/main" xmlns="" id="{F1309B29-DA1B-4472-B8AF-26AD9622F4F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52" name="Text Box 735">
          <a:extLst>
            <a:ext uri="{FF2B5EF4-FFF2-40B4-BE49-F238E27FC236}">
              <a16:creationId xmlns:a16="http://schemas.microsoft.com/office/drawing/2014/main" xmlns="" id="{80461415-C2C8-43B7-8056-41C8C86F02D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53" name="Text Box 736">
          <a:extLst>
            <a:ext uri="{FF2B5EF4-FFF2-40B4-BE49-F238E27FC236}">
              <a16:creationId xmlns:a16="http://schemas.microsoft.com/office/drawing/2014/main" xmlns="" id="{3B646950-9674-44BB-AAF3-CE0F7F45D9F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54" name="Text Box 737">
          <a:extLst>
            <a:ext uri="{FF2B5EF4-FFF2-40B4-BE49-F238E27FC236}">
              <a16:creationId xmlns:a16="http://schemas.microsoft.com/office/drawing/2014/main" xmlns="" id="{ED1BCAAF-EC5F-4304-9955-14DD8B819BF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55" name="Text Box 738">
          <a:extLst>
            <a:ext uri="{FF2B5EF4-FFF2-40B4-BE49-F238E27FC236}">
              <a16:creationId xmlns:a16="http://schemas.microsoft.com/office/drawing/2014/main" xmlns="" id="{5E1F98D6-A339-4EE9-B8B4-90C4BDE7BA0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56" name="Text Box 739">
          <a:extLst>
            <a:ext uri="{FF2B5EF4-FFF2-40B4-BE49-F238E27FC236}">
              <a16:creationId xmlns:a16="http://schemas.microsoft.com/office/drawing/2014/main" xmlns="" id="{D952633A-B76B-464F-90F3-B345ACC206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57" name="Text Box 740">
          <a:extLst>
            <a:ext uri="{FF2B5EF4-FFF2-40B4-BE49-F238E27FC236}">
              <a16:creationId xmlns:a16="http://schemas.microsoft.com/office/drawing/2014/main" xmlns="" id="{B21ECD17-07EB-4AAD-A759-865687356C7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58" name="Text Box 741">
          <a:extLst>
            <a:ext uri="{FF2B5EF4-FFF2-40B4-BE49-F238E27FC236}">
              <a16:creationId xmlns:a16="http://schemas.microsoft.com/office/drawing/2014/main" xmlns="" id="{A4397970-654F-40B2-9F66-92B1B9ECC81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59" name="Text Box 742">
          <a:extLst>
            <a:ext uri="{FF2B5EF4-FFF2-40B4-BE49-F238E27FC236}">
              <a16:creationId xmlns:a16="http://schemas.microsoft.com/office/drawing/2014/main" xmlns="" id="{FFE790CD-C43C-489A-8985-20544394E15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60" name="Text Box 743">
          <a:extLst>
            <a:ext uri="{FF2B5EF4-FFF2-40B4-BE49-F238E27FC236}">
              <a16:creationId xmlns:a16="http://schemas.microsoft.com/office/drawing/2014/main" xmlns="" id="{BE59EB92-1923-4D5D-85EE-B89599F0F32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61" name="Text Box 744">
          <a:extLst>
            <a:ext uri="{FF2B5EF4-FFF2-40B4-BE49-F238E27FC236}">
              <a16:creationId xmlns:a16="http://schemas.microsoft.com/office/drawing/2014/main" xmlns="" id="{334FE8D5-0E1C-4F77-B3D0-B28074D01FE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62" name="Text Box 745">
          <a:extLst>
            <a:ext uri="{FF2B5EF4-FFF2-40B4-BE49-F238E27FC236}">
              <a16:creationId xmlns:a16="http://schemas.microsoft.com/office/drawing/2014/main" xmlns="" id="{02DA2FCC-1478-4B30-A9A1-8EA4BB7102B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63" name="Text Box 746">
          <a:extLst>
            <a:ext uri="{FF2B5EF4-FFF2-40B4-BE49-F238E27FC236}">
              <a16:creationId xmlns:a16="http://schemas.microsoft.com/office/drawing/2014/main" xmlns="" id="{9B56F2F4-C750-4A8C-9A3A-6CC8E222C83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64" name="Text Box 747">
          <a:extLst>
            <a:ext uri="{FF2B5EF4-FFF2-40B4-BE49-F238E27FC236}">
              <a16:creationId xmlns:a16="http://schemas.microsoft.com/office/drawing/2014/main" xmlns="" id="{9AA22669-D517-4D1E-B5E0-5BAB71C1177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65" name="Text Box 748">
          <a:extLst>
            <a:ext uri="{FF2B5EF4-FFF2-40B4-BE49-F238E27FC236}">
              <a16:creationId xmlns:a16="http://schemas.microsoft.com/office/drawing/2014/main" xmlns="" id="{B82BE2FF-62EB-48E3-B2AD-2C2A05949F9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66" name="Text Box 749">
          <a:extLst>
            <a:ext uri="{FF2B5EF4-FFF2-40B4-BE49-F238E27FC236}">
              <a16:creationId xmlns:a16="http://schemas.microsoft.com/office/drawing/2014/main" xmlns="" id="{88EE301A-2EE4-4347-B561-7A0F7C4D3E9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67" name="Text Box 750">
          <a:extLst>
            <a:ext uri="{FF2B5EF4-FFF2-40B4-BE49-F238E27FC236}">
              <a16:creationId xmlns:a16="http://schemas.microsoft.com/office/drawing/2014/main" xmlns="" id="{B04644A9-D157-4A26-BDEF-AD317780B6D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68" name="Text Box 751">
          <a:extLst>
            <a:ext uri="{FF2B5EF4-FFF2-40B4-BE49-F238E27FC236}">
              <a16:creationId xmlns:a16="http://schemas.microsoft.com/office/drawing/2014/main" xmlns="" id="{2F5E78C5-20A3-4E83-95BB-20900AA791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69" name="Text Box 752">
          <a:extLst>
            <a:ext uri="{FF2B5EF4-FFF2-40B4-BE49-F238E27FC236}">
              <a16:creationId xmlns:a16="http://schemas.microsoft.com/office/drawing/2014/main" xmlns="" id="{AD7B804F-E3F0-44A8-BFFC-DD251715B6A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70" name="Text Box 753">
          <a:extLst>
            <a:ext uri="{FF2B5EF4-FFF2-40B4-BE49-F238E27FC236}">
              <a16:creationId xmlns:a16="http://schemas.microsoft.com/office/drawing/2014/main" xmlns="" id="{DDDF415F-3C3C-45AD-B366-949433BD669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71" name="Text Box 754">
          <a:extLst>
            <a:ext uri="{FF2B5EF4-FFF2-40B4-BE49-F238E27FC236}">
              <a16:creationId xmlns:a16="http://schemas.microsoft.com/office/drawing/2014/main" xmlns="" id="{AB1C097F-48B6-494E-B37D-FEE35153805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72" name="Text Box 755">
          <a:extLst>
            <a:ext uri="{FF2B5EF4-FFF2-40B4-BE49-F238E27FC236}">
              <a16:creationId xmlns:a16="http://schemas.microsoft.com/office/drawing/2014/main" xmlns="" id="{C83CD689-2F8C-4207-AE84-B10271FA2E5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73" name="Text Box 756">
          <a:extLst>
            <a:ext uri="{FF2B5EF4-FFF2-40B4-BE49-F238E27FC236}">
              <a16:creationId xmlns:a16="http://schemas.microsoft.com/office/drawing/2014/main" xmlns="" id="{A8FE2030-58C9-45C4-8747-61D8795CE3B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74" name="Text Box 757">
          <a:extLst>
            <a:ext uri="{FF2B5EF4-FFF2-40B4-BE49-F238E27FC236}">
              <a16:creationId xmlns:a16="http://schemas.microsoft.com/office/drawing/2014/main" xmlns="" id="{573A8C84-0164-4968-853F-4C452FDE9F1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75" name="Text Box 758">
          <a:extLst>
            <a:ext uri="{FF2B5EF4-FFF2-40B4-BE49-F238E27FC236}">
              <a16:creationId xmlns:a16="http://schemas.microsoft.com/office/drawing/2014/main" xmlns="" id="{F313BE68-AACC-4A48-BEA0-564EF11E9C9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76" name="Text Box 759">
          <a:extLst>
            <a:ext uri="{FF2B5EF4-FFF2-40B4-BE49-F238E27FC236}">
              <a16:creationId xmlns:a16="http://schemas.microsoft.com/office/drawing/2014/main" xmlns="" id="{CCAA4669-24EF-4BA4-940F-787AE3A91B7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77" name="Text Box 760">
          <a:extLst>
            <a:ext uri="{FF2B5EF4-FFF2-40B4-BE49-F238E27FC236}">
              <a16:creationId xmlns:a16="http://schemas.microsoft.com/office/drawing/2014/main" xmlns="" id="{C00B2EFF-A95B-40BA-B3B5-8477BD1D0CC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78" name="Text Box 761">
          <a:extLst>
            <a:ext uri="{FF2B5EF4-FFF2-40B4-BE49-F238E27FC236}">
              <a16:creationId xmlns:a16="http://schemas.microsoft.com/office/drawing/2014/main" xmlns="" id="{B33A2314-FC4A-43EB-AC0D-0C102D9898D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79" name="Text Box 762">
          <a:extLst>
            <a:ext uri="{FF2B5EF4-FFF2-40B4-BE49-F238E27FC236}">
              <a16:creationId xmlns:a16="http://schemas.microsoft.com/office/drawing/2014/main" xmlns="" id="{068EF0BA-5C6C-4A86-B846-20A717104F9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80" name="Text Box 763">
          <a:extLst>
            <a:ext uri="{FF2B5EF4-FFF2-40B4-BE49-F238E27FC236}">
              <a16:creationId xmlns:a16="http://schemas.microsoft.com/office/drawing/2014/main" xmlns="" id="{652DAA0C-0C53-490E-B041-1B06BED9295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81" name="Text Box 764">
          <a:extLst>
            <a:ext uri="{FF2B5EF4-FFF2-40B4-BE49-F238E27FC236}">
              <a16:creationId xmlns:a16="http://schemas.microsoft.com/office/drawing/2014/main" xmlns="" id="{12A32A75-ED69-49B4-BBB7-235908BF152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82" name="Text Box 765">
          <a:extLst>
            <a:ext uri="{FF2B5EF4-FFF2-40B4-BE49-F238E27FC236}">
              <a16:creationId xmlns:a16="http://schemas.microsoft.com/office/drawing/2014/main" xmlns="" id="{C98708B9-CA50-42F5-B5B8-F30675C8D27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83" name="Text Box 766">
          <a:extLst>
            <a:ext uri="{FF2B5EF4-FFF2-40B4-BE49-F238E27FC236}">
              <a16:creationId xmlns:a16="http://schemas.microsoft.com/office/drawing/2014/main" xmlns="" id="{7B33A756-F4E9-47CA-82EA-F929F6F8B8E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84" name="Text Box 767">
          <a:extLst>
            <a:ext uri="{FF2B5EF4-FFF2-40B4-BE49-F238E27FC236}">
              <a16:creationId xmlns:a16="http://schemas.microsoft.com/office/drawing/2014/main" xmlns="" id="{5BC33CD5-CCF6-479A-B1CC-0DD16FA81B2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85" name="Text Box 768">
          <a:extLst>
            <a:ext uri="{FF2B5EF4-FFF2-40B4-BE49-F238E27FC236}">
              <a16:creationId xmlns:a16="http://schemas.microsoft.com/office/drawing/2014/main" xmlns="" id="{D2842D56-80CF-471D-8070-E8811BF8C71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86" name="Text Box 769">
          <a:extLst>
            <a:ext uri="{FF2B5EF4-FFF2-40B4-BE49-F238E27FC236}">
              <a16:creationId xmlns:a16="http://schemas.microsoft.com/office/drawing/2014/main" xmlns="" id="{6EAC5EF4-35DF-4273-8686-6B41E0DADE5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87" name="Text Box 770">
          <a:extLst>
            <a:ext uri="{FF2B5EF4-FFF2-40B4-BE49-F238E27FC236}">
              <a16:creationId xmlns:a16="http://schemas.microsoft.com/office/drawing/2014/main" xmlns="" id="{C064360F-002B-4CD2-BDE0-924461DB3F6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88" name="Text Box 771">
          <a:extLst>
            <a:ext uri="{FF2B5EF4-FFF2-40B4-BE49-F238E27FC236}">
              <a16:creationId xmlns:a16="http://schemas.microsoft.com/office/drawing/2014/main" xmlns="" id="{843CBE58-23AB-44A3-966D-7DEF2EA0DC3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89" name="Text Box 772">
          <a:extLst>
            <a:ext uri="{FF2B5EF4-FFF2-40B4-BE49-F238E27FC236}">
              <a16:creationId xmlns:a16="http://schemas.microsoft.com/office/drawing/2014/main" xmlns="" id="{9E9FE822-4D6B-446E-B744-310FD441EAF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90" name="Text Box 387">
          <a:extLst>
            <a:ext uri="{FF2B5EF4-FFF2-40B4-BE49-F238E27FC236}">
              <a16:creationId xmlns:a16="http://schemas.microsoft.com/office/drawing/2014/main" xmlns="" id="{8E5B9161-BAAE-455C-AAC9-6981A1F2422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91" name="Text Box 388">
          <a:extLst>
            <a:ext uri="{FF2B5EF4-FFF2-40B4-BE49-F238E27FC236}">
              <a16:creationId xmlns:a16="http://schemas.microsoft.com/office/drawing/2014/main" xmlns="" id="{8C269A49-0103-41C6-AA8C-4B44690531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92" name="Text Box 389">
          <a:extLst>
            <a:ext uri="{FF2B5EF4-FFF2-40B4-BE49-F238E27FC236}">
              <a16:creationId xmlns:a16="http://schemas.microsoft.com/office/drawing/2014/main" xmlns="" id="{2456245F-9AC0-49AE-BDF1-417D128C02A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93" name="Text Box 390">
          <a:extLst>
            <a:ext uri="{FF2B5EF4-FFF2-40B4-BE49-F238E27FC236}">
              <a16:creationId xmlns:a16="http://schemas.microsoft.com/office/drawing/2014/main" xmlns="" id="{2FC4133D-4AFF-42B9-92B8-812E24A20AE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94" name="Text Box 391">
          <a:extLst>
            <a:ext uri="{FF2B5EF4-FFF2-40B4-BE49-F238E27FC236}">
              <a16:creationId xmlns:a16="http://schemas.microsoft.com/office/drawing/2014/main" xmlns="" id="{FAB04BE3-B691-4EA7-9EFD-A3A18A011E9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95" name="Text Box 392">
          <a:extLst>
            <a:ext uri="{FF2B5EF4-FFF2-40B4-BE49-F238E27FC236}">
              <a16:creationId xmlns:a16="http://schemas.microsoft.com/office/drawing/2014/main" xmlns="" id="{E7A2A74F-E196-49F6-99BC-6FECBEC4231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96" name="Text Box 393">
          <a:extLst>
            <a:ext uri="{FF2B5EF4-FFF2-40B4-BE49-F238E27FC236}">
              <a16:creationId xmlns:a16="http://schemas.microsoft.com/office/drawing/2014/main" xmlns="" id="{2FE6E812-008B-4A2D-A271-985B53A9DB1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97" name="Text Box 394">
          <a:extLst>
            <a:ext uri="{FF2B5EF4-FFF2-40B4-BE49-F238E27FC236}">
              <a16:creationId xmlns:a16="http://schemas.microsoft.com/office/drawing/2014/main" xmlns="" id="{885B188E-6FBE-4D7E-86FC-2294547ED90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98" name="Text Box 395">
          <a:extLst>
            <a:ext uri="{FF2B5EF4-FFF2-40B4-BE49-F238E27FC236}">
              <a16:creationId xmlns:a16="http://schemas.microsoft.com/office/drawing/2014/main" xmlns="" id="{D40252AE-0514-4416-9210-4CFBDEF2E23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399" name="Text Box 396">
          <a:extLst>
            <a:ext uri="{FF2B5EF4-FFF2-40B4-BE49-F238E27FC236}">
              <a16:creationId xmlns:a16="http://schemas.microsoft.com/office/drawing/2014/main" xmlns="" id="{7ED73CBD-754D-43CA-9890-56317FE4571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00" name="Text Box 397">
          <a:extLst>
            <a:ext uri="{FF2B5EF4-FFF2-40B4-BE49-F238E27FC236}">
              <a16:creationId xmlns:a16="http://schemas.microsoft.com/office/drawing/2014/main" xmlns="" id="{147388AA-2D58-4020-805A-1C05AFD5751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01" name="Text Box 398">
          <a:extLst>
            <a:ext uri="{FF2B5EF4-FFF2-40B4-BE49-F238E27FC236}">
              <a16:creationId xmlns:a16="http://schemas.microsoft.com/office/drawing/2014/main" xmlns="" id="{CFE71A5D-8821-48BC-BAAA-A5B19E74618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02" name="Text Box 399">
          <a:extLst>
            <a:ext uri="{FF2B5EF4-FFF2-40B4-BE49-F238E27FC236}">
              <a16:creationId xmlns:a16="http://schemas.microsoft.com/office/drawing/2014/main" xmlns="" id="{EA5D313F-37F0-4759-94A5-948182FD995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03" name="Text Box 400">
          <a:extLst>
            <a:ext uri="{FF2B5EF4-FFF2-40B4-BE49-F238E27FC236}">
              <a16:creationId xmlns:a16="http://schemas.microsoft.com/office/drawing/2014/main" xmlns="" id="{754A3AC2-15BC-4E8F-A071-1A661DFF4F5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04" name="Text Box 401">
          <a:extLst>
            <a:ext uri="{FF2B5EF4-FFF2-40B4-BE49-F238E27FC236}">
              <a16:creationId xmlns:a16="http://schemas.microsoft.com/office/drawing/2014/main" xmlns="" id="{FDCC373F-6B1A-48BA-8A2E-6E2E1D8F920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05" name="Text Box 402">
          <a:extLst>
            <a:ext uri="{FF2B5EF4-FFF2-40B4-BE49-F238E27FC236}">
              <a16:creationId xmlns:a16="http://schemas.microsoft.com/office/drawing/2014/main" xmlns="" id="{A2392400-08D1-4503-8451-AF3B26D4AC2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06" name="Text Box 403">
          <a:extLst>
            <a:ext uri="{FF2B5EF4-FFF2-40B4-BE49-F238E27FC236}">
              <a16:creationId xmlns:a16="http://schemas.microsoft.com/office/drawing/2014/main" xmlns="" id="{C40BE377-549B-4F9A-8D5F-ADBC05269B1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07" name="Text Box 404">
          <a:extLst>
            <a:ext uri="{FF2B5EF4-FFF2-40B4-BE49-F238E27FC236}">
              <a16:creationId xmlns:a16="http://schemas.microsoft.com/office/drawing/2014/main" xmlns="" id="{E51FF437-2BB7-416C-B53D-40D40399BB2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08" name="Text Box 405">
          <a:extLst>
            <a:ext uri="{FF2B5EF4-FFF2-40B4-BE49-F238E27FC236}">
              <a16:creationId xmlns:a16="http://schemas.microsoft.com/office/drawing/2014/main" xmlns="" id="{F0421238-2A89-4ACE-9BA9-41A70667E41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09" name="Text Box 406">
          <a:extLst>
            <a:ext uri="{FF2B5EF4-FFF2-40B4-BE49-F238E27FC236}">
              <a16:creationId xmlns:a16="http://schemas.microsoft.com/office/drawing/2014/main" xmlns="" id="{7291C5B1-49AF-4277-A059-13D082198EF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10" name="Text Box 407">
          <a:extLst>
            <a:ext uri="{FF2B5EF4-FFF2-40B4-BE49-F238E27FC236}">
              <a16:creationId xmlns:a16="http://schemas.microsoft.com/office/drawing/2014/main" xmlns="" id="{2235EC9D-50C9-4322-8EA0-96CF6C21F94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11" name="Text Box 408">
          <a:extLst>
            <a:ext uri="{FF2B5EF4-FFF2-40B4-BE49-F238E27FC236}">
              <a16:creationId xmlns:a16="http://schemas.microsoft.com/office/drawing/2014/main" xmlns="" id="{1BC61D86-F781-4BBB-925B-07EFA5DECA1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12" name="Text Box 409">
          <a:extLst>
            <a:ext uri="{FF2B5EF4-FFF2-40B4-BE49-F238E27FC236}">
              <a16:creationId xmlns:a16="http://schemas.microsoft.com/office/drawing/2014/main" xmlns="" id="{E0491A44-8206-4499-AFA1-224D07728E1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13" name="Text Box 410">
          <a:extLst>
            <a:ext uri="{FF2B5EF4-FFF2-40B4-BE49-F238E27FC236}">
              <a16:creationId xmlns:a16="http://schemas.microsoft.com/office/drawing/2014/main" xmlns="" id="{1160D00D-C59C-44C5-BF50-7FD214DB374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14" name="Text Box 411">
          <a:extLst>
            <a:ext uri="{FF2B5EF4-FFF2-40B4-BE49-F238E27FC236}">
              <a16:creationId xmlns:a16="http://schemas.microsoft.com/office/drawing/2014/main" xmlns="" id="{50EBA7D7-DF0B-4AFC-83E4-98E593859B9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15" name="Text Box 412">
          <a:extLst>
            <a:ext uri="{FF2B5EF4-FFF2-40B4-BE49-F238E27FC236}">
              <a16:creationId xmlns:a16="http://schemas.microsoft.com/office/drawing/2014/main" xmlns="" id="{CFDCD66A-B9D9-484D-AAD9-2FD511E814E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16" name="Text Box 413">
          <a:extLst>
            <a:ext uri="{FF2B5EF4-FFF2-40B4-BE49-F238E27FC236}">
              <a16:creationId xmlns:a16="http://schemas.microsoft.com/office/drawing/2014/main" xmlns="" id="{506B6D11-A529-4070-9D4A-D625F431CD8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17" name="Text Box 414">
          <a:extLst>
            <a:ext uri="{FF2B5EF4-FFF2-40B4-BE49-F238E27FC236}">
              <a16:creationId xmlns:a16="http://schemas.microsoft.com/office/drawing/2014/main" xmlns="" id="{84B7EB45-10DC-42DC-914E-870DEDD7713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18" name="Text Box 415">
          <a:extLst>
            <a:ext uri="{FF2B5EF4-FFF2-40B4-BE49-F238E27FC236}">
              <a16:creationId xmlns:a16="http://schemas.microsoft.com/office/drawing/2014/main" xmlns="" id="{55B9DF40-DCE1-43CC-B8BF-00B189CEDB2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19" name="Text Box 416">
          <a:extLst>
            <a:ext uri="{FF2B5EF4-FFF2-40B4-BE49-F238E27FC236}">
              <a16:creationId xmlns:a16="http://schemas.microsoft.com/office/drawing/2014/main" xmlns="" id="{89899F25-595D-4ED9-9594-D69FA37BE7F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20" name="Text Box 417">
          <a:extLst>
            <a:ext uri="{FF2B5EF4-FFF2-40B4-BE49-F238E27FC236}">
              <a16:creationId xmlns:a16="http://schemas.microsoft.com/office/drawing/2014/main" xmlns="" id="{2AA4479A-7875-4D71-8D46-BA0C9DF13FE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21" name="Text Box 418">
          <a:extLst>
            <a:ext uri="{FF2B5EF4-FFF2-40B4-BE49-F238E27FC236}">
              <a16:creationId xmlns:a16="http://schemas.microsoft.com/office/drawing/2014/main" xmlns="" id="{29B4E38C-D911-4E35-B311-01B11EA3A9A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22" name="Text Box 419">
          <a:extLst>
            <a:ext uri="{FF2B5EF4-FFF2-40B4-BE49-F238E27FC236}">
              <a16:creationId xmlns:a16="http://schemas.microsoft.com/office/drawing/2014/main" xmlns="" id="{D40DF434-11DF-4B8D-9251-605C0B0EB55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23" name="Text Box 420">
          <a:extLst>
            <a:ext uri="{FF2B5EF4-FFF2-40B4-BE49-F238E27FC236}">
              <a16:creationId xmlns:a16="http://schemas.microsoft.com/office/drawing/2014/main" xmlns="" id="{69DBD6C9-39CF-4808-9EA4-D59A511B785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24" name="Text Box 421">
          <a:extLst>
            <a:ext uri="{FF2B5EF4-FFF2-40B4-BE49-F238E27FC236}">
              <a16:creationId xmlns:a16="http://schemas.microsoft.com/office/drawing/2014/main" xmlns="" id="{207C5009-F79D-4123-89A9-E62AF85D653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25" name="Text Box 422">
          <a:extLst>
            <a:ext uri="{FF2B5EF4-FFF2-40B4-BE49-F238E27FC236}">
              <a16:creationId xmlns:a16="http://schemas.microsoft.com/office/drawing/2014/main" xmlns="" id="{22A1DC21-6B72-4FF5-A09B-8DC94E823F7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26" name="Text Box 423">
          <a:extLst>
            <a:ext uri="{FF2B5EF4-FFF2-40B4-BE49-F238E27FC236}">
              <a16:creationId xmlns:a16="http://schemas.microsoft.com/office/drawing/2014/main" xmlns="" id="{AE5EA2D2-3B18-4A01-B89F-91045E824E8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27" name="Text Box 424">
          <a:extLst>
            <a:ext uri="{FF2B5EF4-FFF2-40B4-BE49-F238E27FC236}">
              <a16:creationId xmlns:a16="http://schemas.microsoft.com/office/drawing/2014/main" xmlns="" id="{EF59DABE-72EF-4470-B7DE-877A3EB7B11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28" name="Text Box 425">
          <a:extLst>
            <a:ext uri="{FF2B5EF4-FFF2-40B4-BE49-F238E27FC236}">
              <a16:creationId xmlns:a16="http://schemas.microsoft.com/office/drawing/2014/main" xmlns="" id="{92E15481-FCC4-40B5-8321-4286F24E4A7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29" name="Text Box 426">
          <a:extLst>
            <a:ext uri="{FF2B5EF4-FFF2-40B4-BE49-F238E27FC236}">
              <a16:creationId xmlns:a16="http://schemas.microsoft.com/office/drawing/2014/main" xmlns="" id="{5F2448F5-FB71-4DC9-AD83-B44483170F4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30" name="Text Box 427">
          <a:extLst>
            <a:ext uri="{FF2B5EF4-FFF2-40B4-BE49-F238E27FC236}">
              <a16:creationId xmlns:a16="http://schemas.microsoft.com/office/drawing/2014/main" xmlns="" id="{4F3CFEB9-C846-4741-96C3-3B55E8F3CFD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31" name="Text Box 428">
          <a:extLst>
            <a:ext uri="{FF2B5EF4-FFF2-40B4-BE49-F238E27FC236}">
              <a16:creationId xmlns:a16="http://schemas.microsoft.com/office/drawing/2014/main" xmlns="" id="{2195D6E2-614C-4AF1-9C8A-5ADBF12DAAB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32" name="Text Box 429">
          <a:extLst>
            <a:ext uri="{FF2B5EF4-FFF2-40B4-BE49-F238E27FC236}">
              <a16:creationId xmlns:a16="http://schemas.microsoft.com/office/drawing/2014/main" xmlns="" id="{2F40F35C-CE0B-41E0-A34C-6A5C46BEFFE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33" name="Text Box 430">
          <a:extLst>
            <a:ext uri="{FF2B5EF4-FFF2-40B4-BE49-F238E27FC236}">
              <a16:creationId xmlns:a16="http://schemas.microsoft.com/office/drawing/2014/main" xmlns="" id="{1CD20E73-460D-42ED-8E58-351FB6489B9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34" name="Text Box 431">
          <a:extLst>
            <a:ext uri="{FF2B5EF4-FFF2-40B4-BE49-F238E27FC236}">
              <a16:creationId xmlns:a16="http://schemas.microsoft.com/office/drawing/2014/main" xmlns="" id="{205D1393-6BC6-4DC4-9DEC-D5ED9B16D9F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35" name="Text Box 432">
          <a:extLst>
            <a:ext uri="{FF2B5EF4-FFF2-40B4-BE49-F238E27FC236}">
              <a16:creationId xmlns:a16="http://schemas.microsoft.com/office/drawing/2014/main" xmlns="" id="{AB49B7CC-C270-4A0D-9FC7-8744295D2BD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36" name="Text Box 433">
          <a:extLst>
            <a:ext uri="{FF2B5EF4-FFF2-40B4-BE49-F238E27FC236}">
              <a16:creationId xmlns:a16="http://schemas.microsoft.com/office/drawing/2014/main" xmlns="" id="{B474F671-35CA-40FB-97C8-E66E7260AF9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37" name="Text Box 434">
          <a:extLst>
            <a:ext uri="{FF2B5EF4-FFF2-40B4-BE49-F238E27FC236}">
              <a16:creationId xmlns:a16="http://schemas.microsoft.com/office/drawing/2014/main" xmlns="" id="{6D1810A9-6CDD-4826-A328-6626A0B8111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38" name="Text Box 435">
          <a:extLst>
            <a:ext uri="{FF2B5EF4-FFF2-40B4-BE49-F238E27FC236}">
              <a16:creationId xmlns:a16="http://schemas.microsoft.com/office/drawing/2014/main" xmlns="" id="{FB0C4ED2-56FB-44A0-AF74-DC8F0B0A7F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39" name="Text Box 436">
          <a:extLst>
            <a:ext uri="{FF2B5EF4-FFF2-40B4-BE49-F238E27FC236}">
              <a16:creationId xmlns:a16="http://schemas.microsoft.com/office/drawing/2014/main" xmlns="" id="{37FA3A20-C63F-4864-9C06-EA9B3E7C84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40" name="Text Box 437">
          <a:extLst>
            <a:ext uri="{FF2B5EF4-FFF2-40B4-BE49-F238E27FC236}">
              <a16:creationId xmlns:a16="http://schemas.microsoft.com/office/drawing/2014/main" xmlns="" id="{3561C34C-72A3-40B0-BE3F-B4BF15A508D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41" name="Text Box 438">
          <a:extLst>
            <a:ext uri="{FF2B5EF4-FFF2-40B4-BE49-F238E27FC236}">
              <a16:creationId xmlns:a16="http://schemas.microsoft.com/office/drawing/2014/main" xmlns="" id="{70150BBA-ADB0-448A-8BA2-A7AB9F0CF0C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42" name="Text Box 439">
          <a:extLst>
            <a:ext uri="{FF2B5EF4-FFF2-40B4-BE49-F238E27FC236}">
              <a16:creationId xmlns:a16="http://schemas.microsoft.com/office/drawing/2014/main" xmlns="" id="{6F90BDFA-DD36-42D9-80AA-6BF8BB9FFAA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43" name="Text Box 440">
          <a:extLst>
            <a:ext uri="{FF2B5EF4-FFF2-40B4-BE49-F238E27FC236}">
              <a16:creationId xmlns:a16="http://schemas.microsoft.com/office/drawing/2014/main" xmlns="" id="{5F4D41C0-C17C-4606-844A-A13F8B7A6EE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44" name="Text Box 441">
          <a:extLst>
            <a:ext uri="{FF2B5EF4-FFF2-40B4-BE49-F238E27FC236}">
              <a16:creationId xmlns:a16="http://schemas.microsoft.com/office/drawing/2014/main" xmlns="" id="{C172D01F-2E80-4D5B-ABDC-EE886797957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45" name="Text Box 442">
          <a:extLst>
            <a:ext uri="{FF2B5EF4-FFF2-40B4-BE49-F238E27FC236}">
              <a16:creationId xmlns:a16="http://schemas.microsoft.com/office/drawing/2014/main" xmlns="" id="{769F7462-17DB-445D-9CE7-A322BE0A54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46" name="Text Box 443">
          <a:extLst>
            <a:ext uri="{FF2B5EF4-FFF2-40B4-BE49-F238E27FC236}">
              <a16:creationId xmlns:a16="http://schemas.microsoft.com/office/drawing/2014/main" xmlns="" id="{CC99A1D2-1897-488B-AA3F-36E59521088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47" name="Text Box 444">
          <a:extLst>
            <a:ext uri="{FF2B5EF4-FFF2-40B4-BE49-F238E27FC236}">
              <a16:creationId xmlns:a16="http://schemas.microsoft.com/office/drawing/2014/main" xmlns="" id="{4ED899C5-2618-4375-8A4B-00658BADAA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48" name="Text Box 445">
          <a:extLst>
            <a:ext uri="{FF2B5EF4-FFF2-40B4-BE49-F238E27FC236}">
              <a16:creationId xmlns:a16="http://schemas.microsoft.com/office/drawing/2014/main" xmlns="" id="{ED7A7FB0-ED0C-48DB-91FE-8283B242BC7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49" name="Text Box 446">
          <a:extLst>
            <a:ext uri="{FF2B5EF4-FFF2-40B4-BE49-F238E27FC236}">
              <a16:creationId xmlns:a16="http://schemas.microsoft.com/office/drawing/2014/main" xmlns="" id="{374610FC-4F13-4182-90F2-23F310F8AA1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50" name="Text Box 447">
          <a:extLst>
            <a:ext uri="{FF2B5EF4-FFF2-40B4-BE49-F238E27FC236}">
              <a16:creationId xmlns:a16="http://schemas.microsoft.com/office/drawing/2014/main" xmlns="" id="{9B0A1C99-E4C2-41D7-8407-4305679ABC9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51" name="Text Box 448">
          <a:extLst>
            <a:ext uri="{FF2B5EF4-FFF2-40B4-BE49-F238E27FC236}">
              <a16:creationId xmlns:a16="http://schemas.microsoft.com/office/drawing/2014/main" xmlns="" id="{26474749-18FD-4ECA-B007-B14E2274AF2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52" name="Text Box 449">
          <a:extLst>
            <a:ext uri="{FF2B5EF4-FFF2-40B4-BE49-F238E27FC236}">
              <a16:creationId xmlns:a16="http://schemas.microsoft.com/office/drawing/2014/main" xmlns="" id="{02EB929E-5949-466F-9240-350E97026F0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53" name="Text Box 450">
          <a:extLst>
            <a:ext uri="{FF2B5EF4-FFF2-40B4-BE49-F238E27FC236}">
              <a16:creationId xmlns:a16="http://schemas.microsoft.com/office/drawing/2014/main" xmlns="" id="{92AC13A9-81B7-457B-A46A-392CCFA9B19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54" name="Text Box 451">
          <a:extLst>
            <a:ext uri="{FF2B5EF4-FFF2-40B4-BE49-F238E27FC236}">
              <a16:creationId xmlns:a16="http://schemas.microsoft.com/office/drawing/2014/main" xmlns="" id="{5F83A820-DCEB-4923-8EA1-2EAEB0265A7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55" name="Text Box 452">
          <a:extLst>
            <a:ext uri="{FF2B5EF4-FFF2-40B4-BE49-F238E27FC236}">
              <a16:creationId xmlns:a16="http://schemas.microsoft.com/office/drawing/2014/main" xmlns="" id="{53D07EE3-756F-4904-89A7-2CD5B998CEA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56" name="Text Box 453">
          <a:extLst>
            <a:ext uri="{FF2B5EF4-FFF2-40B4-BE49-F238E27FC236}">
              <a16:creationId xmlns:a16="http://schemas.microsoft.com/office/drawing/2014/main" xmlns="" id="{3222D94D-2286-4E40-A536-E4E56ADE5CE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57" name="Text Box 454">
          <a:extLst>
            <a:ext uri="{FF2B5EF4-FFF2-40B4-BE49-F238E27FC236}">
              <a16:creationId xmlns:a16="http://schemas.microsoft.com/office/drawing/2014/main" xmlns="" id="{F1CEBD5C-715B-46DE-B1D3-E6AD6044D47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58" name="Text Box 455">
          <a:extLst>
            <a:ext uri="{FF2B5EF4-FFF2-40B4-BE49-F238E27FC236}">
              <a16:creationId xmlns:a16="http://schemas.microsoft.com/office/drawing/2014/main" xmlns="" id="{23E95ADB-19AD-45CE-9823-63965956ACA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59" name="Text Box 456">
          <a:extLst>
            <a:ext uri="{FF2B5EF4-FFF2-40B4-BE49-F238E27FC236}">
              <a16:creationId xmlns:a16="http://schemas.microsoft.com/office/drawing/2014/main" xmlns="" id="{C37CDCCA-15FB-4C5D-9F19-DFF28F41F24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60" name="Text Box 457">
          <a:extLst>
            <a:ext uri="{FF2B5EF4-FFF2-40B4-BE49-F238E27FC236}">
              <a16:creationId xmlns:a16="http://schemas.microsoft.com/office/drawing/2014/main" xmlns="" id="{37D82038-A6E8-44BF-A676-421B36660A7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61" name="Text Box 458">
          <a:extLst>
            <a:ext uri="{FF2B5EF4-FFF2-40B4-BE49-F238E27FC236}">
              <a16:creationId xmlns:a16="http://schemas.microsoft.com/office/drawing/2014/main" xmlns="" id="{49DAFA2B-E40D-4936-9466-E82F2BE292F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62" name="Text Box 459">
          <a:extLst>
            <a:ext uri="{FF2B5EF4-FFF2-40B4-BE49-F238E27FC236}">
              <a16:creationId xmlns:a16="http://schemas.microsoft.com/office/drawing/2014/main" xmlns="" id="{AF4D35A1-1DDE-4A32-B932-269B099879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63" name="Text Box 460">
          <a:extLst>
            <a:ext uri="{FF2B5EF4-FFF2-40B4-BE49-F238E27FC236}">
              <a16:creationId xmlns:a16="http://schemas.microsoft.com/office/drawing/2014/main" xmlns="" id="{5B1CE4EA-32E9-471A-B2F2-69A9AB04579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64" name="Text Box 461">
          <a:extLst>
            <a:ext uri="{FF2B5EF4-FFF2-40B4-BE49-F238E27FC236}">
              <a16:creationId xmlns:a16="http://schemas.microsoft.com/office/drawing/2014/main" xmlns="" id="{215FEE90-C02F-4211-AEEE-11B9CCD0735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65" name="Text Box 462">
          <a:extLst>
            <a:ext uri="{FF2B5EF4-FFF2-40B4-BE49-F238E27FC236}">
              <a16:creationId xmlns:a16="http://schemas.microsoft.com/office/drawing/2014/main" xmlns="" id="{28C7B5F5-836E-40B1-BDDC-1D7DE7ED14E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66" name="Text Box 463">
          <a:extLst>
            <a:ext uri="{FF2B5EF4-FFF2-40B4-BE49-F238E27FC236}">
              <a16:creationId xmlns:a16="http://schemas.microsoft.com/office/drawing/2014/main" xmlns="" id="{8802FD39-F6A2-4623-9331-97DE9BA9EAA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67" name="Text Box 464">
          <a:extLst>
            <a:ext uri="{FF2B5EF4-FFF2-40B4-BE49-F238E27FC236}">
              <a16:creationId xmlns:a16="http://schemas.microsoft.com/office/drawing/2014/main" xmlns="" id="{B2D98D77-0E3D-4BE9-B874-65D3C64294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68" name="Text Box 465">
          <a:extLst>
            <a:ext uri="{FF2B5EF4-FFF2-40B4-BE49-F238E27FC236}">
              <a16:creationId xmlns:a16="http://schemas.microsoft.com/office/drawing/2014/main" xmlns="" id="{CF95467C-7537-4771-823F-7C1A7F4D23B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69" name="Text Box 466">
          <a:extLst>
            <a:ext uri="{FF2B5EF4-FFF2-40B4-BE49-F238E27FC236}">
              <a16:creationId xmlns:a16="http://schemas.microsoft.com/office/drawing/2014/main" xmlns="" id="{151D3138-0745-40BF-AE4F-12683F22690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70" name="Text Box 467">
          <a:extLst>
            <a:ext uri="{FF2B5EF4-FFF2-40B4-BE49-F238E27FC236}">
              <a16:creationId xmlns:a16="http://schemas.microsoft.com/office/drawing/2014/main" xmlns="" id="{8F62E2A7-5D0F-49D9-8F91-1C798D859FF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71" name="Text Box 468">
          <a:extLst>
            <a:ext uri="{FF2B5EF4-FFF2-40B4-BE49-F238E27FC236}">
              <a16:creationId xmlns:a16="http://schemas.microsoft.com/office/drawing/2014/main" xmlns="" id="{0D58ECC4-E41F-49D0-96DF-2DDBC3B159B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72" name="Text Box 469">
          <a:extLst>
            <a:ext uri="{FF2B5EF4-FFF2-40B4-BE49-F238E27FC236}">
              <a16:creationId xmlns:a16="http://schemas.microsoft.com/office/drawing/2014/main" xmlns="" id="{2279AF6F-4FBA-4EC6-958B-3F07090F44F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73" name="Text Box 470">
          <a:extLst>
            <a:ext uri="{FF2B5EF4-FFF2-40B4-BE49-F238E27FC236}">
              <a16:creationId xmlns:a16="http://schemas.microsoft.com/office/drawing/2014/main" xmlns="" id="{CFF4C942-7283-4826-8407-F9D92A1562F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74" name="Text Box 471">
          <a:extLst>
            <a:ext uri="{FF2B5EF4-FFF2-40B4-BE49-F238E27FC236}">
              <a16:creationId xmlns:a16="http://schemas.microsoft.com/office/drawing/2014/main" xmlns="" id="{9C253493-23CC-4652-93AE-4CACF48526B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75" name="Text Box 472">
          <a:extLst>
            <a:ext uri="{FF2B5EF4-FFF2-40B4-BE49-F238E27FC236}">
              <a16:creationId xmlns:a16="http://schemas.microsoft.com/office/drawing/2014/main" xmlns="" id="{984BDD67-6DB9-475A-A320-55DC19F76F5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76" name="Text Box 473">
          <a:extLst>
            <a:ext uri="{FF2B5EF4-FFF2-40B4-BE49-F238E27FC236}">
              <a16:creationId xmlns:a16="http://schemas.microsoft.com/office/drawing/2014/main" xmlns="" id="{471D2AEA-18F2-48D6-BA5E-FA38A7FC12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77" name="Text Box 474">
          <a:extLst>
            <a:ext uri="{FF2B5EF4-FFF2-40B4-BE49-F238E27FC236}">
              <a16:creationId xmlns:a16="http://schemas.microsoft.com/office/drawing/2014/main" xmlns="" id="{74B041F1-F33B-470F-AF93-EE40DE38FD9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78" name="Text Box 475">
          <a:extLst>
            <a:ext uri="{FF2B5EF4-FFF2-40B4-BE49-F238E27FC236}">
              <a16:creationId xmlns:a16="http://schemas.microsoft.com/office/drawing/2014/main" xmlns="" id="{53CA3C1C-CA7A-4771-90BA-5F50F0A7272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79" name="Text Box 476">
          <a:extLst>
            <a:ext uri="{FF2B5EF4-FFF2-40B4-BE49-F238E27FC236}">
              <a16:creationId xmlns:a16="http://schemas.microsoft.com/office/drawing/2014/main" xmlns="" id="{545BF4B6-F808-441A-BAEE-3B7C99723C4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80" name="Text Box 477">
          <a:extLst>
            <a:ext uri="{FF2B5EF4-FFF2-40B4-BE49-F238E27FC236}">
              <a16:creationId xmlns:a16="http://schemas.microsoft.com/office/drawing/2014/main" xmlns="" id="{14E401C8-AD7A-4371-94F7-EE615D5BC53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81" name="Text Box 478">
          <a:extLst>
            <a:ext uri="{FF2B5EF4-FFF2-40B4-BE49-F238E27FC236}">
              <a16:creationId xmlns:a16="http://schemas.microsoft.com/office/drawing/2014/main" xmlns="" id="{202215E2-2391-446A-94C1-ECD88E80B89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82" name="Text Box 479">
          <a:extLst>
            <a:ext uri="{FF2B5EF4-FFF2-40B4-BE49-F238E27FC236}">
              <a16:creationId xmlns:a16="http://schemas.microsoft.com/office/drawing/2014/main" xmlns="" id="{73352293-F4EA-409D-B8AD-7CE3BBEBDDE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83" name="Text Box 480">
          <a:extLst>
            <a:ext uri="{FF2B5EF4-FFF2-40B4-BE49-F238E27FC236}">
              <a16:creationId xmlns:a16="http://schemas.microsoft.com/office/drawing/2014/main" xmlns="" id="{517CF6D9-31F3-4B18-B6C4-CFD47F29709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84" name="Text Box 481">
          <a:extLst>
            <a:ext uri="{FF2B5EF4-FFF2-40B4-BE49-F238E27FC236}">
              <a16:creationId xmlns:a16="http://schemas.microsoft.com/office/drawing/2014/main" xmlns="" id="{2D5DADE1-73CD-4A91-B1F0-799446AAA8E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85" name="Text Box 482">
          <a:extLst>
            <a:ext uri="{FF2B5EF4-FFF2-40B4-BE49-F238E27FC236}">
              <a16:creationId xmlns:a16="http://schemas.microsoft.com/office/drawing/2014/main" xmlns="" id="{52509B09-8D77-4234-BCA5-6E0DBA53FE0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86" name="Text Box 483">
          <a:extLst>
            <a:ext uri="{FF2B5EF4-FFF2-40B4-BE49-F238E27FC236}">
              <a16:creationId xmlns:a16="http://schemas.microsoft.com/office/drawing/2014/main" xmlns="" id="{0ABA8FB4-8192-4FEC-88FD-EB6F7637D2C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87" name="Text Box 484">
          <a:extLst>
            <a:ext uri="{FF2B5EF4-FFF2-40B4-BE49-F238E27FC236}">
              <a16:creationId xmlns:a16="http://schemas.microsoft.com/office/drawing/2014/main" xmlns="" id="{F5E6040C-6CC0-4477-8703-729E5200854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88" name="Text Box 485">
          <a:extLst>
            <a:ext uri="{FF2B5EF4-FFF2-40B4-BE49-F238E27FC236}">
              <a16:creationId xmlns:a16="http://schemas.microsoft.com/office/drawing/2014/main" xmlns="" id="{FE7BA04E-AA98-46C9-BAED-A1016407648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89" name="Text Box 486">
          <a:extLst>
            <a:ext uri="{FF2B5EF4-FFF2-40B4-BE49-F238E27FC236}">
              <a16:creationId xmlns:a16="http://schemas.microsoft.com/office/drawing/2014/main" xmlns="" id="{9D56AE23-7719-45B9-A8BB-F0AE55D8C7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90" name="Text Box 487">
          <a:extLst>
            <a:ext uri="{FF2B5EF4-FFF2-40B4-BE49-F238E27FC236}">
              <a16:creationId xmlns:a16="http://schemas.microsoft.com/office/drawing/2014/main" xmlns="" id="{B6C2918B-645C-4376-BFFB-9ED474F24A5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91" name="Text Box 488">
          <a:extLst>
            <a:ext uri="{FF2B5EF4-FFF2-40B4-BE49-F238E27FC236}">
              <a16:creationId xmlns:a16="http://schemas.microsoft.com/office/drawing/2014/main" xmlns="" id="{C63E9D01-850E-4CD9-ADD8-D5E8543FEE3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92" name="Text Box 489">
          <a:extLst>
            <a:ext uri="{FF2B5EF4-FFF2-40B4-BE49-F238E27FC236}">
              <a16:creationId xmlns:a16="http://schemas.microsoft.com/office/drawing/2014/main" xmlns="" id="{30C2B188-D809-496D-BDBD-36FC8F2ADC9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93" name="Text Box 490">
          <a:extLst>
            <a:ext uri="{FF2B5EF4-FFF2-40B4-BE49-F238E27FC236}">
              <a16:creationId xmlns:a16="http://schemas.microsoft.com/office/drawing/2014/main" xmlns="" id="{A6DDD940-AB40-425C-A2B4-54D6A17DD22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94" name="Text Box 491">
          <a:extLst>
            <a:ext uri="{FF2B5EF4-FFF2-40B4-BE49-F238E27FC236}">
              <a16:creationId xmlns:a16="http://schemas.microsoft.com/office/drawing/2014/main" xmlns="" id="{6212EB5F-FC5D-47BA-A6AC-FDEFD4EB806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95" name="Text Box 492">
          <a:extLst>
            <a:ext uri="{FF2B5EF4-FFF2-40B4-BE49-F238E27FC236}">
              <a16:creationId xmlns:a16="http://schemas.microsoft.com/office/drawing/2014/main" xmlns="" id="{23136DA8-4C8C-4EE4-BFDC-1BFC0BAE81C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96" name="Text Box 493">
          <a:extLst>
            <a:ext uri="{FF2B5EF4-FFF2-40B4-BE49-F238E27FC236}">
              <a16:creationId xmlns:a16="http://schemas.microsoft.com/office/drawing/2014/main" xmlns="" id="{CB6BAEA2-253D-4EDB-A4B8-C6E5875BE53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97" name="Text Box 494">
          <a:extLst>
            <a:ext uri="{FF2B5EF4-FFF2-40B4-BE49-F238E27FC236}">
              <a16:creationId xmlns:a16="http://schemas.microsoft.com/office/drawing/2014/main" xmlns="" id="{CAF2DB4D-92DD-4F57-BAFD-36EF8A13A3D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98" name="Text Box 495">
          <a:extLst>
            <a:ext uri="{FF2B5EF4-FFF2-40B4-BE49-F238E27FC236}">
              <a16:creationId xmlns:a16="http://schemas.microsoft.com/office/drawing/2014/main" xmlns="" id="{4517E9EE-0B2F-4259-B604-1EFE52BB360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499" name="Text Box 496">
          <a:extLst>
            <a:ext uri="{FF2B5EF4-FFF2-40B4-BE49-F238E27FC236}">
              <a16:creationId xmlns:a16="http://schemas.microsoft.com/office/drawing/2014/main" xmlns="" id="{A4244E6A-6269-4D56-B36F-8F8150098B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00" name="Text Box 497">
          <a:extLst>
            <a:ext uri="{FF2B5EF4-FFF2-40B4-BE49-F238E27FC236}">
              <a16:creationId xmlns:a16="http://schemas.microsoft.com/office/drawing/2014/main" xmlns="" id="{DBF70762-2C0E-4AD7-BDB5-6A21BED67F3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01" name="Text Box 498">
          <a:extLst>
            <a:ext uri="{FF2B5EF4-FFF2-40B4-BE49-F238E27FC236}">
              <a16:creationId xmlns:a16="http://schemas.microsoft.com/office/drawing/2014/main" xmlns="" id="{D6B7C4B5-63D4-4C1E-82F1-BD84C421FC1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02" name="Text Box 499">
          <a:extLst>
            <a:ext uri="{FF2B5EF4-FFF2-40B4-BE49-F238E27FC236}">
              <a16:creationId xmlns:a16="http://schemas.microsoft.com/office/drawing/2014/main" xmlns="" id="{233B92F2-3A0B-4317-AB43-F752F1F0579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03" name="Text Box 500">
          <a:extLst>
            <a:ext uri="{FF2B5EF4-FFF2-40B4-BE49-F238E27FC236}">
              <a16:creationId xmlns:a16="http://schemas.microsoft.com/office/drawing/2014/main" xmlns="" id="{0C70BD18-ACFA-4712-865E-9DD1CBA6611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04" name="Text Box 501">
          <a:extLst>
            <a:ext uri="{FF2B5EF4-FFF2-40B4-BE49-F238E27FC236}">
              <a16:creationId xmlns:a16="http://schemas.microsoft.com/office/drawing/2014/main" xmlns="" id="{2A806D88-AE8A-46A2-B61A-D34FA46C3EA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05" name="Text Box 502">
          <a:extLst>
            <a:ext uri="{FF2B5EF4-FFF2-40B4-BE49-F238E27FC236}">
              <a16:creationId xmlns:a16="http://schemas.microsoft.com/office/drawing/2014/main" xmlns="" id="{61CF337B-D207-4826-A678-658DD48D657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06" name="Text Box 503">
          <a:extLst>
            <a:ext uri="{FF2B5EF4-FFF2-40B4-BE49-F238E27FC236}">
              <a16:creationId xmlns:a16="http://schemas.microsoft.com/office/drawing/2014/main" xmlns="" id="{AF571375-6B30-4D4B-8346-90412ED802D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07" name="Text Box 504">
          <a:extLst>
            <a:ext uri="{FF2B5EF4-FFF2-40B4-BE49-F238E27FC236}">
              <a16:creationId xmlns:a16="http://schemas.microsoft.com/office/drawing/2014/main" xmlns="" id="{2E0BA9F5-8C0B-41C6-B8AF-5DBDDD3207D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08" name="Text Box 505">
          <a:extLst>
            <a:ext uri="{FF2B5EF4-FFF2-40B4-BE49-F238E27FC236}">
              <a16:creationId xmlns:a16="http://schemas.microsoft.com/office/drawing/2014/main" xmlns="" id="{CD5DC69E-B5CF-4424-BA22-290BCC881BE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09" name="Text Box 506">
          <a:extLst>
            <a:ext uri="{FF2B5EF4-FFF2-40B4-BE49-F238E27FC236}">
              <a16:creationId xmlns:a16="http://schemas.microsoft.com/office/drawing/2014/main" xmlns="" id="{E44D8B21-A97C-44DC-BE74-41B18D61D31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10" name="Text Box 507">
          <a:extLst>
            <a:ext uri="{FF2B5EF4-FFF2-40B4-BE49-F238E27FC236}">
              <a16:creationId xmlns:a16="http://schemas.microsoft.com/office/drawing/2014/main" xmlns="" id="{3A23E604-9E79-46AF-9086-6B4021BBDCC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11" name="Text Box 508">
          <a:extLst>
            <a:ext uri="{FF2B5EF4-FFF2-40B4-BE49-F238E27FC236}">
              <a16:creationId xmlns:a16="http://schemas.microsoft.com/office/drawing/2014/main" xmlns="" id="{D17B6DCC-1BC8-414D-A057-BC7D15D5BAA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12" name="Text Box 509">
          <a:extLst>
            <a:ext uri="{FF2B5EF4-FFF2-40B4-BE49-F238E27FC236}">
              <a16:creationId xmlns:a16="http://schemas.microsoft.com/office/drawing/2014/main" xmlns="" id="{14333AFD-3699-4AA7-9C7F-7A9AF570C6D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13" name="Text Box 510">
          <a:extLst>
            <a:ext uri="{FF2B5EF4-FFF2-40B4-BE49-F238E27FC236}">
              <a16:creationId xmlns:a16="http://schemas.microsoft.com/office/drawing/2014/main" xmlns="" id="{50768190-DBC9-4CEB-865D-A1A7D1BE637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14" name="Text Box 511">
          <a:extLst>
            <a:ext uri="{FF2B5EF4-FFF2-40B4-BE49-F238E27FC236}">
              <a16:creationId xmlns:a16="http://schemas.microsoft.com/office/drawing/2014/main" xmlns="" id="{E19089A9-1FD8-46B9-B506-572BDBB2D6A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15" name="Text Box 512">
          <a:extLst>
            <a:ext uri="{FF2B5EF4-FFF2-40B4-BE49-F238E27FC236}">
              <a16:creationId xmlns:a16="http://schemas.microsoft.com/office/drawing/2014/main" xmlns="" id="{7F43AC9C-AC63-40A3-B313-009004C4742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16" name="Text Box 513">
          <a:extLst>
            <a:ext uri="{FF2B5EF4-FFF2-40B4-BE49-F238E27FC236}">
              <a16:creationId xmlns:a16="http://schemas.microsoft.com/office/drawing/2014/main" xmlns="" id="{CEAA1D3E-4BCF-49EC-8C79-CD204491378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17" name="Text Box 514">
          <a:extLst>
            <a:ext uri="{FF2B5EF4-FFF2-40B4-BE49-F238E27FC236}">
              <a16:creationId xmlns:a16="http://schemas.microsoft.com/office/drawing/2014/main" xmlns="" id="{B8897231-321B-4AFA-A35A-9372CCD17EF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18" name="Text Box 515">
          <a:extLst>
            <a:ext uri="{FF2B5EF4-FFF2-40B4-BE49-F238E27FC236}">
              <a16:creationId xmlns:a16="http://schemas.microsoft.com/office/drawing/2014/main" xmlns="" id="{4997F28C-A89C-4887-AD62-8BB47C539C5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19" name="Text Box 516">
          <a:extLst>
            <a:ext uri="{FF2B5EF4-FFF2-40B4-BE49-F238E27FC236}">
              <a16:creationId xmlns:a16="http://schemas.microsoft.com/office/drawing/2014/main" xmlns="" id="{B8C4B338-0F82-4724-9A7C-62726634139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20" name="Text Box 517">
          <a:extLst>
            <a:ext uri="{FF2B5EF4-FFF2-40B4-BE49-F238E27FC236}">
              <a16:creationId xmlns:a16="http://schemas.microsoft.com/office/drawing/2014/main" xmlns="" id="{EA751C3A-2955-4224-88C4-C11F86F52F2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21" name="Text Box 518">
          <a:extLst>
            <a:ext uri="{FF2B5EF4-FFF2-40B4-BE49-F238E27FC236}">
              <a16:creationId xmlns:a16="http://schemas.microsoft.com/office/drawing/2014/main" xmlns="" id="{929EE3F9-4C70-4F08-AE44-3E0502CD787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22" name="Text Box 519">
          <a:extLst>
            <a:ext uri="{FF2B5EF4-FFF2-40B4-BE49-F238E27FC236}">
              <a16:creationId xmlns:a16="http://schemas.microsoft.com/office/drawing/2014/main" xmlns="" id="{0C442F8B-F732-4220-A5D4-6AAE57F157D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23" name="Text Box 520">
          <a:extLst>
            <a:ext uri="{FF2B5EF4-FFF2-40B4-BE49-F238E27FC236}">
              <a16:creationId xmlns:a16="http://schemas.microsoft.com/office/drawing/2014/main" xmlns="" id="{F5EA4E7A-8825-4DB4-995C-231CAD54E87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24" name="Text Box 521">
          <a:extLst>
            <a:ext uri="{FF2B5EF4-FFF2-40B4-BE49-F238E27FC236}">
              <a16:creationId xmlns:a16="http://schemas.microsoft.com/office/drawing/2014/main" xmlns="" id="{693FF88C-BDB2-4B2B-9F01-F5A37D03C67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25" name="Text Box 522">
          <a:extLst>
            <a:ext uri="{FF2B5EF4-FFF2-40B4-BE49-F238E27FC236}">
              <a16:creationId xmlns:a16="http://schemas.microsoft.com/office/drawing/2014/main" xmlns="" id="{A11B8F3E-EA12-4D47-B688-93501019B78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26" name="Text Box 523">
          <a:extLst>
            <a:ext uri="{FF2B5EF4-FFF2-40B4-BE49-F238E27FC236}">
              <a16:creationId xmlns:a16="http://schemas.microsoft.com/office/drawing/2014/main" xmlns="" id="{3B77DF00-379C-4F5C-9A50-44D378F9649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27" name="Text Box 524">
          <a:extLst>
            <a:ext uri="{FF2B5EF4-FFF2-40B4-BE49-F238E27FC236}">
              <a16:creationId xmlns:a16="http://schemas.microsoft.com/office/drawing/2014/main" xmlns="" id="{F9457242-9C34-4D0C-9770-CC9960AFFA7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28" name="Text Box 525">
          <a:extLst>
            <a:ext uri="{FF2B5EF4-FFF2-40B4-BE49-F238E27FC236}">
              <a16:creationId xmlns:a16="http://schemas.microsoft.com/office/drawing/2014/main" xmlns="" id="{28CDACBE-D8AD-4E30-ADCB-5E0F43F056A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29" name="Text Box 526">
          <a:extLst>
            <a:ext uri="{FF2B5EF4-FFF2-40B4-BE49-F238E27FC236}">
              <a16:creationId xmlns:a16="http://schemas.microsoft.com/office/drawing/2014/main" xmlns="" id="{3C2FED17-53D4-41E6-A9B4-534EA4E6624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30" name="Text Box 527">
          <a:extLst>
            <a:ext uri="{FF2B5EF4-FFF2-40B4-BE49-F238E27FC236}">
              <a16:creationId xmlns:a16="http://schemas.microsoft.com/office/drawing/2014/main" xmlns="" id="{D6BF9EBF-A121-44DA-A53C-4F06E1ED9D0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31" name="Text Box 528">
          <a:extLst>
            <a:ext uri="{FF2B5EF4-FFF2-40B4-BE49-F238E27FC236}">
              <a16:creationId xmlns:a16="http://schemas.microsoft.com/office/drawing/2014/main" xmlns="" id="{3D519508-C399-4C40-8485-C03AF39449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32" name="Text Box 529">
          <a:extLst>
            <a:ext uri="{FF2B5EF4-FFF2-40B4-BE49-F238E27FC236}">
              <a16:creationId xmlns:a16="http://schemas.microsoft.com/office/drawing/2014/main" xmlns="" id="{67A3C11A-F2FA-4421-9A1E-B5073A4B65A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33" name="Text Box 530">
          <a:extLst>
            <a:ext uri="{FF2B5EF4-FFF2-40B4-BE49-F238E27FC236}">
              <a16:creationId xmlns:a16="http://schemas.microsoft.com/office/drawing/2014/main" xmlns="" id="{314C2BBD-33EC-47C3-8671-B4DD8A32684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34" name="Text Box 531">
          <a:extLst>
            <a:ext uri="{FF2B5EF4-FFF2-40B4-BE49-F238E27FC236}">
              <a16:creationId xmlns:a16="http://schemas.microsoft.com/office/drawing/2014/main" xmlns="" id="{109F7A9F-BD2E-4EB5-86F6-E13D911473B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35" name="Text Box 532">
          <a:extLst>
            <a:ext uri="{FF2B5EF4-FFF2-40B4-BE49-F238E27FC236}">
              <a16:creationId xmlns:a16="http://schemas.microsoft.com/office/drawing/2014/main" xmlns="" id="{3CBF0B37-353D-499A-B88C-DEF9D85B3D1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36" name="Text Box 533">
          <a:extLst>
            <a:ext uri="{FF2B5EF4-FFF2-40B4-BE49-F238E27FC236}">
              <a16:creationId xmlns:a16="http://schemas.microsoft.com/office/drawing/2014/main" xmlns="" id="{00A365E1-1EE9-46B6-A716-0A23A88CF69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37" name="Text Box 534">
          <a:extLst>
            <a:ext uri="{FF2B5EF4-FFF2-40B4-BE49-F238E27FC236}">
              <a16:creationId xmlns:a16="http://schemas.microsoft.com/office/drawing/2014/main" xmlns="" id="{73E7100A-E211-4837-8E5B-A3C0F1A1FB4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38" name="Text Box 535">
          <a:extLst>
            <a:ext uri="{FF2B5EF4-FFF2-40B4-BE49-F238E27FC236}">
              <a16:creationId xmlns:a16="http://schemas.microsoft.com/office/drawing/2014/main" xmlns="" id="{DE247855-1F39-4C25-ADE3-E88A2BD7B05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39" name="Text Box 536">
          <a:extLst>
            <a:ext uri="{FF2B5EF4-FFF2-40B4-BE49-F238E27FC236}">
              <a16:creationId xmlns:a16="http://schemas.microsoft.com/office/drawing/2014/main" xmlns="" id="{CA46F1D9-BCB2-461A-9157-3590A32A49C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40" name="Text Box 537">
          <a:extLst>
            <a:ext uri="{FF2B5EF4-FFF2-40B4-BE49-F238E27FC236}">
              <a16:creationId xmlns:a16="http://schemas.microsoft.com/office/drawing/2014/main" xmlns="" id="{ABB1C071-4B3E-4F85-82F0-6F331577F71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41" name="Text Box 538">
          <a:extLst>
            <a:ext uri="{FF2B5EF4-FFF2-40B4-BE49-F238E27FC236}">
              <a16:creationId xmlns:a16="http://schemas.microsoft.com/office/drawing/2014/main" xmlns="" id="{FD1744DB-8239-4DB5-A100-3C57E481083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42" name="Text Box 539">
          <a:extLst>
            <a:ext uri="{FF2B5EF4-FFF2-40B4-BE49-F238E27FC236}">
              <a16:creationId xmlns:a16="http://schemas.microsoft.com/office/drawing/2014/main" xmlns="" id="{411296C8-C261-4DE1-938F-0BDE311C18B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43" name="Text Box 540">
          <a:extLst>
            <a:ext uri="{FF2B5EF4-FFF2-40B4-BE49-F238E27FC236}">
              <a16:creationId xmlns:a16="http://schemas.microsoft.com/office/drawing/2014/main" xmlns="" id="{ABDB3ECB-3A87-4284-AC38-758738D0606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44" name="Text Box 541">
          <a:extLst>
            <a:ext uri="{FF2B5EF4-FFF2-40B4-BE49-F238E27FC236}">
              <a16:creationId xmlns:a16="http://schemas.microsoft.com/office/drawing/2014/main" xmlns="" id="{9308F56E-1E7D-437D-B3C0-09F5370ADE8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45" name="Text Box 542">
          <a:extLst>
            <a:ext uri="{FF2B5EF4-FFF2-40B4-BE49-F238E27FC236}">
              <a16:creationId xmlns:a16="http://schemas.microsoft.com/office/drawing/2014/main" xmlns="" id="{1A503A26-9C26-4FD6-B99F-52E09351BED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46" name="Text Box 543">
          <a:extLst>
            <a:ext uri="{FF2B5EF4-FFF2-40B4-BE49-F238E27FC236}">
              <a16:creationId xmlns:a16="http://schemas.microsoft.com/office/drawing/2014/main" xmlns="" id="{2CCFDD7E-2DFF-476B-9A8A-9EEBF19A1DF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47" name="Text Box 544">
          <a:extLst>
            <a:ext uri="{FF2B5EF4-FFF2-40B4-BE49-F238E27FC236}">
              <a16:creationId xmlns:a16="http://schemas.microsoft.com/office/drawing/2014/main" xmlns="" id="{A0F9F173-2B84-4139-8A9B-10D2CFE5528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48" name="Text Box 545">
          <a:extLst>
            <a:ext uri="{FF2B5EF4-FFF2-40B4-BE49-F238E27FC236}">
              <a16:creationId xmlns:a16="http://schemas.microsoft.com/office/drawing/2014/main" xmlns="" id="{855A72C3-0A3A-41CC-A83B-588E16F8FAE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49" name="Text Box 546">
          <a:extLst>
            <a:ext uri="{FF2B5EF4-FFF2-40B4-BE49-F238E27FC236}">
              <a16:creationId xmlns:a16="http://schemas.microsoft.com/office/drawing/2014/main" xmlns="" id="{5C63998F-6315-4353-8556-6F8505B0F1D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50" name="Text Box 547">
          <a:extLst>
            <a:ext uri="{FF2B5EF4-FFF2-40B4-BE49-F238E27FC236}">
              <a16:creationId xmlns:a16="http://schemas.microsoft.com/office/drawing/2014/main" xmlns="" id="{98BDF0A7-6534-4476-AA5D-ACFEB6B5499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51" name="Text Box 548">
          <a:extLst>
            <a:ext uri="{FF2B5EF4-FFF2-40B4-BE49-F238E27FC236}">
              <a16:creationId xmlns:a16="http://schemas.microsoft.com/office/drawing/2014/main" xmlns="" id="{5341B3DC-53A0-43DD-9A3D-B2EECCC78D3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52" name="Text Box 549">
          <a:extLst>
            <a:ext uri="{FF2B5EF4-FFF2-40B4-BE49-F238E27FC236}">
              <a16:creationId xmlns:a16="http://schemas.microsoft.com/office/drawing/2014/main" xmlns="" id="{48D2B2F7-C477-40ED-BF4F-CF88E03402D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53" name="Text Box 550">
          <a:extLst>
            <a:ext uri="{FF2B5EF4-FFF2-40B4-BE49-F238E27FC236}">
              <a16:creationId xmlns:a16="http://schemas.microsoft.com/office/drawing/2014/main" xmlns="" id="{57CA2EFD-7C49-41F5-9594-16F51DA7AF2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54" name="Text Box 551">
          <a:extLst>
            <a:ext uri="{FF2B5EF4-FFF2-40B4-BE49-F238E27FC236}">
              <a16:creationId xmlns:a16="http://schemas.microsoft.com/office/drawing/2014/main" xmlns="" id="{3ED25E56-22FD-49E4-B405-2C241FCD22C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55" name="Text Box 552">
          <a:extLst>
            <a:ext uri="{FF2B5EF4-FFF2-40B4-BE49-F238E27FC236}">
              <a16:creationId xmlns:a16="http://schemas.microsoft.com/office/drawing/2014/main" xmlns="" id="{4CBB4C72-90DB-4332-B0D7-9F4533BE826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56" name="Text Box 553">
          <a:extLst>
            <a:ext uri="{FF2B5EF4-FFF2-40B4-BE49-F238E27FC236}">
              <a16:creationId xmlns:a16="http://schemas.microsoft.com/office/drawing/2014/main" xmlns="" id="{D52D5FDC-3DC1-4CC4-BC08-11A31F28BEC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57" name="Text Box 554">
          <a:extLst>
            <a:ext uri="{FF2B5EF4-FFF2-40B4-BE49-F238E27FC236}">
              <a16:creationId xmlns:a16="http://schemas.microsoft.com/office/drawing/2014/main" xmlns="" id="{91210FD8-4B45-4FD4-92D7-097375313A5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58" name="Text Box 555">
          <a:extLst>
            <a:ext uri="{FF2B5EF4-FFF2-40B4-BE49-F238E27FC236}">
              <a16:creationId xmlns:a16="http://schemas.microsoft.com/office/drawing/2014/main" xmlns="" id="{42F4F82A-AFF5-4283-ABE2-8DA58B4F7B5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59" name="Text Box 556">
          <a:extLst>
            <a:ext uri="{FF2B5EF4-FFF2-40B4-BE49-F238E27FC236}">
              <a16:creationId xmlns:a16="http://schemas.microsoft.com/office/drawing/2014/main" xmlns="" id="{BED3C69B-4318-4CA9-8A7E-9BC882EFD0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60" name="Text Box 557">
          <a:extLst>
            <a:ext uri="{FF2B5EF4-FFF2-40B4-BE49-F238E27FC236}">
              <a16:creationId xmlns:a16="http://schemas.microsoft.com/office/drawing/2014/main" xmlns="" id="{4B3E92BD-1C7D-495A-B7C3-5AFE8C0073D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61" name="Text Box 558">
          <a:extLst>
            <a:ext uri="{FF2B5EF4-FFF2-40B4-BE49-F238E27FC236}">
              <a16:creationId xmlns:a16="http://schemas.microsoft.com/office/drawing/2014/main" xmlns="" id="{80253890-67CA-4F72-AC76-B6B24669FD4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62" name="Text Box 559">
          <a:extLst>
            <a:ext uri="{FF2B5EF4-FFF2-40B4-BE49-F238E27FC236}">
              <a16:creationId xmlns:a16="http://schemas.microsoft.com/office/drawing/2014/main" xmlns="" id="{C2C0F0A4-6049-4A71-AF27-D963613BA9B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63" name="Text Box 560">
          <a:extLst>
            <a:ext uri="{FF2B5EF4-FFF2-40B4-BE49-F238E27FC236}">
              <a16:creationId xmlns:a16="http://schemas.microsoft.com/office/drawing/2014/main" xmlns="" id="{5A761CC0-5EC8-4B81-A8DE-C7079754D2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64" name="Text Box 561">
          <a:extLst>
            <a:ext uri="{FF2B5EF4-FFF2-40B4-BE49-F238E27FC236}">
              <a16:creationId xmlns:a16="http://schemas.microsoft.com/office/drawing/2014/main" xmlns="" id="{A63A7D50-F397-4CAB-B528-31CA3FFD524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65" name="Text Box 562">
          <a:extLst>
            <a:ext uri="{FF2B5EF4-FFF2-40B4-BE49-F238E27FC236}">
              <a16:creationId xmlns:a16="http://schemas.microsoft.com/office/drawing/2014/main" xmlns="" id="{5370E664-927E-4E30-AB49-BC5A25E60EE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66" name="Text Box 563">
          <a:extLst>
            <a:ext uri="{FF2B5EF4-FFF2-40B4-BE49-F238E27FC236}">
              <a16:creationId xmlns:a16="http://schemas.microsoft.com/office/drawing/2014/main" xmlns="" id="{36A910D1-233A-400D-AD8C-1F46C972EF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67" name="Text Box 564">
          <a:extLst>
            <a:ext uri="{FF2B5EF4-FFF2-40B4-BE49-F238E27FC236}">
              <a16:creationId xmlns:a16="http://schemas.microsoft.com/office/drawing/2014/main" xmlns="" id="{8BE5DF2A-911F-47BB-80C9-B1F08AEA15C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68" name="Text Box 565">
          <a:extLst>
            <a:ext uri="{FF2B5EF4-FFF2-40B4-BE49-F238E27FC236}">
              <a16:creationId xmlns:a16="http://schemas.microsoft.com/office/drawing/2014/main" xmlns="" id="{AEBD96E7-8DAA-4804-95D6-5DDF2EDDC61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69" name="Text Box 566">
          <a:extLst>
            <a:ext uri="{FF2B5EF4-FFF2-40B4-BE49-F238E27FC236}">
              <a16:creationId xmlns:a16="http://schemas.microsoft.com/office/drawing/2014/main" xmlns="" id="{3B456352-6E26-4498-B8E4-B792F3BB0CF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70" name="Text Box 567">
          <a:extLst>
            <a:ext uri="{FF2B5EF4-FFF2-40B4-BE49-F238E27FC236}">
              <a16:creationId xmlns:a16="http://schemas.microsoft.com/office/drawing/2014/main" xmlns="" id="{6832E334-865B-4ADD-9A5A-0B358684597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71" name="Text Box 568">
          <a:extLst>
            <a:ext uri="{FF2B5EF4-FFF2-40B4-BE49-F238E27FC236}">
              <a16:creationId xmlns:a16="http://schemas.microsoft.com/office/drawing/2014/main" xmlns="" id="{FF0C2551-2081-4F45-9FE4-0AC1025DEFF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72" name="Text Box 569">
          <a:extLst>
            <a:ext uri="{FF2B5EF4-FFF2-40B4-BE49-F238E27FC236}">
              <a16:creationId xmlns:a16="http://schemas.microsoft.com/office/drawing/2014/main" xmlns="" id="{5F92DA93-519D-4314-AC52-06B9F29E5E2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73" name="Text Box 570">
          <a:extLst>
            <a:ext uri="{FF2B5EF4-FFF2-40B4-BE49-F238E27FC236}">
              <a16:creationId xmlns:a16="http://schemas.microsoft.com/office/drawing/2014/main" xmlns="" id="{6914B535-CD0B-4C3F-B6DB-D00CB0A5FC2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74" name="Text Box 571">
          <a:extLst>
            <a:ext uri="{FF2B5EF4-FFF2-40B4-BE49-F238E27FC236}">
              <a16:creationId xmlns:a16="http://schemas.microsoft.com/office/drawing/2014/main" xmlns="" id="{1D466BAF-B196-4604-805D-C10D19050FF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75" name="Text Box 572">
          <a:extLst>
            <a:ext uri="{FF2B5EF4-FFF2-40B4-BE49-F238E27FC236}">
              <a16:creationId xmlns:a16="http://schemas.microsoft.com/office/drawing/2014/main" xmlns="" id="{B2DEDD1D-D80C-44E8-A51A-E494735EB8B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76" name="Text Box 573">
          <a:extLst>
            <a:ext uri="{FF2B5EF4-FFF2-40B4-BE49-F238E27FC236}">
              <a16:creationId xmlns:a16="http://schemas.microsoft.com/office/drawing/2014/main" xmlns="" id="{FD9796B9-E6FC-474A-9238-1031FE63894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77" name="Text Box 574">
          <a:extLst>
            <a:ext uri="{FF2B5EF4-FFF2-40B4-BE49-F238E27FC236}">
              <a16:creationId xmlns:a16="http://schemas.microsoft.com/office/drawing/2014/main" xmlns="" id="{F690519A-FEAD-4CDC-940F-28DB99EA565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78" name="Text Box 575">
          <a:extLst>
            <a:ext uri="{FF2B5EF4-FFF2-40B4-BE49-F238E27FC236}">
              <a16:creationId xmlns:a16="http://schemas.microsoft.com/office/drawing/2014/main" xmlns="" id="{D2EFF3FC-21C0-4BA3-9A49-AA54897E2DB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79" name="Text Box 576">
          <a:extLst>
            <a:ext uri="{FF2B5EF4-FFF2-40B4-BE49-F238E27FC236}">
              <a16:creationId xmlns:a16="http://schemas.microsoft.com/office/drawing/2014/main" xmlns="" id="{C3EB0FE6-6D61-46FC-B955-7E8BCEF5868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80" name="Text Box 577">
          <a:extLst>
            <a:ext uri="{FF2B5EF4-FFF2-40B4-BE49-F238E27FC236}">
              <a16:creationId xmlns:a16="http://schemas.microsoft.com/office/drawing/2014/main" xmlns="" id="{08BB7C9C-AF19-48AC-BC9D-C7264C83E42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81" name="Text Box 578">
          <a:extLst>
            <a:ext uri="{FF2B5EF4-FFF2-40B4-BE49-F238E27FC236}">
              <a16:creationId xmlns:a16="http://schemas.microsoft.com/office/drawing/2014/main" xmlns="" id="{27E49D13-A0CE-4BD6-8E1F-C59613C197F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82" name="Text Box 579">
          <a:extLst>
            <a:ext uri="{FF2B5EF4-FFF2-40B4-BE49-F238E27FC236}">
              <a16:creationId xmlns:a16="http://schemas.microsoft.com/office/drawing/2014/main" xmlns="" id="{0C37892F-BC16-4F5D-A9F0-17BFC6F84EA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83" name="Text Box 580">
          <a:extLst>
            <a:ext uri="{FF2B5EF4-FFF2-40B4-BE49-F238E27FC236}">
              <a16:creationId xmlns:a16="http://schemas.microsoft.com/office/drawing/2014/main" xmlns="" id="{190D2DE4-815D-4FC7-85A6-9ACE912EC31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84" name="Text Box 581">
          <a:extLst>
            <a:ext uri="{FF2B5EF4-FFF2-40B4-BE49-F238E27FC236}">
              <a16:creationId xmlns:a16="http://schemas.microsoft.com/office/drawing/2014/main" xmlns="" id="{BEF19080-893C-4B90-AE73-2539CE7466A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85" name="Text Box 582">
          <a:extLst>
            <a:ext uri="{FF2B5EF4-FFF2-40B4-BE49-F238E27FC236}">
              <a16:creationId xmlns:a16="http://schemas.microsoft.com/office/drawing/2014/main" xmlns="" id="{973363B1-E3E5-4076-8523-2A7C31122E8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86" name="Text Box 583">
          <a:extLst>
            <a:ext uri="{FF2B5EF4-FFF2-40B4-BE49-F238E27FC236}">
              <a16:creationId xmlns:a16="http://schemas.microsoft.com/office/drawing/2014/main" xmlns="" id="{CA40A744-D0F5-4528-9809-49271646104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87" name="Text Box 584">
          <a:extLst>
            <a:ext uri="{FF2B5EF4-FFF2-40B4-BE49-F238E27FC236}">
              <a16:creationId xmlns:a16="http://schemas.microsoft.com/office/drawing/2014/main" xmlns="" id="{F95504A6-7008-41AF-AC21-BFACC21DF8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88" name="Text Box 585">
          <a:extLst>
            <a:ext uri="{FF2B5EF4-FFF2-40B4-BE49-F238E27FC236}">
              <a16:creationId xmlns:a16="http://schemas.microsoft.com/office/drawing/2014/main" xmlns="" id="{EBC6F058-53A9-41B3-8E2B-1735CCDAA1E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89" name="Text Box 586">
          <a:extLst>
            <a:ext uri="{FF2B5EF4-FFF2-40B4-BE49-F238E27FC236}">
              <a16:creationId xmlns:a16="http://schemas.microsoft.com/office/drawing/2014/main" xmlns="" id="{5ECC69C2-3828-46AA-9BAC-0A0930F51F3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90" name="Text Box 587">
          <a:extLst>
            <a:ext uri="{FF2B5EF4-FFF2-40B4-BE49-F238E27FC236}">
              <a16:creationId xmlns:a16="http://schemas.microsoft.com/office/drawing/2014/main" xmlns="" id="{D5B2478C-A7C9-45F6-889C-38B62B68F26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91" name="Text Box 588">
          <a:extLst>
            <a:ext uri="{FF2B5EF4-FFF2-40B4-BE49-F238E27FC236}">
              <a16:creationId xmlns:a16="http://schemas.microsoft.com/office/drawing/2014/main" xmlns="" id="{13C2F150-1FD1-44E2-94F5-5D072BD386E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92" name="Text Box 589">
          <a:extLst>
            <a:ext uri="{FF2B5EF4-FFF2-40B4-BE49-F238E27FC236}">
              <a16:creationId xmlns:a16="http://schemas.microsoft.com/office/drawing/2014/main" xmlns="" id="{1D1F1765-4A9C-44CB-9A95-661C6C33DE2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93" name="Text Box 590">
          <a:extLst>
            <a:ext uri="{FF2B5EF4-FFF2-40B4-BE49-F238E27FC236}">
              <a16:creationId xmlns:a16="http://schemas.microsoft.com/office/drawing/2014/main" xmlns="" id="{9AAF1E01-E040-446F-904B-937C629BEFA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94" name="Text Box 591">
          <a:extLst>
            <a:ext uri="{FF2B5EF4-FFF2-40B4-BE49-F238E27FC236}">
              <a16:creationId xmlns:a16="http://schemas.microsoft.com/office/drawing/2014/main" xmlns="" id="{E29A83B2-DB62-4494-8CAF-31E82DC248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95" name="Text Box 592">
          <a:extLst>
            <a:ext uri="{FF2B5EF4-FFF2-40B4-BE49-F238E27FC236}">
              <a16:creationId xmlns:a16="http://schemas.microsoft.com/office/drawing/2014/main" xmlns="" id="{B0BE8938-240F-4F98-91FE-EBFA57DEAB3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96" name="Text Box 593">
          <a:extLst>
            <a:ext uri="{FF2B5EF4-FFF2-40B4-BE49-F238E27FC236}">
              <a16:creationId xmlns:a16="http://schemas.microsoft.com/office/drawing/2014/main" xmlns="" id="{986C6962-A529-41BA-BC7D-C2F2713A796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97" name="Text Box 594">
          <a:extLst>
            <a:ext uri="{FF2B5EF4-FFF2-40B4-BE49-F238E27FC236}">
              <a16:creationId xmlns:a16="http://schemas.microsoft.com/office/drawing/2014/main" xmlns="" id="{0F0272A7-492B-4167-8441-A16312F3419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98" name="Text Box 595">
          <a:extLst>
            <a:ext uri="{FF2B5EF4-FFF2-40B4-BE49-F238E27FC236}">
              <a16:creationId xmlns:a16="http://schemas.microsoft.com/office/drawing/2014/main" xmlns="" id="{1B4E556A-90B3-4E44-9C6C-F407AB8FF97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599" name="Text Box 596">
          <a:extLst>
            <a:ext uri="{FF2B5EF4-FFF2-40B4-BE49-F238E27FC236}">
              <a16:creationId xmlns:a16="http://schemas.microsoft.com/office/drawing/2014/main" xmlns="" id="{A5B35F5C-05B6-4EF2-A444-C689D81897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00" name="Text Box 597">
          <a:extLst>
            <a:ext uri="{FF2B5EF4-FFF2-40B4-BE49-F238E27FC236}">
              <a16:creationId xmlns:a16="http://schemas.microsoft.com/office/drawing/2014/main" xmlns="" id="{3F36FF09-8741-4CC3-BE1E-8B70A885F82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01" name="Text Box 598">
          <a:extLst>
            <a:ext uri="{FF2B5EF4-FFF2-40B4-BE49-F238E27FC236}">
              <a16:creationId xmlns:a16="http://schemas.microsoft.com/office/drawing/2014/main" xmlns="" id="{8712F6AA-5E13-48C1-A45D-90ACA742901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02" name="Text Box 599">
          <a:extLst>
            <a:ext uri="{FF2B5EF4-FFF2-40B4-BE49-F238E27FC236}">
              <a16:creationId xmlns:a16="http://schemas.microsoft.com/office/drawing/2014/main" xmlns="" id="{1A9443B1-8A90-49F1-929F-C4B955549B5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03" name="Text Box 600">
          <a:extLst>
            <a:ext uri="{FF2B5EF4-FFF2-40B4-BE49-F238E27FC236}">
              <a16:creationId xmlns:a16="http://schemas.microsoft.com/office/drawing/2014/main" xmlns="" id="{699E17AC-F88B-4141-96E1-963820BDB61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04" name="Text Box 601">
          <a:extLst>
            <a:ext uri="{FF2B5EF4-FFF2-40B4-BE49-F238E27FC236}">
              <a16:creationId xmlns:a16="http://schemas.microsoft.com/office/drawing/2014/main" xmlns="" id="{46B6628D-EAFD-47FE-AFB6-6AFF660CE1E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05" name="Text Box 602">
          <a:extLst>
            <a:ext uri="{FF2B5EF4-FFF2-40B4-BE49-F238E27FC236}">
              <a16:creationId xmlns:a16="http://schemas.microsoft.com/office/drawing/2014/main" xmlns="" id="{B0120D79-6AAB-4D2F-BB2C-6C51104CA9E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06" name="Text Box 603">
          <a:extLst>
            <a:ext uri="{FF2B5EF4-FFF2-40B4-BE49-F238E27FC236}">
              <a16:creationId xmlns:a16="http://schemas.microsoft.com/office/drawing/2014/main" xmlns="" id="{925244D4-089E-44C7-826D-B5D7AD96FB1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07" name="Text Box 604">
          <a:extLst>
            <a:ext uri="{FF2B5EF4-FFF2-40B4-BE49-F238E27FC236}">
              <a16:creationId xmlns:a16="http://schemas.microsoft.com/office/drawing/2014/main" xmlns="" id="{CC4F92E7-D89A-48B0-B97A-FD6EBE212BF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08" name="Text Box 605">
          <a:extLst>
            <a:ext uri="{FF2B5EF4-FFF2-40B4-BE49-F238E27FC236}">
              <a16:creationId xmlns:a16="http://schemas.microsoft.com/office/drawing/2014/main" xmlns="" id="{113D6D09-EE77-4447-BD9C-89236624B0E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09" name="Text Box 606">
          <a:extLst>
            <a:ext uri="{FF2B5EF4-FFF2-40B4-BE49-F238E27FC236}">
              <a16:creationId xmlns:a16="http://schemas.microsoft.com/office/drawing/2014/main" xmlns="" id="{20D44BED-01EF-477B-B1A1-88AFE66E0F3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10" name="Text Box 607">
          <a:extLst>
            <a:ext uri="{FF2B5EF4-FFF2-40B4-BE49-F238E27FC236}">
              <a16:creationId xmlns:a16="http://schemas.microsoft.com/office/drawing/2014/main" xmlns="" id="{79C76D99-6570-4C80-B670-3C2A4631FC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11" name="Text Box 608">
          <a:extLst>
            <a:ext uri="{FF2B5EF4-FFF2-40B4-BE49-F238E27FC236}">
              <a16:creationId xmlns:a16="http://schemas.microsoft.com/office/drawing/2014/main" xmlns="" id="{9F5CE560-038E-424D-AD5A-D111C65CE2A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12" name="Text Box 609">
          <a:extLst>
            <a:ext uri="{FF2B5EF4-FFF2-40B4-BE49-F238E27FC236}">
              <a16:creationId xmlns:a16="http://schemas.microsoft.com/office/drawing/2014/main" xmlns="" id="{938D8983-8F0A-4DEE-A453-60952D79492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13" name="Text Box 610">
          <a:extLst>
            <a:ext uri="{FF2B5EF4-FFF2-40B4-BE49-F238E27FC236}">
              <a16:creationId xmlns:a16="http://schemas.microsoft.com/office/drawing/2014/main" xmlns="" id="{4CA2E6FD-876C-4ECF-859F-EC9050899EA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14" name="Text Box 611">
          <a:extLst>
            <a:ext uri="{FF2B5EF4-FFF2-40B4-BE49-F238E27FC236}">
              <a16:creationId xmlns:a16="http://schemas.microsoft.com/office/drawing/2014/main" xmlns="" id="{594777ED-AD18-48CF-9066-0E811DDB48A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15" name="Text Box 612">
          <a:extLst>
            <a:ext uri="{FF2B5EF4-FFF2-40B4-BE49-F238E27FC236}">
              <a16:creationId xmlns:a16="http://schemas.microsoft.com/office/drawing/2014/main" xmlns="" id="{FD36299E-72BB-4EEE-89E7-4674A0D1E7D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16" name="Text Box 613">
          <a:extLst>
            <a:ext uri="{FF2B5EF4-FFF2-40B4-BE49-F238E27FC236}">
              <a16:creationId xmlns:a16="http://schemas.microsoft.com/office/drawing/2014/main" xmlns="" id="{E72A4E74-5D64-41FA-A9E8-7986F5E3DAC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17" name="Text Box 614">
          <a:extLst>
            <a:ext uri="{FF2B5EF4-FFF2-40B4-BE49-F238E27FC236}">
              <a16:creationId xmlns:a16="http://schemas.microsoft.com/office/drawing/2014/main" xmlns="" id="{94DBB1AE-00EF-4629-AB26-6F1DBB1433A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18" name="Text Box 615">
          <a:extLst>
            <a:ext uri="{FF2B5EF4-FFF2-40B4-BE49-F238E27FC236}">
              <a16:creationId xmlns:a16="http://schemas.microsoft.com/office/drawing/2014/main" xmlns="" id="{6DEABFDD-B8AF-470A-85F4-4E5A21B865A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19" name="Text Box 616">
          <a:extLst>
            <a:ext uri="{FF2B5EF4-FFF2-40B4-BE49-F238E27FC236}">
              <a16:creationId xmlns:a16="http://schemas.microsoft.com/office/drawing/2014/main" xmlns="" id="{C1DFDF56-D980-4080-8E00-B6F6555F002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20" name="Text Box 617">
          <a:extLst>
            <a:ext uri="{FF2B5EF4-FFF2-40B4-BE49-F238E27FC236}">
              <a16:creationId xmlns:a16="http://schemas.microsoft.com/office/drawing/2014/main" xmlns="" id="{DCBEFE10-F5EE-4112-92E3-30FBF1CF810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21" name="Text Box 618">
          <a:extLst>
            <a:ext uri="{FF2B5EF4-FFF2-40B4-BE49-F238E27FC236}">
              <a16:creationId xmlns:a16="http://schemas.microsoft.com/office/drawing/2014/main" xmlns="" id="{79BE477C-DFF8-44F1-B975-36BCE57EDBF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22" name="Text Box 619">
          <a:extLst>
            <a:ext uri="{FF2B5EF4-FFF2-40B4-BE49-F238E27FC236}">
              <a16:creationId xmlns:a16="http://schemas.microsoft.com/office/drawing/2014/main" xmlns="" id="{28512A9D-3614-47B7-AB31-E29C85215E1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23" name="Text Box 620">
          <a:extLst>
            <a:ext uri="{FF2B5EF4-FFF2-40B4-BE49-F238E27FC236}">
              <a16:creationId xmlns:a16="http://schemas.microsoft.com/office/drawing/2014/main" xmlns="" id="{1285B1D2-4541-482A-9AFE-C1570458878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24" name="Text Box 621">
          <a:extLst>
            <a:ext uri="{FF2B5EF4-FFF2-40B4-BE49-F238E27FC236}">
              <a16:creationId xmlns:a16="http://schemas.microsoft.com/office/drawing/2014/main" xmlns="" id="{4B30EFDD-5FED-4F85-85EC-A23D33C246B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25" name="Text Box 622">
          <a:extLst>
            <a:ext uri="{FF2B5EF4-FFF2-40B4-BE49-F238E27FC236}">
              <a16:creationId xmlns:a16="http://schemas.microsoft.com/office/drawing/2014/main" xmlns="" id="{9F58C37F-D8D2-4F0A-9DD0-76FC58A4F9B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26" name="Text Box 623">
          <a:extLst>
            <a:ext uri="{FF2B5EF4-FFF2-40B4-BE49-F238E27FC236}">
              <a16:creationId xmlns:a16="http://schemas.microsoft.com/office/drawing/2014/main" xmlns="" id="{B6BF33D6-D5DB-4E70-90A7-36750A20C98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27" name="Text Box 624">
          <a:extLst>
            <a:ext uri="{FF2B5EF4-FFF2-40B4-BE49-F238E27FC236}">
              <a16:creationId xmlns:a16="http://schemas.microsoft.com/office/drawing/2014/main" xmlns="" id="{B0BE2F42-2C8F-480B-BDB1-021317C6ACD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28" name="Text Box 625">
          <a:extLst>
            <a:ext uri="{FF2B5EF4-FFF2-40B4-BE49-F238E27FC236}">
              <a16:creationId xmlns:a16="http://schemas.microsoft.com/office/drawing/2014/main" xmlns="" id="{4C2CA431-E4A6-4256-AFE9-83463794880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29" name="Text Box 626">
          <a:extLst>
            <a:ext uri="{FF2B5EF4-FFF2-40B4-BE49-F238E27FC236}">
              <a16:creationId xmlns:a16="http://schemas.microsoft.com/office/drawing/2014/main" xmlns="" id="{0448A5E4-36A0-4C4E-BA01-A008EF1D43C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30" name="Text Box 627">
          <a:extLst>
            <a:ext uri="{FF2B5EF4-FFF2-40B4-BE49-F238E27FC236}">
              <a16:creationId xmlns:a16="http://schemas.microsoft.com/office/drawing/2014/main" xmlns="" id="{A36C53B3-D0D7-4B8D-8713-99E2F119671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31" name="Text Box 628">
          <a:extLst>
            <a:ext uri="{FF2B5EF4-FFF2-40B4-BE49-F238E27FC236}">
              <a16:creationId xmlns:a16="http://schemas.microsoft.com/office/drawing/2014/main" xmlns="" id="{605166E2-C612-42D4-9002-56FB8FC22DF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32" name="Text Box 629">
          <a:extLst>
            <a:ext uri="{FF2B5EF4-FFF2-40B4-BE49-F238E27FC236}">
              <a16:creationId xmlns:a16="http://schemas.microsoft.com/office/drawing/2014/main" xmlns="" id="{6E5C9292-D880-457E-8B1F-4E863356594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33" name="Text Box 630">
          <a:extLst>
            <a:ext uri="{FF2B5EF4-FFF2-40B4-BE49-F238E27FC236}">
              <a16:creationId xmlns:a16="http://schemas.microsoft.com/office/drawing/2014/main" xmlns="" id="{F38EB8DF-688E-4414-AD4E-0FF55D715CD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34" name="Text Box 631">
          <a:extLst>
            <a:ext uri="{FF2B5EF4-FFF2-40B4-BE49-F238E27FC236}">
              <a16:creationId xmlns:a16="http://schemas.microsoft.com/office/drawing/2014/main" xmlns="" id="{7B92635D-9DF2-4F1E-A785-457393F4B2F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35" name="Text Box 632">
          <a:extLst>
            <a:ext uri="{FF2B5EF4-FFF2-40B4-BE49-F238E27FC236}">
              <a16:creationId xmlns:a16="http://schemas.microsoft.com/office/drawing/2014/main" xmlns="" id="{4629EB41-5EB4-46C8-B6EF-1F6F9A799AB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36" name="Text Box 633">
          <a:extLst>
            <a:ext uri="{FF2B5EF4-FFF2-40B4-BE49-F238E27FC236}">
              <a16:creationId xmlns:a16="http://schemas.microsoft.com/office/drawing/2014/main" xmlns="" id="{C904C0CC-CF79-4161-B7B7-9EB84FA5F41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37" name="Text Box 634">
          <a:extLst>
            <a:ext uri="{FF2B5EF4-FFF2-40B4-BE49-F238E27FC236}">
              <a16:creationId xmlns:a16="http://schemas.microsoft.com/office/drawing/2014/main" xmlns="" id="{6ED5179A-3CAB-4CC2-916F-9C4FAD9DC49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38" name="Text Box 635">
          <a:extLst>
            <a:ext uri="{FF2B5EF4-FFF2-40B4-BE49-F238E27FC236}">
              <a16:creationId xmlns:a16="http://schemas.microsoft.com/office/drawing/2014/main" xmlns="" id="{D88F98DC-FA66-4B6F-ABD5-1E39411C459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39" name="Text Box 636">
          <a:extLst>
            <a:ext uri="{FF2B5EF4-FFF2-40B4-BE49-F238E27FC236}">
              <a16:creationId xmlns:a16="http://schemas.microsoft.com/office/drawing/2014/main" xmlns="" id="{DBB413D6-9532-4DD8-B9F2-41CF3171D4E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40" name="Text Box 637">
          <a:extLst>
            <a:ext uri="{FF2B5EF4-FFF2-40B4-BE49-F238E27FC236}">
              <a16:creationId xmlns:a16="http://schemas.microsoft.com/office/drawing/2014/main" xmlns="" id="{A77881BF-6623-45AB-B15E-2D0919E6F04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41" name="Text Box 638">
          <a:extLst>
            <a:ext uri="{FF2B5EF4-FFF2-40B4-BE49-F238E27FC236}">
              <a16:creationId xmlns:a16="http://schemas.microsoft.com/office/drawing/2014/main" xmlns="" id="{2DC3294C-47F9-40DD-B31F-DA9ADC1C9CE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42" name="Text Box 639">
          <a:extLst>
            <a:ext uri="{FF2B5EF4-FFF2-40B4-BE49-F238E27FC236}">
              <a16:creationId xmlns:a16="http://schemas.microsoft.com/office/drawing/2014/main" xmlns="" id="{F67B05F9-FAD2-417C-A36A-767032B7CA0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43" name="Text Box 640">
          <a:extLst>
            <a:ext uri="{FF2B5EF4-FFF2-40B4-BE49-F238E27FC236}">
              <a16:creationId xmlns:a16="http://schemas.microsoft.com/office/drawing/2014/main" xmlns="" id="{958F978C-5B63-4782-AF10-B2210CAA702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44" name="Text Box 641">
          <a:extLst>
            <a:ext uri="{FF2B5EF4-FFF2-40B4-BE49-F238E27FC236}">
              <a16:creationId xmlns:a16="http://schemas.microsoft.com/office/drawing/2014/main" xmlns="" id="{B9CFE548-4574-412C-BAB9-80887D8658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45" name="Text Box 642">
          <a:extLst>
            <a:ext uri="{FF2B5EF4-FFF2-40B4-BE49-F238E27FC236}">
              <a16:creationId xmlns:a16="http://schemas.microsoft.com/office/drawing/2014/main" xmlns="" id="{0DB78FDE-0996-4314-9701-7DF6AEEDC8D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46" name="Text Box 643">
          <a:extLst>
            <a:ext uri="{FF2B5EF4-FFF2-40B4-BE49-F238E27FC236}">
              <a16:creationId xmlns:a16="http://schemas.microsoft.com/office/drawing/2014/main" xmlns="" id="{57AFB253-C0B4-4F8D-98C8-49F0062DEE4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47" name="Text Box 644">
          <a:extLst>
            <a:ext uri="{FF2B5EF4-FFF2-40B4-BE49-F238E27FC236}">
              <a16:creationId xmlns:a16="http://schemas.microsoft.com/office/drawing/2014/main" xmlns="" id="{9539A16F-8483-45FC-9950-F0DB253E05C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48" name="Text Box 645">
          <a:extLst>
            <a:ext uri="{FF2B5EF4-FFF2-40B4-BE49-F238E27FC236}">
              <a16:creationId xmlns:a16="http://schemas.microsoft.com/office/drawing/2014/main" xmlns="" id="{2BDAE3E8-063B-48D4-AC77-BCA2BC718B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49" name="Text Box 646">
          <a:extLst>
            <a:ext uri="{FF2B5EF4-FFF2-40B4-BE49-F238E27FC236}">
              <a16:creationId xmlns:a16="http://schemas.microsoft.com/office/drawing/2014/main" xmlns="" id="{44835E14-CFD5-493C-A144-E81F3398CB2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50" name="Text Box 647">
          <a:extLst>
            <a:ext uri="{FF2B5EF4-FFF2-40B4-BE49-F238E27FC236}">
              <a16:creationId xmlns:a16="http://schemas.microsoft.com/office/drawing/2014/main" xmlns="" id="{68C6757A-64A5-4413-ABA1-F20B2F95C05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51" name="Text Box 648">
          <a:extLst>
            <a:ext uri="{FF2B5EF4-FFF2-40B4-BE49-F238E27FC236}">
              <a16:creationId xmlns:a16="http://schemas.microsoft.com/office/drawing/2014/main" xmlns="" id="{1A4F572C-A668-44E2-B195-93B7C3CFDC3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52" name="Text Box 649">
          <a:extLst>
            <a:ext uri="{FF2B5EF4-FFF2-40B4-BE49-F238E27FC236}">
              <a16:creationId xmlns:a16="http://schemas.microsoft.com/office/drawing/2014/main" xmlns="" id="{10CEF526-6C3D-4391-B6DA-9B4308B0D6C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53" name="Text Box 650">
          <a:extLst>
            <a:ext uri="{FF2B5EF4-FFF2-40B4-BE49-F238E27FC236}">
              <a16:creationId xmlns:a16="http://schemas.microsoft.com/office/drawing/2014/main" xmlns="" id="{E930E085-B135-4B5D-B0A2-EC14C729430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54" name="Text Box 651">
          <a:extLst>
            <a:ext uri="{FF2B5EF4-FFF2-40B4-BE49-F238E27FC236}">
              <a16:creationId xmlns:a16="http://schemas.microsoft.com/office/drawing/2014/main" xmlns="" id="{E27308DA-E4C3-4309-91CE-9D1C3D691D1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55" name="Text Box 652">
          <a:extLst>
            <a:ext uri="{FF2B5EF4-FFF2-40B4-BE49-F238E27FC236}">
              <a16:creationId xmlns:a16="http://schemas.microsoft.com/office/drawing/2014/main" xmlns="" id="{86D7D601-A37C-48DA-A3B7-009C38CFB81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56" name="Text Box 653">
          <a:extLst>
            <a:ext uri="{FF2B5EF4-FFF2-40B4-BE49-F238E27FC236}">
              <a16:creationId xmlns:a16="http://schemas.microsoft.com/office/drawing/2014/main" xmlns="" id="{964E2507-26A1-4213-BDF5-09050DC09C5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57" name="Text Box 654">
          <a:extLst>
            <a:ext uri="{FF2B5EF4-FFF2-40B4-BE49-F238E27FC236}">
              <a16:creationId xmlns:a16="http://schemas.microsoft.com/office/drawing/2014/main" xmlns="" id="{FF5D68AA-D5D9-4153-91DF-A51781C2D02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58" name="Text Box 655">
          <a:extLst>
            <a:ext uri="{FF2B5EF4-FFF2-40B4-BE49-F238E27FC236}">
              <a16:creationId xmlns:a16="http://schemas.microsoft.com/office/drawing/2014/main" xmlns="" id="{3AF3B8CC-93E4-41F8-87D1-DAFE60FAE9E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59" name="Text Box 656">
          <a:extLst>
            <a:ext uri="{FF2B5EF4-FFF2-40B4-BE49-F238E27FC236}">
              <a16:creationId xmlns:a16="http://schemas.microsoft.com/office/drawing/2014/main" xmlns="" id="{61558DB9-CFFD-4188-B827-001120EADA8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60" name="Text Box 657">
          <a:extLst>
            <a:ext uri="{FF2B5EF4-FFF2-40B4-BE49-F238E27FC236}">
              <a16:creationId xmlns:a16="http://schemas.microsoft.com/office/drawing/2014/main" xmlns="" id="{29B8E758-DF5D-47C9-8D2F-BBD2B94EB1B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61" name="Text Box 658">
          <a:extLst>
            <a:ext uri="{FF2B5EF4-FFF2-40B4-BE49-F238E27FC236}">
              <a16:creationId xmlns:a16="http://schemas.microsoft.com/office/drawing/2014/main" xmlns="" id="{230CE9AF-3378-45C9-8786-B3C689ADDC7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62" name="Text Box 659">
          <a:extLst>
            <a:ext uri="{FF2B5EF4-FFF2-40B4-BE49-F238E27FC236}">
              <a16:creationId xmlns:a16="http://schemas.microsoft.com/office/drawing/2014/main" xmlns="" id="{A53F1FE3-8279-4BDB-91DB-EDA9680845A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63" name="Text Box 660">
          <a:extLst>
            <a:ext uri="{FF2B5EF4-FFF2-40B4-BE49-F238E27FC236}">
              <a16:creationId xmlns:a16="http://schemas.microsoft.com/office/drawing/2014/main" xmlns="" id="{9683D820-060A-4C9D-A465-9030305AE46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64" name="Text Box 661">
          <a:extLst>
            <a:ext uri="{FF2B5EF4-FFF2-40B4-BE49-F238E27FC236}">
              <a16:creationId xmlns:a16="http://schemas.microsoft.com/office/drawing/2014/main" xmlns="" id="{4793AEAC-EC31-4CEB-90B0-379CE3F9BD5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65" name="Text Box 662">
          <a:extLst>
            <a:ext uri="{FF2B5EF4-FFF2-40B4-BE49-F238E27FC236}">
              <a16:creationId xmlns:a16="http://schemas.microsoft.com/office/drawing/2014/main" xmlns="" id="{0187CB98-6A0C-4BEC-92ED-D1AC5F2427E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66" name="Text Box 663">
          <a:extLst>
            <a:ext uri="{FF2B5EF4-FFF2-40B4-BE49-F238E27FC236}">
              <a16:creationId xmlns:a16="http://schemas.microsoft.com/office/drawing/2014/main" xmlns="" id="{0DCC90D5-A279-4E3D-81B4-AF453A855AD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67" name="Text Box 664">
          <a:extLst>
            <a:ext uri="{FF2B5EF4-FFF2-40B4-BE49-F238E27FC236}">
              <a16:creationId xmlns:a16="http://schemas.microsoft.com/office/drawing/2014/main" xmlns="" id="{BC6C105B-EA42-48E4-BB2C-647E806548D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68" name="Text Box 665">
          <a:extLst>
            <a:ext uri="{FF2B5EF4-FFF2-40B4-BE49-F238E27FC236}">
              <a16:creationId xmlns:a16="http://schemas.microsoft.com/office/drawing/2014/main" xmlns="" id="{F25FE635-C54D-4767-81D7-1B23FFEF2DF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69" name="Text Box 666">
          <a:extLst>
            <a:ext uri="{FF2B5EF4-FFF2-40B4-BE49-F238E27FC236}">
              <a16:creationId xmlns:a16="http://schemas.microsoft.com/office/drawing/2014/main" xmlns="" id="{18F7A2A1-E3B3-4C31-8C89-DA40AA38D79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70" name="Text Box 667">
          <a:extLst>
            <a:ext uri="{FF2B5EF4-FFF2-40B4-BE49-F238E27FC236}">
              <a16:creationId xmlns:a16="http://schemas.microsoft.com/office/drawing/2014/main" xmlns="" id="{7BBC6FFB-AE65-4E82-9352-4CADB55745F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71" name="Text Box 668">
          <a:extLst>
            <a:ext uri="{FF2B5EF4-FFF2-40B4-BE49-F238E27FC236}">
              <a16:creationId xmlns:a16="http://schemas.microsoft.com/office/drawing/2014/main" xmlns="" id="{1AD6901E-3322-4D64-B7C5-7F932332284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72" name="Text Box 669">
          <a:extLst>
            <a:ext uri="{FF2B5EF4-FFF2-40B4-BE49-F238E27FC236}">
              <a16:creationId xmlns:a16="http://schemas.microsoft.com/office/drawing/2014/main" xmlns="" id="{9FAB3538-A4F0-49D3-A1E4-21234BEF310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73" name="Text Box 670">
          <a:extLst>
            <a:ext uri="{FF2B5EF4-FFF2-40B4-BE49-F238E27FC236}">
              <a16:creationId xmlns:a16="http://schemas.microsoft.com/office/drawing/2014/main" xmlns="" id="{D4CDDAF4-133C-4ABB-B70A-DD29C45D572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74" name="Text Box 671">
          <a:extLst>
            <a:ext uri="{FF2B5EF4-FFF2-40B4-BE49-F238E27FC236}">
              <a16:creationId xmlns:a16="http://schemas.microsoft.com/office/drawing/2014/main" xmlns="" id="{4A5328EF-8F11-4ED9-86D5-3AD62B21C97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75" name="Text Box 672">
          <a:extLst>
            <a:ext uri="{FF2B5EF4-FFF2-40B4-BE49-F238E27FC236}">
              <a16:creationId xmlns:a16="http://schemas.microsoft.com/office/drawing/2014/main" xmlns="" id="{CFF8DD5E-EA71-4E87-B03E-F88C96476A6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76" name="Text Box 673">
          <a:extLst>
            <a:ext uri="{FF2B5EF4-FFF2-40B4-BE49-F238E27FC236}">
              <a16:creationId xmlns:a16="http://schemas.microsoft.com/office/drawing/2014/main" xmlns="" id="{554EE67D-A187-4CC8-9ED3-09E23F78180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77" name="Text Box 674">
          <a:extLst>
            <a:ext uri="{FF2B5EF4-FFF2-40B4-BE49-F238E27FC236}">
              <a16:creationId xmlns:a16="http://schemas.microsoft.com/office/drawing/2014/main" xmlns="" id="{B8B06F26-3FC1-4EE1-AE8D-EFC8DD0384B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78" name="Text Box 675">
          <a:extLst>
            <a:ext uri="{FF2B5EF4-FFF2-40B4-BE49-F238E27FC236}">
              <a16:creationId xmlns:a16="http://schemas.microsoft.com/office/drawing/2014/main" xmlns="" id="{4D1C4275-413C-4C1B-9F4C-8D51D90A288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79" name="Text Box 676">
          <a:extLst>
            <a:ext uri="{FF2B5EF4-FFF2-40B4-BE49-F238E27FC236}">
              <a16:creationId xmlns:a16="http://schemas.microsoft.com/office/drawing/2014/main" xmlns="" id="{DF69E500-7B8E-4817-8E23-13BF5651E83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80" name="Text Box 677">
          <a:extLst>
            <a:ext uri="{FF2B5EF4-FFF2-40B4-BE49-F238E27FC236}">
              <a16:creationId xmlns:a16="http://schemas.microsoft.com/office/drawing/2014/main" xmlns="" id="{8D32C9EA-B5A3-41A4-9959-71B6D300BD7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81" name="Text Box 678">
          <a:extLst>
            <a:ext uri="{FF2B5EF4-FFF2-40B4-BE49-F238E27FC236}">
              <a16:creationId xmlns:a16="http://schemas.microsoft.com/office/drawing/2014/main" xmlns="" id="{2929649C-892C-496E-ACF4-FECE6899F96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82" name="Text Box 679">
          <a:extLst>
            <a:ext uri="{FF2B5EF4-FFF2-40B4-BE49-F238E27FC236}">
              <a16:creationId xmlns:a16="http://schemas.microsoft.com/office/drawing/2014/main" xmlns="" id="{7B9FEE25-A6A3-4B7E-B607-76FA6B1AC2D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83" name="Text Box 680">
          <a:extLst>
            <a:ext uri="{FF2B5EF4-FFF2-40B4-BE49-F238E27FC236}">
              <a16:creationId xmlns:a16="http://schemas.microsoft.com/office/drawing/2014/main" xmlns="" id="{B570AAAD-9F85-4CDE-8886-619577037C9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84" name="Text Box 681">
          <a:extLst>
            <a:ext uri="{FF2B5EF4-FFF2-40B4-BE49-F238E27FC236}">
              <a16:creationId xmlns:a16="http://schemas.microsoft.com/office/drawing/2014/main" xmlns="" id="{C86719E5-E513-4B58-993E-6863C25505F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85" name="Text Box 682">
          <a:extLst>
            <a:ext uri="{FF2B5EF4-FFF2-40B4-BE49-F238E27FC236}">
              <a16:creationId xmlns:a16="http://schemas.microsoft.com/office/drawing/2014/main" xmlns="" id="{AF2F38E9-7A90-4F69-BA16-E82C9D76203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86" name="Text Box 683">
          <a:extLst>
            <a:ext uri="{FF2B5EF4-FFF2-40B4-BE49-F238E27FC236}">
              <a16:creationId xmlns:a16="http://schemas.microsoft.com/office/drawing/2014/main" xmlns="" id="{29AC760D-0246-43C7-AC4F-677B55DBF52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87" name="Text Box 684">
          <a:extLst>
            <a:ext uri="{FF2B5EF4-FFF2-40B4-BE49-F238E27FC236}">
              <a16:creationId xmlns:a16="http://schemas.microsoft.com/office/drawing/2014/main" xmlns="" id="{E3A96D81-5A32-4FE6-B3B0-B3043E58E8D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88" name="Text Box 685">
          <a:extLst>
            <a:ext uri="{FF2B5EF4-FFF2-40B4-BE49-F238E27FC236}">
              <a16:creationId xmlns:a16="http://schemas.microsoft.com/office/drawing/2014/main" xmlns="" id="{2A304041-5C03-4B8F-B1CE-3DC7CF2B8FE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89" name="Text Box 686">
          <a:extLst>
            <a:ext uri="{FF2B5EF4-FFF2-40B4-BE49-F238E27FC236}">
              <a16:creationId xmlns:a16="http://schemas.microsoft.com/office/drawing/2014/main" xmlns="" id="{0664D797-BC45-4CB4-BBCA-774BB4E2355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90" name="Text Box 687">
          <a:extLst>
            <a:ext uri="{FF2B5EF4-FFF2-40B4-BE49-F238E27FC236}">
              <a16:creationId xmlns:a16="http://schemas.microsoft.com/office/drawing/2014/main" xmlns="" id="{14843DEC-5FD8-4407-BCFA-3E8CC67381C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91" name="Text Box 688">
          <a:extLst>
            <a:ext uri="{FF2B5EF4-FFF2-40B4-BE49-F238E27FC236}">
              <a16:creationId xmlns:a16="http://schemas.microsoft.com/office/drawing/2014/main" xmlns="" id="{C94FE211-8E38-4CC8-B0F4-D1D5800AB01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92" name="Text Box 689">
          <a:extLst>
            <a:ext uri="{FF2B5EF4-FFF2-40B4-BE49-F238E27FC236}">
              <a16:creationId xmlns:a16="http://schemas.microsoft.com/office/drawing/2014/main" xmlns="" id="{98284812-FE64-4B30-925D-806A81DCC54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93" name="Text Box 690">
          <a:extLst>
            <a:ext uri="{FF2B5EF4-FFF2-40B4-BE49-F238E27FC236}">
              <a16:creationId xmlns:a16="http://schemas.microsoft.com/office/drawing/2014/main" xmlns="" id="{680475BB-F0D6-4CBA-9FF0-07E76757812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94" name="Text Box 691">
          <a:extLst>
            <a:ext uri="{FF2B5EF4-FFF2-40B4-BE49-F238E27FC236}">
              <a16:creationId xmlns:a16="http://schemas.microsoft.com/office/drawing/2014/main" xmlns="" id="{10A90A60-EDAF-441F-95D3-561EADCE1F5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95" name="Text Box 692">
          <a:extLst>
            <a:ext uri="{FF2B5EF4-FFF2-40B4-BE49-F238E27FC236}">
              <a16:creationId xmlns:a16="http://schemas.microsoft.com/office/drawing/2014/main" xmlns="" id="{F1E7A3D5-F08B-403E-8051-3DFA3665E35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96" name="Text Box 693">
          <a:extLst>
            <a:ext uri="{FF2B5EF4-FFF2-40B4-BE49-F238E27FC236}">
              <a16:creationId xmlns:a16="http://schemas.microsoft.com/office/drawing/2014/main" xmlns="" id="{B5E1E490-28B4-4943-8E45-B44BC857B4E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97" name="Text Box 694">
          <a:extLst>
            <a:ext uri="{FF2B5EF4-FFF2-40B4-BE49-F238E27FC236}">
              <a16:creationId xmlns:a16="http://schemas.microsoft.com/office/drawing/2014/main" xmlns="" id="{C09C3630-9C25-4FD5-8B0C-87134E86A3A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98" name="Text Box 695">
          <a:extLst>
            <a:ext uri="{FF2B5EF4-FFF2-40B4-BE49-F238E27FC236}">
              <a16:creationId xmlns:a16="http://schemas.microsoft.com/office/drawing/2014/main" xmlns="" id="{5C8DEC0A-9464-449C-8ADE-845FB4AF514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699" name="Text Box 696">
          <a:extLst>
            <a:ext uri="{FF2B5EF4-FFF2-40B4-BE49-F238E27FC236}">
              <a16:creationId xmlns:a16="http://schemas.microsoft.com/office/drawing/2014/main" xmlns="" id="{E0CFAFD3-77E5-45CB-8E0B-BD675E0BBCA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00" name="Text Box 697">
          <a:extLst>
            <a:ext uri="{FF2B5EF4-FFF2-40B4-BE49-F238E27FC236}">
              <a16:creationId xmlns:a16="http://schemas.microsoft.com/office/drawing/2014/main" xmlns="" id="{DD9D77FE-17AE-4AF8-99C1-90143D64DC9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01" name="Text Box 698">
          <a:extLst>
            <a:ext uri="{FF2B5EF4-FFF2-40B4-BE49-F238E27FC236}">
              <a16:creationId xmlns:a16="http://schemas.microsoft.com/office/drawing/2014/main" xmlns="" id="{4B88AE75-6038-45CA-BAF3-C503CE1BF8C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02" name="Text Box 699">
          <a:extLst>
            <a:ext uri="{FF2B5EF4-FFF2-40B4-BE49-F238E27FC236}">
              <a16:creationId xmlns:a16="http://schemas.microsoft.com/office/drawing/2014/main" xmlns="" id="{A9BE326B-32EB-4160-8C2F-A7949F15499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03" name="Text Box 700">
          <a:extLst>
            <a:ext uri="{FF2B5EF4-FFF2-40B4-BE49-F238E27FC236}">
              <a16:creationId xmlns:a16="http://schemas.microsoft.com/office/drawing/2014/main" xmlns="" id="{31284343-7F16-4C37-A4CE-8FE4C59F07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04" name="Text Box 701">
          <a:extLst>
            <a:ext uri="{FF2B5EF4-FFF2-40B4-BE49-F238E27FC236}">
              <a16:creationId xmlns:a16="http://schemas.microsoft.com/office/drawing/2014/main" xmlns="" id="{ED84E858-AE65-4063-951B-797E47B1F4F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05" name="Text Box 702">
          <a:extLst>
            <a:ext uri="{FF2B5EF4-FFF2-40B4-BE49-F238E27FC236}">
              <a16:creationId xmlns:a16="http://schemas.microsoft.com/office/drawing/2014/main" xmlns="" id="{5540E10B-E2EE-4508-88EF-0BA30388604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06" name="Text Box 703">
          <a:extLst>
            <a:ext uri="{FF2B5EF4-FFF2-40B4-BE49-F238E27FC236}">
              <a16:creationId xmlns:a16="http://schemas.microsoft.com/office/drawing/2014/main" xmlns="" id="{A8935F0C-8392-4A2D-A822-64BC4A79008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07" name="Text Box 704">
          <a:extLst>
            <a:ext uri="{FF2B5EF4-FFF2-40B4-BE49-F238E27FC236}">
              <a16:creationId xmlns:a16="http://schemas.microsoft.com/office/drawing/2014/main" xmlns="" id="{17E7C505-23A6-4D7B-9F15-4FDF040574D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08" name="Text Box 705">
          <a:extLst>
            <a:ext uri="{FF2B5EF4-FFF2-40B4-BE49-F238E27FC236}">
              <a16:creationId xmlns:a16="http://schemas.microsoft.com/office/drawing/2014/main" xmlns="" id="{4B049C24-134B-4160-B549-A193DBA8342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09" name="Text Box 706">
          <a:extLst>
            <a:ext uri="{FF2B5EF4-FFF2-40B4-BE49-F238E27FC236}">
              <a16:creationId xmlns:a16="http://schemas.microsoft.com/office/drawing/2014/main" xmlns="" id="{6B812FFE-9B28-4458-AADA-7C46C928AF0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10" name="Text Box 707">
          <a:extLst>
            <a:ext uri="{FF2B5EF4-FFF2-40B4-BE49-F238E27FC236}">
              <a16:creationId xmlns:a16="http://schemas.microsoft.com/office/drawing/2014/main" xmlns="" id="{DEDA8151-A466-4FB8-B22B-EF73D7243EC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11" name="Text Box 708">
          <a:extLst>
            <a:ext uri="{FF2B5EF4-FFF2-40B4-BE49-F238E27FC236}">
              <a16:creationId xmlns:a16="http://schemas.microsoft.com/office/drawing/2014/main" xmlns="" id="{E60B8A40-0C61-48DA-8FEB-080701E1A9C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12" name="Text Box 709">
          <a:extLst>
            <a:ext uri="{FF2B5EF4-FFF2-40B4-BE49-F238E27FC236}">
              <a16:creationId xmlns:a16="http://schemas.microsoft.com/office/drawing/2014/main" xmlns="" id="{DB824855-0DB0-400B-9564-1C32ECBE001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13" name="Text Box 710">
          <a:extLst>
            <a:ext uri="{FF2B5EF4-FFF2-40B4-BE49-F238E27FC236}">
              <a16:creationId xmlns:a16="http://schemas.microsoft.com/office/drawing/2014/main" xmlns="" id="{92D27D94-8E0B-437E-AFC1-8B53B9685F9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14" name="Text Box 711">
          <a:extLst>
            <a:ext uri="{FF2B5EF4-FFF2-40B4-BE49-F238E27FC236}">
              <a16:creationId xmlns:a16="http://schemas.microsoft.com/office/drawing/2014/main" xmlns="" id="{32A945A2-07F4-4426-980E-FF0C14D342D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15" name="Text Box 712">
          <a:extLst>
            <a:ext uri="{FF2B5EF4-FFF2-40B4-BE49-F238E27FC236}">
              <a16:creationId xmlns:a16="http://schemas.microsoft.com/office/drawing/2014/main" xmlns="" id="{F4276367-5508-4A91-B34A-E2A1D6B3502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16" name="Text Box 713">
          <a:extLst>
            <a:ext uri="{FF2B5EF4-FFF2-40B4-BE49-F238E27FC236}">
              <a16:creationId xmlns:a16="http://schemas.microsoft.com/office/drawing/2014/main" xmlns="" id="{0719E3C2-CB6A-436E-8BF9-EB8BF96AD1B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17" name="Text Box 714">
          <a:extLst>
            <a:ext uri="{FF2B5EF4-FFF2-40B4-BE49-F238E27FC236}">
              <a16:creationId xmlns:a16="http://schemas.microsoft.com/office/drawing/2014/main" xmlns="" id="{AFC60A3D-550C-48B9-9EF4-EB439478BD9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18" name="Text Box 715">
          <a:extLst>
            <a:ext uri="{FF2B5EF4-FFF2-40B4-BE49-F238E27FC236}">
              <a16:creationId xmlns:a16="http://schemas.microsoft.com/office/drawing/2014/main" xmlns="" id="{8EAEE0AF-028D-4BB2-82AA-F5F2268820C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19" name="Text Box 716">
          <a:extLst>
            <a:ext uri="{FF2B5EF4-FFF2-40B4-BE49-F238E27FC236}">
              <a16:creationId xmlns:a16="http://schemas.microsoft.com/office/drawing/2014/main" xmlns="" id="{6C57E577-28E6-4702-A4C4-3BB698F53ED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20" name="Text Box 717">
          <a:extLst>
            <a:ext uri="{FF2B5EF4-FFF2-40B4-BE49-F238E27FC236}">
              <a16:creationId xmlns:a16="http://schemas.microsoft.com/office/drawing/2014/main" xmlns="" id="{0BCC9375-4CA3-492D-94C2-BBEFB90E401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21" name="Text Box 718">
          <a:extLst>
            <a:ext uri="{FF2B5EF4-FFF2-40B4-BE49-F238E27FC236}">
              <a16:creationId xmlns:a16="http://schemas.microsoft.com/office/drawing/2014/main" xmlns="" id="{A2E2DEAD-E1B9-409A-9C34-F3F02312256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22" name="Text Box 719">
          <a:extLst>
            <a:ext uri="{FF2B5EF4-FFF2-40B4-BE49-F238E27FC236}">
              <a16:creationId xmlns:a16="http://schemas.microsoft.com/office/drawing/2014/main" xmlns="" id="{D2BA1ED8-0D55-4BE8-8A6C-6BF70FB0307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23" name="Text Box 720">
          <a:extLst>
            <a:ext uri="{FF2B5EF4-FFF2-40B4-BE49-F238E27FC236}">
              <a16:creationId xmlns:a16="http://schemas.microsoft.com/office/drawing/2014/main" xmlns="" id="{EA500C43-163E-498B-A06D-EC41C5264B9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24" name="Text Box 721">
          <a:extLst>
            <a:ext uri="{FF2B5EF4-FFF2-40B4-BE49-F238E27FC236}">
              <a16:creationId xmlns:a16="http://schemas.microsoft.com/office/drawing/2014/main" xmlns="" id="{0CA9DC18-46DE-499A-9DF4-0E6998D443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25" name="Text Box 722">
          <a:extLst>
            <a:ext uri="{FF2B5EF4-FFF2-40B4-BE49-F238E27FC236}">
              <a16:creationId xmlns:a16="http://schemas.microsoft.com/office/drawing/2014/main" xmlns="" id="{29764F1D-3B04-4C59-AC57-968A4CFB026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26" name="Text Box 723">
          <a:extLst>
            <a:ext uri="{FF2B5EF4-FFF2-40B4-BE49-F238E27FC236}">
              <a16:creationId xmlns:a16="http://schemas.microsoft.com/office/drawing/2014/main" xmlns="" id="{67F8C595-62E5-4007-80B5-25FF22A36A8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27" name="Text Box 724">
          <a:extLst>
            <a:ext uri="{FF2B5EF4-FFF2-40B4-BE49-F238E27FC236}">
              <a16:creationId xmlns:a16="http://schemas.microsoft.com/office/drawing/2014/main" xmlns="" id="{C295CF80-E9FA-465B-B824-5472E7CD3D3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28" name="Text Box 725">
          <a:extLst>
            <a:ext uri="{FF2B5EF4-FFF2-40B4-BE49-F238E27FC236}">
              <a16:creationId xmlns:a16="http://schemas.microsoft.com/office/drawing/2014/main" xmlns="" id="{0B756CEA-7D31-45AE-A726-2B3B60B656F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29" name="Text Box 726">
          <a:extLst>
            <a:ext uri="{FF2B5EF4-FFF2-40B4-BE49-F238E27FC236}">
              <a16:creationId xmlns:a16="http://schemas.microsoft.com/office/drawing/2014/main" xmlns="" id="{8AC2A6AE-D2CD-40AA-AA78-825452E89B2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30" name="Text Box 727">
          <a:extLst>
            <a:ext uri="{FF2B5EF4-FFF2-40B4-BE49-F238E27FC236}">
              <a16:creationId xmlns:a16="http://schemas.microsoft.com/office/drawing/2014/main" xmlns="" id="{269ACFF2-2528-4BB4-94DB-05B74D7D1E3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31" name="Text Box 728">
          <a:extLst>
            <a:ext uri="{FF2B5EF4-FFF2-40B4-BE49-F238E27FC236}">
              <a16:creationId xmlns:a16="http://schemas.microsoft.com/office/drawing/2014/main" xmlns="" id="{CF14CFC8-7324-4CFB-B2BD-AD974F9631C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32" name="Text Box 729">
          <a:extLst>
            <a:ext uri="{FF2B5EF4-FFF2-40B4-BE49-F238E27FC236}">
              <a16:creationId xmlns:a16="http://schemas.microsoft.com/office/drawing/2014/main" xmlns="" id="{046ECA8F-8E22-4948-8D67-1380C329CF94}"/>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33" name="Text Box 730">
          <a:extLst>
            <a:ext uri="{FF2B5EF4-FFF2-40B4-BE49-F238E27FC236}">
              <a16:creationId xmlns:a16="http://schemas.microsoft.com/office/drawing/2014/main" xmlns="" id="{C95C41AB-BA1E-4CE2-8850-F2AB11CA4BD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34" name="Text Box 731">
          <a:extLst>
            <a:ext uri="{FF2B5EF4-FFF2-40B4-BE49-F238E27FC236}">
              <a16:creationId xmlns:a16="http://schemas.microsoft.com/office/drawing/2014/main" xmlns="" id="{5A29CE91-9572-4FA1-8CCF-3111E841294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35" name="Text Box 732">
          <a:extLst>
            <a:ext uri="{FF2B5EF4-FFF2-40B4-BE49-F238E27FC236}">
              <a16:creationId xmlns:a16="http://schemas.microsoft.com/office/drawing/2014/main" xmlns="" id="{BCB4B872-EF18-4D4A-AAB7-C7BAA6F82F8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36" name="Text Box 733">
          <a:extLst>
            <a:ext uri="{FF2B5EF4-FFF2-40B4-BE49-F238E27FC236}">
              <a16:creationId xmlns:a16="http://schemas.microsoft.com/office/drawing/2014/main" xmlns="" id="{5853DE62-6935-4F14-8A5D-7C99E7317B6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37" name="Text Box 734">
          <a:extLst>
            <a:ext uri="{FF2B5EF4-FFF2-40B4-BE49-F238E27FC236}">
              <a16:creationId xmlns:a16="http://schemas.microsoft.com/office/drawing/2014/main" xmlns="" id="{EECDE7BC-F0F6-4E0F-A862-67FB4EEC290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38" name="Text Box 735">
          <a:extLst>
            <a:ext uri="{FF2B5EF4-FFF2-40B4-BE49-F238E27FC236}">
              <a16:creationId xmlns:a16="http://schemas.microsoft.com/office/drawing/2014/main" xmlns="" id="{12D58AAF-1B3D-4331-BF7F-C2304BB4767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39" name="Text Box 736">
          <a:extLst>
            <a:ext uri="{FF2B5EF4-FFF2-40B4-BE49-F238E27FC236}">
              <a16:creationId xmlns:a16="http://schemas.microsoft.com/office/drawing/2014/main" xmlns="" id="{954E34C3-C507-4698-8F6F-090CA06DB61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40" name="Text Box 737">
          <a:extLst>
            <a:ext uri="{FF2B5EF4-FFF2-40B4-BE49-F238E27FC236}">
              <a16:creationId xmlns:a16="http://schemas.microsoft.com/office/drawing/2014/main" xmlns="" id="{77943380-B06A-4CAF-B5D7-C1CE60D5218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41" name="Text Box 738">
          <a:extLst>
            <a:ext uri="{FF2B5EF4-FFF2-40B4-BE49-F238E27FC236}">
              <a16:creationId xmlns:a16="http://schemas.microsoft.com/office/drawing/2014/main" xmlns="" id="{6EEC557E-EA71-49B4-88FA-953A918ABE3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42" name="Text Box 739">
          <a:extLst>
            <a:ext uri="{FF2B5EF4-FFF2-40B4-BE49-F238E27FC236}">
              <a16:creationId xmlns:a16="http://schemas.microsoft.com/office/drawing/2014/main" xmlns="" id="{6F3EB575-D1A1-4D6C-A321-5E9064875C4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43" name="Text Box 740">
          <a:extLst>
            <a:ext uri="{FF2B5EF4-FFF2-40B4-BE49-F238E27FC236}">
              <a16:creationId xmlns:a16="http://schemas.microsoft.com/office/drawing/2014/main" xmlns="" id="{2D941458-F53B-4E6F-9D16-BF389CA58B7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44" name="Text Box 741">
          <a:extLst>
            <a:ext uri="{FF2B5EF4-FFF2-40B4-BE49-F238E27FC236}">
              <a16:creationId xmlns:a16="http://schemas.microsoft.com/office/drawing/2014/main" xmlns="" id="{220A99F4-3707-4A60-9854-04BC007E7553}"/>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45" name="Text Box 742">
          <a:extLst>
            <a:ext uri="{FF2B5EF4-FFF2-40B4-BE49-F238E27FC236}">
              <a16:creationId xmlns:a16="http://schemas.microsoft.com/office/drawing/2014/main" xmlns="" id="{CCC5133D-B212-43A3-95CC-D38FA499C2C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46" name="Text Box 743">
          <a:extLst>
            <a:ext uri="{FF2B5EF4-FFF2-40B4-BE49-F238E27FC236}">
              <a16:creationId xmlns:a16="http://schemas.microsoft.com/office/drawing/2014/main" xmlns="" id="{BAE4787D-BAC1-4BE1-A004-5E4EF694580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47" name="Text Box 744">
          <a:extLst>
            <a:ext uri="{FF2B5EF4-FFF2-40B4-BE49-F238E27FC236}">
              <a16:creationId xmlns:a16="http://schemas.microsoft.com/office/drawing/2014/main" xmlns="" id="{DCAC0EE0-4C46-4CA7-B576-E1ECD172FDA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48" name="Text Box 745">
          <a:extLst>
            <a:ext uri="{FF2B5EF4-FFF2-40B4-BE49-F238E27FC236}">
              <a16:creationId xmlns:a16="http://schemas.microsoft.com/office/drawing/2014/main" xmlns="" id="{E2089977-18F3-4535-94E9-E8F6C53B26F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49" name="Text Box 746">
          <a:extLst>
            <a:ext uri="{FF2B5EF4-FFF2-40B4-BE49-F238E27FC236}">
              <a16:creationId xmlns:a16="http://schemas.microsoft.com/office/drawing/2014/main" xmlns="" id="{E5F891F3-2AAC-4D66-AE6B-6058E3FB0B6F}"/>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50" name="Text Box 747">
          <a:extLst>
            <a:ext uri="{FF2B5EF4-FFF2-40B4-BE49-F238E27FC236}">
              <a16:creationId xmlns:a16="http://schemas.microsoft.com/office/drawing/2014/main" xmlns="" id="{1EF5392A-3AF9-4202-9314-4184C68C0C0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51" name="Text Box 748">
          <a:extLst>
            <a:ext uri="{FF2B5EF4-FFF2-40B4-BE49-F238E27FC236}">
              <a16:creationId xmlns:a16="http://schemas.microsoft.com/office/drawing/2014/main" xmlns="" id="{ACC27635-E484-4876-81E6-2AD0DDB695F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52" name="Text Box 749">
          <a:extLst>
            <a:ext uri="{FF2B5EF4-FFF2-40B4-BE49-F238E27FC236}">
              <a16:creationId xmlns:a16="http://schemas.microsoft.com/office/drawing/2014/main" xmlns="" id="{86F38068-661C-4544-8F52-865C07922B6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53" name="Text Box 750">
          <a:extLst>
            <a:ext uri="{FF2B5EF4-FFF2-40B4-BE49-F238E27FC236}">
              <a16:creationId xmlns:a16="http://schemas.microsoft.com/office/drawing/2014/main" xmlns="" id="{A6098C16-7E7F-48B3-A0BC-5715A169845D}"/>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54" name="Text Box 751">
          <a:extLst>
            <a:ext uri="{FF2B5EF4-FFF2-40B4-BE49-F238E27FC236}">
              <a16:creationId xmlns:a16="http://schemas.microsoft.com/office/drawing/2014/main" xmlns="" id="{853B508D-71E8-4E50-A350-C0570FEB749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55" name="Text Box 752">
          <a:extLst>
            <a:ext uri="{FF2B5EF4-FFF2-40B4-BE49-F238E27FC236}">
              <a16:creationId xmlns:a16="http://schemas.microsoft.com/office/drawing/2014/main" xmlns="" id="{32BECF9F-93FB-49F0-9076-E42CDEEF8635}"/>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56" name="Text Box 753">
          <a:extLst>
            <a:ext uri="{FF2B5EF4-FFF2-40B4-BE49-F238E27FC236}">
              <a16:creationId xmlns:a16="http://schemas.microsoft.com/office/drawing/2014/main" xmlns="" id="{B070C991-014D-4DD9-828E-1E4BC76187A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57" name="Text Box 754">
          <a:extLst>
            <a:ext uri="{FF2B5EF4-FFF2-40B4-BE49-F238E27FC236}">
              <a16:creationId xmlns:a16="http://schemas.microsoft.com/office/drawing/2014/main" xmlns="" id="{BAB03E9F-B479-48E3-A63B-7A84B723B532}"/>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58" name="Text Box 755">
          <a:extLst>
            <a:ext uri="{FF2B5EF4-FFF2-40B4-BE49-F238E27FC236}">
              <a16:creationId xmlns:a16="http://schemas.microsoft.com/office/drawing/2014/main" xmlns="" id="{0CF6DFB3-AE6E-4564-9659-570ABD87EFC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59" name="Text Box 756">
          <a:extLst>
            <a:ext uri="{FF2B5EF4-FFF2-40B4-BE49-F238E27FC236}">
              <a16:creationId xmlns:a16="http://schemas.microsoft.com/office/drawing/2014/main" xmlns="" id="{F04602EA-94D1-4A50-826F-B6C01CA20CB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60" name="Text Box 757">
          <a:extLst>
            <a:ext uri="{FF2B5EF4-FFF2-40B4-BE49-F238E27FC236}">
              <a16:creationId xmlns:a16="http://schemas.microsoft.com/office/drawing/2014/main" xmlns="" id="{0281FB5F-A026-4D8F-BF4D-E73BB0249F5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61" name="Text Box 758">
          <a:extLst>
            <a:ext uri="{FF2B5EF4-FFF2-40B4-BE49-F238E27FC236}">
              <a16:creationId xmlns:a16="http://schemas.microsoft.com/office/drawing/2014/main" xmlns="" id="{C45AA604-62D4-42FD-9489-F1385CA7691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62" name="Text Box 759">
          <a:extLst>
            <a:ext uri="{FF2B5EF4-FFF2-40B4-BE49-F238E27FC236}">
              <a16:creationId xmlns:a16="http://schemas.microsoft.com/office/drawing/2014/main" xmlns="" id="{1F73E06C-C645-4F73-8924-17CD6415658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63" name="Text Box 760">
          <a:extLst>
            <a:ext uri="{FF2B5EF4-FFF2-40B4-BE49-F238E27FC236}">
              <a16:creationId xmlns:a16="http://schemas.microsoft.com/office/drawing/2014/main" xmlns="" id="{88813385-31B8-403A-A056-68553C4D41D7}"/>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64" name="Text Box 761">
          <a:extLst>
            <a:ext uri="{FF2B5EF4-FFF2-40B4-BE49-F238E27FC236}">
              <a16:creationId xmlns:a16="http://schemas.microsoft.com/office/drawing/2014/main" xmlns="" id="{58FCD306-0B93-48F8-AB03-056DE635D968}"/>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65" name="Text Box 762">
          <a:extLst>
            <a:ext uri="{FF2B5EF4-FFF2-40B4-BE49-F238E27FC236}">
              <a16:creationId xmlns:a16="http://schemas.microsoft.com/office/drawing/2014/main" xmlns="" id="{E585CDC0-4261-4092-A314-5DA520594D9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66" name="Text Box 763">
          <a:extLst>
            <a:ext uri="{FF2B5EF4-FFF2-40B4-BE49-F238E27FC236}">
              <a16:creationId xmlns:a16="http://schemas.microsoft.com/office/drawing/2014/main" xmlns="" id="{BA5069DE-A5F9-4FE9-B7E6-9A4B479389A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67" name="Text Box 764">
          <a:extLst>
            <a:ext uri="{FF2B5EF4-FFF2-40B4-BE49-F238E27FC236}">
              <a16:creationId xmlns:a16="http://schemas.microsoft.com/office/drawing/2014/main" xmlns="" id="{4976E6D9-86FA-4A44-AADF-13A2E6D5107C}"/>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68" name="Text Box 765">
          <a:extLst>
            <a:ext uri="{FF2B5EF4-FFF2-40B4-BE49-F238E27FC236}">
              <a16:creationId xmlns:a16="http://schemas.microsoft.com/office/drawing/2014/main" xmlns="" id="{B5DA099B-DA32-4B86-91A2-58D67D7225B9}"/>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69" name="Text Box 766">
          <a:extLst>
            <a:ext uri="{FF2B5EF4-FFF2-40B4-BE49-F238E27FC236}">
              <a16:creationId xmlns:a16="http://schemas.microsoft.com/office/drawing/2014/main" xmlns="" id="{A89C3460-4599-4CB6-96A2-4138AA2FB5E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70" name="Text Box 767">
          <a:extLst>
            <a:ext uri="{FF2B5EF4-FFF2-40B4-BE49-F238E27FC236}">
              <a16:creationId xmlns:a16="http://schemas.microsoft.com/office/drawing/2014/main" xmlns="" id="{CADDFE9F-6A28-481A-9ADC-DEE5CE285FEA}"/>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71" name="Text Box 768">
          <a:extLst>
            <a:ext uri="{FF2B5EF4-FFF2-40B4-BE49-F238E27FC236}">
              <a16:creationId xmlns:a16="http://schemas.microsoft.com/office/drawing/2014/main" xmlns="" id="{CB5D61FE-5895-40DA-9D6B-719E99100941}"/>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72" name="Text Box 769">
          <a:extLst>
            <a:ext uri="{FF2B5EF4-FFF2-40B4-BE49-F238E27FC236}">
              <a16:creationId xmlns:a16="http://schemas.microsoft.com/office/drawing/2014/main" xmlns="" id="{9748522C-FFBF-4C82-95AA-942B8A03A48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73" name="Text Box 770">
          <a:extLst>
            <a:ext uri="{FF2B5EF4-FFF2-40B4-BE49-F238E27FC236}">
              <a16:creationId xmlns:a16="http://schemas.microsoft.com/office/drawing/2014/main" xmlns="" id="{E466D3CB-BA60-4F6D-9187-6F5154B240EB}"/>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74" name="Text Box 771">
          <a:extLst>
            <a:ext uri="{FF2B5EF4-FFF2-40B4-BE49-F238E27FC236}">
              <a16:creationId xmlns:a16="http://schemas.microsoft.com/office/drawing/2014/main" xmlns="" id="{690CAF5A-B2FA-4607-8558-E02EA04AE296}"/>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336</xdr:row>
      <xdr:rowOff>0</xdr:rowOff>
    </xdr:from>
    <xdr:to>
      <xdr:col>1</xdr:col>
      <xdr:colOff>104775</xdr:colOff>
      <xdr:row>336</xdr:row>
      <xdr:rowOff>66675</xdr:rowOff>
    </xdr:to>
    <xdr:sp macro="" textlink="">
      <xdr:nvSpPr>
        <xdr:cNvPr id="775" name="Text Box 772">
          <a:extLst>
            <a:ext uri="{FF2B5EF4-FFF2-40B4-BE49-F238E27FC236}">
              <a16:creationId xmlns:a16="http://schemas.microsoft.com/office/drawing/2014/main" xmlns="" id="{F9DD2FB0-20C0-4CB1-B54F-5C4B7DB2ACCE}"/>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0"/>
  <sheetViews>
    <sheetView tabSelected="1" view="pageBreakPreview" topLeftCell="B1" zoomScale="80" zoomScaleNormal="80" zoomScaleSheetLayoutView="80" zoomScalePageLayoutView="89" workbookViewId="0">
      <pane ySplit="17" topLeftCell="A375" activePane="bottomLeft" state="frozen"/>
      <selection pane="bottomLeft" activeCell="B375" sqref="B375:B379"/>
    </sheetView>
  </sheetViews>
  <sheetFormatPr defaultColWidth="9.140625" defaultRowHeight="15.75" x14ac:dyDescent="0.25"/>
  <cols>
    <col min="1" max="1" width="6.140625" style="1" customWidth="1"/>
    <col min="2" max="2" width="53.7109375" style="2" customWidth="1"/>
    <col min="3" max="3" width="22.5703125" style="2" customWidth="1"/>
    <col min="4" max="4" width="21.140625" style="2" customWidth="1"/>
    <col min="5" max="5" width="13" style="2" customWidth="1"/>
    <col min="6" max="6" width="10.28515625" style="2" customWidth="1"/>
    <col min="7" max="7" width="13.85546875" style="2" customWidth="1"/>
    <col min="8" max="8" width="11.5703125" style="2" customWidth="1"/>
    <col min="9" max="9" width="17.28515625" style="2" customWidth="1"/>
    <col min="10" max="10" width="14.28515625" style="2" customWidth="1"/>
    <col min="11" max="11" width="14.5703125" style="2" customWidth="1"/>
    <col min="12" max="12" width="13.5703125" style="2" customWidth="1"/>
    <col min="13" max="13" width="14.28515625" style="2" customWidth="1"/>
    <col min="14" max="14" width="11.5703125" style="2" customWidth="1"/>
    <col min="15" max="15" width="18.140625" style="2" customWidth="1"/>
    <col min="16" max="16" width="32.5703125" style="2" customWidth="1"/>
    <col min="17" max="16384" width="9.140625" style="2"/>
  </cols>
  <sheetData>
    <row r="1" spans="1:16" ht="15.6" hidden="1" x14ac:dyDescent="0.3"/>
    <row r="2" spans="1:16" ht="15.75" hidden="1" customHeight="1" x14ac:dyDescent="0.3">
      <c r="L2" s="509" t="s">
        <v>19</v>
      </c>
      <c r="M2" s="509"/>
      <c r="N2" s="509"/>
      <c r="O2" s="3"/>
    </row>
    <row r="3" spans="1:16" ht="15.75" hidden="1" customHeight="1" x14ac:dyDescent="0.3">
      <c r="L3" s="509" t="s">
        <v>20</v>
      </c>
      <c r="M3" s="509"/>
      <c r="N3" s="509"/>
      <c r="O3" s="3"/>
    </row>
    <row r="4" spans="1:16" ht="15.75" hidden="1" customHeight="1" x14ac:dyDescent="0.3">
      <c r="L4" s="509" t="s">
        <v>21</v>
      </c>
      <c r="M4" s="509"/>
      <c r="N4" s="509"/>
      <c r="O4" s="3"/>
    </row>
    <row r="5" spans="1:16" ht="15.75" hidden="1" customHeight="1" x14ac:dyDescent="0.3">
      <c r="L5" s="509" t="s">
        <v>24</v>
      </c>
      <c r="M5" s="509"/>
      <c r="N5" s="509"/>
      <c r="O5" s="3"/>
    </row>
    <row r="6" spans="1:16" ht="15.6" hidden="1" x14ac:dyDescent="0.3">
      <c r="L6" s="509" t="s">
        <v>26</v>
      </c>
      <c r="M6" s="509"/>
      <c r="N6" s="509"/>
      <c r="O6" s="3"/>
    </row>
    <row r="7" spans="1:16" ht="19.5" hidden="1" customHeight="1" x14ac:dyDescent="0.3">
      <c r="L7" s="3"/>
      <c r="M7" s="3"/>
      <c r="N7" s="3"/>
      <c r="O7" s="3"/>
    </row>
    <row r="8" spans="1:16" ht="15.75" hidden="1" customHeight="1" x14ac:dyDescent="0.3">
      <c r="L8" s="509" t="s">
        <v>22</v>
      </c>
      <c r="M8" s="509"/>
      <c r="N8" s="509"/>
      <c r="O8" s="3"/>
    </row>
    <row r="9" spans="1:16" ht="15.75" hidden="1" customHeight="1" x14ac:dyDescent="0.3">
      <c r="L9" s="509" t="s">
        <v>23</v>
      </c>
      <c r="M9" s="509"/>
      <c r="N9" s="509"/>
      <c r="O9" s="3"/>
    </row>
    <row r="10" spans="1:16" ht="15.75" hidden="1" customHeight="1" x14ac:dyDescent="0.3">
      <c r="L10" s="509" t="s">
        <v>21</v>
      </c>
      <c r="M10" s="509"/>
      <c r="N10" s="509"/>
      <c r="O10" s="3"/>
    </row>
    <row r="11" spans="1:16" ht="15.75" hidden="1" customHeight="1" x14ac:dyDescent="0.3">
      <c r="L11" s="509" t="s">
        <v>25</v>
      </c>
      <c r="M11" s="509"/>
      <c r="N11" s="509"/>
      <c r="O11" s="3"/>
    </row>
    <row r="12" spans="1:16" ht="15.6" hidden="1" x14ac:dyDescent="0.3">
      <c r="L12" s="509" t="s">
        <v>26</v>
      </c>
      <c r="M12" s="509"/>
      <c r="N12" s="509"/>
      <c r="O12" s="3"/>
    </row>
    <row r="13" spans="1:16" ht="15.6" hidden="1" x14ac:dyDescent="0.3"/>
    <row r="14" spans="1:16" ht="69" customHeight="1" x14ac:dyDescent="0.3">
      <c r="B14" s="510" t="s">
        <v>97</v>
      </c>
      <c r="C14" s="511"/>
      <c r="D14" s="511"/>
      <c r="E14" s="511"/>
      <c r="F14" s="511"/>
      <c r="G14" s="511"/>
      <c r="H14" s="511"/>
      <c r="I14" s="511"/>
      <c r="J14" s="511"/>
      <c r="K14" s="511"/>
      <c r="L14" s="511"/>
      <c r="M14" s="511"/>
    </row>
    <row r="15" spans="1:16" s="4" customFormat="1" ht="18.75" customHeight="1" x14ac:dyDescent="0.25">
      <c r="A15" s="501" t="s">
        <v>0</v>
      </c>
      <c r="B15" s="501" t="s">
        <v>98</v>
      </c>
      <c r="C15" s="501" t="s">
        <v>99</v>
      </c>
      <c r="D15" s="501" t="s">
        <v>100</v>
      </c>
      <c r="E15" s="501" t="s">
        <v>101</v>
      </c>
      <c r="F15" s="501" t="s">
        <v>102</v>
      </c>
      <c r="G15" s="501" t="s">
        <v>103</v>
      </c>
      <c r="H15" s="501" t="s">
        <v>104</v>
      </c>
      <c r="I15" s="526" t="s">
        <v>105</v>
      </c>
      <c r="J15" s="527"/>
      <c r="K15" s="527"/>
      <c r="L15" s="527"/>
      <c r="M15" s="527"/>
      <c r="N15" s="514" t="s">
        <v>111</v>
      </c>
      <c r="O15" s="514" t="s">
        <v>112</v>
      </c>
      <c r="P15" s="514" t="s">
        <v>113</v>
      </c>
    </row>
    <row r="16" spans="1:16" s="4" customFormat="1" ht="110.25" customHeight="1" x14ac:dyDescent="0.25">
      <c r="A16" s="502"/>
      <c r="B16" s="502"/>
      <c r="C16" s="502"/>
      <c r="D16" s="502"/>
      <c r="E16" s="502"/>
      <c r="F16" s="502"/>
      <c r="G16" s="502"/>
      <c r="H16" s="502"/>
      <c r="I16" s="5" t="s">
        <v>106</v>
      </c>
      <c r="J16" s="5" t="s">
        <v>107</v>
      </c>
      <c r="K16" s="5" t="s">
        <v>108</v>
      </c>
      <c r="L16" s="5" t="s">
        <v>109</v>
      </c>
      <c r="M16" s="6" t="s">
        <v>110</v>
      </c>
      <c r="N16" s="515"/>
      <c r="O16" s="515"/>
      <c r="P16" s="515"/>
    </row>
    <row r="17" spans="1:16" s="4" customFormat="1" ht="15.6" x14ac:dyDescent="0.3">
      <c r="A17" s="7">
        <v>1</v>
      </c>
      <c r="B17" s="7">
        <v>2</v>
      </c>
      <c r="C17" s="7">
        <v>3</v>
      </c>
      <c r="D17" s="7">
        <v>4</v>
      </c>
      <c r="E17" s="7">
        <v>5</v>
      </c>
      <c r="F17" s="7"/>
      <c r="G17" s="7">
        <v>6</v>
      </c>
      <c r="H17" s="7">
        <v>7</v>
      </c>
      <c r="I17" s="7">
        <v>8</v>
      </c>
      <c r="J17" s="7">
        <v>9</v>
      </c>
      <c r="K17" s="7">
        <v>10</v>
      </c>
      <c r="L17" s="7">
        <v>11</v>
      </c>
      <c r="M17" s="8">
        <v>12</v>
      </c>
      <c r="N17" s="9"/>
      <c r="O17" s="9"/>
      <c r="P17" s="9"/>
    </row>
    <row r="18" spans="1:16" s="4" customFormat="1" ht="21.75" customHeight="1" x14ac:dyDescent="0.25">
      <c r="A18" s="7"/>
      <c r="B18" s="528" t="s">
        <v>114</v>
      </c>
      <c r="C18" s="529"/>
      <c r="D18" s="529"/>
      <c r="E18" s="529"/>
      <c r="F18" s="529"/>
      <c r="G18" s="529"/>
      <c r="H18" s="529"/>
      <c r="I18" s="529"/>
      <c r="J18" s="529"/>
      <c r="K18" s="529"/>
      <c r="L18" s="529"/>
      <c r="M18" s="529"/>
      <c r="N18" s="9"/>
      <c r="O18" s="9"/>
      <c r="P18" s="9"/>
    </row>
    <row r="19" spans="1:16" s="4" customFormat="1" ht="18.75" x14ac:dyDescent="0.25">
      <c r="A19" s="7"/>
      <c r="B19" s="528" t="s">
        <v>115</v>
      </c>
      <c r="C19" s="529"/>
      <c r="D19" s="529"/>
      <c r="E19" s="529"/>
      <c r="F19" s="529"/>
      <c r="G19" s="529"/>
      <c r="H19" s="529"/>
      <c r="I19" s="529"/>
      <c r="J19" s="529"/>
      <c r="K19" s="529"/>
      <c r="L19" s="529"/>
      <c r="M19" s="529"/>
      <c r="N19" s="9"/>
      <c r="O19" s="9"/>
      <c r="P19" s="9"/>
    </row>
    <row r="20" spans="1:16" s="34" customFormat="1" ht="47.25" x14ac:dyDescent="0.25">
      <c r="A20" s="182" t="s">
        <v>2</v>
      </c>
      <c r="B20" s="376" t="s">
        <v>116</v>
      </c>
      <c r="C20" s="151" t="s">
        <v>451</v>
      </c>
      <c r="D20" s="153" t="s">
        <v>119</v>
      </c>
      <c r="E20" s="136" t="s">
        <v>3</v>
      </c>
      <c r="F20" s="136"/>
      <c r="G20" s="136">
        <v>6.7</v>
      </c>
      <c r="H20" s="154">
        <v>7</v>
      </c>
      <c r="I20" s="136">
        <v>7.2</v>
      </c>
      <c r="J20" s="150">
        <v>7.5</v>
      </c>
      <c r="K20" s="150">
        <v>7.7</v>
      </c>
      <c r="L20" s="150">
        <v>7.8</v>
      </c>
      <c r="M20" s="150">
        <v>7.8</v>
      </c>
      <c r="N20" s="152"/>
      <c r="O20" s="152"/>
      <c r="P20" s="152"/>
    </row>
    <row r="21" spans="1:16" s="372" customFormat="1" ht="54" customHeight="1" x14ac:dyDescent="0.25">
      <c r="A21" s="94"/>
      <c r="B21" s="377" t="s">
        <v>117</v>
      </c>
      <c r="C21" s="92" t="s">
        <v>452</v>
      </c>
      <c r="D21" s="92" t="s">
        <v>119</v>
      </c>
      <c r="E21" s="92" t="s">
        <v>3</v>
      </c>
      <c r="F21" s="92"/>
      <c r="G21" s="92">
        <v>120.5</v>
      </c>
      <c r="H21" s="92">
        <v>106.2</v>
      </c>
      <c r="I21" s="92">
        <v>101.1</v>
      </c>
      <c r="J21" s="93">
        <v>101.2</v>
      </c>
      <c r="K21" s="93">
        <v>101.3</v>
      </c>
      <c r="L21" s="93">
        <v>101.4</v>
      </c>
      <c r="M21" s="93">
        <v>101.5</v>
      </c>
      <c r="N21" s="106"/>
      <c r="O21" s="106"/>
      <c r="P21" s="106"/>
    </row>
    <row r="22" spans="1:16" s="40" customFormat="1" ht="54.75" customHeight="1" x14ac:dyDescent="0.25">
      <c r="A22" s="90"/>
      <c r="B22" s="95" t="s">
        <v>118</v>
      </c>
      <c r="C22" s="130" t="s">
        <v>120</v>
      </c>
      <c r="D22" s="130" t="s">
        <v>119</v>
      </c>
      <c r="E22" s="130" t="s">
        <v>3</v>
      </c>
      <c r="F22" s="130"/>
      <c r="G22" s="137">
        <v>100</v>
      </c>
      <c r="H22" s="84">
        <v>107</v>
      </c>
      <c r="I22" s="137">
        <v>101.2</v>
      </c>
      <c r="J22" s="137">
        <v>101.2</v>
      </c>
      <c r="K22" s="137">
        <v>101.3</v>
      </c>
      <c r="L22" s="137">
        <v>101.4</v>
      </c>
      <c r="M22" s="137">
        <v>101.5</v>
      </c>
      <c r="N22" s="70"/>
      <c r="O22" s="70"/>
      <c r="P22" s="70"/>
    </row>
    <row r="23" spans="1:16" s="23" customFormat="1" ht="30" customHeight="1" x14ac:dyDescent="0.25">
      <c r="A23" s="498"/>
      <c r="B23" s="492" t="s">
        <v>121</v>
      </c>
      <c r="C23" s="493" t="s">
        <v>329</v>
      </c>
      <c r="D23" s="493" t="s">
        <v>123</v>
      </c>
      <c r="E23" s="428" t="s">
        <v>124</v>
      </c>
      <c r="F23" s="493" t="s">
        <v>126</v>
      </c>
      <c r="G23" s="425">
        <v>0</v>
      </c>
      <c r="H23" s="425">
        <v>0</v>
      </c>
      <c r="I23" s="425">
        <v>3</v>
      </c>
      <c r="J23" s="425">
        <v>2</v>
      </c>
      <c r="K23" s="425">
        <v>2</v>
      </c>
      <c r="L23" s="425">
        <v>0</v>
      </c>
      <c r="M23" s="425">
        <v>0</v>
      </c>
      <c r="N23" s="68"/>
      <c r="O23" s="68"/>
      <c r="P23" s="68"/>
    </row>
    <row r="24" spans="1:16" s="23" customFormat="1" ht="47.25" customHeight="1" x14ac:dyDescent="0.25">
      <c r="A24" s="498"/>
      <c r="B24" s="492"/>
      <c r="C24" s="493"/>
      <c r="D24" s="493"/>
      <c r="E24" s="428" t="s">
        <v>125</v>
      </c>
      <c r="F24" s="493"/>
      <c r="G24" s="425">
        <v>0</v>
      </c>
      <c r="H24" s="425">
        <v>0</v>
      </c>
      <c r="I24" s="425">
        <f>I25+I26+I28+I27+I29+I30+I31</f>
        <v>5197.8999999999996</v>
      </c>
      <c r="J24" s="425">
        <f t="shared" ref="J24:M24" si="0">J25+J26+J28+J27+J29+J30+J31</f>
        <v>12234</v>
      </c>
      <c r="K24" s="425">
        <f t="shared" si="0"/>
        <v>3432</v>
      </c>
      <c r="L24" s="425">
        <f t="shared" si="0"/>
        <v>0</v>
      </c>
      <c r="M24" s="425">
        <f t="shared" si="0"/>
        <v>0</v>
      </c>
      <c r="N24" s="68"/>
      <c r="O24" s="68"/>
      <c r="P24" s="68"/>
    </row>
    <row r="25" spans="1:16" s="34" customFormat="1" ht="74.25" customHeight="1" x14ac:dyDescent="0.25">
      <c r="A25" s="130">
        <v>1</v>
      </c>
      <c r="B25" s="138" t="s">
        <v>127</v>
      </c>
      <c r="C25" s="130" t="s">
        <v>133</v>
      </c>
      <c r="D25" s="130" t="s">
        <v>130</v>
      </c>
      <c r="E25" s="130" t="s">
        <v>125</v>
      </c>
      <c r="F25" s="130" t="s">
        <v>131</v>
      </c>
      <c r="G25" s="130"/>
      <c r="H25" s="130"/>
      <c r="I25" s="130">
        <v>3486</v>
      </c>
      <c r="J25" s="130"/>
      <c r="K25" s="130"/>
      <c r="L25" s="130"/>
      <c r="M25" s="130"/>
      <c r="N25" s="68" t="s">
        <v>428</v>
      </c>
      <c r="O25" s="68"/>
      <c r="P25" s="68"/>
    </row>
    <row r="26" spans="1:16" s="34" customFormat="1" ht="54.75" customHeight="1" x14ac:dyDescent="0.25">
      <c r="A26" s="130">
        <v>2</v>
      </c>
      <c r="B26" s="138" t="s">
        <v>128</v>
      </c>
      <c r="C26" s="130" t="s">
        <v>129</v>
      </c>
      <c r="D26" s="130" t="s">
        <v>132</v>
      </c>
      <c r="E26" s="130" t="s">
        <v>125</v>
      </c>
      <c r="F26" s="130" t="s">
        <v>131</v>
      </c>
      <c r="G26" s="130"/>
      <c r="H26" s="130"/>
      <c r="I26" s="130">
        <v>120</v>
      </c>
      <c r="J26" s="130"/>
      <c r="K26" s="130"/>
      <c r="L26" s="130"/>
      <c r="M26" s="130"/>
      <c r="N26" s="68" t="s">
        <v>428</v>
      </c>
      <c r="O26" s="68"/>
      <c r="P26" s="68"/>
    </row>
    <row r="27" spans="1:16" s="34" customFormat="1" ht="54.75" customHeight="1" x14ac:dyDescent="0.25">
      <c r="A27" s="130">
        <v>3</v>
      </c>
      <c r="B27" s="132" t="s">
        <v>135</v>
      </c>
      <c r="C27" s="130" t="s">
        <v>136</v>
      </c>
      <c r="D27" s="130" t="s">
        <v>132</v>
      </c>
      <c r="E27" s="130" t="s">
        <v>125</v>
      </c>
      <c r="F27" s="130" t="s">
        <v>131</v>
      </c>
      <c r="G27" s="130"/>
      <c r="H27" s="130"/>
      <c r="I27" s="130"/>
      <c r="J27" s="68">
        <v>10418</v>
      </c>
      <c r="K27" s="130"/>
      <c r="L27" s="130"/>
      <c r="M27" s="130"/>
      <c r="N27" s="68" t="s">
        <v>428</v>
      </c>
      <c r="O27" s="68"/>
      <c r="P27" s="68"/>
    </row>
    <row r="28" spans="1:16" s="34" customFormat="1" ht="65.25" customHeight="1" x14ac:dyDescent="0.25">
      <c r="A28" s="130">
        <v>4</v>
      </c>
      <c r="B28" s="132" t="s">
        <v>137</v>
      </c>
      <c r="C28" s="130" t="s">
        <v>138</v>
      </c>
      <c r="D28" s="130" t="s">
        <v>130</v>
      </c>
      <c r="E28" s="130" t="s">
        <v>125</v>
      </c>
      <c r="F28" s="130" t="s">
        <v>131</v>
      </c>
      <c r="G28" s="130"/>
      <c r="H28" s="130"/>
      <c r="I28" s="130">
        <v>1591.9</v>
      </c>
      <c r="J28" s="68"/>
      <c r="K28" s="130"/>
      <c r="L28" s="130"/>
      <c r="M28" s="130"/>
      <c r="N28" s="68" t="s">
        <v>428</v>
      </c>
      <c r="O28" s="68"/>
      <c r="P28" s="68"/>
    </row>
    <row r="29" spans="1:16" s="15" customFormat="1" ht="75.75" customHeight="1" x14ac:dyDescent="0.25">
      <c r="A29" s="130">
        <v>5</v>
      </c>
      <c r="B29" s="132" t="s">
        <v>134</v>
      </c>
      <c r="C29" s="130" t="s">
        <v>140</v>
      </c>
      <c r="D29" s="130" t="s">
        <v>130</v>
      </c>
      <c r="E29" s="130" t="s">
        <v>125</v>
      </c>
      <c r="F29" s="130" t="s">
        <v>131</v>
      </c>
      <c r="G29" s="130"/>
      <c r="H29" s="130"/>
      <c r="I29" s="130"/>
      <c r="J29" s="68">
        <v>1816</v>
      </c>
      <c r="K29" s="130"/>
      <c r="L29" s="130"/>
      <c r="M29" s="130"/>
      <c r="N29" s="68" t="s">
        <v>428</v>
      </c>
      <c r="O29" s="68"/>
      <c r="P29" s="68"/>
    </row>
    <row r="30" spans="1:16" s="15" customFormat="1" ht="80.25" customHeight="1" x14ac:dyDescent="0.25">
      <c r="A30" s="130">
        <v>6</v>
      </c>
      <c r="B30" s="132" t="s">
        <v>139</v>
      </c>
      <c r="C30" s="130" t="s">
        <v>141</v>
      </c>
      <c r="D30" s="130" t="s">
        <v>130</v>
      </c>
      <c r="E30" s="130" t="s">
        <v>125</v>
      </c>
      <c r="F30" s="130" t="s">
        <v>131</v>
      </c>
      <c r="G30" s="130"/>
      <c r="H30" s="130"/>
      <c r="I30" s="130"/>
      <c r="J30" s="68"/>
      <c r="K30" s="130">
        <v>1953</v>
      </c>
      <c r="L30" s="130"/>
      <c r="M30" s="130"/>
      <c r="N30" s="68" t="s">
        <v>428</v>
      </c>
      <c r="O30" s="68"/>
      <c r="P30" s="68"/>
    </row>
    <row r="31" spans="1:16" s="15" customFormat="1" ht="79.5" customHeight="1" x14ac:dyDescent="0.25">
      <c r="A31" s="130">
        <v>7</v>
      </c>
      <c r="B31" s="132" t="s">
        <v>143</v>
      </c>
      <c r="C31" s="130" t="s">
        <v>142</v>
      </c>
      <c r="D31" s="130" t="s">
        <v>130</v>
      </c>
      <c r="E31" s="130" t="s">
        <v>125</v>
      </c>
      <c r="F31" s="130" t="s">
        <v>131</v>
      </c>
      <c r="G31" s="130"/>
      <c r="H31" s="130"/>
      <c r="I31" s="130"/>
      <c r="J31" s="68"/>
      <c r="K31" s="130">
        <v>1479</v>
      </c>
      <c r="L31" s="130"/>
      <c r="M31" s="130"/>
      <c r="N31" s="68" t="s">
        <v>428</v>
      </c>
      <c r="O31" s="68"/>
      <c r="P31" s="68"/>
    </row>
    <row r="32" spans="1:16" s="15" customFormat="1" ht="79.5" customHeight="1" x14ac:dyDescent="0.25">
      <c r="A32" s="482">
        <v>8</v>
      </c>
      <c r="B32" s="483" t="s">
        <v>444</v>
      </c>
      <c r="C32" s="484" t="s">
        <v>447</v>
      </c>
      <c r="D32" s="482" t="s">
        <v>130</v>
      </c>
      <c r="E32" s="482" t="s">
        <v>125</v>
      </c>
      <c r="F32" s="482" t="s">
        <v>131</v>
      </c>
      <c r="G32" s="482"/>
      <c r="H32" s="482"/>
      <c r="I32" s="482">
        <v>200</v>
      </c>
      <c r="J32" s="485">
        <v>1900</v>
      </c>
      <c r="K32" s="482">
        <v>1900</v>
      </c>
      <c r="L32" s="482"/>
      <c r="M32" s="482"/>
      <c r="N32" s="485" t="s">
        <v>428</v>
      </c>
      <c r="O32" s="485"/>
      <c r="P32" s="485"/>
    </row>
    <row r="33" spans="1:16" s="15" customFormat="1" ht="79.5" customHeight="1" x14ac:dyDescent="0.25">
      <c r="A33" s="482">
        <v>9</v>
      </c>
      <c r="B33" s="483" t="s">
        <v>445</v>
      </c>
      <c r="C33" s="484" t="s">
        <v>448</v>
      </c>
      <c r="D33" s="482" t="s">
        <v>130</v>
      </c>
      <c r="E33" s="482" t="s">
        <v>125</v>
      </c>
      <c r="F33" s="482" t="s">
        <v>131</v>
      </c>
      <c r="G33" s="482"/>
      <c r="H33" s="482"/>
      <c r="I33" s="482">
        <v>1000</v>
      </c>
      <c r="J33" s="485">
        <v>1000</v>
      </c>
      <c r="K33" s="482"/>
      <c r="L33" s="482"/>
      <c r="M33" s="482"/>
      <c r="N33" s="485" t="s">
        <v>428</v>
      </c>
      <c r="O33" s="485"/>
      <c r="P33" s="485"/>
    </row>
    <row r="34" spans="1:16" s="15" customFormat="1" ht="79.5" customHeight="1" x14ac:dyDescent="0.25">
      <c r="A34" s="482">
        <v>10</v>
      </c>
      <c r="B34" s="483" t="s">
        <v>446</v>
      </c>
      <c r="C34" s="484" t="s">
        <v>449</v>
      </c>
      <c r="D34" s="482" t="s">
        <v>130</v>
      </c>
      <c r="E34" s="482" t="s">
        <v>125</v>
      </c>
      <c r="F34" s="482" t="s">
        <v>131</v>
      </c>
      <c r="G34" s="482"/>
      <c r="H34" s="482"/>
      <c r="I34" s="482">
        <v>112</v>
      </c>
      <c r="J34" s="485"/>
      <c r="K34" s="482"/>
      <c r="L34" s="482"/>
      <c r="M34" s="482"/>
      <c r="N34" s="485" t="s">
        <v>428</v>
      </c>
      <c r="O34" s="485"/>
      <c r="P34" s="485"/>
    </row>
    <row r="35" spans="1:16" s="15" customFormat="1" ht="79.5" customHeight="1" x14ac:dyDescent="0.25">
      <c r="A35" s="482">
        <v>11</v>
      </c>
      <c r="B35" s="483" t="s">
        <v>445</v>
      </c>
      <c r="C35" s="484" t="s">
        <v>450</v>
      </c>
      <c r="D35" s="482" t="s">
        <v>132</v>
      </c>
      <c r="E35" s="482" t="s">
        <v>125</v>
      </c>
      <c r="F35" s="482" t="s">
        <v>131</v>
      </c>
      <c r="G35" s="482"/>
      <c r="H35" s="482"/>
      <c r="I35" s="482">
        <v>80</v>
      </c>
      <c r="J35" s="485"/>
      <c r="K35" s="482"/>
      <c r="L35" s="482"/>
      <c r="M35" s="482"/>
      <c r="N35" s="485" t="s">
        <v>428</v>
      </c>
      <c r="O35" s="485"/>
      <c r="P35" s="485"/>
    </row>
    <row r="36" spans="1:16" s="15" customFormat="1" ht="79.5" customHeight="1" x14ac:dyDescent="0.25">
      <c r="A36" s="474"/>
      <c r="B36" s="520" t="s">
        <v>443</v>
      </c>
      <c r="C36" s="522" t="s">
        <v>122</v>
      </c>
      <c r="D36" s="522" t="s">
        <v>176</v>
      </c>
      <c r="E36" s="475" t="s">
        <v>124</v>
      </c>
      <c r="F36" s="475"/>
      <c r="G36" s="475"/>
      <c r="H36" s="475"/>
      <c r="I36" s="475">
        <v>35</v>
      </c>
      <c r="J36" s="476">
        <v>48</v>
      </c>
      <c r="K36" s="475">
        <v>55</v>
      </c>
      <c r="L36" s="475">
        <v>51</v>
      </c>
      <c r="M36" s="474"/>
      <c r="N36" s="68"/>
      <c r="O36" s="68"/>
      <c r="P36" s="68"/>
    </row>
    <row r="37" spans="1:16" s="15" customFormat="1" ht="79.5" customHeight="1" x14ac:dyDescent="0.25">
      <c r="A37" s="473"/>
      <c r="B37" s="521"/>
      <c r="C37" s="523"/>
      <c r="D37" s="523"/>
      <c r="E37" s="475" t="s">
        <v>125</v>
      </c>
      <c r="F37" s="475"/>
      <c r="G37" s="475"/>
      <c r="H37" s="475"/>
      <c r="I37" s="475">
        <v>348</v>
      </c>
      <c r="J37" s="476">
        <v>525</v>
      </c>
      <c r="K37" s="475">
        <v>701</v>
      </c>
      <c r="L37" s="475">
        <v>701</v>
      </c>
      <c r="M37" s="473"/>
      <c r="N37" s="68"/>
      <c r="O37" s="68"/>
      <c r="P37" s="68"/>
    </row>
    <row r="38" spans="1:16" s="15" customFormat="1" ht="44.25" customHeight="1" x14ac:dyDescent="0.25">
      <c r="A38" s="156"/>
      <c r="B38" s="429" t="s">
        <v>144</v>
      </c>
      <c r="C38" s="156"/>
      <c r="D38" s="156"/>
      <c r="E38" s="156"/>
      <c r="F38" s="156"/>
      <c r="G38" s="156">
        <f>G25+G26+G27+G28+G29+G30+G31</f>
        <v>0</v>
      </c>
      <c r="H38" s="156">
        <f t="shared" ref="H38:M38" si="1">H25+H26+H27+H28+H29+H30+H31</f>
        <v>0</v>
      </c>
      <c r="I38" s="156">
        <f>I25+I26+I27+I28+I29+I30+I31+I37+I32+I33++++++I34++++++++++++++I35</f>
        <v>6937.9</v>
      </c>
      <c r="J38" s="156">
        <f t="shared" ref="J38:L38" si="2">J25+J26+J27+J28+J29+J30+J31+J37+J32+J33++++++J34++++++++++++++J35</f>
        <v>15659</v>
      </c>
      <c r="K38" s="156">
        <f t="shared" si="2"/>
        <v>6033</v>
      </c>
      <c r="L38" s="156">
        <f t="shared" si="2"/>
        <v>701</v>
      </c>
      <c r="M38" s="156">
        <f t="shared" si="1"/>
        <v>0</v>
      </c>
      <c r="N38" s="432"/>
      <c r="O38" s="432"/>
      <c r="P38" s="432"/>
    </row>
    <row r="39" spans="1:16" s="15" customFormat="1" ht="23.25" customHeight="1" x14ac:dyDescent="0.25">
      <c r="A39" s="90"/>
      <c r="B39" s="512" t="s">
        <v>145</v>
      </c>
      <c r="C39" s="512"/>
      <c r="D39" s="512"/>
      <c r="E39" s="512"/>
      <c r="F39" s="512"/>
      <c r="G39" s="512"/>
      <c r="H39" s="512"/>
      <c r="I39" s="512"/>
      <c r="J39" s="512"/>
      <c r="K39" s="512"/>
      <c r="L39" s="512"/>
      <c r="M39" s="512"/>
      <c r="N39" s="512"/>
      <c r="O39" s="512"/>
      <c r="P39" s="512"/>
    </row>
    <row r="40" spans="1:16" s="34" customFormat="1" ht="56.25" customHeight="1" x14ac:dyDescent="0.25">
      <c r="A40" s="182">
        <v>2</v>
      </c>
      <c r="B40" s="182" t="s">
        <v>146</v>
      </c>
      <c r="C40" s="136" t="s">
        <v>453</v>
      </c>
      <c r="D40" s="136" t="s">
        <v>147</v>
      </c>
      <c r="E40" s="91" t="s">
        <v>148</v>
      </c>
      <c r="F40" s="182"/>
      <c r="G40" s="182"/>
      <c r="H40" s="182"/>
      <c r="I40" s="375">
        <v>1003.8</v>
      </c>
      <c r="J40" s="375">
        <v>1232.0999999999999</v>
      </c>
      <c r="K40" s="375">
        <v>1519.3</v>
      </c>
      <c r="L40" s="375">
        <v>1864.1</v>
      </c>
      <c r="M40" s="375">
        <v>2165.6</v>
      </c>
      <c r="N40" s="182"/>
      <c r="O40" s="182"/>
      <c r="P40" s="182"/>
    </row>
    <row r="41" spans="1:16" s="15" customFormat="1" ht="42" customHeight="1" x14ac:dyDescent="0.25">
      <c r="A41" s="90"/>
      <c r="B41" s="98" t="s">
        <v>118</v>
      </c>
      <c r="C41" s="130" t="s">
        <v>329</v>
      </c>
      <c r="D41" s="134" t="s">
        <v>147</v>
      </c>
      <c r="E41" s="22" t="s">
        <v>148</v>
      </c>
      <c r="F41" s="5"/>
      <c r="G41" s="5"/>
      <c r="H41" s="5"/>
      <c r="I41" s="26">
        <v>17.100000000000001</v>
      </c>
      <c r="J41" s="26">
        <v>20.9</v>
      </c>
      <c r="K41" s="26">
        <v>25.8</v>
      </c>
      <c r="L41" s="26">
        <v>31.4</v>
      </c>
      <c r="M41" s="26">
        <v>43</v>
      </c>
      <c r="N41" s="5"/>
      <c r="O41" s="5"/>
      <c r="P41" s="5"/>
    </row>
    <row r="42" spans="1:16" s="15" customFormat="1" ht="42" customHeight="1" x14ac:dyDescent="0.25">
      <c r="A42" s="421"/>
      <c r="B42" s="517" t="s">
        <v>149</v>
      </c>
      <c r="C42" s="518"/>
      <c r="D42" s="518"/>
      <c r="E42" s="518"/>
      <c r="F42" s="518"/>
      <c r="G42" s="518"/>
      <c r="H42" s="518"/>
      <c r="I42" s="518"/>
      <c r="J42" s="518"/>
      <c r="K42" s="518"/>
      <c r="L42" s="518"/>
      <c r="M42" s="518"/>
      <c r="N42" s="519"/>
      <c r="O42" s="420"/>
      <c r="P42" s="420"/>
    </row>
    <row r="43" spans="1:16" s="34" customFormat="1" ht="63.75" customHeight="1" x14ac:dyDescent="0.25">
      <c r="A43" s="182">
        <v>3</v>
      </c>
      <c r="B43" s="378" t="s">
        <v>150</v>
      </c>
      <c r="C43" s="136" t="s">
        <v>454</v>
      </c>
      <c r="D43" s="136" t="s">
        <v>119</v>
      </c>
      <c r="E43" s="136" t="s">
        <v>5</v>
      </c>
      <c r="F43" s="136"/>
      <c r="G43" s="136">
        <v>68.400000000000006</v>
      </c>
      <c r="H43" s="136">
        <v>171.8</v>
      </c>
      <c r="I43" s="136">
        <v>230.9</v>
      </c>
      <c r="J43" s="150">
        <v>308</v>
      </c>
      <c r="K43" s="150">
        <v>410.2</v>
      </c>
      <c r="L43" s="150">
        <v>559.20000000000005</v>
      </c>
      <c r="M43" s="150">
        <v>600</v>
      </c>
      <c r="N43" s="152"/>
      <c r="O43" s="152"/>
      <c r="P43" s="152"/>
    </row>
    <row r="44" spans="1:16" s="34" customFormat="1" ht="64.5" customHeight="1" x14ac:dyDescent="0.25">
      <c r="A44" s="90"/>
      <c r="B44" s="98" t="s">
        <v>118</v>
      </c>
      <c r="C44" s="130" t="s">
        <v>329</v>
      </c>
      <c r="D44" s="134" t="s">
        <v>147</v>
      </c>
      <c r="E44" s="22" t="s">
        <v>148</v>
      </c>
      <c r="F44" s="22"/>
      <c r="G44" s="130">
        <v>0.6</v>
      </c>
      <c r="H44" s="130">
        <v>0.4</v>
      </c>
      <c r="I44" s="130">
        <v>1.3</v>
      </c>
      <c r="J44" s="18">
        <v>1.8</v>
      </c>
      <c r="K44" s="18">
        <v>2.4</v>
      </c>
      <c r="L44" s="18">
        <v>3.2</v>
      </c>
      <c r="M44" s="18">
        <v>3.4</v>
      </c>
      <c r="N44" s="70"/>
      <c r="O44" s="70"/>
      <c r="P44" s="70"/>
    </row>
    <row r="45" spans="1:16" s="23" customFormat="1" ht="32.25" customHeight="1" x14ac:dyDescent="0.25">
      <c r="A45" s="427"/>
      <c r="B45" s="503" t="s">
        <v>151</v>
      </c>
      <c r="C45" s="504" t="s">
        <v>329</v>
      </c>
      <c r="D45" s="504" t="s">
        <v>132</v>
      </c>
      <c r="E45" s="425" t="s">
        <v>124</v>
      </c>
      <c r="F45" s="87"/>
      <c r="G45" s="425"/>
      <c r="H45" s="425"/>
      <c r="I45" s="425">
        <v>4</v>
      </c>
      <c r="J45" s="68">
        <v>3</v>
      </c>
      <c r="K45" s="68">
        <v>3</v>
      </c>
      <c r="L45" s="68">
        <v>1</v>
      </c>
      <c r="M45" s="68">
        <v>1</v>
      </c>
      <c r="N45" s="70"/>
      <c r="O45" s="70"/>
      <c r="P45" s="70"/>
    </row>
    <row r="46" spans="1:16" s="23" customFormat="1" ht="45" customHeight="1" x14ac:dyDescent="0.25">
      <c r="A46" s="427"/>
      <c r="B46" s="500"/>
      <c r="C46" s="505"/>
      <c r="D46" s="505"/>
      <c r="E46" s="425" t="s">
        <v>125</v>
      </c>
      <c r="F46" s="87"/>
      <c r="G46" s="425">
        <v>0</v>
      </c>
      <c r="H46" s="425">
        <v>0</v>
      </c>
      <c r="I46" s="436">
        <f>I47+I48+I49+I50+I51+I52+I53+I54+I55+I56</f>
        <v>286</v>
      </c>
      <c r="J46" s="436">
        <f>J47+J48+J49+J50+J51+J52+J53+J54+J55+J56</f>
        <v>25200</v>
      </c>
      <c r="K46" s="436">
        <f>K47+K48+K49+K50+K51+K52+K53+K54+K55+K56</f>
        <v>15639</v>
      </c>
      <c r="L46" s="436">
        <f>L47+L48+L49+L50+L51+L52+L53+L54+L55+L56</f>
        <v>15000</v>
      </c>
      <c r="M46" s="436">
        <f>M47+M48+M49+M50+M51+M52+M53+M54+M55+M56</f>
        <v>15010</v>
      </c>
      <c r="N46" s="425" t="s">
        <v>428</v>
      </c>
      <c r="O46" s="425"/>
      <c r="P46" s="426"/>
    </row>
    <row r="47" spans="1:16" ht="45" customHeight="1" x14ac:dyDescent="0.25">
      <c r="A47" s="134">
        <v>9</v>
      </c>
      <c r="B47" s="139" t="s">
        <v>152</v>
      </c>
      <c r="C47" s="64" t="s">
        <v>153</v>
      </c>
      <c r="D47" s="130" t="s">
        <v>132</v>
      </c>
      <c r="E47" s="130" t="s">
        <v>125</v>
      </c>
      <c r="F47" s="130" t="s">
        <v>131</v>
      </c>
      <c r="G47" s="130"/>
      <c r="H47" s="130"/>
      <c r="I47" s="63">
        <v>100</v>
      </c>
      <c r="J47" s="63"/>
      <c r="K47" s="63"/>
      <c r="L47" s="63"/>
      <c r="M47" s="63"/>
      <c r="N47" s="136" t="s">
        <v>428</v>
      </c>
      <c r="O47" s="130"/>
      <c r="P47" s="132"/>
    </row>
    <row r="48" spans="1:16" ht="45" customHeight="1" x14ac:dyDescent="0.25">
      <c r="A48" s="134">
        <v>10</v>
      </c>
      <c r="B48" s="139" t="s">
        <v>152</v>
      </c>
      <c r="C48" s="64" t="s">
        <v>154</v>
      </c>
      <c r="D48" s="130" t="s">
        <v>132</v>
      </c>
      <c r="E48" s="130" t="s">
        <v>125</v>
      </c>
      <c r="F48" s="130" t="s">
        <v>131</v>
      </c>
      <c r="G48" s="130"/>
      <c r="H48" s="130"/>
      <c r="I48" s="63"/>
      <c r="J48" s="63">
        <v>150</v>
      </c>
      <c r="K48" s="63"/>
      <c r="L48" s="63"/>
      <c r="M48" s="63"/>
      <c r="N48" s="136" t="s">
        <v>428</v>
      </c>
      <c r="O48" s="130"/>
      <c r="P48" s="132"/>
    </row>
    <row r="49" spans="1:16" ht="45" customHeight="1" x14ac:dyDescent="0.25">
      <c r="A49" s="134">
        <v>11</v>
      </c>
      <c r="B49" s="139" t="s">
        <v>169</v>
      </c>
      <c r="C49" s="64" t="s">
        <v>155</v>
      </c>
      <c r="D49" s="130" t="s">
        <v>132</v>
      </c>
      <c r="E49" s="130" t="s">
        <v>125</v>
      </c>
      <c r="F49" s="130" t="s">
        <v>131</v>
      </c>
      <c r="G49" s="130"/>
      <c r="H49" s="130"/>
      <c r="I49" s="63">
        <v>20</v>
      </c>
      <c r="J49" s="63"/>
      <c r="K49" s="63"/>
      <c r="L49" s="63"/>
      <c r="M49" s="63"/>
      <c r="N49" s="136" t="s">
        <v>428</v>
      </c>
      <c r="O49" s="130"/>
      <c r="P49" s="132"/>
    </row>
    <row r="50" spans="1:16" ht="65.25" customHeight="1" x14ac:dyDescent="0.25">
      <c r="A50" s="134">
        <v>12</v>
      </c>
      <c r="B50" s="120" t="s">
        <v>156</v>
      </c>
      <c r="C50" s="133" t="s">
        <v>157</v>
      </c>
      <c r="D50" s="130" t="s">
        <v>132</v>
      </c>
      <c r="E50" s="130" t="s">
        <v>125</v>
      </c>
      <c r="F50" s="130" t="s">
        <v>131</v>
      </c>
      <c r="G50" s="130"/>
      <c r="H50" s="130"/>
      <c r="I50" s="63"/>
      <c r="J50" s="63"/>
      <c r="K50" s="63">
        <v>539</v>
      </c>
      <c r="L50" s="63"/>
      <c r="M50" s="63"/>
      <c r="N50" s="136" t="s">
        <v>428</v>
      </c>
      <c r="O50" s="130"/>
      <c r="P50" s="132"/>
    </row>
    <row r="51" spans="1:16" ht="45" customHeight="1" x14ac:dyDescent="0.25">
      <c r="A51" s="134">
        <v>13</v>
      </c>
      <c r="B51" s="139" t="s">
        <v>158</v>
      </c>
      <c r="C51" s="64" t="s">
        <v>159</v>
      </c>
      <c r="D51" s="130" t="s">
        <v>132</v>
      </c>
      <c r="E51" s="130" t="s">
        <v>125</v>
      </c>
      <c r="F51" s="130" t="s">
        <v>131</v>
      </c>
      <c r="G51" s="130"/>
      <c r="H51" s="130"/>
      <c r="I51" s="63"/>
      <c r="J51" s="63"/>
      <c r="K51" s="63">
        <v>100</v>
      </c>
      <c r="L51" s="63"/>
      <c r="M51" s="63"/>
      <c r="N51" s="136" t="s">
        <v>428</v>
      </c>
      <c r="O51" s="130"/>
      <c r="P51" s="132"/>
    </row>
    <row r="52" spans="1:16" ht="47.25" x14ac:dyDescent="0.25">
      <c r="A52" s="134">
        <v>14</v>
      </c>
      <c r="B52" s="139" t="s">
        <v>160</v>
      </c>
      <c r="C52" s="64" t="s">
        <v>161</v>
      </c>
      <c r="D52" s="130" t="s">
        <v>132</v>
      </c>
      <c r="E52" s="130" t="s">
        <v>125</v>
      </c>
      <c r="F52" s="130" t="s">
        <v>131</v>
      </c>
      <c r="G52" s="130"/>
      <c r="H52" s="130"/>
      <c r="I52" s="63"/>
      <c r="J52" s="63">
        <v>50</v>
      </c>
      <c r="K52" s="63"/>
      <c r="L52" s="63"/>
      <c r="M52" s="63"/>
      <c r="N52" s="136" t="s">
        <v>428</v>
      </c>
      <c r="O52" s="130"/>
      <c r="P52" s="132"/>
    </row>
    <row r="53" spans="1:16" ht="94.5" x14ac:dyDescent="0.25">
      <c r="A53" s="134">
        <v>15</v>
      </c>
      <c r="B53" s="139" t="s">
        <v>162</v>
      </c>
      <c r="C53" s="64" t="s">
        <v>163</v>
      </c>
      <c r="D53" s="130" t="s">
        <v>132</v>
      </c>
      <c r="E53" s="130" t="s">
        <v>125</v>
      </c>
      <c r="F53" s="130" t="s">
        <v>131</v>
      </c>
      <c r="G53" s="130"/>
      <c r="H53" s="130"/>
      <c r="I53" s="63"/>
      <c r="J53" s="63">
        <v>25000</v>
      </c>
      <c r="K53" s="63">
        <v>15000</v>
      </c>
      <c r="L53" s="63">
        <v>15000</v>
      </c>
      <c r="M53" s="63">
        <v>15000</v>
      </c>
      <c r="N53" s="136" t="s">
        <v>428</v>
      </c>
      <c r="O53" s="130"/>
      <c r="P53" s="132" t="s">
        <v>164</v>
      </c>
    </row>
    <row r="54" spans="1:16" ht="47.25" x14ac:dyDescent="0.25">
      <c r="A54" s="134">
        <v>16</v>
      </c>
      <c r="B54" s="139" t="s">
        <v>166</v>
      </c>
      <c r="C54" s="64" t="s">
        <v>165</v>
      </c>
      <c r="D54" s="130" t="s">
        <v>132</v>
      </c>
      <c r="E54" s="130" t="s">
        <v>125</v>
      </c>
      <c r="F54" s="130" t="s">
        <v>131</v>
      </c>
      <c r="G54" s="130"/>
      <c r="H54" s="130"/>
      <c r="I54" s="63">
        <v>100</v>
      </c>
      <c r="J54" s="63"/>
      <c r="K54" s="63"/>
      <c r="L54" s="63"/>
      <c r="M54" s="63"/>
      <c r="N54" s="136" t="s">
        <v>428</v>
      </c>
      <c r="O54" s="130"/>
      <c r="P54" s="132"/>
    </row>
    <row r="55" spans="1:16" ht="47.25" x14ac:dyDescent="0.25">
      <c r="A55" s="134">
        <v>17</v>
      </c>
      <c r="B55" s="139" t="s">
        <v>167</v>
      </c>
      <c r="C55" s="64" t="s">
        <v>168</v>
      </c>
      <c r="D55" s="130" t="s">
        <v>132</v>
      </c>
      <c r="E55" s="130" t="s">
        <v>125</v>
      </c>
      <c r="F55" s="130" t="s">
        <v>131</v>
      </c>
      <c r="G55" s="130"/>
      <c r="H55" s="130"/>
      <c r="I55" s="63">
        <v>66</v>
      </c>
      <c r="J55" s="63"/>
      <c r="K55" s="63"/>
      <c r="L55" s="63"/>
      <c r="M55" s="63"/>
      <c r="N55" s="136" t="s">
        <v>428</v>
      </c>
      <c r="O55" s="130"/>
      <c r="P55" s="132"/>
    </row>
    <row r="56" spans="1:16" ht="47.25" x14ac:dyDescent="0.25">
      <c r="A56" s="134">
        <v>18</v>
      </c>
      <c r="B56" s="139" t="s">
        <v>170</v>
      </c>
      <c r="C56" s="64" t="s">
        <v>155</v>
      </c>
      <c r="D56" s="130" t="s">
        <v>132</v>
      </c>
      <c r="E56" s="130" t="s">
        <v>125</v>
      </c>
      <c r="F56" s="130" t="s">
        <v>131</v>
      </c>
      <c r="G56" s="130"/>
      <c r="H56" s="130"/>
      <c r="I56" s="63"/>
      <c r="J56" s="63"/>
      <c r="K56" s="63"/>
      <c r="L56" s="63"/>
      <c r="M56" s="63">
        <v>10</v>
      </c>
      <c r="N56" s="136" t="s">
        <v>428</v>
      </c>
      <c r="O56" s="130"/>
      <c r="P56" s="132"/>
    </row>
    <row r="57" spans="1:16" s="15" customFormat="1" ht="22.5" customHeight="1" x14ac:dyDescent="0.25">
      <c r="A57" s="156"/>
      <c r="B57" s="429" t="s">
        <v>171</v>
      </c>
      <c r="C57" s="430"/>
      <c r="D57" s="156"/>
      <c r="E57" s="156"/>
      <c r="F57" s="156"/>
      <c r="G57" s="156">
        <f>G47+G48+G49+G50+G51+G52+G53+G54++G55+G56</f>
        <v>0</v>
      </c>
      <c r="H57" s="156">
        <f t="shared" ref="H57:M57" si="3">H47+H48+H49+H50+H51+H52+H53+H54++H55+H56</f>
        <v>0</v>
      </c>
      <c r="I57" s="156">
        <f t="shared" si="3"/>
        <v>286</v>
      </c>
      <c r="J57" s="156">
        <f t="shared" si="3"/>
        <v>25200</v>
      </c>
      <c r="K57" s="156">
        <f t="shared" si="3"/>
        <v>15639</v>
      </c>
      <c r="L57" s="156">
        <f t="shared" si="3"/>
        <v>15000</v>
      </c>
      <c r="M57" s="156">
        <f t="shared" si="3"/>
        <v>15010</v>
      </c>
      <c r="N57" s="156" t="s">
        <v>431</v>
      </c>
      <c r="O57" s="156"/>
      <c r="P57" s="157"/>
    </row>
    <row r="58" spans="1:16" x14ac:dyDescent="0.25">
      <c r="A58" s="5"/>
      <c r="B58" s="513" t="s">
        <v>172</v>
      </c>
      <c r="C58" s="513"/>
      <c r="D58" s="513"/>
      <c r="E58" s="513"/>
      <c r="F58" s="513"/>
      <c r="G58" s="513"/>
      <c r="H58" s="513"/>
      <c r="I58" s="513"/>
      <c r="J58" s="513"/>
      <c r="K58" s="513"/>
      <c r="L58" s="63"/>
      <c r="M58" s="63"/>
      <c r="N58" s="136"/>
      <c r="O58" s="130"/>
      <c r="P58" s="132"/>
    </row>
    <row r="59" spans="1:16" s="34" customFormat="1" ht="31.5" x14ac:dyDescent="0.25">
      <c r="A59" s="182">
        <v>4</v>
      </c>
      <c r="B59" s="376" t="s">
        <v>173</v>
      </c>
      <c r="C59" s="136" t="s">
        <v>453</v>
      </c>
      <c r="D59" s="136" t="s">
        <v>147</v>
      </c>
      <c r="E59" s="136" t="s">
        <v>3</v>
      </c>
      <c r="F59" s="136"/>
      <c r="G59" s="136">
        <v>10.7</v>
      </c>
      <c r="H59" s="136">
        <v>14.2</v>
      </c>
      <c r="I59" s="136">
        <v>16.2</v>
      </c>
      <c r="J59" s="150">
        <v>17.8</v>
      </c>
      <c r="K59" s="150">
        <v>18.899999999999999</v>
      </c>
      <c r="L59" s="150">
        <v>19.100000000000001</v>
      </c>
      <c r="M59" s="150">
        <v>19.5</v>
      </c>
      <c r="N59" s="152"/>
      <c r="O59" s="152"/>
      <c r="P59" s="152"/>
    </row>
    <row r="60" spans="1:16" ht="31.5" x14ac:dyDescent="0.25">
      <c r="A60" s="5"/>
      <c r="B60" s="10" t="s">
        <v>174</v>
      </c>
      <c r="C60" s="134"/>
      <c r="D60" s="134"/>
      <c r="E60" s="134"/>
      <c r="F60" s="134"/>
      <c r="G60" s="134"/>
      <c r="H60" s="134"/>
      <c r="I60" s="134"/>
      <c r="J60" s="11"/>
      <c r="K60" s="11"/>
      <c r="L60" s="11"/>
      <c r="M60" s="11"/>
      <c r="N60" s="107"/>
      <c r="O60" s="107"/>
      <c r="P60" s="107"/>
    </row>
    <row r="61" spans="1:16" ht="31.5" x14ac:dyDescent="0.25">
      <c r="A61" s="5"/>
      <c r="B61" s="10" t="s">
        <v>118</v>
      </c>
      <c r="C61" s="134" t="s">
        <v>455</v>
      </c>
      <c r="D61" s="134"/>
      <c r="E61" s="134"/>
      <c r="F61" s="134"/>
      <c r="G61" s="134" t="s">
        <v>42</v>
      </c>
      <c r="H61" s="134">
        <v>3.8</v>
      </c>
      <c r="I61" s="134">
        <v>18.2</v>
      </c>
      <c r="J61" s="11">
        <v>20</v>
      </c>
      <c r="K61" s="11">
        <v>21.1</v>
      </c>
      <c r="L61" s="11">
        <v>22.5</v>
      </c>
      <c r="M61" s="11">
        <v>22.5</v>
      </c>
      <c r="N61" s="107"/>
      <c r="O61" s="107"/>
      <c r="P61" s="107"/>
    </row>
    <row r="62" spans="1:16" ht="31.5" x14ac:dyDescent="0.25">
      <c r="A62" s="134">
        <v>19</v>
      </c>
      <c r="B62" s="446" t="s">
        <v>175</v>
      </c>
      <c r="C62" s="134" t="s">
        <v>455</v>
      </c>
      <c r="D62" s="134" t="s">
        <v>176</v>
      </c>
      <c r="E62" s="134" t="s">
        <v>101</v>
      </c>
      <c r="F62" s="134" t="s">
        <v>177</v>
      </c>
      <c r="G62" s="134"/>
      <c r="H62" s="134">
        <v>1</v>
      </c>
      <c r="I62" s="61">
        <v>1</v>
      </c>
      <c r="J62" s="61">
        <v>1</v>
      </c>
      <c r="K62" s="61">
        <v>1</v>
      </c>
      <c r="L62" s="61">
        <v>1</v>
      </c>
      <c r="M62" s="61">
        <v>1</v>
      </c>
      <c r="N62" s="107"/>
      <c r="O62" s="107"/>
      <c r="P62" s="107"/>
    </row>
    <row r="63" spans="1:16" s="34" customFormat="1" ht="47.25" customHeight="1" x14ac:dyDescent="0.25">
      <c r="A63" s="182">
        <v>5</v>
      </c>
      <c r="B63" s="379" t="s">
        <v>178</v>
      </c>
      <c r="C63" s="136" t="s">
        <v>329</v>
      </c>
      <c r="D63" s="136" t="s">
        <v>119</v>
      </c>
      <c r="E63" s="136" t="s">
        <v>179</v>
      </c>
      <c r="F63" s="136"/>
      <c r="G63" s="136">
        <v>0.2</v>
      </c>
      <c r="H63" s="136">
        <v>0.33</v>
      </c>
      <c r="I63" s="380">
        <v>0.35</v>
      </c>
      <c r="J63" s="380">
        <v>0.37</v>
      </c>
      <c r="K63" s="380">
        <v>0.38</v>
      </c>
      <c r="L63" s="380">
        <v>0.4</v>
      </c>
      <c r="M63" s="380">
        <v>0.4</v>
      </c>
      <c r="N63" s="152"/>
      <c r="O63" s="152"/>
      <c r="P63" s="152"/>
    </row>
    <row r="64" spans="1:16" s="30" customFormat="1" ht="47.25" customHeight="1" x14ac:dyDescent="0.25">
      <c r="A64" s="142"/>
      <c r="B64" s="85" t="s">
        <v>118</v>
      </c>
      <c r="C64" s="130" t="s">
        <v>329</v>
      </c>
      <c r="D64" s="87"/>
      <c r="E64" s="130" t="s">
        <v>180</v>
      </c>
      <c r="F64" s="130"/>
      <c r="G64" s="130"/>
      <c r="H64" s="130"/>
      <c r="I64" s="65">
        <v>2.48</v>
      </c>
      <c r="J64" s="65">
        <v>2.6</v>
      </c>
      <c r="K64" s="65">
        <v>2.73</v>
      </c>
      <c r="L64" s="65">
        <v>2.85</v>
      </c>
      <c r="M64" s="65">
        <v>2.85</v>
      </c>
      <c r="N64" s="70"/>
      <c r="O64" s="70"/>
      <c r="P64" s="70"/>
    </row>
    <row r="65" spans="1:16" s="34" customFormat="1" ht="47.25" x14ac:dyDescent="0.25">
      <c r="A65" s="182">
        <v>6</v>
      </c>
      <c r="B65" s="379" t="s">
        <v>181</v>
      </c>
      <c r="C65" s="136" t="s">
        <v>453</v>
      </c>
      <c r="D65" s="136" t="s">
        <v>119</v>
      </c>
      <c r="E65" s="136" t="s">
        <v>182</v>
      </c>
      <c r="F65" s="136"/>
      <c r="G65" s="136">
        <v>0.01</v>
      </c>
      <c r="H65" s="180">
        <v>4.5999999999999999E-2</v>
      </c>
      <c r="I65" s="180">
        <v>5.0999999999999997E-2</v>
      </c>
      <c r="J65" s="180">
        <v>5.5E-2</v>
      </c>
      <c r="K65" s="180">
        <v>6.4000000000000001E-2</v>
      </c>
      <c r="L65" s="180">
        <v>7.2999999999999995E-2</v>
      </c>
      <c r="M65" s="180">
        <v>7.0000000000000007E-2</v>
      </c>
      <c r="N65" s="152"/>
      <c r="O65" s="152"/>
      <c r="P65" s="152"/>
    </row>
    <row r="66" spans="1:16" ht="31.5" x14ac:dyDescent="0.25">
      <c r="A66" s="5"/>
      <c r="B66" s="25" t="s">
        <v>183</v>
      </c>
      <c r="C66" s="134"/>
      <c r="D66" s="134"/>
      <c r="E66" s="134"/>
      <c r="F66" s="134"/>
      <c r="G66" s="134"/>
      <c r="H66" s="134"/>
      <c r="I66" s="134"/>
      <c r="J66" s="11"/>
      <c r="K66" s="11"/>
      <c r="L66" s="11"/>
      <c r="M66" s="11"/>
      <c r="N66" s="107"/>
      <c r="O66" s="107"/>
      <c r="P66" s="107"/>
    </row>
    <row r="67" spans="1:16" ht="47.25" x14ac:dyDescent="0.25">
      <c r="A67" s="5"/>
      <c r="B67" s="85" t="s">
        <v>118</v>
      </c>
      <c r="C67" s="130" t="s">
        <v>329</v>
      </c>
      <c r="D67" s="130" t="s">
        <v>119</v>
      </c>
      <c r="E67" s="130" t="s">
        <v>180</v>
      </c>
      <c r="F67" s="130"/>
      <c r="G67" s="130" t="s">
        <v>42</v>
      </c>
      <c r="H67" s="134" t="s">
        <v>42</v>
      </c>
      <c r="I67" s="134">
        <v>0.1</v>
      </c>
      <c r="J67" s="11">
        <v>0.1</v>
      </c>
      <c r="K67" s="11">
        <v>0.1</v>
      </c>
      <c r="L67" s="11">
        <v>0.1</v>
      </c>
      <c r="M67" s="11">
        <v>0.1</v>
      </c>
      <c r="N67" s="107"/>
      <c r="O67" s="107"/>
      <c r="P67" s="107"/>
    </row>
    <row r="68" spans="1:16" s="34" customFormat="1" ht="60.75" customHeight="1" x14ac:dyDescent="0.25">
      <c r="A68" s="130">
        <v>20</v>
      </c>
      <c r="B68" s="132" t="s">
        <v>184</v>
      </c>
      <c r="C68" s="130" t="s">
        <v>185</v>
      </c>
      <c r="D68" s="87" t="s">
        <v>119</v>
      </c>
      <c r="E68" s="130" t="s">
        <v>125</v>
      </c>
      <c r="F68" s="130"/>
      <c r="G68" s="130"/>
      <c r="H68" s="130"/>
      <c r="I68" s="130">
        <v>200</v>
      </c>
      <c r="J68" s="18"/>
      <c r="K68" s="18"/>
      <c r="L68" s="18"/>
      <c r="M68" s="18"/>
      <c r="N68" s="18" t="s">
        <v>428</v>
      </c>
      <c r="O68" s="18"/>
      <c r="P68" s="530"/>
    </row>
    <row r="69" spans="1:16" s="34" customFormat="1" ht="58.5" customHeight="1" x14ac:dyDescent="0.25">
      <c r="A69" s="182">
        <v>7</v>
      </c>
      <c r="B69" s="374" t="s">
        <v>186</v>
      </c>
      <c r="C69" s="136" t="s">
        <v>187</v>
      </c>
      <c r="D69" s="136" t="s">
        <v>176</v>
      </c>
      <c r="E69" s="136" t="s">
        <v>3</v>
      </c>
      <c r="F69" s="136"/>
      <c r="G69" s="136"/>
      <c r="H69" s="136"/>
      <c r="I69" s="136"/>
      <c r="J69" s="150"/>
      <c r="K69" s="150"/>
      <c r="L69" s="150"/>
      <c r="M69" s="150"/>
      <c r="N69" s="150"/>
      <c r="O69" s="150"/>
      <c r="P69" s="530"/>
    </row>
    <row r="70" spans="1:16" ht="42" customHeight="1" x14ac:dyDescent="0.25">
      <c r="A70" s="5"/>
      <c r="B70" s="22" t="s">
        <v>188</v>
      </c>
      <c r="C70" s="134"/>
      <c r="D70" s="134"/>
      <c r="E70" s="134" t="s">
        <v>3</v>
      </c>
      <c r="F70" s="134"/>
      <c r="G70" s="134"/>
      <c r="H70" s="134"/>
      <c r="I70" s="134">
        <v>28</v>
      </c>
      <c r="J70" s="134">
        <v>29</v>
      </c>
      <c r="K70" s="134">
        <v>30</v>
      </c>
      <c r="L70" s="134">
        <v>31</v>
      </c>
      <c r="M70" s="134">
        <v>32</v>
      </c>
      <c r="N70" s="11"/>
      <c r="O70" s="11"/>
      <c r="P70" s="530"/>
    </row>
    <row r="71" spans="1:16" ht="51" customHeight="1" x14ac:dyDescent="0.25">
      <c r="A71" s="5"/>
      <c r="B71" s="22" t="s">
        <v>118</v>
      </c>
      <c r="C71" s="134" t="s">
        <v>122</v>
      </c>
      <c r="D71" s="134" t="s">
        <v>176</v>
      </c>
      <c r="E71" s="134" t="s">
        <v>3</v>
      </c>
      <c r="F71" s="26"/>
      <c r="G71" s="26"/>
      <c r="H71" s="26"/>
      <c r="I71" s="450">
        <v>21.7</v>
      </c>
      <c r="J71" s="450">
        <v>22.5</v>
      </c>
      <c r="K71" s="450">
        <v>23.3</v>
      </c>
      <c r="L71" s="450">
        <v>24</v>
      </c>
      <c r="M71" s="450">
        <v>24</v>
      </c>
      <c r="N71" s="18"/>
      <c r="O71" s="11"/>
      <c r="P71" s="530"/>
    </row>
    <row r="72" spans="1:16" s="435" customFormat="1" ht="18.75" customHeight="1" x14ac:dyDescent="0.25">
      <c r="A72" s="433"/>
      <c r="B72" s="429" t="s">
        <v>144</v>
      </c>
      <c r="C72" s="302"/>
      <c r="D72" s="302"/>
      <c r="E72" s="302" t="s">
        <v>125</v>
      </c>
      <c r="F72" s="302"/>
      <c r="G72" s="302"/>
      <c r="H72" s="302"/>
      <c r="I72" s="302">
        <f>I68</f>
        <v>200</v>
      </c>
      <c r="J72" s="302"/>
      <c r="K72" s="302"/>
      <c r="L72" s="302"/>
      <c r="M72" s="302"/>
      <c r="N72" s="434"/>
      <c r="O72" s="434"/>
      <c r="P72" s="434"/>
    </row>
    <row r="73" spans="1:16" s="167" customFormat="1" ht="18.75" customHeight="1" x14ac:dyDescent="0.25">
      <c r="A73" s="166"/>
      <c r="B73" s="179" t="s">
        <v>189</v>
      </c>
      <c r="C73" s="21"/>
      <c r="D73" s="21"/>
      <c r="E73" s="21"/>
      <c r="F73" s="21"/>
      <c r="G73" s="21">
        <f>G74+G75</f>
        <v>0</v>
      </c>
      <c r="H73" s="21">
        <f t="shared" ref="H73:M73" si="4">H74+H75</f>
        <v>0</v>
      </c>
      <c r="I73" s="21">
        <f t="shared" si="4"/>
        <v>7423.9</v>
      </c>
      <c r="J73" s="21">
        <f t="shared" si="4"/>
        <v>40859</v>
      </c>
      <c r="K73" s="21">
        <f t="shared" si="4"/>
        <v>21672</v>
      </c>
      <c r="L73" s="21">
        <f t="shared" si="4"/>
        <v>15701</v>
      </c>
      <c r="M73" s="21">
        <f t="shared" si="4"/>
        <v>15010</v>
      </c>
      <c r="N73" s="184"/>
      <c r="O73" s="184"/>
      <c r="P73" s="184"/>
    </row>
    <row r="74" spans="1:16" s="167" customFormat="1" ht="18.75" customHeight="1" x14ac:dyDescent="0.25">
      <c r="A74" s="166"/>
      <c r="B74" s="437" t="s">
        <v>190</v>
      </c>
      <c r="C74" s="21"/>
      <c r="D74" s="21"/>
      <c r="E74" s="21"/>
      <c r="F74" s="21"/>
      <c r="G74" s="21"/>
      <c r="H74" s="21"/>
      <c r="I74" s="21"/>
      <c r="J74" s="21"/>
      <c r="K74" s="21"/>
      <c r="L74" s="21"/>
      <c r="M74" s="21"/>
      <c r="N74" s="184"/>
      <c r="O74" s="184"/>
      <c r="P74" s="184"/>
    </row>
    <row r="75" spans="1:16" s="167" customFormat="1" ht="18.75" customHeight="1" x14ac:dyDescent="0.25">
      <c r="A75" s="166"/>
      <c r="B75" s="437" t="s">
        <v>191</v>
      </c>
      <c r="C75" s="21"/>
      <c r="D75" s="21"/>
      <c r="E75" s="21"/>
      <c r="F75" s="21"/>
      <c r="G75" s="21">
        <f>G38+G57+G72</f>
        <v>0</v>
      </c>
      <c r="H75" s="21">
        <f>H38+H57+H72</f>
        <v>0</v>
      </c>
      <c r="I75" s="21">
        <v>7423.9</v>
      </c>
      <c r="J75" s="21">
        <v>40859</v>
      </c>
      <c r="K75" s="21">
        <v>21672</v>
      </c>
      <c r="L75" s="21">
        <v>15701</v>
      </c>
      <c r="M75" s="21">
        <f>M39+M57+M72</f>
        <v>15010</v>
      </c>
      <c r="N75" s="184"/>
      <c r="O75" s="184"/>
      <c r="P75" s="184"/>
    </row>
    <row r="76" spans="1:16" x14ac:dyDescent="0.25">
      <c r="A76" s="5"/>
      <c r="B76" s="512" t="s">
        <v>192</v>
      </c>
      <c r="C76" s="512"/>
      <c r="D76" s="512"/>
      <c r="E76" s="512"/>
      <c r="F76" s="512"/>
      <c r="G76" s="512"/>
      <c r="H76" s="512"/>
      <c r="I76" s="512"/>
      <c r="J76" s="512"/>
      <c r="K76" s="512"/>
      <c r="L76" s="512"/>
      <c r="M76" s="512"/>
      <c r="N76" s="11"/>
      <c r="O76" s="11"/>
      <c r="P76" s="11"/>
    </row>
    <row r="77" spans="1:16" x14ac:dyDescent="0.25">
      <c r="A77" s="5"/>
      <c r="B77" s="512" t="s">
        <v>193</v>
      </c>
      <c r="C77" s="512"/>
      <c r="D77" s="512"/>
      <c r="E77" s="512"/>
      <c r="F77" s="512"/>
      <c r="G77" s="512"/>
      <c r="H77" s="512"/>
      <c r="I77" s="512"/>
      <c r="J77" s="512"/>
      <c r="K77" s="512"/>
      <c r="L77" s="512"/>
      <c r="M77" s="512"/>
      <c r="N77" s="107"/>
      <c r="O77" s="107"/>
      <c r="P77" s="107"/>
    </row>
    <row r="78" spans="1:16" s="34" customFormat="1" ht="47.25" x14ac:dyDescent="0.25">
      <c r="A78" s="182">
        <v>8</v>
      </c>
      <c r="B78" s="379" t="s">
        <v>194</v>
      </c>
      <c r="C78" s="136" t="s">
        <v>451</v>
      </c>
      <c r="D78" s="136" t="s">
        <v>119</v>
      </c>
      <c r="E78" s="136" t="s">
        <v>3</v>
      </c>
      <c r="F78" s="136"/>
      <c r="G78" s="136">
        <v>3.6</v>
      </c>
      <c r="H78" s="136">
        <v>3.9</v>
      </c>
      <c r="I78" s="136">
        <v>3.9</v>
      </c>
      <c r="J78" s="150">
        <v>3.9</v>
      </c>
      <c r="K78" s="150">
        <v>3.9</v>
      </c>
      <c r="L78" s="150">
        <v>3.9</v>
      </c>
      <c r="M78" s="150">
        <v>3.9</v>
      </c>
      <c r="N78" s="152"/>
      <c r="O78" s="152"/>
      <c r="P78" s="152"/>
    </row>
    <row r="79" spans="1:16" ht="31.5" x14ac:dyDescent="0.25">
      <c r="A79" s="5"/>
      <c r="B79" s="56" t="s">
        <v>195</v>
      </c>
      <c r="C79" s="134"/>
      <c r="D79" s="143"/>
      <c r="E79" s="134"/>
      <c r="F79" s="134"/>
      <c r="G79" s="134"/>
      <c r="H79" s="134"/>
      <c r="I79" s="134"/>
      <c r="J79" s="11"/>
      <c r="K79" s="11"/>
      <c r="L79" s="11"/>
      <c r="M79" s="11"/>
      <c r="N79" s="107"/>
      <c r="O79" s="107"/>
      <c r="P79" s="107"/>
    </row>
    <row r="80" spans="1:16" s="44" customFormat="1" ht="30" customHeight="1" x14ac:dyDescent="0.25">
      <c r="A80" s="525"/>
      <c r="B80" s="516" t="s">
        <v>196</v>
      </c>
      <c r="C80" s="493" t="s">
        <v>456</v>
      </c>
      <c r="D80" s="493" t="s">
        <v>176</v>
      </c>
      <c r="E80" s="130" t="s">
        <v>197</v>
      </c>
      <c r="F80" s="130"/>
      <c r="G80" s="18">
        <v>29200</v>
      </c>
      <c r="H80" s="18">
        <v>20900</v>
      </c>
      <c r="I80" s="18">
        <v>20875</v>
      </c>
      <c r="J80" s="18">
        <v>20875</v>
      </c>
      <c r="K80" s="18">
        <v>20875</v>
      </c>
      <c r="L80" s="18">
        <v>20875</v>
      </c>
      <c r="M80" s="18">
        <v>20875</v>
      </c>
      <c r="N80" s="70"/>
      <c r="O80" s="70"/>
      <c r="P80" s="70"/>
    </row>
    <row r="81" spans="1:16" s="44" customFormat="1" ht="31.5" customHeight="1" x14ac:dyDescent="0.25">
      <c r="A81" s="525"/>
      <c r="B81" s="492"/>
      <c r="C81" s="493"/>
      <c r="D81" s="493"/>
      <c r="E81" s="130" t="s">
        <v>198</v>
      </c>
      <c r="F81" s="130"/>
      <c r="G81" s="18">
        <v>11500</v>
      </c>
      <c r="H81" s="18">
        <v>12200</v>
      </c>
      <c r="I81" s="18">
        <v>14134</v>
      </c>
      <c r="J81" s="18">
        <v>18048</v>
      </c>
      <c r="K81" s="18">
        <v>18266</v>
      </c>
      <c r="L81" s="18">
        <v>18266</v>
      </c>
      <c r="M81" s="18">
        <v>18266</v>
      </c>
      <c r="N81" s="70"/>
      <c r="O81" s="70"/>
      <c r="P81" s="70"/>
    </row>
    <row r="82" spans="1:16" s="44" customFormat="1" ht="41.25" customHeight="1" x14ac:dyDescent="0.25">
      <c r="A82" s="144"/>
      <c r="B82" s="492" t="s">
        <v>118</v>
      </c>
      <c r="C82" s="493" t="s">
        <v>457</v>
      </c>
      <c r="D82" s="493" t="s">
        <v>176</v>
      </c>
      <c r="E82" s="130" t="s">
        <v>197</v>
      </c>
      <c r="F82" s="130"/>
      <c r="G82" s="18">
        <v>783</v>
      </c>
      <c r="H82" s="18">
        <v>631</v>
      </c>
      <c r="I82" s="18">
        <v>631</v>
      </c>
      <c r="J82" s="18">
        <v>631</v>
      </c>
      <c r="K82" s="18">
        <v>631</v>
      </c>
      <c r="L82" s="18">
        <v>631</v>
      </c>
      <c r="M82" s="18">
        <v>631</v>
      </c>
      <c r="N82" s="70"/>
      <c r="O82" s="70"/>
      <c r="P82" s="70"/>
    </row>
    <row r="83" spans="1:16" s="44" customFormat="1" ht="31.5" x14ac:dyDescent="0.25">
      <c r="A83" s="144"/>
      <c r="B83" s="492"/>
      <c r="C83" s="493"/>
      <c r="D83" s="493"/>
      <c r="E83" s="130" t="s">
        <v>198</v>
      </c>
      <c r="F83" s="130"/>
      <c r="G83" s="18">
        <v>376</v>
      </c>
      <c r="H83" s="18">
        <v>365</v>
      </c>
      <c r="I83" s="18">
        <v>423</v>
      </c>
      <c r="J83" s="18">
        <v>546</v>
      </c>
      <c r="K83" s="18">
        <v>552</v>
      </c>
      <c r="L83" s="18">
        <v>552</v>
      </c>
      <c r="M83" s="18">
        <v>552</v>
      </c>
      <c r="N83" s="70"/>
      <c r="O83" s="70"/>
      <c r="P83" s="70"/>
    </row>
    <row r="84" spans="1:16" s="44" customFormat="1" ht="31.5" x14ac:dyDescent="0.25">
      <c r="A84" s="144"/>
      <c r="B84" s="499" t="s">
        <v>199</v>
      </c>
      <c r="C84" s="493" t="s">
        <v>458</v>
      </c>
      <c r="D84" s="493" t="s">
        <v>176</v>
      </c>
      <c r="E84" s="130" t="s">
        <v>197</v>
      </c>
      <c r="F84" s="130"/>
      <c r="G84" s="18">
        <v>783</v>
      </c>
      <c r="H84" s="18">
        <v>631</v>
      </c>
      <c r="I84" s="18">
        <v>631</v>
      </c>
      <c r="J84" s="18">
        <v>631</v>
      </c>
      <c r="K84" s="18">
        <v>631</v>
      </c>
      <c r="L84" s="18">
        <v>631</v>
      </c>
      <c r="M84" s="18">
        <v>631</v>
      </c>
      <c r="N84" s="70"/>
      <c r="O84" s="70"/>
      <c r="P84" s="70"/>
    </row>
    <row r="85" spans="1:16" s="44" customFormat="1" ht="32.25" customHeight="1" x14ac:dyDescent="0.25">
      <c r="A85" s="144"/>
      <c r="B85" s="500"/>
      <c r="C85" s="493"/>
      <c r="D85" s="493"/>
      <c r="E85" s="130" t="s">
        <v>198</v>
      </c>
      <c r="F85" s="130"/>
      <c r="G85" s="18">
        <v>376</v>
      </c>
      <c r="H85" s="18">
        <v>365</v>
      </c>
      <c r="I85" s="18">
        <v>423</v>
      </c>
      <c r="J85" s="18">
        <v>546</v>
      </c>
      <c r="K85" s="18">
        <v>552</v>
      </c>
      <c r="L85" s="18">
        <v>552</v>
      </c>
      <c r="M85" s="18">
        <v>552</v>
      </c>
      <c r="N85" s="70"/>
      <c r="O85" s="70"/>
      <c r="P85" s="70"/>
    </row>
    <row r="86" spans="1:16" ht="53.25" customHeight="1" x14ac:dyDescent="0.25">
      <c r="A86" s="5"/>
      <c r="B86" s="60" t="s">
        <v>200</v>
      </c>
      <c r="C86" s="130"/>
      <c r="D86" s="130"/>
      <c r="E86" s="130"/>
      <c r="F86" s="130"/>
      <c r="G86" s="18"/>
      <c r="H86" s="18"/>
      <c r="I86" s="18"/>
      <c r="J86" s="18"/>
      <c r="K86" s="18"/>
      <c r="L86" s="18"/>
      <c r="M86" s="18"/>
      <c r="N86" s="70"/>
      <c r="O86" s="70"/>
      <c r="P86" s="70"/>
    </row>
    <row r="87" spans="1:16" ht="33.75" customHeight="1" x14ac:dyDescent="0.25">
      <c r="A87" s="5"/>
      <c r="B87" s="99" t="s">
        <v>201</v>
      </c>
      <c r="C87" s="130"/>
      <c r="D87" s="130"/>
      <c r="E87" s="130"/>
      <c r="F87" s="130"/>
      <c r="G87" s="18"/>
      <c r="H87" s="18"/>
      <c r="I87" s="18"/>
      <c r="J87" s="18"/>
      <c r="K87" s="18"/>
      <c r="L87" s="18"/>
      <c r="M87" s="18"/>
      <c r="N87" s="70"/>
      <c r="O87" s="70"/>
      <c r="P87" s="70"/>
    </row>
    <row r="88" spans="1:16" s="34" customFormat="1" ht="87" customHeight="1" x14ac:dyDescent="0.25">
      <c r="A88" s="182">
        <v>9</v>
      </c>
      <c r="B88" s="381" t="s">
        <v>202</v>
      </c>
      <c r="C88" s="136" t="s">
        <v>459</v>
      </c>
      <c r="D88" s="136" t="s">
        <v>176</v>
      </c>
      <c r="E88" s="136" t="s">
        <v>3</v>
      </c>
      <c r="F88" s="136"/>
      <c r="G88" s="150"/>
      <c r="H88" s="150"/>
      <c r="I88" s="150"/>
      <c r="J88" s="150"/>
      <c r="K88" s="150"/>
      <c r="L88" s="150"/>
      <c r="M88" s="150"/>
      <c r="N88" s="152"/>
      <c r="O88" s="152"/>
      <c r="P88" s="152"/>
    </row>
    <row r="89" spans="1:16" ht="24" customHeight="1" x14ac:dyDescent="0.25">
      <c r="A89" s="5"/>
      <c r="B89" s="56" t="s">
        <v>203</v>
      </c>
      <c r="C89" s="134"/>
      <c r="D89" s="134"/>
      <c r="E89" s="134"/>
      <c r="F89" s="134"/>
      <c r="G89" s="134"/>
      <c r="H89" s="134"/>
      <c r="I89" s="134"/>
      <c r="J89" s="11"/>
      <c r="K89" s="11"/>
      <c r="L89" s="11"/>
      <c r="M89" s="11"/>
      <c r="N89" s="107"/>
      <c r="O89" s="107"/>
      <c r="P89" s="107"/>
    </row>
    <row r="90" spans="1:16" ht="51.75" customHeight="1" x14ac:dyDescent="0.25">
      <c r="A90" s="5"/>
      <c r="B90" s="132" t="s">
        <v>204</v>
      </c>
      <c r="C90" s="130" t="s">
        <v>460</v>
      </c>
      <c r="D90" s="130" t="s">
        <v>176</v>
      </c>
      <c r="E90" s="130" t="s">
        <v>3</v>
      </c>
      <c r="F90" s="130"/>
      <c r="G90" s="130">
        <v>88.9</v>
      </c>
      <c r="H90" s="130">
        <v>88.7</v>
      </c>
      <c r="I90" s="63">
        <v>90</v>
      </c>
      <c r="J90" s="18">
        <v>91</v>
      </c>
      <c r="K90" s="18">
        <v>93</v>
      </c>
      <c r="L90" s="18">
        <v>94.1</v>
      </c>
      <c r="M90" s="18">
        <v>94.6</v>
      </c>
      <c r="N90" s="70"/>
      <c r="O90" s="70"/>
      <c r="P90" s="107"/>
    </row>
    <row r="91" spans="1:16" ht="75.75" customHeight="1" x14ac:dyDescent="0.25">
      <c r="A91" s="5"/>
      <c r="B91" s="418" t="s">
        <v>118</v>
      </c>
      <c r="C91" s="414" t="s">
        <v>461</v>
      </c>
      <c r="D91" s="414" t="s">
        <v>176</v>
      </c>
      <c r="E91" s="414" t="s">
        <v>3</v>
      </c>
      <c r="F91" s="414"/>
      <c r="G91" s="57">
        <v>78</v>
      </c>
      <c r="H91" s="57">
        <v>78</v>
      </c>
      <c r="I91" s="57">
        <v>78</v>
      </c>
      <c r="J91" s="57">
        <v>86</v>
      </c>
      <c r="K91" s="57">
        <v>86</v>
      </c>
      <c r="L91" s="57">
        <v>90</v>
      </c>
      <c r="M91" s="57">
        <v>90</v>
      </c>
      <c r="N91" s="115"/>
      <c r="O91" s="115"/>
      <c r="P91" s="117"/>
    </row>
    <row r="92" spans="1:16" ht="75.75" customHeight="1" x14ac:dyDescent="0.25">
      <c r="A92" s="416"/>
      <c r="B92" s="418" t="s">
        <v>205</v>
      </c>
      <c r="C92" s="414" t="s">
        <v>462</v>
      </c>
      <c r="D92" s="414" t="s">
        <v>176</v>
      </c>
      <c r="E92" s="414" t="s">
        <v>206</v>
      </c>
      <c r="F92" s="414"/>
      <c r="G92" s="57"/>
      <c r="H92" s="57">
        <v>447.8</v>
      </c>
      <c r="I92" s="57"/>
      <c r="J92" s="57"/>
      <c r="K92" s="57"/>
      <c r="L92" s="57">
        <v>659.5</v>
      </c>
      <c r="M92" s="57"/>
      <c r="N92" s="414" t="s">
        <v>219</v>
      </c>
      <c r="O92" s="414" t="s">
        <v>95</v>
      </c>
      <c r="P92" s="57" t="s">
        <v>207</v>
      </c>
    </row>
    <row r="93" spans="1:16" ht="63" customHeight="1" x14ac:dyDescent="0.25">
      <c r="A93" s="5"/>
      <c r="B93" s="418" t="s">
        <v>208</v>
      </c>
      <c r="C93" s="414" t="s">
        <v>463</v>
      </c>
      <c r="D93" s="414" t="s">
        <v>176</v>
      </c>
      <c r="E93" s="414" t="s">
        <v>3</v>
      </c>
      <c r="F93" s="414"/>
      <c r="G93" s="414">
        <v>92</v>
      </c>
      <c r="H93" s="414">
        <v>95.8</v>
      </c>
      <c r="I93" s="414">
        <v>97.4</v>
      </c>
      <c r="J93" s="20">
        <v>99</v>
      </c>
      <c r="K93" s="20">
        <v>99</v>
      </c>
      <c r="L93" s="20">
        <v>99</v>
      </c>
      <c r="M93" s="20">
        <v>99</v>
      </c>
      <c r="N93" s="115"/>
      <c r="O93" s="115"/>
      <c r="P93" s="117"/>
    </row>
    <row r="94" spans="1:16" ht="63" customHeight="1" x14ac:dyDescent="0.25">
      <c r="A94" s="5"/>
      <c r="B94" s="418" t="s">
        <v>38</v>
      </c>
      <c r="C94" s="414" t="s">
        <v>464</v>
      </c>
      <c r="D94" s="414" t="s">
        <v>176</v>
      </c>
      <c r="E94" s="414" t="s">
        <v>3</v>
      </c>
      <c r="F94" s="414"/>
      <c r="G94" s="414">
        <v>93.4</v>
      </c>
      <c r="H94" s="414">
        <v>98</v>
      </c>
      <c r="I94" s="414">
        <v>98</v>
      </c>
      <c r="J94" s="414">
        <v>98</v>
      </c>
      <c r="K94" s="414">
        <v>98</v>
      </c>
      <c r="L94" s="414">
        <v>98</v>
      </c>
      <c r="M94" s="414">
        <v>98</v>
      </c>
      <c r="N94" s="115"/>
      <c r="O94" s="115"/>
      <c r="P94" s="117"/>
    </row>
    <row r="95" spans="1:16" s="15" customFormat="1" ht="63" customHeight="1" x14ac:dyDescent="0.25">
      <c r="A95" s="158"/>
      <c r="B95" s="424" t="s">
        <v>209</v>
      </c>
      <c r="C95" s="302"/>
      <c r="D95" s="302"/>
      <c r="E95" s="302" t="s">
        <v>206</v>
      </c>
      <c r="F95" s="302"/>
      <c r="G95" s="302"/>
      <c r="H95" s="302">
        <f>H92</f>
        <v>447.8</v>
      </c>
      <c r="I95" s="302">
        <f t="shared" ref="I95:M95" si="5">I92</f>
        <v>0</v>
      </c>
      <c r="J95" s="302">
        <f t="shared" si="5"/>
        <v>0</v>
      </c>
      <c r="K95" s="302">
        <f t="shared" si="5"/>
        <v>0</v>
      </c>
      <c r="L95" s="302">
        <f t="shared" si="5"/>
        <v>659.5</v>
      </c>
      <c r="M95" s="302">
        <f t="shared" si="5"/>
        <v>0</v>
      </c>
      <c r="N95" s="422"/>
      <c r="O95" s="422"/>
      <c r="P95" s="422"/>
    </row>
    <row r="96" spans="1:16" ht="33.75" customHeight="1" x14ac:dyDescent="0.25">
      <c r="A96" s="5"/>
      <c r="B96" s="56" t="s">
        <v>210</v>
      </c>
      <c r="C96" s="134"/>
      <c r="D96" s="134"/>
      <c r="E96" s="134"/>
      <c r="F96" s="134"/>
      <c r="G96" s="134"/>
      <c r="H96" s="134"/>
      <c r="I96" s="134"/>
      <c r="J96" s="11"/>
      <c r="K96" s="11"/>
      <c r="L96" s="11"/>
      <c r="M96" s="11"/>
      <c r="N96" s="107"/>
      <c r="O96" s="107"/>
      <c r="P96" s="107"/>
    </row>
    <row r="97" spans="1:16" ht="64.5" customHeight="1" x14ac:dyDescent="0.25">
      <c r="A97" s="5"/>
      <c r="B97" s="42" t="s">
        <v>211</v>
      </c>
      <c r="C97" s="43" t="s">
        <v>451</v>
      </c>
      <c r="D97" s="43" t="s">
        <v>176</v>
      </c>
      <c r="E97" s="43" t="s">
        <v>3</v>
      </c>
      <c r="F97" s="43"/>
      <c r="G97" s="43">
        <v>100</v>
      </c>
      <c r="H97" s="43">
        <v>95</v>
      </c>
      <c r="I97" s="53">
        <v>96</v>
      </c>
      <c r="J97" s="52">
        <v>97</v>
      </c>
      <c r="K97" s="52">
        <v>98</v>
      </c>
      <c r="L97" s="52">
        <v>99</v>
      </c>
      <c r="M97" s="52">
        <v>99</v>
      </c>
      <c r="N97" s="108"/>
      <c r="O97" s="108"/>
      <c r="P97" s="107"/>
    </row>
    <row r="98" spans="1:16" ht="33.75" customHeight="1" x14ac:dyDescent="0.25">
      <c r="A98" s="507">
        <v>21</v>
      </c>
      <c r="B98" s="531" t="s">
        <v>212</v>
      </c>
      <c r="C98" s="493" t="s">
        <v>465</v>
      </c>
      <c r="D98" s="493" t="s">
        <v>176</v>
      </c>
      <c r="E98" s="130" t="s">
        <v>101</v>
      </c>
      <c r="F98" s="493" t="s">
        <v>131</v>
      </c>
      <c r="G98" s="130"/>
      <c r="H98" s="130"/>
      <c r="I98" s="63"/>
      <c r="J98" s="18"/>
      <c r="K98" s="18"/>
      <c r="L98" s="18">
        <v>1</v>
      </c>
      <c r="M98" s="18"/>
      <c r="N98" s="70"/>
      <c r="O98" s="70"/>
      <c r="P98" s="70"/>
    </row>
    <row r="99" spans="1:16" ht="33.75" customHeight="1" x14ac:dyDescent="0.25">
      <c r="A99" s="507"/>
      <c r="B99" s="531"/>
      <c r="C99" s="493"/>
      <c r="D99" s="493"/>
      <c r="E99" s="130" t="s">
        <v>125</v>
      </c>
      <c r="F99" s="493"/>
      <c r="G99" s="130"/>
      <c r="H99" s="65"/>
      <c r="I99" s="63"/>
      <c r="J99" s="18"/>
      <c r="K99" s="18"/>
      <c r="L99" s="18">
        <v>155.06700000000001</v>
      </c>
      <c r="M99" s="18"/>
      <c r="N99" s="130" t="s">
        <v>219</v>
      </c>
      <c r="O99" s="70"/>
      <c r="P99" s="70"/>
    </row>
    <row r="100" spans="1:16" ht="64.5" customHeight="1" x14ac:dyDescent="0.25">
      <c r="A100" s="507">
        <v>22</v>
      </c>
      <c r="B100" s="492" t="s">
        <v>213</v>
      </c>
      <c r="C100" s="493"/>
      <c r="D100" s="493" t="s">
        <v>176</v>
      </c>
      <c r="E100" s="130" t="s">
        <v>101</v>
      </c>
      <c r="F100" s="493" t="s">
        <v>131</v>
      </c>
      <c r="G100" s="130"/>
      <c r="H100" s="65"/>
      <c r="I100" s="63">
        <v>1</v>
      </c>
      <c r="J100" s="18"/>
      <c r="K100" s="18"/>
      <c r="L100" s="18"/>
      <c r="M100" s="18"/>
      <c r="N100" s="130"/>
      <c r="O100" s="70"/>
      <c r="P100" s="70"/>
    </row>
    <row r="101" spans="1:16" ht="57" customHeight="1" x14ac:dyDescent="0.25">
      <c r="A101" s="507"/>
      <c r="B101" s="492"/>
      <c r="C101" s="493"/>
      <c r="D101" s="493"/>
      <c r="E101" s="130" t="s">
        <v>125</v>
      </c>
      <c r="F101" s="493"/>
      <c r="G101" s="130"/>
      <c r="H101" s="65">
        <v>106</v>
      </c>
      <c r="I101" s="63">
        <v>401.86900000000003</v>
      </c>
      <c r="J101" s="18"/>
      <c r="K101" s="18"/>
      <c r="L101" s="18"/>
      <c r="M101" s="18"/>
      <c r="N101" s="130" t="s">
        <v>226</v>
      </c>
      <c r="O101" s="70"/>
      <c r="P101" s="70"/>
    </row>
    <row r="102" spans="1:16" s="15" customFormat="1" ht="28.9" customHeight="1" x14ac:dyDescent="0.25">
      <c r="A102" s="156"/>
      <c r="B102" s="384" t="s">
        <v>209</v>
      </c>
      <c r="C102" s="156"/>
      <c r="D102" s="156"/>
      <c r="E102" s="156"/>
      <c r="F102" s="156"/>
      <c r="G102" s="156">
        <f>G99+G101</f>
        <v>0</v>
      </c>
      <c r="H102" s="156">
        <f t="shared" ref="H102:M102" si="6">H99+H101</f>
        <v>106</v>
      </c>
      <c r="I102" s="156">
        <f t="shared" si="6"/>
        <v>401.86900000000003</v>
      </c>
      <c r="J102" s="156">
        <f t="shared" si="6"/>
        <v>0</v>
      </c>
      <c r="K102" s="156">
        <f t="shared" si="6"/>
        <v>0</v>
      </c>
      <c r="L102" s="156">
        <f t="shared" si="6"/>
        <v>155.06700000000001</v>
      </c>
      <c r="M102" s="156">
        <f t="shared" si="6"/>
        <v>0</v>
      </c>
      <c r="N102" s="156"/>
      <c r="O102" s="159"/>
      <c r="P102" s="159"/>
    </row>
    <row r="103" spans="1:16" ht="32.25" customHeight="1" x14ac:dyDescent="0.25">
      <c r="A103" s="5"/>
      <c r="B103" s="56" t="s">
        <v>214</v>
      </c>
      <c r="C103" s="134"/>
      <c r="D103" s="134"/>
      <c r="E103" s="134"/>
      <c r="F103" s="134"/>
      <c r="G103" s="134"/>
      <c r="H103" s="134"/>
      <c r="I103" s="134"/>
      <c r="J103" s="11"/>
      <c r="K103" s="11"/>
      <c r="L103" s="11"/>
      <c r="M103" s="11"/>
      <c r="N103" s="107"/>
      <c r="O103" s="107"/>
      <c r="P103" s="107"/>
    </row>
    <row r="104" spans="1:16" ht="53.25" customHeight="1" x14ac:dyDescent="0.25">
      <c r="A104" s="5"/>
      <c r="B104" s="42" t="s">
        <v>215</v>
      </c>
      <c r="C104" s="43" t="s">
        <v>466</v>
      </c>
      <c r="D104" s="43" t="s">
        <v>176</v>
      </c>
      <c r="E104" s="43" t="s">
        <v>217</v>
      </c>
      <c r="F104" s="43"/>
      <c r="G104" s="43">
        <v>2</v>
      </c>
      <c r="H104" s="43">
        <v>3</v>
      </c>
      <c r="I104" s="43">
        <v>1</v>
      </c>
      <c r="J104" s="43"/>
      <c r="K104" s="43"/>
      <c r="L104" s="43"/>
      <c r="M104" s="52"/>
      <c r="N104" s="108"/>
      <c r="O104" s="108"/>
      <c r="P104" s="107"/>
    </row>
    <row r="105" spans="1:16" ht="53.25" customHeight="1" x14ac:dyDescent="0.25">
      <c r="A105" s="5"/>
      <c r="B105" s="42" t="s">
        <v>118</v>
      </c>
      <c r="C105" s="43"/>
      <c r="D105" s="43"/>
      <c r="E105" s="43"/>
      <c r="F105" s="43"/>
      <c r="G105" s="43"/>
      <c r="H105" s="43"/>
      <c r="I105" s="43"/>
      <c r="J105" s="43"/>
      <c r="K105" s="144">
        <v>3</v>
      </c>
      <c r="L105" s="144">
        <v>3</v>
      </c>
      <c r="M105" s="52"/>
      <c r="N105" s="108"/>
      <c r="O105" s="108"/>
      <c r="P105" s="107"/>
    </row>
    <row r="106" spans="1:16" ht="32.25" customHeight="1" x14ac:dyDescent="0.25">
      <c r="A106" s="507">
        <v>23</v>
      </c>
      <c r="B106" s="531" t="s">
        <v>216</v>
      </c>
      <c r="C106" s="493" t="s">
        <v>467</v>
      </c>
      <c r="D106" s="493" t="s">
        <v>176</v>
      </c>
      <c r="E106" s="130" t="s">
        <v>218</v>
      </c>
      <c r="F106" s="493" t="s">
        <v>131</v>
      </c>
      <c r="G106" s="84"/>
      <c r="H106" s="130"/>
      <c r="I106" s="130"/>
      <c r="J106" s="130"/>
      <c r="K106" s="130">
        <v>1</v>
      </c>
      <c r="L106" s="130">
        <v>1</v>
      </c>
      <c r="M106" s="18"/>
      <c r="N106" s="70"/>
      <c r="O106" s="70"/>
      <c r="P106" s="70"/>
    </row>
    <row r="107" spans="1:16" ht="32.25" customHeight="1" x14ac:dyDescent="0.25">
      <c r="A107" s="507"/>
      <c r="B107" s="531"/>
      <c r="C107" s="493"/>
      <c r="D107" s="493"/>
      <c r="E107" s="130" t="s">
        <v>125</v>
      </c>
      <c r="F107" s="493"/>
      <c r="G107" s="84"/>
      <c r="H107" s="130"/>
      <c r="I107" s="130"/>
      <c r="J107" s="130"/>
      <c r="K107" s="130">
        <v>7.4160000000000004</v>
      </c>
      <c r="L107" s="130">
        <v>260</v>
      </c>
      <c r="M107" s="18"/>
      <c r="N107" s="135" t="s">
        <v>219</v>
      </c>
      <c r="O107" s="70"/>
      <c r="P107" s="70"/>
    </row>
    <row r="108" spans="1:16" ht="32.25" customHeight="1" x14ac:dyDescent="0.25">
      <c r="A108" s="507">
        <v>24</v>
      </c>
      <c r="B108" s="531" t="s">
        <v>221</v>
      </c>
      <c r="C108" s="493"/>
      <c r="D108" s="493" t="s">
        <v>176</v>
      </c>
      <c r="E108" s="130" t="s">
        <v>218</v>
      </c>
      <c r="F108" s="493" t="s">
        <v>131</v>
      </c>
      <c r="G108" s="87"/>
      <c r="H108" s="130"/>
      <c r="I108" s="130"/>
      <c r="J108" s="130"/>
      <c r="K108" s="130">
        <v>1</v>
      </c>
      <c r="L108" s="130">
        <v>1</v>
      </c>
      <c r="M108" s="18"/>
      <c r="N108" s="135"/>
      <c r="O108" s="70"/>
      <c r="P108" s="70"/>
    </row>
    <row r="109" spans="1:16" ht="32.25" customHeight="1" x14ac:dyDescent="0.25">
      <c r="A109" s="507"/>
      <c r="B109" s="531"/>
      <c r="C109" s="493"/>
      <c r="D109" s="493"/>
      <c r="E109" s="130" t="s">
        <v>125</v>
      </c>
      <c r="F109" s="493"/>
      <c r="G109" s="130"/>
      <c r="H109" s="130"/>
      <c r="I109" s="130"/>
      <c r="J109" s="130"/>
      <c r="K109" s="130">
        <v>7.4160000000000004</v>
      </c>
      <c r="L109" s="130">
        <v>260</v>
      </c>
      <c r="M109" s="18"/>
      <c r="N109" s="135" t="s">
        <v>219</v>
      </c>
      <c r="O109" s="70"/>
      <c r="P109" s="70"/>
    </row>
    <row r="110" spans="1:16" ht="32.25" customHeight="1" x14ac:dyDescent="0.25">
      <c r="A110" s="507">
        <v>25</v>
      </c>
      <c r="B110" s="531" t="s">
        <v>220</v>
      </c>
      <c r="C110" s="493"/>
      <c r="D110" s="493" t="s">
        <v>176</v>
      </c>
      <c r="E110" s="130" t="s">
        <v>218</v>
      </c>
      <c r="F110" s="493"/>
      <c r="G110" s="130"/>
      <c r="H110" s="130"/>
      <c r="I110" s="130"/>
      <c r="J110" s="130"/>
      <c r="K110" s="130">
        <v>1</v>
      </c>
      <c r="L110" s="130">
        <v>1</v>
      </c>
      <c r="M110" s="18"/>
      <c r="N110" s="135"/>
      <c r="O110" s="70"/>
      <c r="P110" s="70"/>
    </row>
    <row r="111" spans="1:16" ht="32.25" customHeight="1" x14ac:dyDescent="0.25">
      <c r="A111" s="507"/>
      <c r="B111" s="531"/>
      <c r="C111" s="493"/>
      <c r="D111" s="493"/>
      <c r="E111" s="130" t="s">
        <v>125</v>
      </c>
      <c r="F111" s="493"/>
      <c r="G111" s="130"/>
      <c r="H111" s="130"/>
      <c r="I111" s="130"/>
      <c r="J111" s="130"/>
      <c r="K111" s="130">
        <v>7.4160000000000004</v>
      </c>
      <c r="L111" s="130">
        <v>260</v>
      </c>
      <c r="M111" s="18"/>
      <c r="N111" s="135" t="s">
        <v>219</v>
      </c>
      <c r="O111" s="70"/>
      <c r="P111" s="70"/>
    </row>
    <row r="112" spans="1:16" ht="32.25" customHeight="1" x14ac:dyDescent="0.25">
      <c r="A112" s="507">
        <v>26</v>
      </c>
      <c r="B112" s="532" t="s">
        <v>222</v>
      </c>
      <c r="C112" s="493"/>
      <c r="D112" s="493" t="s">
        <v>176</v>
      </c>
      <c r="E112" s="130" t="s">
        <v>218</v>
      </c>
      <c r="F112" s="130"/>
      <c r="G112" s="130"/>
      <c r="H112" s="130"/>
      <c r="I112" s="130"/>
      <c r="J112" s="130"/>
      <c r="K112" s="130"/>
      <c r="L112" s="130">
        <v>1</v>
      </c>
      <c r="M112" s="18"/>
      <c r="N112" s="135"/>
      <c r="O112" s="70"/>
      <c r="P112" s="70"/>
    </row>
    <row r="113" spans="1:16" ht="32.25" customHeight="1" x14ac:dyDescent="0.25">
      <c r="A113" s="507"/>
      <c r="B113" s="532"/>
      <c r="C113" s="493"/>
      <c r="D113" s="493"/>
      <c r="E113" s="130" t="s">
        <v>125</v>
      </c>
      <c r="F113" s="130"/>
      <c r="G113" s="130"/>
      <c r="H113" s="130"/>
      <c r="I113" s="130"/>
      <c r="J113" s="130"/>
      <c r="K113" s="130"/>
      <c r="L113" s="130">
        <v>194.04300000000001</v>
      </c>
      <c r="M113" s="18"/>
      <c r="N113" s="135" t="s">
        <v>219</v>
      </c>
      <c r="O113" s="70"/>
      <c r="P113" s="70"/>
    </row>
    <row r="114" spans="1:16" ht="32.25" customHeight="1" x14ac:dyDescent="0.25">
      <c r="A114" s="507">
        <v>27</v>
      </c>
      <c r="B114" s="532" t="s">
        <v>223</v>
      </c>
      <c r="C114" s="493"/>
      <c r="D114" s="493" t="s">
        <v>176</v>
      </c>
      <c r="E114" s="130" t="s">
        <v>218</v>
      </c>
      <c r="F114" s="130"/>
      <c r="G114" s="130"/>
      <c r="H114" s="130"/>
      <c r="I114" s="130"/>
      <c r="J114" s="130"/>
      <c r="K114" s="130"/>
      <c r="L114" s="130">
        <v>1</v>
      </c>
      <c r="M114" s="18"/>
      <c r="N114" s="135"/>
      <c r="O114" s="70"/>
      <c r="P114" s="70"/>
    </row>
    <row r="115" spans="1:16" ht="32.25" customHeight="1" x14ac:dyDescent="0.25">
      <c r="A115" s="507"/>
      <c r="B115" s="532"/>
      <c r="C115" s="493"/>
      <c r="D115" s="493"/>
      <c r="E115" s="130" t="s">
        <v>125</v>
      </c>
      <c r="F115" s="130"/>
      <c r="G115" s="130"/>
      <c r="H115" s="130"/>
      <c r="I115" s="130"/>
      <c r="J115" s="130"/>
      <c r="K115" s="130"/>
      <c r="L115" s="130">
        <v>455.73</v>
      </c>
      <c r="M115" s="18"/>
      <c r="N115" s="135" t="s">
        <v>219</v>
      </c>
      <c r="O115" s="70"/>
      <c r="P115" s="70"/>
    </row>
    <row r="116" spans="1:16" ht="32.25" customHeight="1" x14ac:dyDescent="0.25">
      <c r="A116" s="507">
        <v>28</v>
      </c>
      <c r="B116" s="532" t="s">
        <v>224</v>
      </c>
      <c r="C116" s="493"/>
      <c r="D116" s="493" t="s">
        <v>176</v>
      </c>
      <c r="E116" s="130" t="s">
        <v>218</v>
      </c>
      <c r="F116" s="130"/>
      <c r="G116" s="130"/>
      <c r="H116" s="130"/>
      <c r="I116" s="130"/>
      <c r="J116" s="130"/>
      <c r="K116" s="130"/>
      <c r="L116" s="130">
        <v>1</v>
      </c>
      <c r="M116" s="18"/>
      <c r="N116" s="135"/>
      <c r="O116" s="70"/>
      <c r="P116" s="70"/>
    </row>
    <row r="117" spans="1:16" ht="32.25" customHeight="1" x14ac:dyDescent="0.25">
      <c r="A117" s="507"/>
      <c r="B117" s="532"/>
      <c r="C117" s="493"/>
      <c r="D117" s="493"/>
      <c r="E117" s="130" t="s">
        <v>125</v>
      </c>
      <c r="F117" s="130"/>
      <c r="G117" s="130"/>
      <c r="H117" s="130"/>
      <c r="I117" s="130"/>
      <c r="J117" s="130"/>
      <c r="K117" s="130"/>
      <c r="L117" s="130">
        <v>473.95800000000003</v>
      </c>
      <c r="M117" s="18"/>
      <c r="N117" s="135" t="s">
        <v>219</v>
      </c>
      <c r="O117" s="70"/>
      <c r="P117" s="70"/>
    </row>
    <row r="118" spans="1:16" ht="32.25" customHeight="1" x14ac:dyDescent="0.25">
      <c r="A118" s="507">
        <v>29</v>
      </c>
      <c r="B118" s="532" t="s">
        <v>225</v>
      </c>
      <c r="C118" s="493"/>
      <c r="D118" s="493" t="s">
        <v>176</v>
      </c>
      <c r="E118" s="130" t="s">
        <v>218</v>
      </c>
      <c r="F118" s="130"/>
      <c r="G118" s="130"/>
      <c r="H118" s="130"/>
      <c r="I118" s="130"/>
      <c r="J118" s="130"/>
      <c r="K118" s="130"/>
      <c r="L118" s="130">
        <v>1</v>
      </c>
      <c r="M118" s="18"/>
      <c r="N118" s="135"/>
      <c r="O118" s="70"/>
      <c r="P118" s="70"/>
    </row>
    <row r="119" spans="1:16" ht="32.25" customHeight="1" x14ac:dyDescent="0.25">
      <c r="A119" s="507"/>
      <c r="B119" s="532"/>
      <c r="C119" s="493"/>
      <c r="D119" s="493"/>
      <c r="E119" s="130" t="s">
        <v>125</v>
      </c>
      <c r="F119" s="130"/>
      <c r="G119" s="130"/>
      <c r="H119" s="130"/>
      <c r="I119" s="130"/>
      <c r="J119" s="130"/>
      <c r="K119" s="130"/>
      <c r="L119" s="130">
        <v>379.54399999999998</v>
      </c>
      <c r="M119" s="18"/>
      <c r="N119" s="135" t="s">
        <v>219</v>
      </c>
      <c r="O119" s="70"/>
      <c r="P119" s="70"/>
    </row>
    <row r="120" spans="1:16" s="15" customFormat="1" ht="32.25" customHeight="1" x14ac:dyDescent="0.25">
      <c r="A120" s="158"/>
      <c r="B120" s="382" t="s">
        <v>209</v>
      </c>
      <c r="C120" s="156"/>
      <c r="D120" s="156"/>
      <c r="E120" s="156"/>
      <c r="F120" s="156"/>
      <c r="G120" s="156">
        <f>G107+G109+G111+G113+G115+G117+G119</f>
        <v>0</v>
      </c>
      <c r="H120" s="156">
        <f t="shared" ref="H120:M120" si="7">H107+H109+H111+H113+H115+H117+H119</f>
        <v>0</v>
      </c>
      <c r="I120" s="156">
        <f t="shared" si="7"/>
        <v>0</v>
      </c>
      <c r="J120" s="156">
        <f t="shared" si="7"/>
        <v>0</v>
      </c>
      <c r="K120" s="156">
        <f t="shared" si="7"/>
        <v>22.248000000000001</v>
      </c>
      <c r="L120" s="156">
        <f t="shared" si="7"/>
        <v>2283.2750000000001</v>
      </c>
      <c r="M120" s="156">
        <f t="shared" si="7"/>
        <v>0</v>
      </c>
      <c r="N120" s="383"/>
      <c r="O120" s="159"/>
      <c r="P120" s="159"/>
    </row>
    <row r="121" spans="1:16" ht="32.25" customHeight="1" x14ac:dyDescent="0.25">
      <c r="A121" s="5"/>
      <c r="B121" s="56" t="s">
        <v>7</v>
      </c>
      <c r="C121" s="134"/>
      <c r="D121" s="134"/>
      <c r="E121" s="134"/>
      <c r="F121" s="134"/>
      <c r="G121" s="134"/>
      <c r="H121" s="134"/>
      <c r="I121" s="134"/>
      <c r="J121" s="11"/>
      <c r="K121" s="11"/>
      <c r="L121" s="11"/>
      <c r="M121" s="11"/>
      <c r="N121" s="107"/>
      <c r="O121" s="107"/>
      <c r="P121" s="107"/>
    </row>
    <row r="122" spans="1:16" ht="59.25" customHeight="1" x14ac:dyDescent="0.25">
      <c r="A122" s="5"/>
      <c r="B122" s="49" t="s">
        <v>227</v>
      </c>
      <c r="C122" s="46" t="s">
        <v>228</v>
      </c>
      <c r="D122" s="46" t="s">
        <v>176</v>
      </c>
      <c r="E122" s="46" t="s">
        <v>3</v>
      </c>
      <c r="F122" s="46"/>
      <c r="G122" s="46">
        <v>44.6</v>
      </c>
      <c r="H122" s="50">
        <v>46.7</v>
      </c>
      <c r="I122" s="46">
        <v>47.3</v>
      </c>
      <c r="J122" s="47">
        <v>48.5</v>
      </c>
      <c r="K122" s="47">
        <v>49.7</v>
      </c>
      <c r="L122" s="47">
        <v>50</v>
      </c>
      <c r="M122" s="47">
        <v>50.6</v>
      </c>
      <c r="N122" s="109"/>
      <c r="O122" s="109"/>
      <c r="P122" s="107"/>
    </row>
    <row r="123" spans="1:16" ht="57.75" customHeight="1" x14ac:dyDescent="0.25">
      <c r="A123" s="5"/>
      <c r="B123" s="132" t="s">
        <v>118</v>
      </c>
      <c r="C123" s="130" t="s">
        <v>468</v>
      </c>
      <c r="D123" s="130" t="s">
        <v>176</v>
      </c>
      <c r="E123" s="130" t="s">
        <v>3</v>
      </c>
      <c r="F123" s="130"/>
      <c r="G123" s="130">
        <v>43.3</v>
      </c>
      <c r="H123" s="130">
        <v>44.7</v>
      </c>
      <c r="I123" s="137">
        <v>45.5</v>
      </c>
      <c r="J123" s="137">
        <v>47</v>
      </c>
      <c r="K123" s="137">
        <v>48.5</v>
      </c>
      <c r="L123" s="137">
        <v>49</v>
      </c>
      <c r="M123" s="137">
        <v>50</v>
      </c>
      <c r="N123" s="70"/>
      <c r="O123" s="70"/>
      <c r="P123" s="70"/>
    </row>
    <row r="124" spans="1:16" ht="32.25" customHeight="1" x14ac:dyDescent="0.25">
      <c r="A124" s="507">
        <v>30</v>
      </c>
      <c r="B124" s="492" t="s">
        <v>229</v>
      </c>
      <c r="C124" s="493" t="s">
        <v>470</v>
      </c>
      <c r="D124" s="493" t="s">
        <v>176</v>
      </c>
      <c r="E124" s="130" t="s">
        <v>218</v>
      </c>
      <c r="F124" s="493" t="s">
        <v>131</v>
      </c>
      <c r="G124" s="18"/>
      <c r="H124" s="130"/>
      <c r="I124" s="18"/>
      <c r="J124" s="18"/>
      <c r="K124" s="18"/>
      <c r="L124" s="18">
        <v>1</v>
      </c>
      <c r="M124" s="18"/>
      <c r="N124" s="70"/>
      <c r="O124" s="70"/>
      <c r="P124" s="70"/>
    </row>
    <row r="125" spans="1:16" ht="32.25" customHeight="1" x14ac:dyDescent="0.25">
      <c r="A125" s="507"/>
      <c r="B125" s="492"/>
      <c r="C125" s="493"/>
      <c r="D125" s="493"/>
      <c r="E125" s="130" t="s">
        <v>125</v>
      </c>
      <c r="F125" s="493"/>
      <c r="G125" s="18"/>
      <c r="H125" s="65"/>
      <c r="I125" s="18"/>
      <c r="J125" s="18"/>
      <c r="K125" s="18"/>
      <c r="L125" s="18">
        <v>728.39099999999996</v>
      </c>
      <c r="M125" s="18"/>
      <c r="N125" s="135" t="s">
        <v>219</v>
      </c>
      <c r="O125" s="70"/>
      <c r="P125" s="70"/>
    </row>
    <row r="126" spans="1:16" ht="32.25" customHeight="1" x14ac:dyDescent="0.25">
      <c r="A126" s="507">
        <v>31</v>
      </c>
      <c r="B126" s="492" t="s">
        <v>230</v>
      </c>
      <c r="C126" s="493" t="s">
        <v>469</v>
      </c>
      <c r="D126" s="493" t="s">
        <v>176</v>
      </c>
      <c r="E126" s="130" t="s">
        <v>218</v>
      </c>
      <c r="F126" s="493" t="s">
        <v>131</v>
      </c>
      <c r="G126" s="130"/>
      <c r="H126" s="130"/>
      <c r="I126" s="18"/>
      <c r="J126" s="18"/>
      <c r="K126" s="18"/>
      <c r="L126" s="18">
        <v>1</v>
      </c>
      <c r="M126" s="18"/>
      <c r="N126" s="70"/>
      <c r="O126" s="70"/>
      <c r="P126" s="70"/>
    </row>
    <row r="127" spans="1:16" ht="48.75" customHeight="1" x14ac:dyDescent="0.25">
      <c r="A127" s="507"/>
      <c r="B127" s="492"/>
      <c r="C127" s="493"/>
      <c r="D127" s="493"/>
      <c r="E127" s="130" t="s">
        <v>125</v>
      </c>
      <c r="F127" s="493"/>
      <c r="G127" s="130"/>
      <c r="H127" s="65"/>
      <c r="I127" s="18"/>
      <c r="J127" s="18"/>
      <c r="K127" s="18"/>
      <c r="L127" s="18">
        <v>767.44600000000003</v>
      </c>
      <c r="M127" s="18"/>
      <c r="N127" s="135" t="s">
        <v>219</v>
      </c>
      <c r="O127" s="70"/>
      <c r="P127" s="70"/>
    </row>
    <row r="128" spans="1:16" ht="32.25" customHeight="1" x14ac:dyDescent="0.25">
      <c r="A128" s="507">
        <v>32</v>
      </c>
      <c r="B128" s="492" t="s">
        <v>231</v>
      </c>
      <c r="C128" s="493" t="s">
        <v>469</v>
      </c>
      <c r="D128" s="493" t="s">
        <v>176</v>
      </c>
      <c r="E128" s="130" t="s">
        <v>218</v>
      </c>
      <c r="F128" s="493" t="s">
        <v>131</v>
      </c>
      <c r="G128" s="130"/>
      <c r="H128" s="65"/>
      <c r="I128" s="18"/>
      <c r="J128" s="18"/>
      <c r="K128" s="18">
        <v>1</v>
      </c>
      <c r="L128" s="18">
        <v>1</v>
      </c>
      <c r="M128" s="18"/>
      <c r="N128" s="70"/>
      <c r="O128" s="70"/>
      <c r="P128" s="70"/>
    </row>
    <row r="129" spans="1:16" ht="32.25" customHeight="1" x14ac:dyDescent="0.25">
      <c r="A129" s="507"/>
      <c r="B129" s="492"/>
      <c r="C129" s="493"/>
      <c r="D129" s="493"/>
      <c r="E129" s="130" t="s">
        <v>125</v>
      </c>
      <c r="F129" s="493"/>
      <c r="G129" s="130"/>
      <c r="H129" s="65"/>
      <c r="I129" s="18"/>
      <c r="J129" s="18"/>
      <c r="K129" s="18">
        <v>7.5</v>
      </c>
      <c r="L129" s="18">
        <v>250</v>
      </c>
      <c r="M129" s="18"/>
      <c r="N129" s="135" t="s">
        <v>219</v>
      </c>
      <c r="O129" s="70"/>
      <c r="P129" s="70"/>
    </row>
    <row r="130" spans="1:16" ht="32.25" customHeight="1" x14ac:dyDescent="0.25">
      <c r="A130" s="507">
        <v>33</v>
      </c>
      <c r="B130" s="492" t="s">
        <v>232</v>
      </c>
      <c r="C130" s="493" t="s">
        <v>469</v>
      </c>
      <c r="D130" s="493" t="s">
        <v>176</v>
      </c>
      <c r="E130" s="130" t="s">
        <v>14</v>
      </c>
      <c r="F130" s="493" t="s">
        <v>279</v>
      </c>
      <c r="G130" s="130"/>
      <c r="H130" s="65"/>
      <c r="I130" s="18"/>
      <c r="J130" s="18"/>
      <c r="K130" s="18">
        <v>1</v>
      </c>
      <c r="L130" s="18">
        <v>1</v>
      </c>
      <c r="M130" s="18"/>
      <c r="N130" s="70"/>
      <c r="O130" s="70"/>
      <c r="P130" s="70"/>
    </row>
    <row r="131" spans="1:16" ht="32.25" customHeight="1" x14ac:dyDescent="0.25">
      <c r="A131" s="507"/>
      <c r="B131" s="492"/>
      <c r="C131" s="493"/>
      <c r="D131" s="493"/>
      <c r="E131" s="130" t="s">
        <v>125</v>
      </c>
      <c r="F131" s="493"/>
      <c r="G131" s="130"/>
      <c r="H131" s="65"/>
      <c r="I131" s="18"/>
      <c r="J131" s="18"/>
      <c r="K131" s="18">
        <v>7.5</v>
      </c>
      <c r="L131" s="18">
        <v>250</v>
      </c>
      <c r="M131" s="18"/>
      <c r="N131" s="135" t="s">
        <v>219</v>
      </c>
      <c r="O131" s="70"/>
      <c r="P131" s="70"/>
    </row>
    <row r="132" spans="1:16" ht="32.25" customHeight="1" x14ac:dyDescent="0.25">
      <c r="A132" s="507">
        <v>34</v>
      </c>
      <c r="B132" s="492" t="s">
        <v>233</v>
      </c>
      <c r="C132" s="493" t="s">
        <v>469</v>
      </c>
      <c r="D132" s="493" t="s">
        <v>176</v>
      </c>
      <c r="E132" s="130" t="s">
        <v>218</v>
      </c>
      <c r="F132" s="493" t="s">
        <v>131</v>
      </c>
      <c r="G132" s="130"/>
      <c r="H132" s="65"/>
      <c r="I132" s="18"/>
      <c r="J132" s="18"/>
      <c r="K132" s="18">
        <v>1</v>
      </c>
      <c r="L132" s="18">
        <v>1</v>
      </c>
      <c r="M132" s="18"/>
      <c r="N132" s="70"/>
      <c r="O132" s="70"/>
      <c r="P132" s="70"/>
    </row>
    <row r="133" spans="1:16" ht="32.25" customHeight="1" x14ac:dyDescent="0.25">
      <c r="A133" s="507"/>
      <c r="B133" s="492"/>
      <c r="C133" s="493"/>
      <c r="D133" s="493"/>
      <c r="E133" s="477" t="s">
        <v>125</v>
      </c>
      <c r="F133" s="493"/>
      <c r="G133" s="130"/>
      <c r="H133" s="65"/>
      <c r="I133" s="18"/>
      <c r="J133" s="18"/>
      <c r="K133" s="18">
        <v>7.5</v>
      </c>
      <c r="L133" s="18">
        <v>250</v>
      </c>
      <c r="M133" s="18"/>
      <c r="N133" s="135" t="s">
        <v>219</v>
      </c>
      <c r="O133" s="70"/>
      <c r="P133" s="70"/>
    </row>
    <row r="134" spans="1:16" ht="32.25" customHeight="1" x14ac:dyDescent="0.25">
      <c r="A134" s="134">
        <v>35</v>
      </c>
      <c r="B134" s="97" t="s">
        <v>234</v>
      </c>
      <c r="C134" s="493" t="s">
        <v>469</v>
      </c>
      <c r="D134" s="493" t="s">
        <v>176</v>
      </c>
      <c r="E134" s="477" t="s">
        <v>125</v>
      </c>
      <c r="F134" s="130"/>
      <c r="G134" s="130"/>
      <c r="H134" s="65"/>
      <c r="I134" s="18"/>
      <c r="J134" s="18"/>
      <c r="K134" s="18"/>
      <c r="L134" s="18">
        <v>24.66</v>
      </c>
      <c r="M134" s="18"/>
      <c r="N134" s="135" t="s">
        <v>219</v>
      </c>
      <c r="O134" s="70"/>
      <c r="P134" s="70"/>
    </row>
    <row r="135" spans="1:16" ht="32.25" customHeight="1" x14ac:dyDescent="0.25">
      <c r="A135" s="134">
        <v>36</v>
      </c>
      <c r="B135" s="97" t="s">
        <v>235</v>
      </c>
      <c r="C135" s="493"/>
      <c r="D135" s="493"/>
      <c r="E135" s="477" t="s">
        <v>125</v>
      </c>
      <c r="F135" s="130"/>
      <c r="G135" s="130"/>
      <c r="H135" s="65"/>
      <c r="I135" s="18"/>
      <c r="J135" s="18"/>
      <c r="K135" s="18"/>
      <c r="L135" s="18">
        <v>18.422999999999998</v>
      </c>
      <c r="M135" s="18"/>
      <c r="N135" s="135" t="s">
        <v>219</v>
      </c>
      <c r="O135" s="70"/>
      <c r="P135" s="70"/>
    </row>
    <row r="136" spans="1:16" ht="32.25" customHeight="1" x14ac:dyDescent="0.25">
      <c r="A136" s="134">
        <v>37</v>
      </c>
      <c r="B136" s="97" t="s">
        <v>236</v>
      </c>
      <c r="C136" s="493" t="s">
        <v>469</v>
      </c>
      <c r="D136" s="493" t="s">
        <v>4</v>
      </c>
      <c r="E136" s="477" t="s">
        <v>125</v>
      </c>
      <c r="F136" s="130"/>
      <c r="G136" s="130"/>
      <c r="H136" s="65"/>
      <c r="I136" s="18"/>
      <c r="J136" s="18"/>
      <c r="K136" s="18"/>
      <c r="L136" s="18">
        <v>18.422999999999998</v>
      </c>
      <c r="M136" s="18"/>
      <c r="N136" s="135" t="s">
        <v>219</v>
      </c>
      <c r="O136" s="70"/>
      <c r="P136" s="70"/>
    </row>
    <row r="137" spans="1:16" ht="32.25" customHeight="1" x14ac:dyDescent="0.25">
      <c r="A137" s="134">
        <v>38</v>
      </c>
      <c r="B137" s="81" t="s">
        <v>237</v>
      </c>
      <c r="C137" s="493"/>
      <c r="D137" s="493"/>
      <c r="E137" s="477" t="s">
        <v>125</v>
      </c>
      <c r="F137" s="130"/>
      <c r="G137" s="130"/>
      <c r="H137" s="65"/>
      <c r="I137" s="18"/>
      <c r="J137" s="18"/>
      <c r="K137" s="18"/>
      <c r="L137" s="18">
        <v>18.422999999999998</v>
      </c>
      <c r="M137" s="18"/>
      <c r="N137" s="135" t="s">
        <v>219</v>
      </c>
      <c r="O137" s="70"/>
      <c r="P137" s="70"/>
    </row>
    <row r="138" spans="1:16" ht="32.25" customHeight="1" x14ac:dyDescent="0.25">
      <c r="A138" s="134">
        <v>39</v>
      </c>
      <c r="B138" s="81" t="s">
        <v>238</v>
      </c>
      <c r="C138" s="493" t="s">
        <v>469</v>
      </c>
      <c r="D138" s="493" t="s">
        <v>176</v>
      </c>
      <c r="E138" s="477" t="s">
        <v>125</v>
      </c>
      <c r="F138" s="130"/>
      <c r="G138" s="130"/>
      <c r="H138" s="65"/>
      <c r="I138" s="18"/>
      <c r="J138" s="18"/>
      <c r="K138" s="18"/>
      <c r="L138" s="18">
        <v>18.422999999999998</v>
      </c>
      <c r="M138" s="18"/>
      <c r="N138" s="135" t="s">
        <v>219</v>
      </c>
      <c r="O138" s="70"/>
      <c r="P138" s="70"/>
    </row>
    <row r="139" spans="1:16" ht="32.25" customHeight="1" x14ac:dyDescent="0.25">
      <c r="A139" s="134">
        <v>40</v>
      </c>
      <c r="B139" s="81" t="s">
        <v>239</v>
      </c>
      <c r="C139" s="493"/>
      <c r="D139" s="493"/>
      <c r="E139" s="477" t="s">
        <v>125</v>
      </c>
      <c r="F139" s="130"/>
      <c r="G139" s="130"/>
      <c r="H139" s="65"/>
      <c r="I139" s="18"/>
      <c r="J139" s="18"/>
      <c r="K139" s="18"/>
      <c r="L139" s="18">
        <v>18.422999999999998</v>
      </c>
      <c r="M139" s="18"/>
      <c r="N139" s="135" t="s">
        <v>219</v>
      </c>
      <c r="O139" s="70"/>
      <c r="P139" s="70"/>
    </row>
    <row r="140" spans="1:16" ht="32.25" customHeight="1" x14ac:dyDescent="0.25">
      <c r="A140" s="156">
        <v>41</v>
      </c>
      <c r="B140" s="443" t="s">
        <v>240</v>
      </c>
      <c r="C140" s="156" t="s">
        <v>469</v>
      </c>
      <c r="D140" s="156" t="s">
        <v>176</v>
      </c>
      <c r="E140" s="156" t="s">
        <v>125</v>
      </c>
      <c r="F140" s="156"/>
      <c r="G140" s="156"/>
      <c r="H140" s="444"/>
      <c r="I140" s="272"/>
      <c r="J140" s="272"/>
      <c r="K140" s="272"/>
      <c r="L140" s="272">
        <v>14</v>
      </c>
      <c r="M140" s="272"/>
      <c r="N140" s="383" t="s">
        <v>219</v>
      </c>
      <c r="O140" s="159"/>
      <c r="P140" s="70"/>
    </row>
    <row r="141" spans="1:16" ht="63.75" customHeight="1" x14ac:dyDescent="0.25">
      <c r="A141" s="5"/>
      <c r="B141" s="145" t="s">
        <v>39</v>
      </c>
      <c r="C141" s="130" t="s">
        <v>469</v>
      </c>
      <c r="D141" s="87" t="s">
        <v>176</v>
      </c>
      <c r="E141" s="477" t="s">
        <v>125</v>
      </c>
      <c r="F141" s="87"/>
      <c r="G141" s="18"/>
      <c r="H141" s="18"/>
      <c r="I141" s="272">
        <v>4</v>
      </c>
      <c r="J141" s="272">
        <v>4</v>
      </c>
      <c r="K141" s="272">
        <v>4</v>
      </c>
      <c r="L141" s="18">
        <v>4</v>
      </c>
      <c r="M141" s="18">
        <v>4</v>
      </c>
      <c r="N141" s="135" t="s">
        <v>219</v>
      </c>
      <c r="O141" s="70"/>
      <c r="P141" s="70"/>
    </row>
    <row r="142" spans="1:16" ht="32.25" customHeight="1" x14ac:dyDescent="0.25">
      <c r="A142" s="501"/>
      <c r="B142" s="499" t="s">
        <v>241</v>
      </c>
      <c r="C142" s="504" t="s">
        <v>471</v>
      </c>
      <c r="D142" s="504" t="s">
        <v>176</v>
      </c>
      <c r="E142" s="130" t="s">
        <v>218</v>
      </c>
      <c r="F142" s="87"/>
      <c r="G142" s="18"/>
      <c r="H142" s="18"/>
      <c r="I142" s="18"/>
      <c r="J142" s="18"/>
      <c r="K142" s="18"/>
      <c r="L142" s="18">
        <v>1</v>
      </c>
      <c r="M142" s="18">
        <v>1</v>
      </c>
      <c r="N142" s="135" t="s">
        <v>219</v>
      </c>
      <c r="O142" s="70"/>
      <c r="P142" s="70"/>
    </row>
    <row r="143" spans="1:16" ht="29.25" customHeight="1" x14ac:dyDescent="0.25">
      <c r="A143" s="502"/>
      <c r="B143" s="500"/>
      <c r="C143" s="505"/>
      <c r="D143" s="505"/>
      <c r="E143" s="477" t="s">
        <v>125</v>
      </c>
      <c r="F143" s="87"/>
      <c r="G143" s="18"/>
      <c r="H143" s="18"/>
      <c r="I143" s="18"/>
      <c r="J143" s="18"/>
      <c r="K143" s="18"/>
      <c r="L143" s="18">
        <v>15</v>
      </c>
      <c r="M143" s="18">
        <v>500</v>
      </c>
      <c r="N143" s="135" t="s">
        <v>219</v>
      </c>
      <c r="O143" s="70"/>
      <c r="P143" s="70"/>
    </row>
    <row r="144" spans="1:16" s="15" customFormat="1" ht="32.25" customHeight="1" x14ac:dyDescent="0.25">
      <c r="A144" s="158"/>
      <c r="B144" s="382" t="s">
        <v>209</v>
      </c>
      <c r="C144" s="156"/>
      <c r="D144" s="156"/>
      <c r="E144" s="156"/>
      <c r="F144" s="156"/>
      <c r="G144" s="272">
        <f>G125+G127+G129+G131+G133+G135+G136+G137+G138+G139+G140+G141+G95+G102+G120+G143+G204+G218+G225+G234+G254</f>
        <v>0</v>
      </c>
      <c r="H144" s="272">
        <f t="shared" ref="H144:K144" si="8">H125+H127+H129+H131+H133+H135+H136+H137+H138+H139+H140+H141</f>
        <v>0</v>
      </c>
      <c r="I144" s="272">
        <f t="shared" si="8"/>
        <v>4</v>
      </c>
      <c r="J144" s="272">
        <f t="shared" si="8"/>
        <v>4</v>
      </c>
      <c r="K144" s="272">
        <f t="shared" si="8"/>
        <v>26.5</v>
      </c>
      <c r="L144" s="272">
        <f>L125+L127+L129+L131+L133+L135+L136+L137+L138+L139+L140+L141+L143</f>
        <v>2370.9519999999989</v>
      </c>
      <c r="M144" s="272">
        <f>M125+M127+M129+M131+M133+M135+M136+M137+M138+M139+M140+M141+M143</f>
        <v>504</v>
      </c>
      <c r="N144" s="383"/>
      <c r="O144" s="159"/>
      <c r="P144" s="159"/>
    </row>
    <row r="145" spans="1:16" ht="32.25" customHeight="1" x14ac:dyDescent="0.25">
      <c r="A145" s="5"/>
      <c r="B145" s="56" t="s">
        <v>242</v>
      </c>
      <c r="C145" s="87"/>
      <c r="D145" s="134"/>
      <c r="E145" s="134"/>
      <c r="F145" s="134"/>
      <c r="G145" s="134"/>
      <c r="H145" s="134"/>
      <c r="I145" s="134"/>
      <c r="J145" s="11"/>
      <c r="K145" s="11"/>
      <c r="L145" s="11"/>
      <c r="M145" s="11"/>
      <c r="N145" s="107"/>
      <c r="O145" s="107"/>
      <c r="P145" s="107"/>
    </row>
    <row r="146" spans="1:16" ht="63" customHeight="1" x14ac:dyDescent="0.25">
      <c r="A146" s="5"/>
      <c r="B146" s="49" t="s">
        <v>243</v>
      </c>
      <c r="C146" s="49" t="s">
        <v>472</v>
      </c>
      <c r="D146" s="46" t="s">
        <v>176</v>
      </c>
      <c r="E146" s="46" t="s">
        <v>3</v>
      </c>
      <c r="F146" s="46"/>
      <c r="G146" s="46">
        <v>59.9</v>
      </c>
      <c r="H146" s="46">
        <v>59.4</v>
      </c>
      <c r="I146" s="47">
        <v>60.9</v>
      </c>
      <c r="J146" s="47">
        <v>62.4</v>
      </c>
      <c r="K146" s="47">
        <v>63.9</v>
      </c>
      <c r="L146" s="47">
        <v>65.900000000000006</v>
      </c>
      <c r="M146" s="47">
        <v>66.900000000000006</v>
      </c>
      <c r="N146" s="109"/>
      <c r="O146" s="109"/>
      <c r="P146" s="107"/>
    </row>
    <row r="147" spans="1:16" ht="32.25" customHeight="1" x14ac:dyDescent="0.25">
      <c r="A147" s="5"/>
      <c r="B147" s="132" t="s">
        <v>118</v>
      </c>
      <c r="C147" s="132"/>
      <c r="D147" s="130" t="s">
        <v>176</v>
      </c>
      <c r="E147" s="130" t="s">
        <v>3</v>
      </c>
      <c r="F147" s="130"/>
      <c r="G147" s="137" t="s">
        <v>6</v>
      </c>
      <c r="H147" s="137" t="s">
        <v>6</v>
      </c>
      <c r="I147" s="137">
        <v>50.3</v>
      </c>
      <c r="J147" s="137">
        <v>51.8</v>
      </c>
      <c r="K147" s="137">
        <v>53</v>
      </c>
      <c r="L147" s="137">
        <v>55</v>
      </c>
      <c r="M147" s="137">
        <v>56</v>
      </c>
      <c r="N147" s="70"/>
      <c r="O147" s="70"/>
      <c r="P147" s="70"/>
    </row>
    <row r="148" spans="1:16" ht="32.25" customHeight="1" x14ac:dyDescent="0.25">
      <c r="A148" s="134">
        <v>42</v>
      </c>
      <c r="B148" s="492" t="s">
        <v>244</v>
      </c>
      <c r="C148" s="493" t="s">
        <v>473</v>
      </c>
      <c r="D148" s="493" t="s">
        <v>176</v>
      </c>
      <c r="E148" s="130" t="s">
        <v>16</v>
      </c>
      <c r="F148" s="493" t="s">
        <v>273</v>
      </c>
      <c r="G148" s="130"/>
      <c r="H148" s="130"/>
      <c r="I148" s="18"/>
      <c r="J148" s="445">
        <v>1.843</v>
      </c>
      <c r="K148" s="18"/>
      <c r="L148" s="18"/>
      <c r="M148" s="18"/>
      <c r="N148" s="70"/>
      <c r="O148" s="70"/>
      <c r="P148" s="70"/>
    </row>
    <row r="149" spans="1:16" ht="54.75" customHeight="1" x14ac:dyDescent="0.25">
      <c r="A149" s="134"/>
      <c r="B149" s="492"/>
      <c r="C149" s="493"/>
      <c r="D149" s="493"/>
      <c r="E149" s="130" t="s">
        <v>125</v>
      </c>
      <c r="F149" s="493"/>
      <c r="G149" s="130"/>
      <c r="H149" s="63"/>
      <c r="I149" s="18"/>
      <c r="J149" s="18">
        <v>167.65899999999999</v>
      </c>
      <c r="K149" s="18"/>
      <c r="L149" s="18"/>
      <c r="M149" s="18"/>
      <c r="N149" s="84" t="s">
        <v>219</v>
      </c>
      <c r="O149" s="84" t="s">
        <v>41</v>
      </c>
      <c r="P149" s="70"/>
    </row>
    <row r="150" spans="1:16" ht="32.25" customHeight="1" x14ac:dyDescent="0.25">
      <c r="A150" s="134">
        <v>43</v>
      </c>
      <c r="B150" s="492" t="s">
        <v>245</v>
      </c>
      <c r="C150" s="493" t="s">
        <v>473</v>
      </c>
      <c r="D150" s="493" t="s">
        <v>176</v>
      </c>
      <c r="E150" s="130" t="s">
        <v>16</v>
      </c>
      <c r="F150" s="493" t="s">
        <v>273</v>
      </c>
      <c r="G150" s="130"/>
      <c r="H150" s="63"/>
      <c r="I150" s="18"/>
      <c r="J150" s="445">
        <v>0.93200000000000005</v>
      </c>
      <c r="K150" s="18"/>
      <c r="L150" s="18"/>
      <c r="M150" s="18"/>
      <c r="N150" s="84" t="s">
        <v>219</v>
      </c>
      <c r="O150" s="84" t="s">
        <v>41</v>
      </c>
      <c r="P150" s="70"/>
    </row>
    <row r="151" spans="1:16" ht="45.75" customHeight="1" x14ac:dyDescent="0.25">
      <c r="A151" s="134"/>
      <c r="B151" s="492"/>
      <c r="C151" s="493"/>
      <c r="D151" s="493"/>
      <c r="E151" s="477" t="s">
        <v>125</v>
      </c>
      <c r="F151" s="493"/>
      <c r="G151" s="130"/>
      <c r="H151" s="63"/>
      <c r="I151" s="18"/>
      <c r="J151" s="18">
        <v>63.738999999999997</v>
      </c>
      <c r="K151" s="18"/>
      <c r="L151" s="18"/>
      <c r="M151" s="18"/>
      <c r="N151" s="84" t="s">
        <v>219</v>
      </c>
      <c r="O151" s="84" t="s">
        <v>41</v>
      </c>
      <c r="P151" s="70"/>
    </row>
    <row r="152" spans="1:16" ht="32.25" customHeight="1" x14ac:dyDescent="0.25">
      <c r="A152" s="134">
        <v>44</v>
      </c>
      <c r="B152" s="492" t="s">
        <v>246</v>
      </c>
      <c r="C152" s="493" t="s">
        <v>473</v>
      </c>
      <c r="D152" s="493" t="s">
        <v>176</v>
      </c>
      <c r="E152" s="130" t="s">
        <v>16</v>
      </c>
      <c r="F152" s="493" t="s">
        <v>273</v>
      </c>
      <c r="G152" s="130"/>
      <c r="H152" s="63"/>
      <c r="I152" s="18"/>
      <c r="J152" s="65">
        <v>2.72</v>
      </c>
      <c r="K152" s="18"/>
      <c r="L152" s="18"/>
      <c r="M152" s="18"/>
      <c r="N152" s="84" t="s">
        <v>219</v>
      </c>
      <c r="O152" s="84" t="s">
        <v>41</v>
      </c>
      <c r="P152" s="70"/>
    </row>
    <row r="153" spans="1:16" ht="64.5" customHeight="1" x14ac:dyDescent="0.25">
      <c r="A153" s="134"/>
      <c r="B153" s="492"/>
      <c r="C153" s="493"/>
      <c r="D153" s="493"/>
      <c r="E153" s="477" t="s">
        <v>125</v>
      </c>
      <c r="F153" s="493"/>
      <c r="G153" s="130"/>
      <c r="H153" s="63"/>
      <c r="I153" s="18"/>
      <c r="J153" s="18">
        <v>171.767</v>
      </c>
      <c r="K153" s="18"/>
      <c r="L153" s="18"/>
      <c r="M153" s="18"/>
      <c r="N153" s="84" t="s">
        <v>219</v>
      </c>
      <c r="O153" s="84" t="s">
        <v>41</v>
      </c>
      <c r="P153" s="70"/>
    </row>
    <row r="154" spans="1:16" ht="32.25" customHeight="1" x14ac:dyDescent="0.25">
      <c r="A154" s="134">
        <v>45</v>
      </c>
      <c r="B154" s="492" t="s">
        <v>247</v>
      </c>
      <c r="C154" s="493" t="s">
        <v>473</v>
      </c>
      <c r="D154" s="493" t="s">
        <v>176</v>
      </c>
      <c r="E154" s="130" t="s">
        <v>218</v>
      </c>
      <c r="F154" s="493" t="s">
        <v>273</v>
      </c>
      <c r="G154" s="130"/>
      <c r="H154" s="130"/>
      <c r="I154" s="18"/>
      <c r="J154" s="18"/>
      <c r="K154" s="18">
        <v>1</v>
      </c>
      <c r="L154" s="18"/>
      <c r="M154" s="18"/>
      <c r="N154" s="84" t="s">
        <v>219</v>
      </c>
      <c r="O154" s="84" t="s">
        <v>41</v>
      </c>
      <c r="P154" s="70"/>
    </row>
    <row r="155" spans="1:16" ht="60" customHeight="1" x14ac:dyDescent="0.25">
      <c r="A155" s="134"/>
      <c r="B155" s="492"/>
      <c r="C155" s="493"/>
      <c r="D155" s="493"/>
      <c r="E155" s="477" t="s">
        <v>125</v>
      </c>
      <c r="F155" s="493"/>
      <c r="G155" s="130"/>
      <c r="H155" s="130"/>
      <c r="I155" s="18"/>
      <c r="J155" s="18"/>
      <c r="K155" s="18">
        <v>103.93600000000001</v>
      </c>
      <c r="L155" s="18"/>
      <c r="M155" s="18"/>
      <c r="N155" s="84" t="s">
        <v>219</v>
      </c>
      <c r="O155" s="84" t="s">
        <v>41</v>
      </c>
      <c r="P155" s="70"/>
    </row>
    <row r="156" spans="1:16" ht="32.25" customHeight="1" x14ac:dyDescent="0.25">
      <c r="A156" s="134">
        <v>46</v>
      </c>
      <c r="B156" s="492" t="s">
        <v>248</v>
      </c>
      <c r="C156" s="493" t="s">
        <v>473</v>
      </c>
      <c r="D156" s="493" t="s">
        <v>176</v>
      </c>
      <c r="E156" s="130" t="s">
        <v>16</v>
      </c>
      <c r="F156" s="493" t="s">
        <v>273</v>
      </c>
      <c r="G156" s="130"/>
      <c r="H156" s="130"/>
      <c r="I156" s="18"/>
      <c r="J156" s="18"/>
      <c r="K156" s="18"/>
      <c r="L156" s="18">
        <v>2.7</v>
      </c>
      <c r="M156" s="18"/>
      <c r="N156" s="84" t="s">
        <v>219</v>
      </c>
      <c r="O156" s="84" t="s">
        <v>41</v>
      </c>
      <c r="P156" s="70"/>
    </row>
    <row r="157" spans="1:16" ht="32.25" customHeight="1" x14ac:dyDescent="0.25">
      <c r="A157" s="134"/>
      <c r="B157" s="492"/>
      <c r="C157" s="493"/>
      <c r="D157" s="493"/>
      <c r="E157" s="477" t="s">
        <v>125</v>
      </c>
      <c r="F157" s="493"/>
      <c r="G157" s="130"/>
      <c r="H157" s="130"/>
      <c r="I157" s="18"/>
      <c r="J157" s="18"/>
      <c r="K157" s="18"/>
      <c r="L157" s="18">
        <v>63.908999999999999</v>
      </c>
      <c r="M157" s="18"/>
      <c r="N157" s="84" t="s">
        <v>219</v>
      </c>
      <c r="O157" s="84" t="s">
        <v>41</v>
      </c>
      <c r="P157" s="70"/>
    </row>
    <row r="158" spans="1:16" ht="32.25" customHeight="1" x14ac:dyDescent="0.25">
      <c r="A158" s="134">
        <v>48</v>
      </c>
      <c r="B158" s="492" t="s">
        <v>249</v>
      </c>
      <c r="C158" s="493" t="s">
        <v>473</v>
      </c>
      <c r="D158" s="493" t="s">
        <v>176</v>
      </c>
      <c r="E158" s="130" t="s">
        <v>16</v>
      </c>
      <c r="F158" s="493" t="s">
        <v>273</v>
      </c>
      <c r="G158" s="130"/>
      <c r="H158" s="130"/>
      <c r="I158" s="18"/>
      <c r="J158" s="18"/>
      <c r="K158" s="65">
        <v>3.02</v>
      </c>
      <c r="L158" s="18"/>
      <c r="M158" s="18"/>
      <c r="N158" s="84" t="s">
        <v>219</v>
      </c>
      <c r="O158" s="84" t="s">
        <v>41</v>
      </c>
      <c r="P158" s="70"/>
    </row>
    <row r="159" spans="1:16" ht="54.75" customHeight="1" x14ac:dyDescent="0.25">
      <c r="A159" s="134"/>
      <c r="B159" s="492"/>
      <c r="C159" s="493"/>
      <c r="D159" s="493"/>
      <c r="E159" s="477" t="s">
        <v>125</v>
      </c>
      <c r="F159" s="493"/>
      <c r="G159" s="130"/>
      <c r="H159" s="130"/>
      <c r="I159" s="18"/>
      <c r="J159" s="18"/>
      <c r="K159" s="18">
        <v>149.143</v>
      </c>
      <c r="L159" s="18"/>
      <c r="M159" s="18"/>
      <c r="N159" s="84" t="s">
        <v>219</v>
      </c>
      <c r="O159" s="84" t="s">
        <v>41</v>
      </c>
      <c r="P159" s="70"/>
    </row>
    <row r="160" spans="1:16" ht="32.25" customHeight="1" x14ac:dyDescent="0.25">
      <c r="A160" s="134">
        <v>49</v>
      </c>
      <c r="B160" s="492" t="s">
        <v>250</v>
      </c>
      <c r="C160" s="493" t="s">
        <v>473</v>
      </c>
      <c r="D160" s="493" t="s">
        <v>176</v>
      </c>
      <c r="E160" s="130" t="s">
        <v>218</v>
      </c>
      <c r="F160" s="493" t="s">
        <v>273</v>
      </c>
      <c r="G160" s="130"/>
      <c r="H160" s="130"/>
      <c r="I160" s="18"/>
      <c r="J160" s="18">
        <v>1</v>
      </c>
      <c r="K160" s="18"/>
      <c r="L160" s="18"/>
      <c r="M160" s="18"/>
      <c r="N160" s="448" t="s">
        <v>219</v>
      </c>
      <c r="O160" s="84" t="s">
        <v>41</v>
      </c>
      <c r="P160" s="70"/>
    </row>
    <row r="161" spans="1:16" ht="42.75" customHeight="1" x14ac:dyDescent="0.25">
      <c r="A161" s="134"/>
      <c r="B161" s="492"/>
      <c r="C161" s="493"/>
      <c r="D161" s="493"/>
      <c r="E161" s="477" t="s">
        <v>125</v>
      </c>
      <c r="F161" s="493"/>
      <c r="G161" s="130"/>
      <c r="H161" s="130"/>
      <c r="I161" s="18"/>
      <c r="J161" s="18">
        <v>40.271000000000001</v>
      </c>
      <c r="K161" s="18"/>
      <c r="L161" s="18"/>
      <c r="M161" s="18"/>
      <c r="N161" s="448" t="s">
        <v>219</v>
      </c>
      <c r="O161" s="84" t="s">
        <v>41</v>
      </c>
      <c r="P161" s="70"/>
    </row>
    <row r="162" spans="1:16" ht="32.25" customHeight="1" x14ac:dyDescent="0.25">
      <c r="A162" s="134">
        <v>50</v>
      </c>
      <c r="B162" s="492" t="s">
        <v>251</v>
      </c>
      <c r="C162" s="493" t="s">
        <v>473</v>
      </c>
      <c r="D162" s="493" t="s">
        <v>176</v>
      </c>
      <c r="E162" s="130" t="s">
        <v>218</v>
      </c>
      <c r="F162" s="493" t="s">
        <v>273</v>
      </c>
      <c r="G162" s="130"/>
      <c r="H162" s="130"/>
      <c r="I162" s="18"/>
      <c r="J162" s="18">
        <v>1</v>
      </c>
      <c r="K162" s="18"/>
      <c r="L162" s="18"/>
      <c r="M162" s="18"/>
      <c r="N162" s="448" t="s">
        <v>219</v>
      </c>
      <c r="O162" s="84" t="s">
        <v>41</v>
      </c>
      <c r="P162" s="70"/>
    </row>
    <row r="163" spans="1:16" ht="32.25" customHeight="1" x14ac:dyDescent="0.25">
      <c r="A163" s="134"/>
      <c r="B163" s="492"/>
      <c r="C163" s="493"/>
      <c r="D163" s="493"/>
      <c r="E163" s="477" t="s">
        <v>125</v>
      </c>
      <c r="F163" s="493"/>
      <c r="G163" s="130"/>
      <c r="H163" s="130"/>
      <c r="I163" s="18"/>
      <c r="J163" s="18">
        <v>88.454999999999998</v>
      </c>
      <c r="K163" s="18"/>
      <c r="L163" s="18"/>
      <c r="M163" s="18"/>
      <c r="N163" s="448" t="s">
        <v>219</v>
      </c>
      <c r="O163" s="84" t="s">
        <v>41</v>
      </c>
      <c r="P163" s="70"/>
    </row>
    <row r="164" spans="1:16" ht="32.25" customHeight="1" x14ac:dyDescent="0.25">
      <c r="A164" s="134">
        <v>51</v>
      </c>
      <c r="B164" s="492" t="s">
        <v>252</v>
      </c>
      <c r="C164" s="493" t="s">
        <v>473</v>
      </c>
      <c r="D164" s="493" t="s">
        <v>176</v>
      </c>
      <c r="E164" s="130" t="s">
        <v>218</v>
      </c>
      <c r="F164" s="493" t="s">
        <v>273</v>
      </c>
      <c r="G164" s="130"/>
      <c r="H164" s="130"/>
      <c r="I164" s="18"/>
      <c r="J164" s="18">
        <v>1</v>
      </c>
      <c r="K164" s="18"/>
      <c r="L164" s="18"/>
      <c r="M164" s="18"/>
      <c r="N164" s="448" t="s">
        <v>219</v>
      </c>
      <c r="O164" s="84" t="s">
        <v>41</v>
      </c>
      <c r="P164" s="70"/>
    </row>
    <row r="165" spans="1:16" ht="32.25" customHeight="1" x14ac:dyDescent="0.25">
      <c r="A165" s="134"/>
      <c r="B165" s="492"/>
      <c r="C165" s="493"/>
      <c r="D165" s="493"/>
      <c r="E165" s="477" t="s">
        <v>125</v>
      </c>
      <c r="F165" s="493"/>
      <c r="G165" s="130"/>
      <c r="H165" s="130"/>
      <c r="I165" s="18"/>
      <c r="J165" s="18">
        <v>103.703</v>
      </c>
      <c r="K165" s="18"/>
      <c r="L165" s="18"/>
      <c r="M165" s="18"/>
      <c r="N165" s="448" t="s">
        <v>219</v>
      </c>
      <c r="O165" s="84" t="s">
        <v>41</v>
      </c>
      <c r="P165" s="70"/>
    </row>
    <row r="166" spans="1:16" ht="32.25" customHeight="1" x14ac:dyDescent="0.25">
      <c r="A166" s="134">
        <v>52</v>
      </c>
      <c r="B166" s="492" t="s">
        <v>255</v>
      </c>
      <c r="C166" s="493" t="s">
        <v>473</v>
      </c>
      <c r="D166" s="493" t="s">
        <v>176</v>
      </c>
      <c r="E166" s="130" t="s">
        <v>218</v>
      </c>
      <c r="F166" s="493" t="s">
        <v>273</v>
      </c>
      <c r="G166" s="130"/>
      <c r="H166" s="130"/>
      <c r="I166" s="18"/>
      <c r="J166" s="18"/>
      <c r="K166" s="18">
        <v>1</v>
      </c>
      <c r="L166" s="18"/>
      <c r="M166" s="18"/>
      <c r="N166" s="448" t="s">
        <v>219</v>
      </c>
      <c r="O166" s="84" t="s">
        <v>41</v>
      </c>
      <c r="P166" s="70"/>
    </row>
    <row r="167" spans="1:16" ht="32.25" customHeight="1" x14ac:dyDescent="0.25">
      <c r="A167" s="134"/>
      <c r="B167" s="492"/>
      <c r="C167" s="493"/>
      <c r="D167" s="493"/>
      <c r="E167" s="477" t="s">
        <v>125</v>
      </c>
      <c r="F167" s="493"/>
      <c r="G167" s="130"/>
      <c r="H167" s="130"/>
      <c r="I167" s="18"/>
      <c r="J167" s="18"/>
      <c r="K167" s="18">
        <v>134.74299999999999</v>
      </c>
      <c r="L167" s="18"/>
      <c r="M167" s="18"/>
      <c r="N167" s="448" t="s">
        <v>219</v>
      </c>
      <c r="O167" s="84" t="s">
        <v>41</v>
      </c>
      <c r="P167" s="70"/>
    </row>
    <row r="168" spans="1:16" ht="32.25" customHeight="1" x14ac:dyDescent="0.25">
      <c r="A168" s="134">
        <v>53</v>
      </c>
      <c r="B168" s="492" t="s">
        <v>253</v>
      </c>
      <c r="C168" s="493" t="s">
        <v>473</v>
      </c>
      <c r="D168" s="493" t="s">
        <v>176</v>
      </c>
      <c r="E168" s="130" t="s">
        <v>218</v>
      </c>
      <c r="F168" s="493" t="s">
        <v>273</v>
      </c>
      <c r="G168" s="130"/>
      <c r="H168" s="130"/>
      <c r="I168" s="18"/>
      <c r="J168" s="18"/>
      <c r="K168" s="18">
        <v>1</v>
      </c>
      <c r="L168" s="18"/>
      <c r="M168" s="18"/>
      <c r="N168" s="448" t="s">
        <v>219</v>
      </c>
      <c r="O168" s="84" t="s">
        <v>41</v>
      </c>
      <c r="P168" s="70"/>
    </row>
    <row r="169" spans="1:16" ht="32.25" customHeight="1" x14ac:dyDescent="0.25">
      <c r="A169" s="134"/>
      <c r="B169" s="492"/>
      <c r="C169" s="493"/>
      <c r="D169" s="493"/>
      <c r="E169" s="477" t="s">
        <v>125</v>
      </c>
      <c r="F169" s="493"/>
      <c r="G169" s="130"/>
      <c r="H169" s="130"/>
      <c r="I169" s="18"/>
      <c r="J169" s="18"/>
      <c r="K169" s="18">
        <v>42.05</v>
      </c>
      <c r="L169" s="18"/>
      <c r="M169" s="18"/>
      <c r="N169" s="448" t="s">
        <v>219</v>
      </c>
      <c r="O169" s="84" t="s">
        <v>41</v>
      </c>
      <c r="P169" s="70"/>
    </row>
    <row r="170" spans="1:16" ht="32.25" customHeight="1" x14ac:dyDescent="0.25">
      <c r="A170" s="134">
        <v>54</v>
      </c>
      <c r="B170" s="492" t="s">
        <v>254</v>
      </c>
      <c r="C170" s="493" t="s">
        <v>473</v>
      </c>
      <c r="D170" s="493" t="s">
        <v>176</v>
      </c>
      <c r="E170" s="130" t="s">
        <v>218</v>
      </c>
      <c r="F170" s="493" t="s">
        <v>273</v>
      </c>
      <c r="G170" s="130"/>
      <c r="H170" s="130"/>
      <c r="I170" s="18"/>
      <c r="J170" s="18"/>
      <c r="K170" s="18">
        <v>1</v>
      </c>
      <c r="L170" s="18"/>
      <c r="M170" s="18"/>
      <c r="N170" s="448" t="s">
        <v>11</v>
      </c>
      <c r="O170" s="84" t="s">
        <v>41</v>
      </c>
      <c r="P170" s="70"/>
    </row>
    <row r="171" spans="1:16" ht="32.25" customHeight="1" x14ac:dyDescent="0.25">
      <c r="A171" s="134"/>
      <c r="B171" s="492"/>
      <c r="C171" s="493"/>
      <c r="D171" s="493"/>
      <c r="E171" s="477" t="s">
        <v>125</v>
      </c>
      <c r="F171" s="493"/>
      <c r="G171" s="130"/>
      <c r="H171" s="130"/>
      <c r="I171" s="18"/>
      <c r="J171" s="18"/>
      <c r="K171" s="18">
        <v>8.6999999999999993</v>
      </c>
      <c r="L171" s="18"/>
      <c r="M171" s="18"/>
      <c r="N171" s="448" t="s">
        <v>219</v>
      </c>
      <c r="O171" s="84" t="s">
        <v>41</v>
      </c>
      <c r="P171" s="70"/>
    </row>
    <row r="172" spans="1:16" ht="32.25" customHeight="1" x14ac:dyDescent="0.25">
      <c r="A172" s="134">
        <v>55</v>
      </c>
      <c r="B172" s="492" t="s">
        <v>256</v>
      </c>
      <c r="C172" s="493" t="s">
        <v>473</v>
      </c>
      <c r="D172" s="493" t="s">
        <v>176</v>
      </c>
      <c r="E172" s="130" t="s">
        <v>218</v>
      </c>
      <c r="F172" s="493" t="s">
        <v>273</v>
      </c>
      <c r="G172" s="130"/>
      <c r="H172" s="130"/>
      <c r="I172" s="18"/>
      <c r="J172" s="18"/>
      <c r="K172" s="18">
        <v>1</v>
      </c>
      <c r="L172" s="18"/>
      <c r="M172" s="18"/>
      <c r="N172" s="448" t="s">
        <v>219</v>
      </c>
      <c r="O172" s="84" t="s">
        <v>41</v>
      </c>
      <c r="P172" s="70"/>
    </row>
    <row r="173" spans="1:16" ht="32.25" customHeight="1" x14ac:dyDescent="0.25">
      <c r="A173" s="134"/>
      <c r="B173" s="492"/>
      <c r="C173" s="493"/>
      <c r="D173" s="493"/>
      <c r="E173" s="477" t="s">
        <v>125</v>
      </c>
      <c r="F173" s="493"/>
      <c r="G173" s="130"/>
      <c r="H173" s="130"/>
      <c r="I173" s="18"/>
      <c r="J173" s="18"/>
      <c r="K173" s="18">
        <v>146.25899999999999</v>
      </c>
      <c r="L173" s="18"/>
      <c r="M173" s="18"/>
      <c r="N173" s="448" t="s">
        <v>219</v>
      </c>
      <c r="O173" s="84" t="s">
        <v>41</v>
      </c>
      <c r="P173" s="70"/>
    </row>
    <row r="174" spans="1:16" ht="32.25" customHeight="1" x14ac:dyDescent="0.25">
      <c r="A174" s="134">
        <v>56</v>
      </c>
      <c r="B174" s="492" t="s">
        <v>257</v>
      </c>
      <c r="C174" s="493" t="s">
        <v>473</v>
      </c>
      <c r="D174" s="493" t="s">
        <v>176</v>
      </c>
      <c r="E174" s="130" t="s">
        <v>218</v>
      </c>
      <c r="F174" s="493" t="s">
        <v>273</v>
      </c>
      <c r="G174" s="130"/>
      <c r="H174" s="130"/>
      <c r="I174" s="18"/>
      <c r="J174" s="18"/>
      <c r="K174" s="18"/>
      <c r="L174" s="18"/>
      <c r="M174" s="18">
        <v>1</v>
      </c>
      <c r="N174" s="448" t="s">
        <v>219</v>
      </c>
      <c r="O174" s="84" t="s">
        <v>41</v>
      </c>
      <c r="P174" s="70"/>
    </row>
    <row r="175" spans="1:16" ht="32.25" customHeight="1" x14ac:dyDescent="0.25">
      <c r="A175" s="134"/>
      <c r="B175" s="492"/>
      <c r="C175" s="493"/>
      <c r="D175" s="493"/>
      <c r="E175" s="477" t="s">
        <v>125</v>
      </c>
      <c r="F175" s="493"/>
      <c r="G175" s="130"/>
      <c r="H175" s="130"/>
      <c r="I175" s="18"/>
      <c r="J175" s="18"/>
      <c r="K175" s="18"/>
      <c r="L175" s="18"/>
      <c r="M175" s="18">
        <v>45</v>
      </c>
      <c r="N175" s="448" t="s">
        <v>219</v>
      </c>
      <c r="O175" s="84" t="s">
        <v>41</v>
      </c>
      <c r="P175" s="70"/>
    </row>
    <row r="176" spans="1:16" ht="32.25" customHeight="1" x14ac:dyDescent="0.25">
      <c r="A176" s="134">
        <v>57</v>
      </c>
      <c r="B176" s="492" t="s">
        <v>258</v>
      </c>
      <c r="C176" s="493" t="s">
        <v>473</v>
      </c>
      <c r="D176" s="493" t="s">
        <v>176</v>
      </c>
      <c r="E176" s="130" t="s">
        <v>218</v>
      </c>
      <c r="F176" s="493" t="s">
        <v>273</v>
      </c>
      <c r="G176" s="130"/>
      <c r="H176" s="130"/>
      <c r="I176" s="18"/>
      <c r="J176" s="18"/>
      <c r="K176" s="18">
        <v>1</v>
      </c>
      <c r="L176" s="18"/>
      <c r="M176" s="18"/>
      <c r="N176" s="448" t="s">
        <v>219</v>
      </c>
      <c r="O176" s="84" t="s">
        <v>41</v>
      </c>
      <c r="P176" s="70"/>
    </row>
    <row r="177" spans="1:16" ht="32.25" customHeight="1" x14ac:dyDescent="0.25">
      <c r="A177" s="134"/>
      <c r="B177" s="492"/>
      <c r="C177" s="493"/>
      <c r="D177" s="493"/>
      <c r="E177" s="477" t="s">
        <v>125</v>
      </c>
      <c r="F177" s="493"/>
      <c r="G177" s="130"/>
      <c r="H177" s="130"/>
      <c r="I177" s="18"/>
      <c r="J177" s="18"/>
      <c r="K177" s="18">
        <v>76.733000000000004</v>
      </c>
      <c r="L177" s="18"/>
      <c r="M177" s="18"/>
      <c r="N177" s="448" t="s">
        <v>219</v>
      </c>
      <c r="O177" s="84" t="s">
        <v>41</v>
      </c>
      <c r="P177" s="70"/>
    </row>
    <row r="178" spans="1:16" ht="32.25" customHeight="1" x14ac:dyDescent="0.25">
      <c r="A178" s="134">
        <v>58</v>
      </c>
      <c r="B178" s="492" t="s">
        <v>259</v>
      </c>
      <c r="C178" s="493" t="s">
        <v>473</v>
      </c>
      <c r="D178" s="493" t="s">
        <v>176</v>
      </c>
      <c r="E178" s="130" t="s">
        <v>218</v>
      </c>
      <c r="F178" s="493" t="s">
        <v>273</v>
      </c>
      <c r="G178" s="130"/>
      <c r="H178" s="130"/>
      <c r="I178" s="18"/>
      <c r="J178" s="18"/>
      <c r="K178" s="18"/>
      <c r="L178" s="18">
        <v>1</v>
      </c>
      <c r="M178" s="18"/>
      <c r="N178" s="448" t="s">
        <v>219</v>
      </c>
      <c r="O178" s="84" t="s">
        <v>41</v>
      </c>
      <c r="P178" s="70"/>
    </row>
    <row r="179" spans="1:16" ht="32.25" customHeight="1" x14ac:dyDescent="0.25">
      <c r="A179" s="134"/>
      <c r="B179" s="492"/>
      <c r="C179" s="493"/>
      <c r="D179" s="493"/>
      <c r="E179" s="477" t="s">
        <v>125</v>
      </c>
      <c r="F179" s="493"/>
      <c r="G179" s="130"/>
      <c r="H179" s="130"/>
      <c r="I179" s="18"/>
      <c r="J179" s="18"/>
      <c r="K179" s="18"/>
      <c r="L179" s="18">
        <v>96.072000000000003</v>
      </c>
      <c r="M179" s="18"/>
      <c r="N179" s="448" t="s">
        <v>219</v>
      </c>
      <c r="O179" s="84" t="s">
        <v>41</v>
      </c>
      <c r="P179" s="70"/>
    </row>
    <row r="180" spans="1:16" ht="32.25" customHeight="1" x14ac:dyDescent="0.25">
      <c r="A180" s="134">
        <v>59</v>
      </c>
      <c r="B180" s="492" t="s">
        <v>260</v>
      </c>
      <c r="C180" s="493" t="s">
        <v>473</v>
      </c>
      <c r="D180" s="493" t="s">
        <v>176</v>
      </c>
      <c r="E180" s="130" t="s">
        <v>218</v>
      </c>
      <c r="F180" s="493" t="s">
        <v>273</v>
      </c>
      <c r="G180" s="130"/>
      <c r="H180" s="130"/>
      <c r="I180" s="18"/>
      <c r="J180" s="18"/>
      <c r="K180" s="18"/>
      <c r="L180" s="18">
        <v>1</v>
      </c>
      <c r="M180" s="18"/>
      <c r="N180" s="448" t="s">
        <v>219</v>
      </c>
      <c r="O180" s="84" t="s">
        <v>41</v>
      </c>
      <c r="P180" s="70"/>
    </row>
    <row r="181" spans="1:16" ht="32.25" customHeight="1" x14ac:dyDescent="0.25">
      <c r="A181" s="134"/>
      <c r="B181" s="492"/>
      <c r="C181" s="493"/>
      <c r="D181" s="493"/>
      <c r="E181" s="477" t="s">
        <v>125</v>
      </c>
      <c r="F181" s="493"/>
      <c r="G181" s="130"/>
      <c r="H181" s="130"/>
      <c r="I181" s="18"/>
      <c r="J181" s="18"/>
      <c r="K181" s="18"/>
      <c r="L181" s="18">
        <v>200.96899999999999</v>
      </c>
      <c r="M181" s="18"/>
      <c r="N181" s="448" t="s">
        <v>219</v>
      </c>
      <c r="O181" s="84" t="s">
        <v>41</v>
      </c>
      <c r="P181" s="70"/>
    </row>
    <row r="182" spans="1:16" ht="32.25" customHeight="1" x14ac:dyDescent="0.25">
      <c r="A182" s="134">
        <v>60</v>
      </c>
      <c r="B182" s="492" t="s">
        <v>261</v>
      </c>
      <c r="C182" s="493" t="s">
        <v>473</v>
      </c>
      <c r="D182" s="493" t="s">
        <v>176</v>
      </c>
      <c r="E182" s="130" t="s">
        <v>218</v>
      </c>
      <c r="F182" s="493" t="s">
        <v>273</v>
      </c>
      <c r="G182" s="130"/>
      <c r="H182" s="130"/>
      <c r="I182" s="18"/>
      <c r="J182" s="18"/>
      <c r="K182" s="18"/>
      <c r="L182" s="18">
        <v>1</v>
      </c>
      <c r="M182" s="18"/>
      <c r="N182" s="448" t="s">
        <v>219</v>
      </c>
      <c r="O182" s="84" t="s">
        <v>41</v>
      </c>
      <c r="P182" s="70"/>
    </row>
    <row r="183" spans="1:16" ht="32.25" customHeight="1" x14ac:dyDescent="0.25">
      <c r="A183" s="134"/>
      <c r="B183" s="492"/>
      <c r="C183" s="493"/>
      <c r="D183" s="493"/>
      <c r="E183" s="477" t="s">
        <v>125</v>
      </c>
      <c r="F183" s="493"/>
      <c r="G183" s="130"/>
      <c r="H183" s="130"/>
      <c r="I183" s="18"/>
      <c r="J183" s="18"/>
      <c r="K183" s="18"/>
      <c r="L183" s="18">
        <v>162.05000000000001</v>
      </c>
      <c r="M183" s="18"/>
      <c r="N183" s="448" t="s">
        <v>219</v>
      </c>
      <c r="O183" s="84" t="s">
        <v>41</v>
      </c>
      <c r="P183" s="70"/>
    </row>
    <row r="184" spans="1:16" ht="32.25" customHeight="1" x14ac:dyDescent="0.25">
      <c r="A184" s="134">
        <v>61</v>
      </c>
      <c r="B184" s="492" t="s">
        <v>262</v>
      </c>
      <c r="C184" s="493" t="s">
        <v>473</v>
      </c>
      <c r="D184" s="493" t="s">
        <v>176</v>
      </c>
      <c r="E184" s="130" t="s">
        <v>218</v>
      </c>
      <c r="F184" s="493" t="s">
        <v>273</v>
      </c>
      <c r="G184" s="130"/>
      <c r="H184" s="130"/>
      <c r="I184" s="18"/>
      <c r="J184" s="18"/>
      <c r="K184" s="18"/>
      <c r="L184" s="18"/>
      <c r="M184" s="18">
        <v>1</v>
      </c>
      <c r="N184" s="448" t="s">
        <v>219</v>
      </c>
      <c r="O184" s="84" t="s">
        <v>41</v>
      </c>
      <c r="P184" s="70"/>
    </row>
    <row r="185" spans="1:16" ht="32.25" customHeight="1" x14ac:dyDescent="0.25">
      <c r="A185" s="134"/>
      <c r="B185" s="492"/>
      <c r="C185" s="493"/>
      <c r="D185" s="493"/>
      <c r="E185" s="477" t="s">
        <v>125</v>
      </c>
      <c r="F185" s="493"/>
      <c r="G185" s="130"/>
      <c r="H185" s="130"/>
      <c r="I185" s="18"/>
      <c r="J185" s="18"/>
      <c r="K185" s="18"/>
      <c r="L185" s="18"/>
      <c r="M185" s="18">
        <v>312.60000000000002</v>
      </c>
      <c r="N185" s="448" t="s">
        <v>219</v>
      </c>
      <c r="O185" s="84" t="s">
        <v>41</v>
      </c>
      <c r="P185" s="70"/>
    </row>
    <row r="186" spans="1:16" ht="32.25" customHeight="1" x14ac:dyDescent="0.25">
      <c r="A186" s="134">
        <v>62</v>
      </c>
      <c r="B186" s="492" t="s">
        <v>263</v>
      </c>
      <c r="C186" s="493" t="s">
        <v>473</v>
      </c>
      <c r="D186" s="493" t="s">
        <v>176</v>
      </c>
      <c r="E186" s="130" t="s">
        <v>218</v>
      </c>
      <c r="F186" s="493" t="s">
        <v>273</v>
      </c>
      <c r="G186" s="130"/>
      <c r="H186" s="130"/>
      <c r="I186" s="18"/>
      <c r="J186" s="18"/>
      <c r="K186" s="18"/>
      <c r="L186" s="18"/>
      <c r="M186" s="18">
        <v>1</v>
      </c>
      <c r="N186" s="448" t="s">
        <v>219</v>
      </c>
      <c r="O186" s="84" t="s">
        <v>41</v>
      </c>
      <c r="P186" s="70"/>
    </row>
    <row r="187" spans="1:16" ht="32.25" customHeight="1" x14ac:dyDescent="0.25">
      <c r="A187" s="134"/>
      <c r="B187" s="492"/>
      <c r="C187" s="493"/>
      <c r="D187" s="493"/>
      <c r="E187" s="477" t="s">
        <v>125</v>
      </c>
      <c r="F187" s="493"/>
      <c r="G187" s="130"/>
      <c r="H187" s="130"/>
      <c r="I187" s="18"/>
      <c r="J187" s="18"/>
      <c r="K187" s="18"/>
      <c r="L187" s="18"/>
      <c r="M187" s="18">
        <v>89.05</v>
      </c>
      <c r="N187" s="448" t="s">
        <v>219</v>
      </c>
      <c r="O187" s="84" t="s">
        <v>41</v>
      </c>
      <c r="P187" s="70"/>
    </row>
    <row r="188" spans="1:16" ht="32.25" customHeight="1" x14ac:dyDescent="0.25">
      <c r="A188" s="134">
        <v>63</v>
      </c>
      <c r="B188" s="492" t="s">
        <v>265</v>
      </c>
      <c r="C188" s="493" t="s">
        <v>473</v>
      </c>
      <c r="D188" s="493" t="s">
        <v>176</v>
      </c>
      <c r="E188" s="130" t="s">
        <v>218</v>
      </c>
      <c r="F188" s="493" t="s">
        <v>273</v>
      </c>
      <c r="G188" s="130"/>
      <c r="H188" s="130"/>
      <c r="I188" s="18"/>
      <c r="J188" s="18"/>
      <c r="K188" s="18"/>
      <c r="L188" s="18"/>
      <c r="M188" s="18">
        <v>1</v>
      </c>
      <c r="N188" s="448" t="s">
        <v>219</v>
      </c>
      <c r="O188" s="84" t="s">
        <v>41</v>
      </c>
      <c r="P188" s="70"/>
    </row>
    <row r="189" spans="1:16" ht="32.25" customHeight="1" x14ac:dyDescent="0.25">
      <c r="A189" s="134"/>
      <c r="B189" s="492"/>
      <c r="C189" s="493"/>
      <c r="D189" s="493"/>
      <c r="E189" s="130" t="s">
        <v>125</v>
      </c>
      <c r="F189" s="493"/>
      <c r="G189" s="130"/>
      <c r="H189" s="130"/>
      <c r="I189" s="18"/>
      <c r="J189" s="18"/>
      <c r="K189" s="18"/>
      <c r="L189" s="18"/>
      <c r="M189" s="18">
        <v>135.15</v>
      </c>
      <c r="N189" s="448" t="s">
        <v>219</v>
      </c>
      <c r="O189" s="84" t="s">
        <v>41</v>
      </c>
      <c r="P189" s="70"/>
    </row>
    <row r="190" spans="1:16" ht="32.25" customHeight="1" x14ac:dyDescent="0.25">
      <c r="A190" s="134">
        <v>64</v>
      </c>
      <c r="B190" s="492" t="s">
        <v>266</v>
      </c>
      <c r="C190" s="493" t="s">
        <v>473</v>
      </c>
      <c r="D190" s="493" t="s">
        <v>176</v>
      </c>
      <c r="E190" s="130" t="s">
        <v>218</v>
      </c>
      <c r="F190" s="493" t="s">
        <v>273</v>
      </c>
      <c r="G190" s="130"/>
      <c r="H190" s="130"/>
      <c r="I190" s="18"/>
      <c r="J190" s="18"/>
      <c r="K190" s="18"/>
      <c r="L190" s="18">
        <v>1</v>
      </c>
      <c r="M190" s="18"/>
      <c r="N190" s="448" t="s">
        <v>219</v>
      </c>
      <c r="O190" s="84" t="s">
        <v>41</v>
      </c>
      <c r="P190" s="70"/>
    </row>
    <row r="191" spans="1:16" ht="32.25" customHeight="1" x14ac:dyDescent="0.25">
      <c r="A191" s="134"/>
      <c r="B191" s="492"/>
      <c r="C191" s="493"/>
      <c r="D191" s="493"/>
      <c r="E191" s="130" t="s">
        <v>125</v>
      </c>
      <c r="F191" s="493"/>
      <c r="G191" s="130"/>
      <c r="H191" s="130"/>
      <c r="I191" s="18"/>
      <c r="J191" s="18"/>
      <c r="K191" s="18"/>
      <c r="L191" s="18">
        <v>375.9</v>
      </c>
      <c r="M191" s="18"/>
      <c r="N191" s="448" t="s">
        <v>11</v>
      </c>
      <c r="O191" s="84" t="s">
        <v>41</v>
      </c>
      <c r="P191" s="70"/>
    </row>
    <row r="192" spans="1:16" ht="32.25" customHeight="1" x14ac:dyDescent="0.25">
      <c r="A192" s="134">
        <v>65</v>
      </c>
      <c r="B192" s="492" t="s">
        <v>267</v>
      </c>
      <c r="C192" s="493" t="s">
        <v>473</v>
      </c>
      <c r="D192" s="493" t="s">
        <v>176</v>
      </c>
      <c r="E192" s="130" t="s">
        <v>218</v>
      </c>
      <c r="F192" s="493" t="s">
        <v>273</v>
      </c>
      <c r="G192" s="130"/>
      <c r="H192" s="130"/>
      <c r="I192" s="18"/>
      <c r="J192" s="18"/>
      <c r="K192" s="18"/>
      <c r="L192" s="18"/>
      <c r="M192" s="18">
        <v>1</v>
      </c>
      <c r="N192" s="448" t="s">
        <v>219</v>
      </c>
      <c r="O192" s="84" t="s">
        <v>41</v>
      </c>
      <c r="P192" s="70"/>
    </row>
    <row r="193" spans="1:16" ht="32.25" customHeight="1" x14ac:dyDescent="0.25">
      <c r="A193" s="134"/>
      <c r="B193" s="492"/>
      <c r="C193" s="493"/>
      <c r="D193" s="493"/>
      <c r="E193" s="130" t="s">
        <v>125</v>
      </c>
      <c r="F193" s="493"/>
      <c r="G193" s="130"/>
      <c r="H193" s="130"/>
      <c r="I193" s="18"/>
      <c r="J193" s="18"/>
      <c r="K193" s="18"/>
      <c r="L193" s="18"/>
      <c r="M193" s="18">
        <v>239.82</v>
      </c>
      <c r="N193" s="448" t="s">
        <v>219</v>
      </c>
      <c r="O193" s="84" t="s">
        <v>41</v>
      </c>
      <c r="P193" s="70"/>
    </row>
    <row r="194" spans="1:16" ht="32.25" customHeight="1" x14ac:dyDescent="0.25">
      <c r="A194" s="134">
        <v>66</v>
      </c>
      <c r="B194" s="492" t="s">
        <v>268</v>
      </c>
      <c r="C194" s="493" t="s">
        <v>473</v>
      </c>
      <c r="D194" s="493" t="s">
        <v>176</v>
      </c>
      <c r="E194" s="130" t="s">
        <v>218</v>
      </c>
      <c r="F194" s="493" t="s">
        <v>273</v>
      </c>
      <c r="G194" s="130"/>
      <c r="H194" s="130"/>
      <c r="I194" s="18"/>
      <c r="J194" s="18"/>
      <c r="K194" s="18"/>
      <c r="L194" s="18"/>
      <c r="M194" s="18">
        <v>1</v>
      </c>
      <c r="N194" s="448" t="s">
        <v>219</v>
      </c>
      <c r="O194" s="84" t="s">
        <v>41</v>
      </c>
      <c r="P194" s="70"/>
    </row>
    <row r="195" spans="1:16" ht="32.25" customHeight="1" x14ac:dyDescent="0.25">
      <c r="A195" s="134"/>
      <c r="B195" s="492"/>
      <c r="C195" s="493"/>
      <c r="D195" s="493"/>
      <c r="E195" s="130" t="s">
        <v>125</v>
      </c>
      <c r="F195" s="493"/>
      <c r="G195" s="130"/>
      <c r="H195" s="130"/>
      <c r="I195" s="18"/>
      <c r="J195" s="18"/>
      <c r="K195" s="18"/>
      <c r="L195" s="18"/>
      <c r="M195" s="18">
        <v>227.22</v>
      </c>
      <c r="N195" s="448" t="s">
        <v>219</v>
      </c>
      <c r="O195" s="84" t="s">
        <v>41</v>
      </c>
      <c r="P195" s="70"/>
    </row>
    <row r="196" spans="1:16" ht="32.25" customHeight="1" x14ac:dyDescent="0.25">
      <c r="A196" s="134">
        <v>67</v>
      </c>
      <c r="B196" s="492" t="s">
        <v>269</v>
      </c>
      <c r="C196" s="493" t="s">
        <v>473</v>
      </c>
      <c r="D196" s="493" t="s">
        <v>176</v>
      </c>
      <c r="E196" s="130" t="s">
        <v>218</v>
      </c>
      <c r="F196" s="493" t="s">
        <v>273</v>
      </c>
      <c r="G196" s="130"/>
      <c r="H196" s="130"/>
      <c r="I196" s="18"/>
      <c r="J196" s="18"/>
      <c r="K196" s="18"/>
      <c r="L196" s="18"/>
      <c r="M196" s="18">
        <v>1</v>
      </c>
      <c r="N196" s="448" t="s">
        <v>219</v>
      </c>
      <c r="O196" s="84" t="s">
        <v>41</v>
      </c>
      <c r="P196" s="70"/>
    </row>
    <row r="197" spans="1:16" ht="46.5" customHeight="1" x14ac:dyDescent="0.25">
      <c r="A197" s="134"/>
      <c r="B197" s="492"/>
      <c r="C197" s="493"/>
      <c r="D197" s="493"/>
      <c r="E197" s="130" t="s">
        <v>125</v>
      </c>
      <c r="F197" s="493"/>
      <c r="G197" s="130"/>
      <c r="H197" s="130"/>
      <c r="I197" s="18"/>
      <c r="J197" s="18"/>
      <c r="K197" s="18"/>
      <c r="L197" s="18"/>
      <c r="M197" s="18">
        <v>178.85</v>
      </c>
      <c r="N197" s="448" t="s">
        <v>219</v>
      </c>
      <c r="O197" s="84" t="s">
        <v>41</v>
      </c>
      <c r="P197" s="70"/>
    </row>
    <row r="198" spans="1:16" ht="32.25" customHeight="1" x14ac:dyDescent="0.25">
      <c r="A198" s="134">
        <v>68</v>
      </c>
      <c r="B198" s="492" t="s">
        <v>270</v>
      </c>
      <c r="C198" s="493" t="s">
        <v>473</v>
      </c>
      <c r="D198" s="493" t="s">
        <v>176</v>
      </c>
      <c r="E198" s="130" t="s">
        <v>218</v>
      </c>
      <c r="F198" s="493" t="s">
        <v>273</v>
      </c>
      <c r="G198" s="130"/>
      <c r="H198" s="130"/>
      <c r="I198" s="18"/>
      <c r="J198" s="18"/>
      <c r="K198" s="18"/>
      <c r="L198" s="18"/>
      <c r="M198" s="18">
        <v>1</v>
      </c>
      <c r="N198" s="448" t="s">
        <v>219</v>
      </c>
      <c r="O198" s="84" t="s">
        <v>41</v>
      </c>
      <c r="P198" s="70"/>
    </row>
    <row r="199" spans="1:16" ht="45" customHeight="1" x14ac:dyDescent="0.25">
      <c r="A199" s="134"/>
      <c r="B199" s="492"/>
      <c r="C199" s="493"/>
      <c r="D199" s="493"/>
      <c r="E199" s="130" t="s">
        <v>125</v>
      </c>
      <c r="F199" s="493"/>
      <c r="G199" s="130"/>
      <c r="H199" s="130"/>
      <c r="I199" s="18"/>
      <c r="J199" s="18"/>
      <c r="K199" s="18"/>
      <c r="L199" s="18"/>
      <c r="M199" s="18">
        <v>154.28</v>
      </c>
      <c r="N199" s="448" t="s">
        <v>219</v>
      </c>
      <c r="O199" s="84" t="s">
        <v>41</v>
      </c>
      <c r="P199" s="70"/>
    </row>
    <row r="200" spans="1:16" ht="32.25" customHeight="1" x14ac:dyDescent="0.25">
      <c r="A200" s="134">
        <v>69</v>
      </c>
      <c r="B200" s="492" t="s">
        <v>271</v>
      </c>
      <c r="C200" s="493" t="s">
        <v>473</v>
      </c>
      <c r="D200" s="493" t="s">
        <v>176</v>
      </c>
      <c r="E200" s="130" t="s">
        <v>218</v>
      </c>
      <c r="F200" s="493" t="s">
        <v>273</v>
      </c>
      <c r="G200" s="130"/>
      <c r="H200" s="130"/>
      <c r="I200" s="18"/>
      <c r="J200" s="18"/>
      <c r="K200" s="18"/>
      <c r="L200" s="18"/>
      <c r="M200" s="18">
        <v>1</v>
      </c>
      <c r="N200" s="448" t="s">
        <v>219</v>
      </c>
      <c r="O200" s="84" t="s">
        <v>41</v>
      </c>
      <c r="P200" s="70"/>
    </row>
    <row r="201" spans="1:16" ht="32.25" customHeight="1" x14ac:dyDescent="0.25">
      <c r="A201" s="134"/>
      <c r="B201" s="492"/>
      <c r="C201" s="493"/>
      <c r="D201" s="493"/>
      <c r="E201" s="130" t="s">
        <v>125</v>
      </c>
      <c r="F201" s="493"/>
      <c r="G201" s="130"/>
      <c r="H201" s="130"/>
      <c r="I201" s="18"/>
      <c r="J201" s="18"/>
      <c r="K201" s="18"/>
      <c r="L201" s="18"/>
      <c r="M201" s="18">
        <v>150.5</v>
      </c>
      <c r="N201" s="448" t="s">
        <v>219</v>
      </c>
      <c r="O201" s="84" t="s">
        <v>41</v>
      </c>
      <c r="P201" s="70"/>
    </row>
    <row r="202" spans="1:16" ht="32.25" customHeight="1" x14ac:dyDescent="0.25">
      <c r="A202" s="134">
        <v>70</v>
      </c>
      <c r="B202" s="492" t="s">
        <v>272</v>
      </c>
      <c r="C202" s="493" t="s">
        <v>473</v>
      </c>
      <c r="D202" s="493" t="s">
        <v>176</v>
      </c>
      <c r="E202" s="130" t="s">
        <v>218</v>
      </c>
      <c r="F202" s="493" t="s">
        <v>273</v>
      </c>
      <c r="G202" s="130"/>
      <c r="H202" s="130"/>
      <c r="I202" s="18"/>
      <c r="J202" s="18"/>
      <c r="K202" s="18"/>
      <c r="L202" s="18"/>
      <c r="M202" s="18">
        <v>1</v>
      </c>
      <c r="N202" s="448" t="s">
        <v>219</v>
      </c>
      <c r="O202" s="84" t="s">
        <v>41</v>
      </c>
      <c r="P202" s="70"/>
    </row>
    <row r="203" spans="1:16" ht="54" customHeight="1" x14ac:dyDescent="0.25">
      <c r="A203" s="5"/>
      <c r="B203" s="492"/>
      <c r="C203" s="493"/>
      <c r="D203" s="493"/>
      <c r="E203" s="130" t="s">
        <v>125</v>
      </c>
      <c r="F203" s="493"/>
      <c r="G203" s="130"/>
      <c r="H203" s="130"/>
      <c r="I203" s="18"/>
      <c r="J203" s="18"/>
      <c r="K203" s="18"/>
      <c r="L203" s="18"/>
      <c r="M203" s="18">
        <v>431.1</v>
      </c>
      <c r="N203" s="448" t="s">
        <v>219</v>
      </c>
      <c r="O203" s="84" t="s">
        <v>41</v>
      </c>
      <c r="P203" s="70"/>
    </row>
    <row r="204" spans="1:16" s="15" customFormat="1" ht="31.5" customHeight="1" x14ac:dyDescent="0.25">
      <c r="A204" s="158"/>
      <c r="B204" s="384" t="s">
        <v>209</v>
      </c>
      <c r="C204" s="156"/>
      <c r="D204" s="156"/>
      <c r="E204" s="156" t="s">
        <v>125</v>
      </c>
      <c r="F204" s="156"/>
      <c r="G204" s="272">
        <f>G149+G151+G153+G155+G157+G159+G161+G163+G165+G167+G169+G171+G173+G175+G177+G179+G181+G183+G185+G187+G189+G191+G193+G195+G197+G199+G201+G203</f>
        <v>0</v>
      </c>
      <c r="H204" s="272">
        <f t="shared" ref="H204:M204" si="9">H149+H151+H153+H155+H157+H159+H161+H163+H165+H167+H169+H171+H173+H175+H177+H179+H181+H183+H185+H187+H189+H191+H193+H195+H197+H199+H201+H203</f>
        <v>0</v>
      </c>
      <c r="I204" s="272">
        <f t="shared" si="9"/>
        <v>0</v>
      </c>
      <c r="J204" s="272">
        <f t="shared" si="9"/>
        <v>635.59399999999994</v>
      </c>
      <c r="K204" s="272">
        <f t="shared" si="9"/>
        <v>661.56400000000008</v>
      </c>
      <c r="L204" s="272">
        <f t="shared" si="9"/>
        <v>898.9</v>
      </c>
      <c r="M204" s="272">
        <f t="shared" si="9"/>
        <v>1963.5700000000002</v>
      </c>
      <c r="N204" s="302"/>
      <c r="O204" s="302"/>
      <c r="P204" s="159"/>
    </row>
    <row r="205" spans="1:16" ht="32.25" customHeight="1" x14ac:dyDescent="0.25">
      <c r="A205" s="5"/>
      <c r="B205" s="85" t="s">
        <v>274</v>
      </c>
      <c r="C205" s="130"/>
      <c r="D205" s="130"/>
      <c r="E205" s="130"/>
      <c r="F205" s="130"/>
      <c r="G205" s="130"/>
      <c r="H205" s="130"/>
      <c r="I205" s="130"/>
      <c r="J205" s="18"/>
      <c r="K205" s="18"/>
      <c r="L205" s="18"/>
      <c r="M205" s="18"/>
      <c r="N205" s="70"/>
      <c r="O205" s="70"/>
      <c r="P205" s="70"/>
    </row>
    <row r="206" spans="1:16" ht="66.75" customHeight="1" x14ac:dyDescent="0.25">
      <c r="A206" s="5"/>
      <c r="B206" s="132" t="s">
        <v>275</v>
      </c>
      <c r="C206" s="130" t="s">
        <v>276</v>
      </c>
      <c r="D206" s="130" t="s">
        <v>176</v>
      </c>
      <c r="E206" s="130" t="s">
        <v>3</v>
      </c>
      <c r="F206" s="130"/>
      <c r="G206" s="130">
        <v>95.9</v>
      </c>
      <c r="H206" s="130">
        <v>100</v>
      </c>
      <c r="I206" s="130">
        <v>100</v>
      </c>
      <c r="J206" s="18">
        <v>100</v>
      </c>
      <c r="K206" s="18">
        <v>100</v>
      </c>
      <c r="L206" s="18">
        <v>100</v>
      </c>
      <c r="M206" s="18">
        <v>100</v>
      </c>
      <c r="N206" s="70"/>
      <c r="O206" s="70"/>
      <c r="P206" s="70"/>
    </row>
    <row r="207" spans="1:16" ht="99.75" customHeight="1" x14ac:dyDescent="0.25">
      <c r="A207" s="5"/>
      <c r="B207" s="87" t="s">
        <v>118</v>
      </c>
      <c r="C207" s="130" t="s">
        <v>474</v>
      </c>
      <c r="D207" s="137" t="s">
        <v>176</v>
      </c>
      <c r="E207" s="137" t="s">
        <v>3</v>
      </c>
      <c r="F207" s="130"/>
      <c r="G207" s="137">
        <v>98.8</v>
      </c>
      <c r="H207" s="137">
        <v>98.8</v>
      </c>
      <c r="I207" s="137">
        <v>100</v>
      </c>
      <c r="J207" s="137">
        <v>100</v>
      </c>
      <c r="K207" s="137">
        <v>100</v>
      </c>
      <c r="L207" s="137">
        <v>100</v>
      </c>
      <c r="M207" s="137">
        <v>100</v>
      </c>
      <c r="N207" s="70"/>
      <c r="O207" s="70"/>
      <c r="P207" s="70"/>
    </row>
    <row r="208" spans="1:16" ht="32.25" customHeight="1" x14ac:dyDescent="0.25">
      <c r="A208" s="134">
        <v>71</v>
      </c>
      <c r="B208" s="492" t="s">
        <v>278</v>
      </c>
      <c r="C208" s="493" t="s">
        <v>474</v>
      </c>
      <c r="D208" s="524" t="s">
        <v>176</v>
      </c>
      <c r="E208" s="130" t="s">
        <v>218</v>
      </c>
      <c r="F208" s="493" t="s">
        <v>279</v>
      </c>
      <c r="G208" s="137"/>
      <c r="H208" s="137"/>
      <c r="I208" s="137"/>
      <c r="J208" s="137">
        <v>1</v>
      </c>
      <c r="K208" s="137"/>
      <c r="L208" s="137"/>
      <c r="M208" s="137"/>
      <c r="N208" s="70"/>
      <c r="O208" s="70"/>
      <c r="P208" s="70"/>
    </row>
    <row r="209" spans="1:16" ht="32.25" customHeight="1" x14ac:dyDescent="0.25">
      <c r="A209" s="134"/>
      <c r="B209" s="492"/>
      <c r="C209" s="493"/>
      <c r="D209" s="524"/>
      <c r="E209" s="130" t="s">
        <v>13</v>
      </c>
      <c r="F209" s="493"/>
      <c r="G209" s="137"/>
      <c r="H209" s="137"/>
      <c r="I209" s="137"/>
      <c r="J209" s="137">
        <v>378.88299999999998</v>
      </c>
      <c r="K209" s="137"/>
      <c r="L209" s="79"/>
      <c r="M209" s="137"/>
      <c r="N209" s="70" t="s">
        <v>219</v>
      </c>
      <c r="O209" s="70"/>
      <c r="P209" s="70"/>
    </row>
    <row r="210" spans="1:16" ht="56.25" customHeight="1" x14ac:dyDescent="0.25">
      <c r="A210" s="134">
        <v>72</v>
      </c>
      <c r="B210" s="492" t="s">
        <v>280</v>
      </c>
      <c r="C210" s="493" t="s">
        <v>474</v>
      </c>
      <c r="D210" s="137" t="s">
        <v>277</v>
      </c>
      <c r="E210" s="130" t="s">
        <v>218</v>
      </c>
      <c r="F210" s="493" t="s">
        <v>131</v>
      </c>
      <c r="G210" s="137"/>
      <c r="H210" s="137"/>
      <c r="I210" s="137"/>
      <c r="J210" s="137">
        <v>1</v>
      </c>
      <c r="K210" s="137"/>
      <c r="L210" s="79"/>
      <c r="M210" s="137"/>
      <c r="N210" s="70"/>
      <c r="O210" s="70"/>
      <c r="P210" s="70"/>
    </row>
    <row r="211" spans="1:16" ht="32.25" customHeight="1" x14ac:dyDescent="0.25">
      <c r="A211" s="134"/>
      <c r="B211" s="492"/>
      <c r="C211" s="493"/>
      <c r="D211" s="137" t="s">
        <v>176</v>
      </c>
      <c r="E211" s="130" t="s">
        <v>125</v>
      </c>
      <c r="F211" s="493"/>
      <c r="G211" s="137"/>
      <c r="H211" s="137"/>
      <c r="I211" s="137"/>
      <c r="J211" s="137">
        <v>171.416</v>
      </c>
      <c r="K211" s="137"/>
      <c r="L211" s="80"/>
      <c r="M211" s="137"/>
      <c r="N211" s="70" t="s">
        <v>219</v>
      </c>
      <c r="O211" s="70"/>
      <c r="P211" s="70"/>
    </row>
    <row r="212" spans="1:16" ht="32.25" customHeight="1" x14ac:dyDescent="0.25">
      <c r="A212" s="134">
        <v>73</v>
      </c>
      <c r="B212" s="492" t="s">
        <v>281</v>
      </c>
      <c r="C212" s="493" t="s">
        <v>474</v>
      </c>
      <c r="D212" s="493" t="s">
        <v>176</v>
      </c>
      <c r="E212" s="130" t="s">
        <v>218</v>
      </c>
      <c r="F212" s="493" t="s">
        <v>131</v>
      </c>
      <c r="G212" s="130"/>
      <c r="H212" s="130"/>
      <c r="I212" s="18"/>
      <c r="J212" s="18"/>
      <c r="K212" s="18"/>
      <c r="L212" s="18">
        <v>1</v>
      </c>
      <c r="M212" s="18"/>
      <c r="N212" s="70"/>
      <c r="O212" s="70"/>
      <c r="P212" s="70"/>
    </row>
    <row r="213" spans="1:16" ht="64.5" customHeight="1" x14ac:dyDescent="0.25">
      <c r="A213" s="134"/>
      <c r="B213" s="492"/>
      <c r="C213" s="493"/>
      <c r="D213" s="493" t="s">
        <v>4</v>
      </c>
      <c r="E213" s="130" t="s">
        <v>125</v>
      </c>
      <c r="F213" s="493"/>
      <c r="G213" s="130"/>
      <c r="H213" s="65"/>
      <c r="I213" s="18"/>
      <c r="J213" s="18"/>
      <c r="K213" s="18"/>
      <c r="L213" s="18">
        <v>504.2</v>
      </c>
      <c r="M213" s="18"/>
      <c r="N213" s="70" t="s">
        <v>219</v>
      </c>
      <c r="O213" s="70"/>
      <c r="P213" s="70"/>
    </row>
    <row r="214" spans="1:16" ht="32.25" customHeight="1" x14ac:dyDescent="0.25">
      <c r="A214" s="134">
        <v>74</v>
      </c>
      <c r="B214" s="492" t="s">
        <v>282</v>
      </c>
      <c r="C214" s="493" t="s">
        <v>474</v>
      </c>
      <c r="D214" s="493" t="s">
        <v>176</v>
      </c>
      <c r="E214" s="130" t="s">
        <v>218</v>
      </c>
      <c r="F214" s="493" t="s">
        <v>131</v>
      </c>
      <c r="G214" s="130"/>
      <c r="H214" s="130"/>
      <c r="I214" s="18"/>
      <c r="J214" s="18"/>
      <c r="K214" s="18"/>
      <c r="L214" s="18">
        <v>1</v>
      </c>
      <c r="M214" s="18"/>
      <c r="N214" s="70"/>
      <c r="O214" s="70"/>
      <c r="P214" s="70"/>
    </row>
    <row r="215" spans="1:16" ht="57.75" customHeight="1" x14ac:dyDescent="0.25">
      <c r="A215" s="5"/>
      <c r="B215" s="492"/>
      <c r="C215" s="493"/>
      <c r="D215" s="493" t="s">
        <v>4</v>
      </c>
      <c r="E215" s="130" t="s">
        <v>125</v>
      </c>
      <c r="F215" s="493"/>
      <c r="G215" s="130"/>
      <c r="H215" s="65"/>
      <c r="I215" s="18"/>
      <c r="J215" s="18"/>
      <c r="K215" s="18"/>
      <c r="L215" s="18">
        <v>531.31500000000005</v>
      </c>
      <c r="M215" s="18"/>
      <c r="N215" s="70" t="s">
        <v>219</v>
      </c>
      <c r="O215" s="70"/>
      <c r="P215" s="70"/>
    </row>
    <row r="216" spans="1:16" ht="57.75" customHeight="1" x14ac:dyDescent="0.25">
      <c r="A216" s="5"/>
      <c r="B216" s="492" t="s">
        <v>283</v>
      </c>
      <c r="C216" s="493" t="s">
        <v>474</v>
      </c>
      <c r="D216" s="493" t="s">
        <v>176</v>
      </c>
      <c r="E216" s="130" t="s">
        <v>218</v>
      </c>
      <c r="F216" s="493" t="s">
        <v>131</v>
      </c>
      <c r="G216" s="130"/>
      <c r="H216" s="65"/>
      <c r="I216" s="18"/>
      <c r="J216" s="18"/>
      <c r="K216" s="18"/>
      <c r="L216" s="18">
        <v>1</v>
      </c>
      <c r="M216" s="18"/>
      <c r="N216" s="70"/>
      <c r="O216" s="70"/>
      <c r="P216" s="70"/>
    </row>
    <row r="217" spans="1:16" ht="57.75" customHeight="1" x14ac:dyDescent="0.25">
      <c r="A217" s="5"/>
      <c r="B217" s="492"/>
      <c r="C217" s="493"/>
      <c r="D217" s="493" t="s">
        <v>4</v>
      </c>
      <c r="E217" s="130" t="s">
        <v>125</v>
      </c>
      <c r="F217" s="493"/>
      <c r="G217" s="130"/>
      <c r="H217" s="65"/>
      <c r="I217" s="18"/>
      <c r="J217" s="18"/>
      <c r="K217" s="18"/>
      <c r="L217" s="18">
        <v>2010.1</v>
      </c>
      <c r="M217" s="18"/>
      <c r="N217" s="70" t="s">
        <v>219</v>
      </c>
      <c r="O217" s="70"/>
      <c r="P217" s="70"/>
    </row>
    <row r="218" spans="1:16" s="15" customFormat="1" ht="32.25" customHeight="1" x14ac:dyDescent="0.25">
      <c r="A218" s="158"/>
      <c r="B218" s="384" t="s">
        <v>209</v>
      </c>
      <c r="C218" s="156"/>
      <c r="D218" s="156"/>
      <c r="E218" s="156" t="s">
        <v>125</v>
      </c>
      <c r="F218" s="156"/>
      <c r="G218" s="156">
        <f>G209+G211+G213+G215</f>
        <v>0</v>
      </c>
      <c r="H218" s="156">
        <f t="shared" ref="H218:M218" si="10">H209+H211+H213+H215</f>
        <v>0</v>
      </c>
      <c r="I218" s="156">
        <f t="shared" si="10"/>
        <v>0</v>
      </c>
      <c r="J218" s="156">
        <f t="shared" si="10"/>
        <v>550.29899999999998</v>
      </c>
      <c r="K218" s="156">
        <f t="shared" si="10"/>
        <v>0</v>
      </c>
      <c r="L218" s="385">
        <f>L209+L211+L213+L215+L217</f>
        <v>3045.6149999999998</v>
      </c>
      <c r="M218" s="156">
        <f t="shared" si="10"/>
        <v>0</v>
      </c>
      <c r="N218" s="159"/>
      <c r="O218" s="159"/>
      <c r="P218" s="159"/>
    </row>
    <row r="219" spans="1:16" ht="32.25" customHeight="1" x14ac:dyDescent="0.25">
      <c r="A219" s="5"/>
      <c r="B219" s="49" t="s">
        <v>284</v>
      </c>
      <c r="C219" s="46" t="s">
        <v>287</v>
      </c>
      <c r="D219" s="46" t="s">
        <v>176</v>
      </c>
      <c r="E219" s="46" t="s">
        <v>3</v>
      </c>
      <c r="F219" s="46"/>
      <c r="G219" s="46">
        <v>45.7</v>
      </c>
      <c r="H219" s="46">
        <v>45.7</v>
      </c>
      <c r="I219" s="47">
        <v>45</v>
      </c>
      <c r="J219" s="47">
        <v>44.7</v>
      </c>
      <c r="K219" s="47">
        <v>44</v>
      </c>
      <c r="L219" s="47">
        <v>43</v>
      </c>
      <c r="M219" s="47">
        <v>43</v>
      </c>
      <c r="N219" s="109"/>
      <c r="O219" s="109"/>
      <c r="P219" s="107"/>
    </row>
    <row r="220" spans="1:16" ht="32.25" customHeight="1" x14ac:dyDescent="0.25">
      <c r="A220" s="5"/>
      <c r="B220" s="87" t="s">
        <v>285</v>
      </c>
      <c r="C220" s="130" t="s">
        <v>264</v>
      </c>
      <c r="D220" s="137" t="s">
        <v>176</v>
      </c>
      <c r="E220" s="137" t="s">
        <v>3</v>
      </c>
      <c r="F220" s="130"/>
      <c r="G220" s="130"/>
      <c r="H220" s="130"/>
      <c r="I220" s="18">
        <v>40</v>
      </c>
      <c r="J220" s="18">
        <v>40</v>
      </c>
      <c r="K220" s="18">
        <v>40</v>
      </c>
      <c r="L220" s="18">
        <v>40</v>
      </c>
      <c r="M220" s="18">
        <v>40</v>
      </c>
      <c r="N220" s="70"/>
      <c r="O220" s="70"/>
      <c r="P220" s="70"/>
    </row>
    <row r="221" spans="1:16" ht="32.25" customHeight="1" x14ac:dyDescent="0.25">
      <c r="A221" s="5">
        <v>75</v>
      </c>
      <c r="B221" s="492" t="s">
        <v>286</v>
      </c>
      <c r="C221" s="493" t="s">
        <v>276</v>
      </c>
      <c r="D221" s="493" t="s">
        <v>176</v>
      </c>
      <c r="E221" s="130" t="s">
        <v>218</v>
      </c>
      <c r="F221" s="493" t="s">
        <v>131</v>
      </c>
      <c r="G221" s="130"/>
      <c r="H221" s="130"/>
      <c r="I221" s="18"/>
      <c r="J221" s="18"/>
      <c r="K221" s="18"/>
      <c r="L221" s="18">
        <v>1</v>
      </c>
      <c r="M221" s="18"/>
      <c r="N221" s="70"/>
      <c r="O221" s="70"/>
      <c r="P221" s="70"/>
    </row>
    <row r="222" spans="1:16" ht="32.25" customHeight="1" x14ac:dyDescent="0.25">
      <c r="A222" s="5"/>
      <c r="B222" s="492"/>
      <c r="C222" s="493" t="s">
        <v>8</v>
      </c>
      <c r="D222" s="493" t="s">
        <v>4</v>
      </c>
      <c r="E222" s="130" t="s">
        <v>125</v>
      </c>
      <c r="F222" s="493"/>
      <c r="G222" s="130"/>
      <c r="H222" s="65"/>
      <c r="I222" s="18"/>
      <c r="J222" s="18"/>
      <c r="K222" s="18"/>
      <c r="L222" s="18">
        <v>285.58100000000002</v>
      </c>
      <c r="M222" s="18"/>
      <c r="N222" s="70"/>
      <c r="O222" s="70"/>
      <c r="P222" s="70"/>
    </row>
    <row r="223" spans="1:16" ht="32.25" customHeight="1" x14ac:dyDescent="0.25">
      <c r="A223" s="486"/>
      <c r="B223" s="539" t="s">
        <v>492</v>
      </c>
      <c r="C223" s="538" t="s">
        <v>276</v>
      </c>
      <c r="D223" s="538" t="s">
        <v>176</v>
      </c>
      <c r="E223" s="482" t="s">
        <v>218</v>
      </c>
      <c r="F223" s="482"/>
      <c r="G223" s="482"/>
      <c r="H223" s="489"/>
      <c r="I223" s="490">
        <v>7</v>
      </c>
      <c r="J223" s="490"/>
      <c r="K223" s="490"/>
      <c r="L223" s="490"/>
      <c r="M223" s="490"/>
      <c r="N223" s="491"/>
      <c r="O223" s="491"/>
      <c r="P223" s="491"/>
    </row>
    <row r="224" spans="1:16" ht="32.25" customHeight="1" x14ac:dyDescent="0.25">
      <c r="A224" s="486"/>
      <c r="B224" s="540"/>
      <c r="C224" s="538" t="s">
        <v>8</v>
      </c>
      <c r="D224" s="538" t="s">
        <v>4</v>
      </c>
      <c r="E224" s="482" t="s">
        <v>125</v>
      </c>
      <c r="F224" s="482"/>
      <c r="G224" s="482"/>
      <c r="H224" s="489"/>
      <c r="I224" s="490">
        <v>61.9</v>
      </c>
      <c r="J224" s="490"/>
      <c r="K224" s="490"/>
      <c r="L224" s="490"/>
      <c r="M224" s="490"/>
      <c r="N224" s="70" t="s">
        <v>219</v>
      </c>
      <c r="O224" s="491"/>
      <c r="P224" s="491"/>
    </row>
    <row r="225" spans="1:16" s="15" customFormat="1" ht="32.25" customHeight="1" x14ac:dyDescent="0.25">
      <c r="A225" s="158"/>
      <c r="B225" s="384" t="s">
        <v>209</v>
      </c>
      <c r="C225" s="156"/>
      <c r="D225" s="156"/>
      <c r="E225" s="156" t="s">
        <v>125</v>
      </c>
      <c r="F225" s="156"/>
      <c r="G225" s="156">
        <f>G222</f>
        <v>0</v>
      </c>
      <c r="H225" s="156">
        <f t="shared" ref="H225:M225" si="11">H222</f>
        <v>0</v>
      </c>
      <c r="I225" s="156">
        <f t="shared" si="11"/>
        <v>0</v>
      </c>
      <c r="J225" s="156">
        <f t="shared" si="11"/>
        <v>0</v>
      </c>
      <c r="K225" s="156">
        <f t="shared" si="11"/>
        <v>0</v>
      </c>
      <c r="L225" s="156">
        <f t="shared" si="11"/>
        <v>285.58100000000002</v>
      </c>
      <c r="M225" s="156">
        <f t="shared" si="11"/>
        <v>0</v>
      </c>
      <c r="N225" s="159"/>
      <c r="O225" s="159"/>
      <c r="P225" s="159"/>
    </row>
    <row r="226" spans="1:16" ht="53.25" customHeight="1" x14ac:dyDescent="0.25">
      <c r="A226" s="5"/>
      <c r="B226" s="49" t="s">
        <v>288</v>
      </c>
      <c r="C226" s="46" t="s">
        <v>276</v>
      </c>
      <c r="D226" s="46" t="s">
        <v>176</v>
      </c>
      <c r="E226" s="46" t="s">
        <v>3</v>
      </c>
      <c r="F226" s="46"/>
      <c r="G226" s="46">
        <v>59.6</v>
      </c>
      <c r="H226" s="46">
        <v>59.6</v>
      </c>
      <c r="I226" s="47">
        <v>60.9</v>
      </c>
      <c r="J226" s="47">
        <v>70</v>
      </c>
      <c r="K226" s="47">
        <v>70.2</v>
      </c>
      <c r="L226" s="47">
        <v>70.5</v>
      </c>
      <c r="M226" s="47">
        <v>70.5</v>
      </c>
      <c r="N226" s="109"/>
      <c r="O226" s="109"/>
      <c r="P226" s="107"/>
    </row>
    <row r="227" spans="1:16" ht="78.75" customHeight="1" x14ac:dyDescent="0.25">
      <c r="A227" s="5"/>
      <c r="B227" s="87" t="s">
        <v>285</v>
      </c>
      <c r="C227" s="130" t="s">
        <v>474</v>
      </c>
      <c r="D227" s="137" t="s">
        <v>176</v>
      </c>
      <c r="E227" s="137" t="s">
        <v>3</v>
      </c>
      <c r="F227" s="130"/>
      <c r="G227" s="130"/>
      <c r="H227" s="130"/>
      <c r="I227" s="130">
        <v>88.5</v>
      </c>
      <c r="J227" s="130">
        <v>90.5</v>
      </c>
      <c r="K227" s="134">
        <v>90.5</v>
      </c>
      <c r="L227" s="82">
        <v>90.5</v>
      </c>
      <c r="M227" s="82">
        <v>90.5</v>
      </c>
      <c r="N227" s="109"/>
      <c r="O227" s="109"/>
      <c r="P227" s="107"/>
    </row>
    <row r="228" spans="1:16" ht="32.25" customHeight="1" x14ac:dyDescent="0.25">
      <c r="A228" s="507">
        <v>78</v>
      </c>
      <c r="B228" s="492" t="s">
        <v>289</v>
      </c>
      <c r="C228" s="493" t="s">
        <v>276</v>
      </c>
      <c r="D228" s="493" t="s">
        <v>176</v>
      </c>
      <c r="E228" s="130" t="s">
        <v>14</v>
      </c>
      <c r="F228" s="493" t="s">
        <v>15</v>
      </c>
      <c r="G228" s="130"/>
      <c r="H228" s="130"/>
      <c r="I228" s="18"/>
      <c r="J228" s="18"/>
      <c r="K228" s="18"/>
      <c r="L228" s="18"/>
      <c r="M228" s="18">
        <v>1</v>
      </c>
      <c r="N228" s="70"/>
      <c r="O228" s="70"/>
      <c r="P228" s="70"/>
    </row>
    <row r="229" spans="1:16" ht="32.25" customHeight="1" x14ac:dyDescent="0.25">
      <c r="A229" s="507"/>
      <c r="B229" s="492"/>
      <c r="C229" s="493" t="s">
        <v>8</v>
      </c>
      <c r="D229" s="493" t="s">
        <v>4</v>
      </c>
      <c r="E229" s="130" t="s">
        <v>125</v>
      </c>
      <c r="F229" s="493"/>
      <c r="G229" s="130"/>
      <c r="H229" s="130"/>
      <c r="I229" s="18">
        <v>10.5</v>
      </c>
      <c r="J229" s="18"/>
      <c r="K229" s="18"/>
      <c r="L229" s="18"/>
      <c r="M229" s="18">
        <v>560</v>
      </c>
      <c r="N229" s="70" t="s">
        <v>219</v>
      </c>
      <c r="O229" s="70"/>
      <c r="P229" s="70"/>
    </row>
    <row r="230" spans="1:16" ht="32.25" customHeight="1" x14ac:dyDescent="0.25">
      <c r="A230" s="507">
        <v>79</v>
      </c>
      <c r="B230" s="492" t="s">
        <v>290</v>
      </c>
      <c r="C230" s="493" t="s">
        <v>292</v>
      </c>
      <c r="D230" s="493" t="s">
        <v>4</v>
      </c>
      <c r="E230" s="130" t="s">
        <v>14</v>
      </c>
      <c r="F230" s="493" t="s">
        <v>15</v>
      </c>
      <c r="G230" s="130"/>
      <c r="H230" s="130"/>
      <c r="I230" s="18">
        <v>1</v>
      </c>
      <c r="J230" s="18"/>
      <c r="K230" s="18"/>
      <c r="L230" s="18"/>
      <c r="M230" s="18">
        <v>1</v>
      </c>
      <c r="N230" s="70"/>
      <c r="O230" s="70"/>
      <c r="P230" s="70"/>
    </row>
    <row r="231" spans="1:16" ht="32.25" customHeight="1" x14ac:dyDescent="0.25">
      <c r="A231" s="507"/>
      <c r="B231" s="492"/>
      <c r="C231" s="493" t="s">
        <v>8</v>
      </c>
      <c r="D231" s="493" t="s">
        <v>4</v>
      </c>
      <c r="E231" s="130" t="s">
        <v>125</v>
      </c>
      <c r="F231" s="493"/>
      <c r="G231" s="63"/>
      <c r="H231" s="65"/>
      <c r="I231" s="18">
        <v>6</v>
      </c>
      <c r="J231" s="18"/>
      <c r="K231" s="18"/>
      <c r="L231" s="18"/>
      <c r="M231" s="18">
        <v>400</v>
      </c>
      <c r="N231" s="70" t="s">
        <v>428</v>
      </c>
      <c r="O231" s="70"/>
      <c r="P231" s="70"/>
    </row>
    <row r="232" spans="1:16" ht="32.25" customHeight="1" x14ac:dyDescent="0.25">
      <c r="A232" s="507">
        <v>80</v>
      </c>
      <c r="B232" s="541" t="s">
        <v>291</v>
      </c>
      <c r="C232" s="493" t="s">
        <v>276</v>
      </c>
      <c r="D232" s="493" t="s">
        <v>176</v>
      </c>
      <c r="E232" s="130" t="s">
        <v>14</v>
      </c>
      <c r="F232" s="493" t="s">
        <v>15</v>
      </c>
      <c r="G232" s="63"/>
      <c r="H232" s="65"/>
      <c r="I232" s="18"/>
      <c r="J232" s="18"/>
      <c r="K232" s="18">
        <v>1</v>
      </c>
      <c r="L232" s="18"/>
      <c r="M232" s="18"/>
      <c r="N232" s="70"/>
      <c r="O232" s="70"/>
      <c r="P232" s="70"/>
    </row>
    <row r="233" spans="1:16" ht="32.25" customHeight="1" x14ac:dyDescent="0.25">
      <c r="A233" s="507"/>
      <c r="B233" s="541"/>
      <c r="C233" s="493" t="s">
        <v>8</v>
      </c>
      <c r="D233" s="493" t="s">
        <v>4</v>
      </c>
      <c r="E233" s="130" t="s">
        <v>125</v>
      </c>
      <c r="F233" s="493"/>
      <c r="G233" s="63"/>
      <c r="H233" s="65"/>
      <c r="I233" s="18"/>
      <c r="J233" s="18"/>
      <c r="K233" s="18">
        <v>10</v>
      </c>
      <c r="L233" s="18"/>
      <c r="M233" s="18"/>
      <c r="N233" s="70"/>
      <c r="O233" s="70"/>
      <c r="P233" s="70"/>
    </row>
    <row r="234" spans="1:16" s="15" customFormat="1" ht="32.25" customHeight="1" x14ac:dyDescent="0.25">
      <c r="A234" s="156"/>
      <c r="B234" s="384" t="s">
        <v>209</v>
      </c>
      <c r="C234" s="156"/>
      <c r="D234" s="156"/>
      <c r="E234" s="156"/>
      <c r="F234" s="156"/>
      <c r="G234" s="270">
        <f>G229+G231+G233</f>
        <v>0</v>
      </c>
      <c r="H234" s="270">
        <f t="shared" ref="H234:M234" si="12">H229+H231+H233</f>
        <v>0</v>
      </c>
      <c r="I234" s="270">
        <f t="shared" si="12"/>
        <v>16.5</v>
      </c>
      <c r="J234" s="270">
        <f t="shared" si="12"/>
        <v>0</v>
      </c>
      <c r="K234" s="270">
        <f t="shared" si="12"/>
        <v>10</v>
      </c>
      <c r="L234" s="270">
        <f t="shared" si="12"/>
        <v>0</v>
      </c>
      <c r="M234" s="270">
        <f t="shared" si="12"/>
        <v>960</v>
      </c>
      <c r="N234" s="159"/>
      <c r="O234" s="159"/>
      <c r="P234" s="159"/>
    </row>
    <row r="235" spans="1:16" ht="32.25" customHeight="1" x14ac:dyDescent="0.25">
      <c r="A235" s="5"/>
      <c r="B235" s="56" t="s">
        <v>293</v>
      </c>
      <c r="C235" s="134"/>
      <c r="D235" s="134"/>
      <c r="E235" s="134"/>
      <c r="F235" s="134"/>
      <c r="G235" s="134"/>
      <c r="H235" s="134"/>
      <c r="I235" s="134"/>
      <c r="J235" s="11"/>
      <c r="K235" s="11"/>
      <c r="L235" s="11"/>
      <c r="M235" s="11"/>
      <c r="N235" s="107"/>
      <c r="O235" s="107"/>
      <c r="P235" s="107"/>
    </row>
    <row r="236" spans="1:16" ht="32.25" customHeight="1" x14ac:dyDescent="0.25">
      <c r="A236" s="5"/>
      <c r="B236" s="42" t="s">
        <v>294</v>
      </c>
      <c r="C236" s="462" t="s">
        <v>429</v>
      </c>
      <c r="D236" s="43" t="s">
        <v>176</v>
      </c>
      <c r="E236" s="43" t="s">
        <v>3</v>
      </c>
      <c r="F236" s="43"/>
      <c r="G236" s="43">
        <v>70</v>
      </c>
      <c r="H236" s="43">
        <v>75</v>
      </c>
      <c r="I236" s="53">
        <v>80</v>
      </c>
      <c r="J236" s="52">
        <v>85</v>
      </c>
      <c r="K236" s="52">
        <v>90</v>
      </c>
      <c r="L236" s="52">
        <v>100</v>
      </c>
      <c r="M236" s="52">
        <v>100</v>
      </c>
      <c r="N236" s="108"/>
      <c r="O236" s="108"/>
      <c r="P236" s="107"/>
    </row>
    <row r="237" spans="1:16" ht="77.25" customHeight="1" x14ac:dyDescent="0.25">
      <c r="A237" s="5"/>
      <c r="B237" s="22" t="s">
        <v>285</v>
      </c>
      <c r="C237" s="481" t="s">
        <v>474</v>
      </c>
      <c r="D237" s="83" t="s">
        <v>176</v>
      </c>
      <c r="E237" s="26" t="s">
        <v>3</v>
      </c>
      <c r="F237" s="43"/>
      <c r="G237" s="134">
        <v>54</v>
      </c>
      <c r="H237" s="134">
        <v>60</v>
      </c>
      <c r="I237" s="26">
        <v>70</v>
      </c>
      <c r="J237" s="26">
        <v>80</v>
      </c>
      <c r="K237" s="26">
        <v>90</v>
      </c>
      <c r="L237" s="26">
        <v>100</v>
      </c>
      <c r="M237" s="26">
        <v>100</v>
      </c>
      <c r="N237" s="108"/>
      <c r="O237" s="108"/>
      <c r="P237" s="107"/>
    </row>
    <row r="238" spans="1:16" ht="32.25" customHeight="1" x14ac:dyDescent="0.25">
      <c r="A238" s="507">
        <v>81</v>
      </c>
      <c r="B238" s="492" t="s">
        <v>295</v>
      </c>
      <c r="C238" s="493" t="s">
        <v>475</v>
      </c>
      <c r="D238" s="493" t="s">
        <v>176</v>
      </c>
      <c r="E238" s="130" t="s">
        <v>14</v>
      </c>
      <c r="F238" s="493" t="s">
        <v>15</v>
      </c>
      <c r="G238" s="130"/>
      <c r="H238" s="130"/>
      <c r="I238" s="137"/>
      <c r="J238" s="137"/>
      <c r="K238" s="137">
        <v>1</v>
      </c>
      <c r="L238" s="137"/>
      <c r="M238" s="137"/>
      <c r="N238" s="70"/>
      <c r="O238" s="70"/>
      <c r="P238" s="70"/>
    </row>
    <row r="239" spans="1:16" ht="32.25" customHeight="1" x14ac:dyDescent="0.25">
      <c r="A239" s="507"/>
      <c r="B239" s="492"/>
      <c r="C239" s="493"/>
      <c r="D239" s="493"/>
      <c r="E239" s="477" t="s">
        <v>125</v>
      </c>
      <c r="F239" s="493"/>
      <c r="G239" s="130"/>
      <c r="H239" s="130"/>
      <c r="I239" s="137"/>
      <c r="J239" s="137"/>
      <c r="K239" s="137">
        <v>11.244999999999999</v>
      </c>
      <c r="L239" s="137"/>
      <c r="M239" s="137"/>
      <c r="N239" s="70"/>
      <c r="O239" s="70"/>
      <c r="P239" s="70"/>
    </row>
    <row r="240" spans="1:16" ht="32.25" customHeight="1" x14ac:dyDescent="0.25">
      <c r="A240" s="507">
        <v>82</v>
      </c>
      <c r="B240" s="492" t="s">
        <v>296</v>
      </c>
      <c r="C240" s="493" t="s">
        <v>475</v>
      </c>
      <c r="D240" s="493" t="s">
        <v>176</v>
      </c>
      <c r="E240" s="130" t="s">
        <v>14</v>
      </c>
      <c r="F240" s="493" t="s">
        <v>15</v>
      </c>
      <c r="G240" s="130"/>
      <c r="H240" s="130"/>
      <c r="I240" s="137"/>
      <c r="J240" s="137"/>
      <c r="K240" s="137">
        <v>1</v>
      </c>
      <c r="L240" s="137"/>
      <c r="M240" s="137"/>
      <c r="N240" s="70"/>
      <c r="O240" s="70"/>
      <c r="P240" s="70"/>
    </row>
    <row r="241" spans="1:16" ht="32.25" customHeight="1" x14ac:dyDescent="0.25">
      <c r="A241" s="507"/>
      <c r="B241" s="492"/>
      <c r="C241" s="493"/>
      <c r="D241" s="493"/>
      <c r="E241" s="477" t="s">
        <v>125</v>
      </c>
      <c r="F241" s="493"/>
      <c r="G241" s="130"/>
      <c r="H241" s="130"/>
      <c r="I241" s="137"/>
      <c r="J241" s="137"/>
      <c r="K241" s="137">
        <v>12.792999999999999</v>
      </c>
      <c r="L241" s="137"/>
      <c r="M241" s="137"/>
      <c r="N241" s="70"/>
      <c r="O241" s="70"/>
      <c r="P241" s="70"/>
    </row>
    <row r="242" spans="1:16" ht="32.25" customHeight="1" x14ac:dyDescent="0.25">
      <c r="A242" s="507">
        <v>83</v>
      </c>
      <c r="B242" s="492" t="s">
        <v>297</v>
      </c>
      <c r="C242" s="493" t="s">
        <v>475</v>
      </c>
      <c r="D242" s="493" t="s">
        <v>176</v>
      </c>
      <c r="E242" s="130" t="s">
        <v>14</v>
      </c>
      <c r="F242" s="493" t="s">
        <v>15</v>
      </c>
      <c r="G242" s="130"/>
      <c r="H242" s="431">
        <v>1</v>
      </c>
      <c r="I242" s="137"/>
      <c r="J242" s="137"/>
      <c r="K242" s="137"/>
      <c r="L242" s="137"/>
      <c r="M242" s="137"/>
      <c r="N242" s="70"/>
      <c r="O242" s="70"/>
      <c r="P242" s="70"/>
    </row>
    <row r="243" spans="1:16" ht="32.25" customHeight="1" x14ac:dyDescent="0.25">
      <c r="A243" s="507"/>
      <c r="B243" s="492"/>
      <c r="C243" s="493"/>
      <c r="D243" s="493"/>
      <c r="E243" s="477" t="s">
        <v>125</v>
      </c>
      <c r="F243" s="493"/>
      <c r="G243" s="130"/>
      <c r="H243" s="431">
        <v>11.760999999999999</v>
      </c>
      <c r="I243" s="137"/>
      <c r="J243" s="137"/>
      <c r="K243" s="137"/>
      <c r="L243" s="137"/>
      <c r="M243" s="137"/>
      <c r="N243" s="70" t="s">
        <v>219</v>
      </c>
      <c r="O243" s="70"/>
      <c r="P243" s="70"/>
    </row>
    <row r="244" spans="1:16" ht="32.25" customHeight="1" x14ac:dyDescent="0.25">
      <c r="A244" s="507">
        <v>84</v>
      </c>
      <c r="B244" s="492" t="s">
        <v>298</v>
      </c>
      <c r="C244" s="493" t="s">
        <v>475</v>
      </c>
      <c r="D244" s="493" t="s">
        <v>176</v>
      </c>
      <c r="E244" s="130" t="s">
        <v>14</v>
      </c>
      <c r="F244" s="493" t="s">
        <v>15</v>
      </c>
      <c r="G244" s="130"/>
      <c r="H244" s="130"/>
      <c r="I244" s="137"/>
      <c r="J244" s="137"/>
      <c r="K244" s="137"/>
      <c r="L244" s="137">
        <v>1</v>
      </c>
      <c r="M244" s="137"/>
      <c r="N244" s="70"/>
      <c r="O244" s="70"/>
      <c r="P244" s="70"/>
    </row>
    <row r="245" spans="1:16" ht="32.25" customHeight="1" x14ac:dyDescent="0.25">
      <c r="A245" s="507"/>
      <c r="B245" s="492"/>
      <c r="C245" s="493"/>
      <c r="D245" s="493"/>
      <c r="E245" s="477" t="s">
        <v>125</v>
      </c>
      <c r="F245" s="493"/>
      <c r="G245" s="130"/>
      <c r="H245" s="130"/>
      <c r="I245" s="137"/>
      <c r="J245" s="137"/>
      <c r="K245" s="137"/>
      <c r="L245" s="137">
        <v>129.46700000000001</v>
      </c>
      <c r="M245" s="137"/>
      <c r="N245" s="70"/>
      <c r="O245" s="70"/>
      <c r="P245" s="70"/>
    </row>
    <row r="246" spans="1:16" ht="32.25" customHeight="1" x14ac:dyDescent="0.25">
      <c r="A246" s="507">
        <v>85</v>
      </c>
      <c r="B246" s="492" t="s">
        <v>299</v>
      </c>
      <c r="C246" s="493" t="s">
        <v>475</v>
      </c>
      <c r="D246" s="493" t="s">
        <v>4</v>
      </c>
      <c r="E246" s="130" t="s">
        <v>14</v>
      </c>
      <c r="F246" s="493" t="s">
        <v>15</v>
      </c>
      <c r="G246" s="130"/>
      <c r="H246" s="130"/>
      <c r="I246" s="137"/>
      <c r="J246" s="137"/>
      <c r="K246" s="137"/>
      <c r="L246" s="137">
        <v>1</v>
      </c>
      <c r="M246" s="137"/>
      <c r="N246" s="70"/>
      <c r="O246" s="70"/>
      <c r="P246" s="70"/>
    </row>
    <row r="247" spans="1:16" ht="32.25" customHeight="1" x14ac:dyDescent="0.25">
      <c r="A247" s="507"/>
      <c r="B247" s="492"/>
      <c r="C247" s="493"/>
      <c r="D247" s="493"/>
      <c r="E247" s="477" t="s">
        <v>125</v>
      </c>
      <c r="F247" s="493"/>
      <c r="G247" s="130"/>
      <c r="H247" s="130"/>
      <c r="I247" s="137"/>
      <c r="J247" s="137"/>
      <c r="K247" s="137"/>
      <c r="L247" s="137">
        <v>27.798999999999999</v>
      </c>
      <c r="M247" s="137"/>
      <c r="N247" s="70"/>
      <c r="O247" s="70"/>
      <c r="P247" s="70"/>
    </row>
    <row r="248" spans="1:16" ht="32.25" customHeight="1" x14ac:dyDescent="0.25">
      <c r="A248" s="507">
        <v>86</v>
      </c>
      <c r="B248" s="492" t="s">
        <v>300</v>
      </c>
      <c r="C248" s="493" t="s">
        <v>475</v>
      </c>
      <c r="D248" s="493" t="s">
        <v>4</v>
      </c>
      <c r="E248" s="130" t="s">
        <v>14</v>
      </c>
      <c r="F248" s="493" t="s">
        <v>15</v>
      </c>
      <c r="G248" s="130"/>
      <c r="H248" s="130"/>
      <c r="I248" s="137"/>
      <c r="J248" s="137"/>
      <c r="K248" s="137"/>
      <c r="L248" s="431">
        <v>1</v>
      </c>
      <c r="M248" s="431">
        <v>1</v>
      </c>
      <c r="N248" s="70"/>
      <c r="O248" s="70"/>
      <c r="P248" s="70"/>
    </row>
    <row r="249" spans="1:16" ht="32.25" customHeight="1" x14ac:dyDescent="0.25">
      <c r="A249" s="507"/>
      <c r="B249" s="492"/>
      <c r="C249" s="493"/>
      <c r="D249" s="493"/>
      <c r="E249" s="477" t="s">
        <v>125</v>
      </c>
      <c r="F249" s="493"/>
      <c r="G249" s="130"/>
      <c r="H249" s="130"/>
      <c r="I249" s="137"/>
      <c r="J249" s="137"/>
      <c r="K249" s="137"/>
      <c r="L249" s="431">
        <v>7</v>
      </c>
      <c r="M249" s="431">
        <v>30</v>
      </c>
      <c r="N249" s="70"/>
      <c r="O249" s="70"/>
      <c r="P249" s="70"/>
    </row>
    <row r="250" spans="1:16" ht="32.25" customHeight="1" x14ac:dyDescent="0.25">
      <c r="A250" s="507">
        <v>87</v>
      </c>
      <c r="B250" s="492" t="s">
        <v>301</v>
      </c>
      <c r="C250" s="493" t="s">
        <v>475</v>
      </c>
      <c r="D250" s="493" t="s">
        <v>4</v>
      </c>
      <c r="E250" s="130" t="s">
        <v>14</v>
      </c>
      <c r="F250" s="493" t="s">
        <v>15</v>
      </c>
      <c r="G250" s="130"/>
      <c r="H250" s="130"/>
      <c r="I250" s="137"/>
      <c r="J250" s="137"/>
      <c r="K250" s="137"/>
      <c r="L250" s="431">
        <v>1</v>
      </c>
      <c r="M250" s="431">
        <v>1</v>
      </c>
      <c r="N250" s="70"/>
      <c r="O250" s="70"/>
      <c r="P250" s="70"/>
    </row>
    <row r="251" spans="1:16" ht="32.25" customHeight="1" x14ac:dyDescent="0.25">
      <c r="A251" s="507"/>
      <c r="B251" s="492"/>
      <c r="C251" s="493"/>
      <c r="D251" s="493"/>
      <c r="E251" s="477" t="s">
        <v>125</v>
      </c>
      <c r="F251" s="493"/>
      <c r="G251" s="130"/>
      <c r="H251" s="130"/>
      <c r="I251" s="137"/>
      <c r="J251" s="137"/>
      <c r="K251" s="137"/>
      <c r="L251" s="431">
        <v>7</v>
      </c>
      <c r="M251" s="431">
        <v>30</v>
      </c>
      <c r="N251" s="70"/>
      <c r="O251" s="70"/>
      <c r="P251" s="70"/>
    </row>
    <row r="252" spans="1:16" ht="32.25" customHeight="1" x14ac:dyDescent="0.25">
      <c r="A252" s="507">
        <v>88</v>
      </c>
      <c r="B252" s="492" t="s">
        <v>302</v>
      </c>
      <c r="C252" s="497" t="s">
        <v>429</v>
      </c>
      <c r="D252" s="493" t="s">
        <v>4</v>
      </c>
      <c r="E252" s="130" t="s">
        <v>14</v>
      </c>
      <c r="F252" s="493" t="s">
        <v>15</v>
      </c>
      <c r="G252" s="130"/>
      <c r="H252" s="130"/>
      <c r="I252" s="63"/>
      <c r="J252" s="18"/>
      <c r="K252" s="137"/>
      <c r="L252" s="431">
        <v>1</v>
      </c>
      <c r="M252" s="431">
        <v>1</v>
      </c>
      <c r="N252" s="70"/>
      <c r="O252" s="70"/>
      <c r="P252" s="70"/>
    </row>
    <row r="253" spans="1:16" ht="40.5" customHeight="1" x14ac:dyDescent="0.25">
      <c r="A253" s="507"/>
      <c r="B253" s="492"/>
      <c r="C253" s="497"/>
      <c r="D253" s="493"/>
      <c r="E253" s="477" t="s">
        <v>125</v>
      </c>
      <c r="F253" s="493"/>
      <c r="G253" s="130"/>
      <c r="H253" s="130"/>
      <c r="I253" s="63"/>
      <c r="J253" s="18"/>
      <c r="K253" s="137"/>
      <c r="L253" s="431">
        <v>7</v>
      </c>
      <c r="M253" s="431">
        <v>30</v>
      </c>
      <c r="N253" s="70"/>
      <c r="O253" s="70"/>
      <c r="P253" s="70"/>
    </row>
    <row r="254" spans="1:16" s="15" customFormat="1" ht="40.5" customHeight="1" x14ac:dyDescent="0.25">
      <c r="A254" s="156"/>
      <c r="B254" s="384" t="s">
        <v>209</v>
      </c>
      <c r="C254" s="156"/>
      <c r="D254" s="156"/>
      <c r="E254" s="156" t="s">
        <v>13</v>
      </c>
      <c r="F254" s="156"/>
      <c r="G254" s="156">
        <f>G239+G241+G243+G245+G247+G249+G251+G253</f>
        <v>0</v>
      </c>
      <c r="H254" s="156">
        <f t="shared" ref="H254:M254" si="13">H239+H241+H243+H245+H247+H249+H251+H253</f>
        <v>11.760999999999999</v>
      </c>
      <c r="I254" s="156">
        <f t="shared" si="13"/>
        <v>0</v>
      </c>
      <c r="J254" s="156">
        <f t="shared" si="13"/>
        <v>0</v>
      </c>
      <c r="K254" s="156">
        <f>K239+K241+K243+K245+K247+K249+K251+K253</f>
        <v>24.037999999999997</v>
      </c>
      <c r="L254" s="156">
        <f t="shared" si="13"/>
        <v>178.26600000000002</v>
      </c>
      <c r="M254" s="156">
        <f t="shared" si="13"/>
        <v>90</v>
      </c>
      <c r="N254" s="159"/>
      <c r="O254" s="159"/>
      <c r="P254" s="159"/>
    </row>
    <row r="255" spans="1:16" s="31" customFormat="1" ht="40.5" customHeight="1" x14ac:dyDescent="0.25">
      <c r="A255" s="160"/>
      <c r="B255" s="161" t="s">
        <v>312</v>
      </c>
      <c r="C255" s="160"/>
      <c r="D255" s="160"/>
      <c r="E255" s="160"/>
      <c r="F255" s="160"/>
      <c r="G255" s="162">
        <f>G102+G120+G144+G204+G218+G225+G234+G254+G95</f>
        <v>0</v>
      </c>
      <c r="H255" s="162">
        <f>H102+H120+H144+H204+H218+H225+H234+H254+H95</f>
        <v>565.56100000000004</v>
      </c>
      <c r="I255" s="162">
        <v>480.4</v>
      </c>
      <c r="J255" s="162">
        <v>1249.8</v>
      </c>
      <c r="K255" s="162">
        <v>695.6</v>
      </c>
      <c r="L255" s="162">
        <v>8197.6</v>
      </c>
      <c r="M255" s="162">
        <v>5047.6000000000004</v>
      </c>
      <c r="N255" s="116"/>
      <c r="O255" s="116"/>
      <c r="P255" s="116"/>
    </row>
    <row r="256" spans="1:16" ht="27.75" customHeight="1" x14ac:dyDescent="0.25">
      <c r="A256" s="512" t="s">
        <v>303</v>
      </c>
      <c r="B256" s="512"/>
      <c r="C256" s="512"/>
      <c r="D256" s="512"/>
      <c r="E256" s="512"/>
      <c r="F256" s="512"/>
      <c r="G256" s="512"/>
      <c r="H256" s="512"/>
      <c r="I256" s="512"/>
      <c r="J256" s="512"/>
      <c r="K256" s="512"/>
      <c r="L256" s="512"/>
      <c r="M256" s="512"/>
      <c r="N256" s="512"/>
      <c r="O256" s="512"/>
      <c r="P256" s="512"/>
    </row>
    <row r="257" spans="1:16" s="34" customFormat="1" ht="59.25" customHeight="1" x14ac:dyDescent="0.25">
      <c r="A257" s="182">
        <v>10</v>
      </c>
      <c r="B257" s="379" t="s">
        <v>433</v>
      </c>
      <c r="C257" s="136" t="s">
        <v>476</v>
      </c>
      <c r="D257" s="136" t="s">
        <v>4</v>
      </c>
      <c r="E257" s="182"/>
      <c r="F257" s="182"/>
      <c r="G257" s="182"/>
      <c r="H257" s="182"/>
      <c r="I257" s="182"/>
      <c r="J257" s="182"/>
      <c r="K257" s="182"/>
      <c r="L257" s="182"/>
      <c r="M257" s="182"/>
      <c r="N257" s="182"/>
      <c r="O257" s="182"/>
      <c r="P257" s="182"/>
    </row>
    <row r="258" spans="1:16" ht="60" customHeight="1" x14ac:dyDescent="0.25">
      <c r="A258" s="5"/>
      <c r="B258" s="96" t="s">
        <v>304</v>
      </c>
      <c r="C258" s="5"/>
      <c r="D258" s="130"/>
      <c r="E258" s="5"/>
      <c r="F258" s="5"/>
      <c r="G258" s="5"/>
      <c r="H258" s="5"/>
      <c r="I258" s="5"/>
      <c r="J258" s="5"/>
      <c r="K258" s="5"/>
      <c r="L258" s="5"/>
      <c r="M258" s="5"/>
      <c r="N258" s="5"/>
      <c r="O258" s="5"/>
      <c r="P258" s="5"/>
    </row>
    <row r="259" spans="1:16" s="372" customFormat="1" ht="45" customHeight="1" x14ac:dyDescent="0.25">
      <c r="A259" s="94"/>
      <c r="B259" s="463" t="s">
        <v>432</v>
      </c>
      <c r="C259" s="92" t="s">
        <v>471</v>
      </c>
      <c r="D259" s="92" t="s">
        <v>119</v>
      </c>
      <c r="E259" s="92" t="s">
        <v>305</v>
      </c>
      <c r="F259" s="92"/>
      <c r="G259" s="92">
        <v>23.6</v>
      </c>
      <c r="H259" s="92">
        <v>23.6</v>
      </c>
      <c r="I259" s="92">
        <v>23.8</v>
      </c>
      <c r="J259" s="92">
        <v>23.9</v>
      </c>
      <c r="K259" s="92">
        <v>23.9</v>
      </c>
      <c r="L259" s="92">
        <v>24</v>
      </c>
      <c r="M259" s="92">
        <v>24</v>
      </c>
      <c r="N259" s="94"/>
      <c r="O259" s="94"/>
      <c r="P259" s="94"/>
    </row>
    <row r="260" spans="1:16" ht="51" customHeight="1" x14ac:dyDescent="0.25">
      <c r="A260" s="5"/>
      <c r="B260" s="132" t="s">
        <v>118</v>
      </c>
      <c r="C260" s="130" t="s">
        <v>329</v>
      </c>
      <c r="D260" s="130" t="s">
        <v>119</v>
      </c>
      <c r="E260" s="134" t="s">
        <v>305</v>
      </c>
      <c r="F260" s="134"/>
      <c r="G260" s="461">
        <v>23.7</v>
      </c>
      <c r="H260" s="461">
        <v>23.7</v>
      </c>
      <c r="I260" s="461">
        <v>21.8</v>
      </c>
      <c r="J260" s="461">
        <v>21.8</v>
      </c>
      <c r="K260" s="461">
        <v>21.8</v>
      </c>
      <c r="L260" s="461">
        <v>21.8</v>
      </c>
      <c r="M260" s="461">
        <v>21.8</v>
      </c>
      <c r="N260" s="5"/>
      <c r="O260" s="5"/>
      <c r="P260" s="5"/>
    </row>
    <row r="261" spans="1:16" ht="51" customHeight="1" x14ac:dyDescent="0.25">
      <c r="A261" s="458"/>
      <c r="B261" s="492" t="s">
        <v>306</v>
      </c>
      <c r="C261" s="493" t="s">
        <v>329</v>
      </c>
      <c r="D261" s="455"/>
      <c r="E261" s="457" t="s">
        <v>305</v>
      </c>
      <c r="F261" s="457"/>
      <c r="G261" s="461"/>
      <c r="H261" s="461">
        <v>983.6</v>
      </c>
      <c r="I261" s="461">
        <v>813</v>
      </c>
      <c r="J261" s="461"/>
      <c r="K261" s="461"/>
      <c r="L261" s="461"/>
      <c r="M261" s="461"/>
      <c r="N261" s="458"/>
      <c r="O261" s="458"/>
      <c r="P261" s="458"/>
    </row>
    <row r="262" spans="1:16" ht="51" customHeight="1" x14ac:dyDescent="0.25">
      <c r="A262" s="458"/>
      <c r="B262" s="492"/>
      <c r="C262" s="493"/>
      <c r="D262" s="455"/>
      <c r="E262" s="457" t="s">
        <v>125</v>
      </c>
      <c r="F262" s="457"/>
      <c r="G262" s="461"/>
      <c r="H262" s="460">
        <v>275.63299999999998</v>
      </c>
      <c r="I262" s="460">
        <v>136.553</v>
      </c>
      <c r="J262" s="460"/>
      <c r="K262" s="460"/>
      <c r="L262" s="460"/>
      <c r="M262" s="460"/>
      <c r="N262" s="458" t="s">
        <v>436</v>
      </c>
      <c r="O262" s="458"/>
      <c r="P262" s="458"/>
    </row>
    <row r="263" spans="1:16" ht="40.5" customHeight="1" x14ac:dyDescent="0.25">
      <c r="A263" s="507"/>
      <c r="B263" s="492" t="s">
        <v>306</v>
      </c>
      <c r="C263" s="493" t="s">
        <v>329</v>
      </c>
      <c r="D263" s="130"/>
      <c r="E263" s="134" t="s">
        <v>305</v>
      </c>
      <c r="F263" s="134"/>
      <c r="G263" s="461"/>
      <c r="H263" s="461">
        <v>1211.0999999999999</v>
      </c>
      <c r="I263" s="461"/>
      <c r="J263" s="461"/>
      <c r="K263" s="461">
        <v>509</v>
      </c>
      <c r="L263" s="461">
        <v>2437.4</v>
      </c>
      <c r="M263" s="461"/>
      <c r="N263" s="458"/>
      <c r="O263" s="5"/>
      <c r="P263" s="5"/>
    </row>
    <row r="264" spans="1:16" ht="33" customHeight="1" x14ac:dyDescent="0.25">
      <c r="A264" s="507"/>
      <c r="B264" s="492"/>
      <c r="C264" s="493"/>
      <c r="D264" s="130"/>
      <c r="E264" s="134" t="s">
        <v>125</v>
      </c>
      <c r="F264" s="134"/>
      <c r="G264" s="461"/>
      <c r="H264" s="460">
        <v>419.351</v>
      </c>
      <c r="I264" s="460"/>
      <c r="J264" s="460"/>
      <c r="K264" s="460">
        <v>168</v>
      </c>
      <c r="L264" s="460">
        <v>865.8</v>
      </c>
      <c r="M264" s="460"/>
      <c r="N264" s="458" t="s">
        <v>219</v>
      </c>
      <c r="O264" s="5"/>
      <c r="P264" s="5"/>
    </row>
    <row r="265" spans="1:16" ht="33" customHeight="1" x14ac:dyDescent="0.25">
      <c r="A265" s="457"/>
      <c r="B265" s="384" t="s">
        <v>434</v>
      </c>
      <c r="C265" s="156"/>
      <c r="D265" s="156"/>
      <c r="E265" s="156"/>
      <c r="F265" s="156"/>
      <c r="G265" s="156">
        <f>G262</f>
        <v>0</v>
      </c>
      <c r="H265" s="156">
        <f t="shared" ref="H265:M265" si="14">H262</f>
        <v>275.63299999999998</v>
      </c>
      <c r="I265" s="156"/>
      <c r="J265" s="156">
        <f t="shared" si="14"/>
        <v>0</v>
      </c>
      <c r="K265" s="156">
        <f t="shared" si="14"/>
        <v>0</v>
      </c>
      <c r="L265" s="156">
        <f t="shared" si="14"/>
        <v>0</v>
      </c>
      <c r="M265" s="156">
        <f t="shared" si="14"/>
        <v>0</v>
      </c>
      <c r="N265" s="158"/>
      <c r="O265" s="458"/>
      <c r="P265" s="458"/>
    </row>
    <row r="266" spans="1:16" s="15" customFormat="1" ht="33" customHeight="1" x14ac:dyDescent="0.25">
      <c r="A266" s="156"/>
      <c r="B266" s="384" t="s">
        <v>435</v>
      </c>
      <c r="C266" s="156"/>
      <c r="D266" s="156"/>
      <c r="E266" s="156"/>
      <c r="F266" s="156"/>
      <c r="G266" s="156">
        <f>G262</f>
        <v>0</v>
      </c>
      <c r="H266" s="156">
        <f>H264</f>
        <v>419.351</v>
      </c>
      <c r="I266" s="156">
        <v>136.553</v>
      </c>
      <c r="J266" s="156">
        <f t="shared" ref="J266:M266" si="15">J264</f>
        <v>0</v>
      </c>
      <c r="K266" s="156">
        <f t="shared" si="15"/>
        <v>168</v>
      </c>
      <c r="L266" s="156">
        <f t="shared" si="15"/>
        <v>865.8</v>
      </c>
      <c r="M266" s="156">
        <f t="shared" si="15"/>
        <v>0</v>
      </c>
      <c r="N266" s="158"/>
      <c r="O266" s="158"/>
      <c r="P266" s="158"/>
    </row>
    <row r="267" spans="1:16" s="31" customFormat="1" ht="83.25" customHeight="1" x14ac:dyDescent="0.25">
      <c r="A267" s="130"/>
      <c r="B267" s="85" t="s">
        <v>307</v>
      </c>
      <c r="C267" s="90"/>
      <c r="D267" s="90"/>
      <c r="E267" s="90"/>
      <c r="F267" s="90"/>
      <c r="G267" s="90"/>
      <c r="H267" s="90"/>
      <c r="I267" s="90"/>
      <c r="J267" s="90"/>
      <c r="K267" s="90"/>
      <c r="L267" s="90"/>
      <c r="M267" s="90"/>
      <c r="N267" s="90"/>
      <c r="O267" s="90"/>
      <c r="P267" s="90"/>
    </row>
    <row r="268" spans="1:16" s="372" customFormat="1" ht="69.75" customHeight="1" x14ac:dyDescent="0.25">
      <c r="A268" s="92"/>
      <c r="B268" s="188" t="s">
        <v>308</v>
      </c>
      <c r="C268" s="92" t="s">
        <v>477</v>
      </c>
      <c r="D268" s="92" t="s">
        <v>176</v>
      </c>
      <c r="E268" s="92" t="s">
        <v>309</v>
      </c>
      <c r="F268" s="92"/>
      <c r="G268" s="92">
        <v>195</v>
      </c>
      <c r="H268" s="92">
        <v>146</v>
      </c>
      <c r="I268" s="92">
        <v>110</v>
      </c>
      <c r="J268" s="92">
        <v>102</v>
      </c>
      <c r="K268" s="92">
        <v>97</v>
      </c>
      <c r="L268" s="94"/>
      <c r="M268" s="94"/>
      <c r="N268" s="94"/>
      <c r="O268" s="94"/>
      <c r="P268" s="94"/>
    </row>
    <row r="269" spans="1:16" s="31" customFormat="1" ht="55.5" customHeight="1" x14ac:dyDescent="0.25">
      <c r="A269" s="130"/>
      <c r="B269" s="132" t="s">
        <v>285</v>
      </c>
      <c r="C269" s="130" t="s">
        <v>478</v>
      </c>
      <c r="D269" s="130" t="s">
        <v>176</v>
      </c>
      <c r="E269" s="130" t="s">
        <v>309</v>
      </c>
      <c r="F269" s="130"/>
      <c r="G269" s="130">
        <v>11</v>
      </c>
      <c r="H269" s="130">
        <v>4</v>
      </c>
      <c r="I269" s="130">
        <v>6</v>
      </c>
      <c r="J269" s="130">
        <v>6</v>
      </c>
      <c r="K269" s="130">
        <v>6</v>
      </c>
      <c r="L269" s="90">
        <v>7</v>
      </c>
      <c r="M269" s="90">
        <v>7</v>
      </c>
      <c r="N269" s="90"/>
      <c r="O269" s="90"/>
      <c r="P269" s="90"/>
    </row>
    <row r="270" spans="1:16" s="31" customFormat="1" ht="133.5" customHeight="1" x14ac:dyDescent="0.25">
      <c r="A270" s="130"/>
      <c r="B270" s="132" t="s">
        <v>310</v>
      </c>
      <c r="C270" s="130" t="s">
        <v>479</v>
      </c>
      <c r="D270" s="130" t="s">
        <v>176</v>
      </c>
      <c r="E270" s="130" t="s">
        <v>125</v>
      </c>
      <c r="F270" s="130"/>
      <c r="G270" s="130">
        <v>77.759</v>
      </c>
      <c r="H270" s="130">
        <v>32.159999999999997</v>
      </c>
      <c r="I270" s="130">
        <v>60.55</v>
      </c>
      <c r="J270" s="130">
        <v>64.483999999999995</v>
      </c>
      <c r="K270" s="130">
        <v>70.789000000000001</v>
      </c>
      <c r="L270" s="90">
        <v>75.744</v>
      </c>
      <c r="M270" s="90">
        <v>81.046000000000006</v>
      </c>
      <c r="N270" s="130" t="s">
        <v>12</v>
      </c>
      <c r="O270" s="90"/>
      <c r="P270" s="90"/>
    </row>
    <row r="271" spans="1:16" s="15" customFormat="1" ht="41.25" customHeight="1" x14ac:dyDescent="0.25">
      <c r="A271" s="156"/>
      <c r="B271" s="384" t="s">
        <v>209</v>
      </c>
      <c r="C271" s="156"/>
      <c r="D271" s="156"/>
      <c r="E271" s="156" t="s">
        <v>125</v>
      </c>
      <c r="F271" s="156"/>
      <c r="G271" s="156">
        <f>G270</f>
        <v>77.759</v>
      </c>
      <c r="H271" s="156">
        <f t="shared" ref="H271:M271" si="16">H270</f>
        <v>32.159999999999997</v>
      </c>
      <c r="I271" s="156">
        <f t="shared" si="16"/>
        <v>60.55</v>
      </c>
      <c r="J271" s="156">
        <f t="shared" si="16"/>
        <v>64.483999999999995</v>
      </c>
      <c r="K271" s="156">
        <f t="shared" si="16"/>
        <v>70.789000000000001</v>
      </c>
      <c r="L271" s="156">
        <f t="shared" si="16"/>
        <v>75.744</v>
      </c>
      <c r="M271" s="156">
        <f t="shared" si="16"/>
        <v>81.046000000000006</v>
      </c>
      <c r="N271" s="156"/>
      <c r="O271" s="158"/>
      <c r="P271" s="158"/>
    </row>
    <row r="272" spans="1:16" s="31" customFormat="1" ht="41.25" customHeight="1" x14ac:dyDescent="0.25">
      <c r="A272" s="415"/>
      <c r="B272" s="161" t="s">
        <v>311</v>
      </c>
      <c r="C272" s="415"/>
      <c r="D272" s="415"/>
      <c r="E272" s="415"/>
      <c r="F272" s="415"/>
      <c r="G272" s="415">
        <f>G273+G274</f>
        <v>77.759</v>
      </c>
      <c r="H272" s="415">
        <f t="shared" ref="H272:M272" si="17">H273+H274</f>
        <v>727.14400000000001</v>
      </c>
      <c r="I272" s="415">
        <f t="shared" si="17"/>
        <v>197.10300000000001</v>
      </c>
      <c r="J272" s="415">
        <f t="shared" si="17"/>
        <v>64.483999999999995</v>
      </c>
      <c r="K272" s="415">
        <f t="shared" si="17"/>
        <v>238.78899999999999</v>
      </c>
      <c r="L272" s="415">
        <f t="shared" si="17"/>
        <v>941.54399999999998</v>
      </c>
      <c r="M272" s="415">
        <f t="shared" si="17"/>
        <v>81.046000000000006</v>
      </c>
      <c r="N272" s="415"/>
      <c r="O272" s="417"/>
      <c r="P272" s="417"/>
    </row>
    <row r="273" spans="1:16" s="31" customFormat="1" ht="41.25" customHeight="1" x14ac:dyDescent="0.25">
      <c r="A273" s="415"/>
      <c r="B273" s="161" t="s">
        <v>360</v>
      </c>
      <c r="C273" s="415"/>
      <c r="D273" s="415"/>
      <c r="E273" s="415"/>
      <c r="F273" s="415"/>
      <c r="G273" s="415">
        <f>G265+G271</f>
        <v>77.759</v>
      </c>
      <c r="H273" s="415">
        <f t="shared" ref="H273:M273" si="18">H265+H271</f>
        <v>307.79300000000001</v>
      </c>
      <c r="I273" s="415">
        <f>I265+I271</f>
        <v>60.55</v>
      </c>
      <c r="J273" s="415">
        <f t="shared" si="18"/>
        <v>64.483999999999995</v>
      </c>
      <c r="K273" s="415">
        <f t="shared" si="18"/>
        <v>70.789000000000001</v>
      </c>
      <c r="L273" s="415">
        <f t="shared" si="18"/>
        <v>75.744</v>
      </c>
      <c r="M273" s="415">
        <f t="shared" si="18"/>
        <v>81.046000000000006</v>
      </c>
      <c r="N273" s="415"/>
      <c r="O273" s="417"/>
      <c r="P273" s="417"/>
    </row>
    <row r="274" spans="1:16" s="31" customFormat="1" ht="41.25" customHeight="1" x14ac:dyDescent="0.25">
      <c r="A274" s="415"/>
      <c r="B274" s="161" t="s">
        <v>190</v>
      </c>
      <c r="C274" s="415"/>
      <c r="D274" s="415"/>
      <c r="E274" s="415"/>
      <c r="F274" s="415"/>
      <c r="G274" s="415">
        <f>G266</f>
        <v>0</v>
      </c>
      <c r="H274" s="415">
        <f t="shared" ref="H274:M274" si="19">H266</f>
        <v>419.351</v>
      </c>
      <c r="I274" s="415">
        <f t="shared" si="19"/>
        <v>136.553</v>
      </c>
      <c r="J274" s="415">
        <f t="shared" si="19"/>
        <v>0</v>
      </c>
      <c r="K274" s="415">
        <f t="shared" si="19"/>
        <v>168</v>
      </c>
      <c r="L274" s="415">
        <f t="shared" si="19"/>
        <v>865.8</v>
      </c>
      <c r="M274" s="415">
        <f t="shared" si="19"/>
        <v>0</v>
      </c>
      <c r="N274" s="415"/>
      <c r="O274" s="417"/>
      <c r="P274" s="417"/>
    </row>
    <row r="275" spans="1:16" ht="26.25" customHeight="1" x14ac:dyDescent="0.25">
      <c r="A275" s="512" t="s">
        <v>313</v>
      </c>
      <c r="B275" s="512"/>
      <c r="C275" s="512"/>
      <c r="D275" s="512"/>
      <c r="E275" s="512"/>
      <c r="F275" s="512"/>
      <c r="G275" s="512"/>
      <c r="H275" s="512"/>
      <c r="I275" s="512"/>
      <c r="J275" s="512"/>
      <c r="K275" s="512"/>
      <c r="L275" s="11"/>
      <c r="M275" s="11"/>
      <c r="N275" s="107"/>
      <c r="O275" s="107"/>
      <c r="P275" s="107"/>
    </row>
    <row r="276" spans="1:16" s="34" customFormat="1" ht="55.5" customHeight="1" x14ac:dyDescent="0.25">
      <c r="A276" s="182">
        <v>11</v>
      </c>
      <c r="B276" s="374" t="s">
        <v>314</v>
      </c>
      <c r="C276" s="136"/>
      <c r="D276" s="136" t="s">
        <v>119</v>
      </c>
      <c r="E276" s="375" t="s">
        <v>46</v>
      </c>
      <c r="F276" s="386"/>
      <c r="G276" s="375">
        <v>74.28</v>
      </c>
      <c r="H276" s="375">
        <v>74.2</v>
      </c>
      <c r="I276" s="375">
        <v>74.599999999999994</v>
      </c>
      <c r="J276" s="375">
        <v>75</v>
      </c>
      <c r="K276" s="375">
        <v>75.2</v>
      </c>
      <c r="L276" s="375">
        <v>75.5</v>
      </c>
      <c r="M276" s="375">
        <v>75.5</v>
      </c>
      <c r="N276" s="152"/>
      <c r="O276" s="152"/>
      <c r="P276" s="152"/>
    </row>
    <row r="277" spans="1:16" ht="45.75" customHeight="1" x14ac:dyDescent="0.25">
      <c r="A277" s="5"/>
      <c r="B277" s="146" t="s">
        <v>315</v>
      </c>
      <c r="C277" s="130"/>
      <c r="D277" s="130"/>
      <c r="E277" s="130"/>
      <c r="F277" s="130"/>
      <c r="G277" s="130"/>
      <c r="H277" s="130"/>
      <c r="I277" s="66"/>
      <c r="J277" s="19"/>
      <c r="K277" s="19"/>
      <c r="L277" s="19"/>
      <c r="M277" s="19"/>
      <c r="N277" s="70"/>
      <c r="O277" s="70"/>
      <c r="P277" s="70"/>
    </row>
    <row r="278" spans="1:16" s="397" customFormat="1" ht="81" customHeight="1" x14ac:dyDescent="0.25">
      <c r="A278" s="392"/>
      <c r="B278" s="393" t="s">
        <v>437</v>
      </c>
      <c r="C278" s="394" t="s">
        <v>480</v>
      </c>
      <c r="D278" s="394" t="s">
        <v>176</v>
      </c>
      <c r="E278" s="394" t="s">
        <v>3</v>
      </c>
      <c r="F278" s="394"/>
      <c r="G278" s="394">
        <v>95</v>
      </c>
      <c r="H278" s="394">
        <v>95</v>
      </c>
      <c r="I278" s="395">
        <v>95</v>
      </c>
      <c r="J278" s="395">
        <v>95</v>
      </c>
      <c r="K278" s="395">
        <v>95</v>
      </c>
      <c r="L278" s="395">
        <v>95</v>
      </c>
      <c r="M278" s="395">
        <v>95</v>
      </c>
      <c r="N278" s="396"/>
      <c r="O278" s="396"/>
      <c r="P278" s="396"/>
    </row>
    <row r="279" spans="1:16" ht="51.75" customHeight="1" x14ac:dyDescent="0.25">
      <c r="A279" s="5"/>
      <c r="B279" s="97" t="s">
        <v>118</v>
      </c>
      <c r="C279" s="130" t="s">
        <v>329</v>
      </c>
      <c r="D279" s="130" t="s">
        <v>176</v>
      </c>
      <c r="E279" s="130"/>
      <c r="F279" s="130"/>
      <c r="G279" s="130">
        <v>95</v>
      </c>
      <c r="H279" s="130">
        <v>95</v>
      </c>
      <c r="I279" s="63">
        <v>95</v>
      </c>
      <c r="J279" s="63">
        <v>95</v>
      </c>
      <c r="K279" s="63">
        <v>95</v>
      </c>
      <c r="L279" s="63">
        <v>95</v>
      </c>
      <c r="M279" s="63">
        <v>95</v>
      </c>
      <c r="N279" s="70"/>
      <c r="O279" s="70"/>
      <c r="P279" s="70"/>
    </row>
    <row r="280" spans="1:16" ht="74.25" customHeight="1" x14ac:dyDescent="0.25">
      <c r="A280" s="134">
        <v>90</v>
      </c>
      <c r="B280" s="97" t="s">
        <v>317</v>
      </c>
      <c r="C280" s="477" t="s">
        <v>329</v>
      </c>
      <c r="D280" s="130" t="s">
        <v>176</v>
      </c>
      <c r="E280" s="130" t="s">
        <v>27</v>
      </c>
      <c r="F280" s="130" t="s">
        <v>17</v>
      </c>
      <c r="G280" s="130">
        <v>25</v>
      </c>
      <c r="H280" s="130">
        <v>25</v>
      </c>
      <c r="I280" s="63">
        <v>20</v>
      </c>
      <c r="J280" s="63">
        <v>20</v>
      </c>
      <c r="K280" s="63">
        <v>20</v>
      </c>
      <c r="L280" s="63">
        <v>20</v>
      </c>
      <c r="M280" s="63">
        <v>20</v>
      </c>
      <c r="N280" s="70"/>
      <c r="O280" s="70"/>
      <c r="P280" s="70"/>
    </row>
    <row r="281" spans="1:16" ht="42.75" customHeight="1" x14ac:dyDescent="0.25">
      <c r="A281" s="5"/>
      <c r="B281" s="85" t="s">
        <v>318</v>
      </c>
      <c r="C281" s="130"/>
      <c r="D281" s="130"/>
      <c r="E281" s="130"/>
      <c r="F281" s="130"/>
      <c r="G281" s="130"/>
      <c r="H281" s="130"/>
      <c r="I281" s="66"/>
      <c r="J281" s="19"/>
      <c r="K281" s="19"/>
      <c r="L281" s="19"/>
      <c r="M281" s="19"/>
      <c r="N281" s="70"/>
      <c r="O281" s="70"/>
      <c r="P281" s="70"/>
    </row>
    <row r="282" spans="1:16" s="397" customFormat="1" ht="109.5" customHeight="1" x14ac:dyDescent="0.25">
      <c r="A282" s="392"/>
      <c r="B282" s="398" t="s">
        <v>319</v>
      </c>
      <c r="C282" s="394" t="s">
        <v>480</v>
      </c>
      <c r="D282" s="394" t="s">
        <v>438</v>
      </c>
      <c r="E282" s="394" t="s">
        <v>3</v>
      </c>
      <c r="F282" s="394"/>
      <c r="G282" s="394">
        <v>70.900000000000006</v>
      </c>
      <c r="H282" s="394">
        <v>74.900000000000006</v>
      </c>
      <c r="I282" s="395">
        <v>74.900000000000006</v>
      </c>
      <c r="J282" s="395">
        <v>74.900000000000006</v>
      </c>
      <c r="K282" s="395">
        <v>75</v>
      </c>
      <c r="L282" s="395">
        <v>75</v>
      </c>
      <c r="M282" s="395">
        <v>75</v>
      </c>
      <c r="N282" s="396"/>
      <c r="O282" s="396"/>
      <c r="P282" s="396"/>
    </row>
    <row r="283" spans="1:16" ht="63.75" customHeight="1" x14ac:dyDescent="0.25">
      <c r="A283" s="5"/>
      <c r="B283" s="97" t="s">
        <v>118</v>
      </c>
      <c r="C283" s="130" t="s">
        <v>481</v>
      </c>
      <c r="D283" s="130" t="s">
        <v>438</v>
      </c>
      <c r="E283" s="130" t="s">
        <v>3</v>
      </c>
      <c r="F283" s="130"/>
      <c r="G283" s="130">
        <v>74.599999999999994</v>
      </c>
      <c r="H283" s="130">
        <v>74.8</v>
      </c>
      <c r="I283" s="63">
        <v>78.7</v>
      </c>
      <c r="J283" s="63">
        <v>79</v>
      </c>
      <c r="K283" s="63">
        <v>80</v>
      </c>
      <c r="L283" s="63">
        <v>80.5</v>
      </c>
      <c r="M283" s="63">
        <v>80.8</v>
      </c>
      <c r="N283" s="70"/>
      <c r="O283" s="70"/>
      <c r="P283" s="70"/>
    </row>
    <row r="284" spans="1:16" ht="27" customHeight="1" x14ac:dyDescent="0.25">
      <c r="A284" s="5"/>
      <c r="B284" s="498" t="s">
        <v>320</v>
      </c>
      <c r="C284" s="498"/>
      <c r="D284" s="498"/>
      <c r="E284" s="498"/>
      <c r="F284" s="498"/>
      <c r="G284" s="498"/>
      <c r="H284" s="498"/>
      <c r="I284" s="498"/>
      <c r="J284" s="498"/>
      <c r="K284" s="498"/>
      <c r="L284" s="498"/>
      <c r="M284" s="498"/>
      <c r="N284" s="498"/>
      <c r="O284" s="498"/>
      <c r="P284" s="498"/>
    </row>
    <row r="285" spans="1:16" ht="58.5" customHeight="1" x14ac:dyDescent="0.25">
      <c r="A285" s="5"/>
      <c r="B285" s="147" t="s">
        <v>321</v>
      </c>
      <c r="C285" s="26"/>
      <c r="D285" s="26"/>
      <c r="E285" s="26"/>
      <c r="F285" s="90"/>
      <c r="G285" s="90"/>
      <c r="H285" s="90"/>
      <c r="I285" s="90"/>
      <c r="J285" s="90"/>
      <c r="K285" s="90"/>
      <c r="L285" s="90"/>
      <c r="M285" s="90"/>
      <c r="N285" s="90"/>
      <c r="O285" s="90"/>
      <c r="P285" s="90"/>
    </row>
    <row r="286" spans="1:16" s="34" customFormat="1" ht="60" customHeight="1" x14ac:dyDescent="0.25">
      <c r="A286" s="182">
        <v>12</v>
      </c>
      <c r="B286" s="374" t="s">
        <v>322</v>
      </c>
      <c r="C286" s="533" t="s">
        <v>453</v>
      </c>
      <c r="D286" s="136" t="s">
        <v>176</v>
      </c>
      <c r="E286" s="136" t="s">
        <v>325</v>
      </c>
      <c r="F286" s="182"/>
      <c r="G286" s="182"/>
      <c r="H286" s="182"/>
      <c r="I286" s="375"/>
      <c r="J286" s="375"/>
      <c r="K286" s="375"/>
      <c r="L286" s="375">
        <v>447</v>
      </c>
      <c r="M286" s="182"/>
      <c r="N286" s="182"/>
      <c r="O286" s="182"/>
      <c r="P286" s="182"/>
    </row>
    <row r="287" spans="1:16" s="34" customFormat="1" ht="49.5" customHeight="1" x14ac:dyDescent="0.25">
      <c r="A287" s="182">
        <v>13</v>
      </c>
      <c r="B287" s="374" t="s">
        <v>323</v>
      </c>
      <c r="C287" s="533"/>
      <c r="D287" s="136" t="s">
        <v>176</v>
      </c>
      <c r="E287" s="136" t="s">
        <v>325</v>
      </c>
      <c r="F287" s="182"/>
      <c r="G287" s="182"/>
      <c r="H287" s="182"/>
      <c r="I287" s="375"/>
      <c r="J287" s="375"/>
      <c r="K287" s="375"/>
      <c r="L287" s="375">
        <v>466</v>
      </c>
      <c r="M287" s="182"/>
      <c r="N287" s="182"/>
      <c r="O287" s="182"/>
      <c r="P287" s="182"/>
    </row>
    <row r="288" spans="1:16" s="34" customFormat="1" ht="52.5" customHeight="1" x14ac:dyDescent="0.25">
      <c r="A288" s="182">
        <v>14</v>
      </c>
      <c r="B288" s="374" t="s">
        <v>324</v>
      </c>
      <c r="C288" s="533"/>
      <c r="D288" s="136" t="s">
        <v>176</v>
      </c>
      <c r="E288" s="136" t="s">
        <v>325</v>
      </c>
      <c r="F288" s="182"/>
      <c r="G288" s="182"/>
      <c r="H288" s="182"/>
      <c r="I288" s="375"/>
      <c r="J288" s="375"/>
      <c r="K288" s="375"/>
      <c r="L288" s="375">
        <v>481</v>
      </c>
      <c r="M288" s="182"/>
      <c r="N288" s="182"/>
      <c r="O288" s="182"/>
      <c r="P288" s="182"/>
    </row>
    <row r="289" spans="1:16" ht="42" customHeight="1" thickBot="1" x14ac:dyDescent="0.3">
      <c r="A289" s="5"/>
      <c r="B289" s="54" t="s">
        <v>326</v>
      </c>
      <c r="C289" s="134"/>
      <c r="D289" s="134"/>
      <c r="E289" s="134"/>
      <c r="F289" s="134"/>
      <c r="G289" s="134"/>
      <c r="H289" s="185"/>
      <c r="I289" s="185"/>
      <c r="J289" s="186"/>
      <c r="K289" s="186"/>
      <c r="L289" s="186"/>
      <c r="M289" s="186"/>
      <c r="N289" s="187"/>
      <c r="O289" s="107"/>
      <c r="P289" s="107"/>
    </row>
    <row r="290" spans="1:16" s="372" customFormat="1" ht="42" customHeight="1" thickBot="1" x14ac:dyDescent="0.3">
      <c r="A290" s="94"/>
      <c r="B290" s="399" t="s">
        <v>327</v>
      </c>
      <c r="C290" s="92" t="s">
        <v>328</v>
      </c>
      <c r="D290" s="92" t="s">
        <v>176</v>
      </c>
      <c r="E290" s="92" t="s">
        <v>3</v>
      </c>
      <c r="F290" s="92"/>
      <c r="G290" s="92"/>
      <c r="H290" s="92"/>
      <c r="I290" s="92">
        <v>97.4</v>
      </c>
      <c r="J290" s="92">
        <v>99</v>
      </c>
      <c r="K290" s="92">
        <v>99</v>
      </c>
      <c r="L290" s="92">
        <v>99</v>
      </c>
      <c r="M290" s="92">
        <v>99</v>
      </c>
      <c r="N290" s="106"/>
      <c r="O290" s="106"/>
      <c r="P290" s="106"/>
    </row>
    <row r="291" spans="1:16" ht="42" customHeight="1" thickBot="1" x14ac:dyDescent="0.3">
      <c r="A291" s="5"/>
      <c r="B291" s="373" t="s">
        <v>118</v>
      </c>
      <c r="C291" s="130" t="s">
        <v>329</v>
      </c>
      <c r="D291" s="130"/>
      <c r="E291" s="130"/>
      <c r="F291" s="134"/>
      <c r="G291" s="134"/>
      <c r="H291" s="134"/>
      <c r="I291" s="134">
        <v>98</v>
      </c>
      <c r="J291" s="134">
        <v>98</v>
      </c>
      <c r="K291" s="134">
        <v>98</v>
      </c>
      <c r="L291" s="134">
        <v>98</v>
      </c>
      <c r="M291" s="134">
        <v>98</v>
      </c>
      <c r="N291" s="107"/>
      <c r="O291" s="107"/>
      <c r="P291" s="107"/>
    </row>
    <row r="292" spans="1:16" s="372" customFormat="1" ht="66" customHeight="1" x14ac:dyDescent="0.25">
      <c r="A292" s="94"/>
      <c r="B292" s="400" t="s">
        <v>439</v>
      </c>
      <c r="C292" s="92" t="s">
        <v>328</v>
      </c>
      <c r="D292" s="92" t="s">
        <v>176</v>
      </c>
      <c r="E292" s="92" t="s">
        <v>3</v>
      </c>
      <c r="F292" s="92"/>
      <c r="G292" s="92">
        <v>90.9</v>
      </c>
      <c r="H292" s="303">
        <v>94.8</v>
      </c>
      <c r="I292" s="303">
        <v>100</v>
      </c>
      <c r="J292" s="401">
        <v>100</v>
      </c>
      <c r="K292" s="401">
        <v>100</v>
      </c>
      <c r="L292" s="401">
        <v>100</v>
      </c>
      <c r="M292" s="401">
        <v>100</v>
      </c>
      <c r="N292" s="402"/>
      <c r="O292" s="106"/>
      <c r="P292" s="106"/>
    </row>
    <row r="293" spans="1:16" s="372" customFormat="1" ht="60.75" customHeight="1" x14ac:dyDescent="0.25">
      <c r="A293" s="94"/>
      <c r="B293" s="400" t="s">
        <v>118</v>
      </c>
      <c r="C293" s="92" t="s">
        <v>329</v>
      </c>
      <c r="D293" s="92"/>
      <c r="E293" s="92"/>
      <c r="F293" s="92"/>
      <c r="G293" s="92">
        <v>100</v>
      </c>
      <c r="H293" s="92">
        <v>100</v>
      </c>
      <c r="I293" s="92">
        <v>100</v>
      </c>
      <c r="J293" s="93">
        <v>100</v>
      </c>
      <c r="K293" s="93">
        <v>100</v>
      </c>
      <c r="L293" s="93">
        <v>100</v>
      </c>
      <c r="M293" s="93">
        <v>100</v>
      </c>
      <c r="N293" s="106"/>
      <c r="O293" s="106"/>
      <c r="P293" s="106"/>
    </row>
    <row r="294" spans="1:16" ht="44.25" customHeight="1" x14ac:dyDescent="0.25">
      <c r="A294" s="5"/>
      <c r="B294" s="54" t="s">
        <v>330</v>
      </c>
      <c r="C294" s="134"/>
      <c r="D294" s="134"/>
      <c r="E294" s="134"/>
      <c r="F294" s="134"/>
      <c r="G294" s="134"/>
      <c r="H294" s="134"/>
      <c r="I294" s="61"/>
      <c r="J294" s="61"/>
      <c r="K294" s="61"/>
      <c r="L294" s="61"/>
      <c r="M294" s="61"/>
      <c r="N294" s="107"/>
      <c r="O294" s="107"/>
      <c r="P294" s="107"/>
    </row>
    <row r="295" spans="1:16" ht="61.5" customHeight="1" x14ac:dyDescent="0.25">
      <c r="A295" s="5"/>
      <c r="B295" s="51" t="s">
        <v>331</v>
      </c>
      <c r="C295" s="46" t="s">
        <v>328</v>
      </c>
      <c r="D295" s="46" t="s">
        <v>176</v>
      </c>
      <c r="E295" s="46" t="s">
        <v>3</v>
      </c>
      <c r="F295" s="46"/>
      <c r="G295" s="46">
        <v>89.8</v>
      </c>
      <c r="H295" s="50">
        <v>90</v>
      </c>
      <c r="I295" s="50">
        <v>91.1</v>
      </c>
      <c r="J295" s="50">
        <v>93.5</v>
      </c>
      <c r="K295" s="50">
        <v>93.8</v>
      </c>
      <c r="L295" s="50">
        <v>94</v>
      </c>
      <c r="M295" s="50">
        <v>94.1</v>
      </c>
      <c r="N295" s="109"/>
      <c r="O295" s="109"/>
      <c r="P295" s="109"/>
    </row>
    <row r="296" spans="1:16" ht="57" customHeight="1" x14ac:dyDescent="0.25">
      <c r="A296" s="90"/>
      <c r="B296" s="88" t="s">
        <v>118</v>
      </c>
      <c r="C296" s="130" t="s">
        <v>332</v>
      </c>
      <c r="D296" s="130" t="s">
        <v>176</v>
      </c>
      <c r="E296" s="130" t="s">
        <v>3</v>
      </c>
      <c r="F296" s="130"/>
      <c r="G296" s="130">
        <v>88.2</v>
      </c>
      <c r="H296" s="63">
        <v>88.2</v>
      </c>
      <c r="I296" s="63">
        <v>88.2</v>
      </c>
      <c r="J296" s="63">
        <v>88.2</v>
      </c>
      <c r="K296" s="63">
        <v>88.2</v>
      </c>
      <c r="L296" s="63">
        <v>88.2</v>
      </c>
      <c r="M296" s="63">
        <v>88.2</v>
      </c>
      <c r="N296" s="70"/>
      <c r="O296" s="70"/>
      <c r="P296" s="70"/>
    </row>
    <row r="297" spans="1:16" ht="69" customHeight="1" x14ac:dyDescent="0.25">
      <c r="A297" s="134">
        <v>91</v>
      </c>
      <c r="B297" s="88" t="s">
        <v>333</v>
      </c>
      <c r="C297" s="130" t="s">
        <v>316</v>
      </c>
      <c r="D297" s="130" t="s">
        <v>176</v>
      </c>
      <c r="E297" s="130" t="s">
        <v>14</v>
      </c>
      <c r="F297" s="130" t="s">
        <v>28</v>
      </c>
      <c r="G297" s="130">
        <v>10</v>
      </c>
      <c r="H297" s="130">
        <v>14</v>
      </c>
      <c r="I297" s="63">
        <v>18</v>
      </c>
      <c r="J297" s="63">
        <v>21</v>
      </c>
      <c r="K297" s="63">
        <v>21</v>
      </c>
      <c r="L297" s="63">
        <v>21</v>
      </c>
      <c r="M297" s="63">
        <v>21</v>
      </c>
      <c r="N297" s="107"/>
      <c r="O297" s="107"/>
      <c r="P297" s="107"/>
    </row>
    <row r="298" spans="1:16" ht="47.25" x14ac:dyDescent="0.25">
      <c r="A298" s="5"/>
      <c r="B298" s="54" t="s">
        <v>334</v>
      </c>
      <c r="C298" s="134"/>
      <c r="D298" s="134"/>
      <c r="E298" s="134"/>
      <c r="F298" s="134"/>
      <c r="G298" s="134"/>
      <c r="H298" s="134"/>
      <c r="I298" s="61"/>
      <c r="J298" s="61"/>
      <c r="K298" s="61"/>
      <c r="L298" s="61"/>
      <c r="M298" s="61"/>
      <c r="N298" s="107"/>
      <c r="O298" s="107"/>
      <c r="P298" s="107"/>
    </row>
    <row r="299" spans="1:16" ht="77.25" customHeight="1" x14ac:dyDescent="0.25">
      <c r="A299" s="5"/>
      <c r="B299" s="51" t="s">
        <v>335</v>
      </c>
      <c r="C299" s="46" t="s">
        <v>482</v>
      </c>
      <c r="D299" s="46" t="s">
        <v>176</v>
      </c>
      <c r="E299" s="46" t="s">
        <v>3</v>
      </c>
      <c r="F299" s="46"/>
      <c r="G299" s="46">
        <v>90.3</v>
      </c>
      <c r="H299" s="46">
        <v>91.6</v>
      </c>
      <c r="I299" s="50">
        <v>92.9</v>
      </c>
      <c r="J299" s="50">
        <v>94.2</v>
      </c>
      <c r="K299" s="50">
        <v>95.5</v>
      </c>
      <c r="L299" s="50">
        <v>96.8</v>
      </c>
      <c r="M299" s="50">
        <v>98</v>
      </c>
      <c r="N299" s="111"/>
      <c r="O299" s="111"/>
      <c r="P299" s="109"/>
    </row>
    <row r="300" spans="1:16" ht="77.25" customHeight="1" x14ac:dyDescent="0.25">
      <c r="A300" s="90"/>
      <c r="B300" s="88" t="s">
        <v>118</v>
      </c>
      <c r="C300" s="130" t="s">
        <v>462</v>
      </c>
      <c r="D300" s="130" t="s">
        <v>176</v>
      </c>
      <c r="E300" s="130" t="s">
        <v>3</v>
      </c>
      <c r="F300" s="130"/>
      <c r="G300" s="130">
        <v>80</v>
      </c>
      <c r="H300" s="130">
        <v>85</v>
      </c>
      <c r="I300" s="63">
        <v>88.2</v>
      </c>
      <c r="J300" s="63">
        <v>89.5</v>
      </c>
      <c r="K300" s="63">
        <v>92.1</v>
      </c>
      <c r="L300" s="63">
        <v>96.1</v>
      </c>
      <c r="M300" s="63">
        <v>99.1</v>
      </c>
      <c r="N300" s="112"/>
      <c r="O300" s="112"/>
      <c r="P300" s="70"/>
    </row>
    <row r="301" spans="1:16" ht="47.25" x14ac:dyDescent="0.25">
      <c r="A301" s="5"/>
      <c r="B301" s="51" t="s">
        <v>336</v>
      </c>
      <c r="C301" s="46" t="s">
        <v>482</v>
      </c>
      <c r="D301" s="46" t="s">
        <v>176</v>
      </c>
      <c r="E301" s="46" t="s">
        <v>3</v>
      </c>
      <c r="F301" s="46"/>
      <c r="G301" s="46">
        <v>59.6</v>
      </c>
      <c r="H301" s="46">
        <v>64.8</v>
      </c>
      <c r="I301" s="50">
        <v>70</v>
      </c>
      <c r="J301" s="50">
        <v>75.2</v>
      </c>
      <c r="K301" s="50" t="s">
        <v>6</v>
      </c>
      <c r="L301" s="50" t="s">
        <v>6</v>
      </c>
      <c r="M301" s="50" t="s">
        <v>6</v>
      </c>
      <c r="N301" s="109"/>
      <c r="O301" s="109"/>
      <c r="P301" s="111"/>
    </row>
    <row r="302" spans="1:16" s="30" customFormat="1" ht="31.5" x14ac:dyDescent="0.25">
      <c r="A302" s="142"/>
      <c r="B302" s="88" t="s">
        <v>118</v>
      </c>
      <c r="C302" s="130" t="s">
        <v>483</v>
      </c>
      <c r="D302" s="130" t="s">
        <v>176</v>
      </c>
      <c r="E302" s="130" t="s">
        <v>3</v>
      </c>
      <c r="F302" s="90"/>
      <c r="G302" s="130">
        <v>58</v>
      </c>
      <c r="H302" s="130">
        <v>65.099999999999994</v>
      </c>
      <c r="I302" s="130">
        <v>69.099999999999994</v>
      </c>
      <c r="J302" s="130">
        <v>73.8</v>
      </c>
      <c r="K302" s="63" t="s">
        <v>6</v>
      </c>
      <c r="L302" s="63" t="s">
        <v>6</v>
      </c>
      <c r="M302" s="63" t="s">
        <v>6</v>
      </c>
      <c r="N302" s="70"/>
      <c r="O302" s="70"/>
      <c r="P302" s="70"/>
    </row>
    <row r="303" spans="1:16" s="30" customFormat="1" ht="47.25" x14ac:dyDescent="0.25">
      <c r="A303" s="29">
        <v>92</v>
      </c>
      <c r="B303" s="56" t="s">
        <v>337</v>
      </c>
      <c r="C303" s="134" t="s">
        <v>338</v>
      </c>
      <c r="D303" s="134" t="s">
        <v>176</v>
      </c>
      <c r="E303" s="134" t="s">
        <v>14</v>
      </c>
      <c r="F303" s="134" t="s">
        <v>40</v>
      </c>
      <c r="G303" s="134">
        <v>18</v>
      </c>
      <c r="H303" s="134">
        <v>11</v>
      </c>
      <c r="I303" s="134">
        <v>25</v>
      </c>
      <c r="J303" s="134">
        <v>18</v>
      </c>
      <c r="K303" s="148">
        <v>11</v>
      </c>
      <c r="L303" s="148">
        <v>25</v>
      </c>
      <c r="M303" s="148">
        <v>18</v>
      </c>
      <c r="N303" s="134"/>
      <c r="O303" s="107"/>
      <c r="P303" s="107"/>
    </row>
    <row r="304" spans="1:16" s="30" customFormat="1" ht="42.75" customHeight="1" x14ac:dyDescent="0.25">
      <c r="A304" s="142"/>
      <c r="B304" s="72" t="s">
        <v>339</v>
      </c>
      <c r="C304" s="72"/>
      <c r="D304" s="72"/>
      <c r="E304" s="72"/>
      <c r="F304" s="72"/>
      <c r="G304" s="72"/>
      <c r="H304" s="72"/>
      <c r="I304" s="72"/>
      <c r="J304" s="72"/>
      <c r="K304" s="72"/>
      <c r="L304" s="72"/>
      <c r="M304" s="72"/>
      <c r="N304" s="72"/>
      <c r="O304" s="72"/>
      <c r="P304" s="70"/>
    </row>
    <row r="305" spans="1:16" s="391" customFormat="1" ht="63" x14ac:dyDescent="0.25">
      <c r="A305" s="387"/>
      <c r="B305" s="403" t="s">
        <v>440</v>
      </c>
      <c r="C305" s="388" t="s">
        <v>482</v>
      </c>
      <c r="D305" s="388" t="s">
        <v>176</v>
      </c>
      <c r="E305" s="388" t="s">
        <v>3</v>
      </c>
      <c r="F305" s="388"/>
      <c r="G305" s="388">
        <v>76</v>
      </c>
      <c r="H305" s="388">
        <v>83</v>
      </c>
      <c r="I305" s="389">
        <v>92</v>
      </c>
      <c r="J305" s="389">
        <v>94</v>
      </c>
      <c r="K305" s="389">
        <v>96</v>
      </c>
      <c r="L305" s="389">
        <v>100</v>
      </c>
      <c r="M305" s="389">
        <v>100</v>
      </c>
      <c r="N305" s="390"/>
      <c r="O305" s="390"/>
      <c r="P305" s="390"/>
    </row>
    <row r="306" spans="1:16" s="30" customFormat="1" ht="31.5" x14ac:dyDescent="0.25">
      <c r="A306" s="142"/>
      <c r="B306" s="67" t="s">
        <v>285</v>
      </c>
      <c r="C306" s="130" t="s">
        <v>483</v>
      </c>
      <c r="D306" s="130" t="s">
        <v>176</v>
      </c>
      <c r="E306" s="130" t="s">
        <v>3</v>
      </c>
      <c r="F306" s="130"/>
      <c r="G306" s="130">
        <v>63.1</v>
      </c>
      <c r="H306" s="130">
        <v>66.599999999999994</v>
      </c>
      <c r="I306" s="63">
        <v>89.5</v>
      </c>
      <c r="J306" s="63">
        <v>94.7</v>
      </c>
      <c r="K306" s="63">
        <v>94.7</v>
      </c>
      <c r="L306" s="63">
        <v>100</v>
      </c>
      <c r="M306" s="63">
        <v>100</v>
      </c>
      <c r="N306" s="70"/>
      <c r="O306" s="70"/>
      <c r="P306" s="70"/>
    </row>
    <row r="307" spans="1:16" s="30" customFormat="1" ht="15.75" customHeight="1" x14ac:dyDescent="0.25">
      <c r="A307" s="142"/>
      <c r="B307" s="496" t="s">
        <v>340</v>
      </c>
      <c r="C307" s="497" t="s">
        <v>338</v>
      </c>
      <c r="D307" s="497" t="s">
        <v>176</v>
      </c>
      <c r="E307" s="414" t="s">
        <v>218</v>
      </c>
      <c r="F307" s="497" t="s">
        <v>342</v>
      </c>
      <c r="G307" s="414">
        <v>1</v>
      </c>
      <c r="H307" s="414">
        <v>1</v>
      </c>
      <c r="I307" s="414">
        <v>1</v>
      </c>
      <c r="J307" s="207"/>
      <c r="K307" s="207"/>
      <c r="L307" s="207"/>
      <c r="M307" s="207"/>
      <c r="N307" s="414"/>
      <c r="O307" s="494" t="s">
        <v>96</v>
      </c>
      <c r="P307" s="70"/>
    </row>
    <row r="308" spans="1:16" s="30" customFormat="1" x14ac:dyDescent="0.25">
      <c r="A308" s="142"/>
      <c r="B308" s="496"/>
      <c r="C308" s="497"/>
      <c r="D308" s="497"/>
      <c r="E308" s="414" t="s">
        <v>29</v>
      </c>
      <c r="F308" s="497"/>
      <c r="G308" s="414">
        <v>11.2</v>
      </c>
      <c r="H308" s="414">
        <v>11.7</v>
      </c>
      <c r="I308" s="414">
        <v>11.8</v>
      </c>
      <c r="J308" s="20"/>
      <c r="K308" s="20"/>
      <c r="L308" s="20"/>
      <c r="M308" s="20"/>
      <c r="N308" s="414" t="s">
        <v>219</v>
      </c>
      <c r="O308" s="495"/>
      <c r="P308" s="70"/>
    </row>
    <row r="309" spans="1:16" s="30" customFormat="1" ht="15.75" customHeight="1" x14ac:dyDescent="0.25">
      <c r="A309" s="142"/>
      <c r="B309" s="496" t="s">
        <v>341</v>
      </c>
      <c r="C309" s="497" t="s">
        <v>338</v>
      </c>
      <c r="D309" s="497" t="s">
        <v>176</v>
      </c>
      <c r="E309" s="414" t="s">
        <v>218</v>
      </c>
      <c r="F309" s="497" t="s">
        <v>342</v>
      </c>
      <c r="G309" s="414"/>
      <c r="H309" s="414"/>
      <c r="I309" s="414">
        <v>1</v>
      </c>
      <c r="J309" s="207"/>
      <c r="K309" s="207"/>
      <c r="L309" s="207"/>
      <c r="M309" s="207"/>
      <c r="N309" s="414"/>
      <c r="O309" s="494" t="s">
        <v>96</v>
      </c>
      <c r="P309" s="70"/>
    </row>
    <row r="310" spans="1:16" s="30" customFormat="1" x14ac:dyDescent="0.25">
      <c r="A310" s="142"/>
      <c r="B310" s="496"/>
      <c r="C310" s="497"/>
      <c r="D310" s="497"/>
      <c r="E310" s="414" t="s">
        <v>29</v>
      </c>
      <c r="F310" s="497"/>
      <c r="G310" s="414"/>
      <c r="H310" s="414"/>
      <c r="I310" s="414">
        <v>8.6</v>
      </c>
      <c r="J310" s="20"/>
      <c r="K310" s="20"/>
      <c r="L310" s="20"/>
      <c r="M310" s="20"/>
      <c r="N310" s="414" t="s">
        <v>219</v>
      </c>
      <c r="O310" s="495"/>
      <c r="P310" s="70"/>
    </row>
    <row r="311" spans="1:16" s="30" customFormat="1" ht="24.75" customHeight="1" x14ac:dyDescent="0.25">
      <c r="A311" s="142"/>
      <c r="B311" s="496" t="s">
        <v>343</v>
      </c>
      <c r="C311" s="497" t="s">
        <v>338</v>
      </c>
      <c r="D311" s="497" t="s">
        <v>176</v>
      </c>
      <c r="E311" s="414" t="s">
        <v>218</v>
      </c>
      <c r="F311" s="497" t="s">
        <v>342</v>
      </c>
      <c r="G311" s="414"/>
      <c r="H311" s="414">
        <v>1</v>
      </c>
      <c r="I311" s="414"/>
      <c r="J311" s="207"/>
      <c r="K311" s="207"/>
      <c r="L311" s="207">
        <v>1</v>
      </c>
      <c r="M311" s="207">
        <v>1</v>
      </c>
      <c r="N311" s="414" t="s">
        <v>219</v>
      </c>
      <c r="O311" s="494" t="s">
        <v>96</v>
      </c>
      <c r="P311" s="70"/>
    </row>
    <row r="312" spans="1:16" s="30" customFormat="1" x14ac:dyDescent="0.25">
      <c r="A312" s="142"/>
      <c r="B312" s="496"/>
      <c r="C312" s="497"/>
      <c r="D312" s="497"/>
      <c r="E312" s="414" t="s">
        <v>29</v>
      </c>
      <c r="F312" s="497"/>
      <c r="G312" s="414"/>
      <c r="H312" s="414">
        <v>11.8</v>
      </c>
      <c r="I312" s="414"/>
      <c r="J312" s="20"/>
      <c r="K312" s="20"/>
      <c r="L312" s="20">
        <v>12</v>
      </c>
      <c r="M312" s="20">
        <v>12</v>
      </c>
      <c r="N312" s="414" t="s">
        <v>219</v>
      </c>
      <c r="O312" s="495"/>
      <c r="P312" s="70"/>
    </row>
    <row r="313" spans="1:16" s="391" customFormat="1" ht="47.25" x14ac:dyDescent="0.25">
      <c r="A313" s="512"/>
      <c r="B313" s="404" t="s">
        <v>344</v>
      </c>
      <c r="C313" s="388" t="s">
        <v>482</v>
      </c>
      <c r="D313" s="388" t="s">
        <v>176</v>
      </c>
      <c r="E313" s="388" t="s">
        <v>3</v>
      </c>
      <c r="F313" s="388"/>
      <c r="G313" s="388">
        <v>98.6</v>
      </c>
      <c r="H313" s="388">
        <v>100</v>
      </c>
      <c r="I313" s="389">
        <v>100</v>
      </c>
      <c r="J313" s="389">
        <v>100</v>
      </c>
      <c r="K313" s="389">
        <v>100</v>
      </c>
      <c r="L313" s="389">
        <v>100</v>
      </c>
      <c r="M313" s="389">
        <v>100</v>
      </c>
      <c r="N313" s="390"/>
      <c r="O313" s="390"/>
      <c r="P313" s="390"/>
    </row>
    <row r="314" spans="1:16" ht="31.5" x14ac:dyDescent="0.25">
      <c r="A314" s="512"/>
      <c r="B314" s="69" t="s">
        <v>285</v>
      </c>
      <c r="C314" s="130" t="s">
        <v>483</v>
      </c>
      <c r="D314" s="130" t="s">
        <v>176</v>
      </c>
      <c r="E314" s="130" t="s">
        <v>3</v>
      </c>
      <c r="F314" s="130"/>
      <c r="G314" s="130">
        <v>100</v>
      </c>
      <c r="H314" s="130">
        <v>100</v>
      </c>
      <c r="I314" s="130">
        <v>100</v>
      </c>
      <c r="J314" s="130">
        <v>100</v>
      </c>
      <c r="K314" s="130">
        <v>100</v>
      </c>
      <c r="L314" s="130">
        <v>100</v>
      </c>
      <c r="M314" s="130">
        <v>100</v>
      </c>
      <c r="N314" s="70"/>
      <c r="O314" s="70"/>
      <c r="P314" s="70"/>
    </row>
    <row r="315" spans="1:16" s="15" customFormat="1" x14ac:dyDescent="0.25">
      <c r="A315" s="158"/>
      <c r="B315" s="423" t="s">
        <v>209</v>
      </c>
      <c r="C315" s="156"/>
      <c r="D315" s="156"/>
      <c r="E315" s="156"/>
      <c r="F315" s="156"/>
      <c r="G315" s="156">
        <f>G308+G310+G312</f>
        <v>11.2</v>
      </c>
      <c r="H315" s="156">
        <f t="shared" ref="H315:M315" si="20">H308+H310+H312</f>
        <v>23.5</v>
      </c>
      <c r="I315" s="156">
        <f t="shared" si="20"/>
        <v>20.399999999999999</v>
      </c>
      <c r="J315" s="156">
        <f t="shared" si="20"/>
        <v>0</v>
      </c>
      <c r="K315" s="156">
        <f t="shared" si="20"/>
        <v>0</v>
      </c>
      <c r="L315" s="156">
        <f>L308+L310+L312</f>
        <v>12</v>
      </c>
      <c r="M315" s="156">
        <f t="shared" si="20"/>
        <v>12</v>
      </c>
      <c r="N315" s="159"/>
      <c r="O315" s="159"/>
      <c r="P315" s="159"/>
    </row>
    <row r="316" spans="1:16" s="31" customFormat="1" ht="41.25" customHeight="1" x14ac:dyDescent="0.25">
      <c r="A316" s="417"/>
      <c r="B316" s="161" t="s">
        <v>345</v>
      </c>
      <c r="C316" s="415"/>
      <c r="D316" s="415"/>
      <c r="E316" s="415"/>
      <c r="F316" s="415"/>
      <c r="G316" s="415">
        <f>G315</f>
        <v>11.2</v>
      </c>
      <c r="H316" s="415">
        <f t="shared" ref="H316:M316" si="21">H315</f>
        <v>23.5</v>
      </c>
      <c r="I316" s="415">
        <f t="shared" si="21"/>
        <v>20.399999999999999</v>
      </c>
      <c r="J316" s="415">
        <f t="shared" si="21"/>
        <v>0</v>
      </c>
      <c r="K316" s="415">
        <f t="shared" si="21"/>
        <v>0</v>
      </c>
      <c r="L316" s="415">
        <f t="shared" si="21"/>
        <v>12</v>
      </c>
      <c r="M316" s="415">
        <f t="shared" si="21"/>
        <v>12</v>
      </c>
      <c r="N316" s="116"/>
      <c r="O316" s="116"/>
      <c r="P316" s="116"/>
    </row>
    <row r="317" spans="1:16" x14ac:dyDescent="0.25">
      <c r="A317" s="5"/>
      <c r="B317" s="534" t="s">
        <v>346</v>
      </c>
      <c r="C317" s="534"/>
      <c r="D317" s="534"/>
      <c r="E317" s="534"/>
      <c r="F317" s="534"/>
      <c r="G317" s="534"/>
      <c r="H317" s="534"/>
      <c r="I317" s="534"/>
      <c r="J317" s="534"/>
      <c r="K317" s="534"/>
      <c r="L317" s="11"/>
      <c r="M317" s="11"/>
      <c r="N317" s="107"/>
      <c r="O317" s="107"/>
      <c r="P317" s="113"/>
    </row>
    <row r="318" spans="1:16" s="34" customFormat="1" ht="48" thickBot="1" x14ac:dyDescent="0.3">
      <c r="A318" s="182">
        <v>15</v>
      </c>
      <c r="B318" s="376" t="s">
        <v>347</v>
      </c>
      <c r="C318" s="136" t="s">
        <v>348</v>
      </c>
      <c r="D318" s="136"/>
      <c r="E318" s="136" t="s">
        <v>3</v>
      </c>
      <c r="F318" s="136"/>
      <c r="G318" s="136">
        <v>55</v>
      </c>
      <c r="H318" s="136">
        <v>61.2</v>
      </c>
      <c r="I318" s="136">
        <v>63.1</v>
      </c>
      <c r="J318" s="136">
        <v>64.900000000000006</v>
      </c>
      <c r="K318" s="136">
        <v>66.900000000000006</v>
      </c>
      <c r="L318" s="136">
        <v>68.900000000000006</v>
      </c>
      <c r="M318" s="136">
        <v>68.900000000000006</v>
      </c>
      <c r="N318" s="152"/>
      <c r="O318" s="152"/>
      <c r="P318" s="405" t="s">
        <v>425</v>
      </c>
    </row>
    <row r="319" spans="1:16" s="44" customFormat="1" ht="76.5" customHeight="1" x14ac:dyDescent="0.25">
      <c r="A319" s="90"/>
      <c r="B319" s="88" t="s">
        <v>349</v>
      </c>
      <c r="C319" s="130" t="s">
        <v>348</v>
      </c>
      <c r="D319" s="130" t="s">
        <v>176</v>
      </c>
      <c r="E319" s="130" t="s">
        <v>3</v>
      </c>
      <c r="F319" s="130"/>
      <c r="G319" s="130">
        <v>77.2</v>
      </c>
      <c r="H319" s="130">
        <v>76.599999999999994</v>
      </c>
      <c r="I319" s="467">
        <v>77.599999999999994</v>
      </c>
      <c r="J319" s="468">
        <v>78.599999999999994</v>
      </c>
      <c r="K319" s="468">
        <v>80.599999999999994</v>
      </c>
      <c r="L319" s="468">
        <v>83.6</v>
      </c>
      <c r="M319" s="468">
        <v>83.6</v>
      </c>
      <c r="N319" s="70"/>
      <c r="O319" s="70"/>
      <c r="P319" s="107"/>
    </row>
    <row r="320" spans="1:16" s="44" customFormat="1" ht="88.5" customHeight="1" x14ac:dyDescent="0.25">
      <c r="A320" s="90"/>
      <c r="B320" s="88" t="s">
        <v>350</v>
      </c>
      <c r="C320" s="130" t="s">
        <v>474</v>
      </c>
      <c r="D320" s="130" t="s">
        <v>176</v>
      </c>
      <c r="E320" s="130" t="s">
        <v>3</v>
      </c>
      <c r="F320" s="130"/>
      <c r="G320" s="130"/>
      <c r="H320" s="465"/>
      <c r="I320" s="26">
        <v>37.5</v>
      </c>
      <c r="J320" s="26">
        <v>38</v>
      </c>
      <c r="K320" s="26">
        <v>38.1</v>
      </c>
      <c r="L320" s="26">
        <v>38.200000000000003</v>
      </c>
      <c r="M320" s="26">
        <v>38.200000000000003</v>
      </c>
      <c r="N320" s="466"/>
      <c r="O320" s="70"/>
      <c r="P320" s="107"/>
    </row>
    <row r="321" spans="1:16" ht="47.25" x14ac:dyDescent="0.25">
      <c r="A321" s="130">
        <v>93</v>
      </c>
      <c r="B321" s="132" t="s">
        <v>351</v>
      </c>
      <c r="C321" s="477" t="s">
        <v>474</v>
      </c>
      <c r="D321" s="130" t="s">
        <v>176</v>
      </c>
      <c r="E321" s="130" t="s">
        <v>124</v>
      </c>
      <c r="F321" s="130"/>
      <c r="G321" s="130">
        <v>0</v>
      </c>
      <c r="H321" s="130">
        <v>9</v>
      </c>
      <c r="I321" s="456">
        <v>54</v>
      </c>
      <c r="J321" s="456">
        <v>30</v>
      </c>
      <c r="K321" s="456">
        <v>30</v>
      </c>
      <c r="L321" s="456">
        <v>0</v>
      </c>
      <c r="M321" s="456">
        <v>0</v>
      </c>
      <c r="N321" s="130"/>
      <c r="O321" s="134"/>
      <c r="P321" s="107"/>
    </row>
    <row r="322" spans="1:16" ht="117" customHeight="1" x14ac:dyDescent="0.25">
      <c r="A322" s="130">
        <v>94</v>
      </c>
      <c r="B322" s="132" t="s">
        <v>352</v>
      </c>
      <c r="C322" s="477" t="s">
        <v>474</v>
      </c>
      <c r="D322" s="130" t="s">
        <v>176</v>
      </c>
      <c r="E322" s="130" t="s">
        <v>124</v>
      </c>
      <c r="F322" s="130"/>
      <c r="G322" s="130">
        <v>52</v>
      </c>
      <c r="H322" s="130">
        <v>31</v>
      </c>
      <c r="I322" s="130">
        <v>31</v>
      </c>
      <c r="J322" s="130">
        <v>30</v>
      </c>
      <c r="K322" s="130">
        <v>30</v>
      </c>
      <c r="L322" s="130">
        <v>25</v>
      </c>
      <c r="M322" s="130">
        <v>25</v>
      </c>
      <c r="N322" s="130"/>
      <c r="O322" s="134"/>
      <c r="P322" s="107"/>
    </row>
    <row r="323" spans="1:16" ht="53.25" customHeight="1" x14ac:dyDescent="0.25">
      <c r="A323" s="72"/>
      <c r="B323" s="10" t="s">
        <v>353</v>
      </c>
      <c r="C323" s="134"/>
      <c r="D323" s="134"/>
      <c r="E323" s="134"/>
      <c r="F323" s="134"/>
      <c r="G323" s="134"/>
      <c r="H323" s="134"/>
      <c r="I323" s="134"/>
      <c r="J323" s="134"/>
      <c r="K323" s="134"/>
      <c r="L323" s="134"/>
      <c r="M323" s="134"/>
      <c r="N323" s="134"/>
      <c r="O323" s="134"/>
      <c r="P323" s="5"/>
    </row>
    <row r="324" spans="1:16" ht="67.5" customHeight="1" x14ac:dyDescent="0.25">
      <c r="A324" s="72"/>
      <c r="B324" s="464" t="s">
        <v>441</v>
      </c>
      <c r="C324" s="39" t="s">
        <v>354</v>
      </c>
      <c r="D324" s="39" t="s">
        <v>176</v>
      </c>
      <c r="E324" s="39" t="s">
        <v>3</v>
      </c>
      <c r="F324" s="39"/>
      <c r="G324" s="39">
        <v>29.3</v>
      </c>
      <c r="H324" s="39"/>
      <c r="I324" s="39">
        <v>29.3</v>
      </c>
      <c r="J324" s="39">
        <v>29.3</v>
      </c>
      <c r="K324" s="39">
        <v>29.3</v>
      </c>
      <c r="L324" s="39">
        <v>29.3</v>
      </c>
      <c r="M324" s="39">
        <v>29.3</v>
      </c>
      <c r="N324" s="110"/>
      <c r="O324" s="110"/>
      <c r="P324" s="109"/>
    </row>
    <row r="325" spans="1:16" ht="92.25" customHeight="1" x14ac:dyDescent="0.25">
      <c r="A325" s="72"/>
      <c r="B325" s="59" t="s">
        <v>118</v>
      </c>
      <c r="C325" s="130" t="s">
        <v>264</v>
      </c>
      <c r="D325" s="130" t="s">
        <v>176</v>
      </c>
      <c r="E325" s="130" t="s">
        <v>3</v>
      </c>
      <c r="F325" s="84"/>
      <c r="G325" s="84"/>
      <c r="H325" s="84"/>
      <c r="I325" s="84">
        <v>27.1</v>
      </c>
      <c r="J325" s="84">
        <v>27.1</v>
      </c>
      <c r="K325" s="84">
        <v>27.1</v>
      </c>
      <c r="L325" s="84">
        <v>27.1</v>
      </c>
      <c r="M325" s="84">
        <v>27.1</v>
      </c>
      <c r="N325" s="114" t="s">
        <v>219</v>
      </c>
      <c r="O325" s="115"/>
      <c r="P325" s="107"/>
    </row>
    <row r="326" spans="1:16" s="34" customFormat="1" ht="66" customHeight="1" x14ac:dyDescent="0.25">
      <c r="A326" s="374"/>
      <c r="B326" s="379" t="s">
        <v>355</v>
      </c>
      <c r="C326" s="452" t="s">
        <v>47</v>
      </c>
      <c r="D326" s="136" t="s">
        <v>356</v>
      </c>
      <c r="E326" s="153" t="s">
        <v>3</v>
      </c>
      <c r="F326" s="136"/>
      <c r="G326" s="136"/>
      <c r="H326" s="136"/>
      <c r="I326" s="153"/>
      <c r="J326" s="153"/>
      <c r="K326" s="153"/>
      <c r="L326" s="153"/>
      <c r="M326" s="153"/>
      <c r="N326" s="406"/>
      <c r="O326" s="407"/>
      <c r="P326" s="407"/>
    </row>
    <row r="327" spans="1:16" ht="67.5" customHeight="1" x14ac:dyDescent="0.25">
      <c r="A327" s="438"/>
      <c r="B327" s="298" t="s">
        <v>357</v>
      </c>
      <c r="C327" s="469" t="s">
        <v>484</v>
      </c>
      <c r="D327" s="469" t="s">
        <v>176</v>
      </c>
      <c r="E327" s="470" t="s">
        <v>3</v>
      </c>
      <c r="F327" s="469"/>
      <c r="G327" s="469"/>
      <c r="H327" s="469">
        <v>27</v>
      </c>
      <c r="I327" s="470">
        <v>28</v>
      </c>
      <c r="J327" s="470">
        <v>29</v>
      </c>
      <c r="K327" s="470">
        <v>30</v>
      </c>
      <c r="L327" s="470">
        <v>31</v>
      </c>
      <c r="M327" s="470">
        <v>31</v>
      </c>
      <c r="N327" s="471"/>
      <c r="O327" s="472"/>
      <c r="P327" s="472"/>
    </row>
    <row r="328" spans="1:16" ht="60.75" customHeight="1" x14ac:dyDescent="0.25">
      <c r="A328" s="72"/>
      <c r="B328" s="59" t="s">
        <v>285</v>
      </c>
      <c r="C328" s="455" t="s">
        <v>474</v>
      </c>
      <c r="D328" s="455" t="s">
        <v>176</v>
      </c>
      <c r="E328" s="455" t="s">
        <v>3</v>
      </c>
      <c r="F328" s="454"/>
      <c r="G328" s="454"/>
      <c r="H328" s="454"/>
      <c r="I328" s="26">
        <v>21.7</v>
      </c>
      <c r="J328" s="26">
        <v>22.5</v>
      </c>
      <c r="K328" s="26">
        <v>23.3</v>
      </c>
      <c r="L328" s="26">
        <v>24</v>
      </c>
      <c r="M328" s="26">
        <v>24</v>
      </c>
      <c r="N328" s="114"/>
      <c r="O328" s="115"/>
      <c r="P328" s="107"/>
    </row>
    <row r="329" spans="1:16" ht="32.25" customHeight="1" x14ac:dyDescent="0.25">
      <c r="A329" s="72"/>
      <c r="B329" s="161" t="s">
        <v>442</v>
      </c>
      <c r="C329" s="455"/>
      <c r="D329" s="455"/>
      <c r="E329" s="455" t="s">
        <v>125</v>
      </c>
      <c r="F329" s="454"/>
      <c r="G329" s="454">
        <f>G321</f>
        <v>0</v>
      </c>
      <c r="H329" s="454">
        <f t="shared" ref="H329:M329" si="22">H321</f>
        <v>9</v>
      </c>
      <c r="I329" s="454">
        <f t="shared" si="22"/>
        <v>54</v>
      </c>
      <c r="J329" s="454">
        <f t="shared" si="22"/>
        <v>30</v>
      </c>
      <c r="K329" s="454">
        <f t="shared" si="22"/>
        <v>30</v>
      </c>
      <c r="L329" s="454">
        <f t="shared" si="22"/>
        <v>0</v>
      </c>
      <c r="M329" s="454">
        <f t="shared" si="22"/>
        <v>0</v>
      </c>
      <c r="N329" s="114"/>
      <c r="O329" s="115"/>
      <c r="P329" s="107"/>
    </row>
    <row r="330" spans="1:16" ht="32.25" customHeight="1" x14ac:dyDescent="0.25">
      <c r="A330" s="72"/>
      <c r="B330" s="179" t="s">
        <v>358</v>
      </c>
      <c r="C330" s="455"/>
      <c r="D330" s="455"/>
      <c r="E330" s="477" t="s">
        <v>125</v>
      </c>
      <c r="F330" s="454"/>
      <c r="G330" s="20">
        <f>G331+G332+G333+G334+G335</f>
        <v>333.27700000000004</v>
      </c>
      <c r="H330" s="20">
        <f t="shared" ref="H330:M330" si="23">H331+H332+H333+H334+H335</f>
        <v>1463.491</v>
      </c>
      <c r="I330" s="20">
        <f t="shared" si="23"/>
        <v>834.55</v>
      </c>
      <c r="J330" s="20">
        <f t="shared" si="23"/>
        <v>323.45199999999994</v>
      </c>
      <c r="K330" s="20">
        <f t="shared" si="23"/>
        <v>463.61599999999999</v>
      </c>
      <c r="L330" s="20">
        <f t="shared" si="23"/>
        <v>1379.298</v>
      </c>
      <c r="M330" s="20">
        <f t="shared" si="23"/>
        <v>464.13799999999998</v>
      </c>
      <c r="N330" s="114"/>
      <c r="O330" s="115"/>
      <c r="P330" s="107"/>
    </row>
    <row r="331" spans="1:16" ht="32.25" customHeight="1" x14ac:dyDescent="0.25">
      <c r="A331" s="72"/>
      <c r="B331" s="126" t="s">
        <v>430</v>
      </c>
      <c r="C331" s="455"/>
      <c r="D331" s="455"/>
      <c r="E331" s="477" t="s">
        <v>125</v>
      </c>
      <c r="F331" s="454"/>
      <c r="G331" s="20">
        <f>G252</f>
        <v>0</v>
      </c>
      <c r="H331" s="20">
        <f t="shared" ref="H331:M331" si="24">H252</f>
        <v>0</v>
      </c>
      <c r="I331" s="20">
        <v>362.3</v>
      </c>
      <c r="J331" s="20">
        <f t="shared" si="24"/>
        <v>0</v>
      </c>
      <c r="K331" s="20">
        <f t="shared" si="24"/>
        <v>0</v>
      </c>
      <c r="L331" s="20">
        <f t="shared" si="24"/>
        <v>1</v>
      </c>
      <c r="M331" s="20">
        <f t="shared" si="24"/>
        <v>1</v>
      </c>
      <c r="N331" s="114"/>
      <c r="O331" s="115"/>
      <c r="P331" s="107"/>
    </row>
    <row r="332" spans="1:16" ht="29.25" customHeight="1" x14ac:dyDescent="0.25">
      <c r="A332" s="72"/>
      <c r="B332" s="126" t="s">
        <v>359</v>
      </c>
      <c r="C332" s="455"/>
      <c r="D332" s="455"/>
      <c r="E332" s="477" t="s">
        <v>125</v>
      </c>
      <c r="F332" s="454"/>
      <c r="G332" s="454"/>
      <c r="H332" s="454"/>
      <c r="I332" s="26"/>
      <c r="J332" s="26"/>
      <c r="K332" s="26"/>
      <c r="L332" s="26"/>
      <c r="M332" s="26"/>
      <c r="N332" s="114"/>
      <c r="O332" s="115"/>
      <c r="P332" s="107"/>
    </row>
    <row r="333" spans="1:16" ht="32.25" customHeight="1" x14ac:dyDescent="0.25">
      <c r="A333" s="72"/>
      <c r="B333" s="126" t="s">
        <v>360</v>
      </c>
      <c r="C333" s="455"/>
      <c r="D333" s="455"/>
      <c r="E333" s="477" t="s">
        <v>125</v>
      </c>
      <c r="F333" s="454"/>
      <c r="G333" s="19">
        <f>G272</f>
        <v>77.759</v>
      </c>
      <c r="H333" s="19">
        <f>H272</f>
        <v>727.14400000000001</v>
      </c>
      <c r="I333" s="19">
        <v>142.6</v>
      </c>
      <c r="J333" s="19">
        <f t="shared" ref="J333:M333" si="25">J272</f>
        <v>64.483999999999995</v>
      </c>
      <c r="K333" s="19">
        <f t="shared" si="25"/>
        <v>238.78899999999999</v>
      </c>
      <c r="L333" s="19">
        <f t="shared" si="25"/>
        <v>941.54399999999998</v>
      </c>
      <c r="M333" s="19">
        <f t="shared" si="25"/>
        <v>81.046000000000006</v>
      </c>
      <c r="N333" s="114"/>
      <c r="O333" s="115"/>
      <c r="P333" s="107"/>
    </row>
    <row r="334" spans="1:16" ht="32.25" customHeight="1" x14ac:dyDescent="0.25">
      <c r="A334" s="72"/>
      <c r="B334" s="126" t="s">
        <v>190</v>
      </c>
      <c r="C334" s="455"/>
      <c r="D334" s="455"/>
      <c r="E334" s="477" t="s">
        <v>125</v>
      </c>
      <c r="F334" s="454"/>
      <c r="G334" s="20">
        <f t="shared" ref="G334:M334" si="26">G253+G273+G314+G329</f>
        <v>177.75900000000001</v>
      </c>
      <c r="H334" s="20">
        <f t="shared" si="26"/>
        <v>416.79300000000001</v>
      </c>
      <c r="I334" s="20">
        <v>269.10000000000002</v>
      </c>
      <c r="J334" s="20">
        <f>J253+J273+J314+J329</f>
        <v>194.48399999999998</v>
      </c>
      <c r="K334" s="20">
        <f>K253+K273+K314+K329</f>
        <v>200.78899999999999</v>
      </c>
      <c r="L334" s="20">
        <f t="shared" si="26"/>
        <v>182.744</v>
      </c>
      <c r="M334" s="20">
        <f t="shared" si="26"/>
        <v>211.04599999999999</v>
      </c>
      <c r="N334" s="114"/>
      <c r="O334" s="115"/>
      <c r="P334" s="107"/>
    </row>
    <row r="335" spans="1:16" ht="32.25" customHeight="1" x14ac:dyDescent="0.25">
      <c r="A335" s="72"/>
      <c r="B335" s="126" t="s">
        <v>361</v>
      </c>
      <c r="C335" s="455"/>
      <c r="D335" s="455"/>
      <c r="E335" s="477" t="s">
        <v>125</v>
      </c>
      <c r="F335" s="454"/>
      <c r="G335" s="19">
        <f>G254+G273</f>
        <v>77.759</v>
      </c>
      <c r="H335" s="19">
        <f t="shared" ref="H335:M335" si="27">H254+H273</f>
        <v>319.55400000000003</v>
      </c>
      <c r="I335" s="19">
        <f t="shared" si="27"/>
        <v>60.55</v>
      </c>
      <c r="J335" s="19">
        <f t="shared" si="27"/>
        <v>64.483999999999995</v>
      </c>
      <c r="K335" s="19">
        <f>K254</f>
        <v>24.037999999999997</v>
      </c>
      <c r="L335" s="19">
        <f t="shared" si="27"/>
        <v>254.01000000000002</v>
      </c>
      <c r="M335" s="19">
        <f t="shared" si="27"/>
        <v>171.04599999999999</v>
      </c>
      <c r="N335" s="114"/>
      <c r="O335" s="115"/>
      <c r="P335" s="107"/>
    </row>
    <row r="336" spans="1:16" ht="30.75" customHeight="1" x14ac:dyDescent="0.25">
      <c r="A336" s="90"/>
      <c r="B336" s="508" t="s">
        <v>362</v>
      </c>
      <c r="C336" s="508"/>
      <c r="D336" s="508"/>
      <c r="E336" s="508"/>
      <c r="F336" s="508"/>
      <c r="G336" s="508"/>
      <c r="H336" s="508"/>
      <c r="I336" s="508"/>
      <c r="J336" s="508"/>
      <c r="K336" s="508"/>
      <c r="L336" s="508"/>
      <c r="M336" s="508"/>
      <c r="N336" s="508"/>
      <c r="O336" s="508"/>
      <c r="P336" s="508"/>
    </row>
    <row r="337" spans="1:16" ht="31.5" x14ac:dyDescent="0.25">
      <c r="A337" s="149"/>
      <c r="B337" s="72" t="s">
        <v>364</v>
      </c>
      <c r="C337" s="90" t="s">
        <v>485</v>
      </c>
      <c r="D337" s="72"/>
      <c r="E337" s="72"/>
      <c r="F337" s="72"/>
      <c r="G337" s="72"/>
      <c r="H337" s="73"/>
      <c r="I337" s="73"/>
      <c r="J337" s="73"/>
      <c r="K337" s="73"/>
      <c r="L337" s="73"/>
      <c r="M337" s="73"/>
      <c r="N337" s="70"/>
      <c r="O337" s="70"/>
      <c r="P337" s="536"/>
    </row>
    <row r="338" spans="1:16" ht="78.75" x14ac:dyDescent="0.25">
      <c r="A338" s="149"/>
      <c r="B338" s="67" t="s">
        <v>365</v>
      </c>
      <c r="C338" s="90" t="s">
        <v>485</v>
      </c>
      <c r="D338" s="130" t="s">
        <v>9</v>
      </c>
      <c r="E338" s="130" t="s">
        <v>10</v>
      </c>
      <c r="F338" s="130"/>
      <c r="G338" s="130"/>
      <c r="H338" s="130">
        <v>746</v>
      </c>
      <c r="I338" s="130">
        <v>616</v>
      </c>
      <c r="J338" s="130">
        <v>616</v>
      </c>
      <c r="K338" s="130">
        <v>616</v>
      </c>
      <c r="L338" s="130">
        <v>616</v>
      </c>
      <c r="M338" s="130">
        <v>616</v>
      </c>
      <c r="N338" s="70"/>
      <c r="O338" s="70"/>
      <c r="P338" s="536"/>
    </row>
    <row r="339" spans="1:16" x14ac:dyDescent="0.25">
      <c r="A339" s="57">
        <v>101</v>
      </c>
      <c r="B339" s="132" t="s">
        <v>366</v>
      </c>
      <c r="C339" s="90" t="s">
        <v>486</v>
      </c>
      <c r="D339" s="130" t="s">
        <v>370</v>
      </c>
      <c r="E339" s="130" t="s">
        <v>206</v>
      </c>
      <c r="F339" s="130"/>
      <c r="G339" s="63">
        <v>10.423</v>
      </c>
      <c r="H339" s="65">
        <v>19.5</v>
      </c>
      <c r="I339" s="65">
        <v>19.5</v>
      </c>
      <c r="J339" s="65">
        <v>20.573</v>
      </c>
      <c r="K339" s="65">
        <v>21.600999999999999</v>
      </c>
      <c r="L339" s="65">
        <v>21.600999999999999</v>
      </c>
      <c r="M339" s="65">
        <v>21.600999999999999</v>
      </c>
      <c r="N339" s="130" t="s">
        <v>219</v>
      </c>
      <c r="O339" s="135">
        <v>4560517</v>
      </c>
      <c r="P339" s="536"/>
    </row>
    <row r="340" spans="1:16" ht="33" customHeight="1" x14ac:dyDescent="0.25">
      <c r="A340" s="57">
        <v>102</v>
      </c>
      <c r="B340" s="88" t="s">
        <v>367</v>
      </c>
      <c r="C340" s="90" t="s">
        <v>486</v>
      </c>
      <c r="D340" s="130" t="s">
        <v>370</v>
      </c>
      <c r="E340" s="477" t="s">
        <v>206</v>
      </c>
      <c r="F340" s="130"/>
      <c r="G340" s="63">
        <v>3.4239999999999999</v>
      </c>
      <c r="H340" s="65">
        <v>3.4220000000000002</v>
      </c>
      <c r="I340" s="65">
        <v>3.7</v>
      </c>
      <c r="J340" s="65">
        <v>3.8849999999999998</v>
      </c>
      <c r="K340" s="65">
        <v>4.0789999999999997</v>
      </c>
      <c r="L340" s="65">
        <v>4.0789999999999997</v>
      </c>
      <c r="M340" s="65">
        <v>4.0789999999999997</v>
      </c>
      <c r="N340" s="130" t="s">
        <v>219</v>
      </c>
      <c r="O340" s="130">
        <v>4560517</v>
      </c>
      <c r="P340" s="536"/>
    </row>
    <row r="341" spans="1:16" ht="31.5" x14ac:dyDescent="0.25">
      <c r="A341" s="57">
        <v>104</v>
      </c>
      <c r="B341" s="88" t="s">
        <v>368</v>
      </c>
      <c r="C341" s="90" t="s">
        <v>486</v>
      </c>
      <c r="D341" s="130" t="s">
        <v>371</v>
      </c>
      <c r="E341" s="477" t="s">
        <v>206</v>
      </c>
      <c r="F341" s="130" t="s">
        <v>372</v>
      </c>
      <c r="G341" s="63">
        <v>2.3969999999999998</v>
      </c>
      <c r="H341" s="65">
        <v>2</v>
      </c>
      <c r="I341" s="65">
        <v>1.605</v>
      </c>
      <c r="J341" s="65">
        <v>1.845</v>
      </c>
      <c r="K341" s="65">
        <v>1.845</v>
      </c>
      <c r="L341" s="65">
        <v>1.845</v>
      </c>
      <c r="M341" s="65">
        <v>1.845</v>
      </c>
      <c r="N341" s="130" t="s">
        <v>219</v>
      </c>
      <c r="O341" s="130">
        <v>4560530</v>
      </c>
      <c r="P341" s="132"/>
    </row>
    <row r="342" spans="1:16" ht="31.5" x14ac:dyDescent="0.25">
      <c r="A342" s="57">
        <v>105</v>
      </c>
      <c r="B342" s="88" t="s">
        <v>369</v>
      </c>
      <c r="C342" s="90"/>
      <c r="D342" s="130"/>
      <c r="E342" s="477" t="s">
        <v>206</v>
      </c>
      <c r="F342" s="130"/>
      <c r="G342" s="130">
        <v>0</v>
      </c>
      <c r="H342" s="65">
        <v>6.8230000000000004</v>
      </c>
      <c r="I342" s="65">
        <v>7.04</v>
      </c>
      <c r="J342" s="65">
        <v>7.04</v>
      </c>
      <c r="K342" s="65">
        <v>7.04</v>
      </c>
      <c r="L342" s="65">
        <v>7.04</v>
      </c>
      <c r="M342" s="65">
        <v>7.04</v>
      </c>
      <c r="N342" s="130" t="s">
        <v>219</v>
      </c>
      <c r="O342" s="130">
        <v>4560530</v>
      </c>
      <c r="P342" s="132"/>
    </row>
    <row r="343" spans="1:16" s="31" customFormat="1" x14ac:dyDescent="0.25">
      <c r="A343" s="165"/>
      <c r="B343" s="168" t="s">
        <v>373</v>
      </c>
      <c r="C343" s="164"/>
      <c r="D343" s="160"/>
      <c r="E343" s="160"/>
      <c r="F343" s="160"/>
      <c r="G343" s="169">
        <f>SUM(G339:G342)</f>
        <v>16.244</v>
      </c>
      <c r="H343" s="169">
        <f>SUM(H339:H342)</f>
        <v>31.745000000000001</v>
      </c>
      <c r="I343" s="169">
        <f>SUM(I339:I342)</f>
        <v>31.844999999999999</v>
      </c>
      <c r="J343" s="169">
        <f>SUM(J339:J342)</f>
        <v>33.342999999999996</v>
      </c>
      <c r="K343" s="169">
        <f>SUM(K339:K342)</f>
        <v>34.564999999999998</v>
      </c>
      <c r="L343" s="169">
        <f>SUM(L339:L342)</f>
        <v>34.564999999999998</v>
      </c>
      <c r="M343" s="169">
        <f>SUM(M339:M342)</f>
        <v>34.564999999999998</v>
      </c>
      <c r="N343" s="160"/>
      <c r="O343" s="170"/>
      <c r="P343" s="116"/>
    </row>
    <row r="344" spans="1:16" x14ac:dyDescent="0.25">
      <c r="A344" s="14"/>
      <c r="B344" s="35" t="s">
        <v>190</v>
      </c>
      <c r="C344" s="5"/>
      <c r="D344" s="134"/>
      <c r="E344" s="134" t="s">
        <v>206</v>
      </c>
      <c r="F344" s="134"/>
      <c r="G344" s="61">
        <f>G343</f>
        <v>16.244</v>
      </c>
      <c r="H344" s="61">
        <f t="shared" ref="H344:M344" si="28">H343</f>
        <v>31.745000000000001</v>
      </c>
      <c r="I344" s="61">
        <f t="shared" si="28"/>
        <v>31.844999999999999</v>
      </c>
      <c r="J344" s="61">
        <f t="shared" si="28"/>
        <v>33.342999999999996</v>
      </c>
      <c r="K344" s="61">
        <f t="shared" si="28"/>
        <v>34.564999999999998</v>
      </c>
      <c r="L344" s="61">
        <f t="shared" si="28"/>
        <v>34.564999999999998</v>
      </c>
      <c r="M344" s="61">
        <f t="shared" si="28"/>
        <v>34.564999999999998</v>
      </c>
      <c r="N344" s="22"/>
      <c r="O344" s="22"/>
      <c r="P344" s="117"/>
    </row>
    <row r="345" spans="1:16" s="44" customFormat="1" x14ac:dyDescent="0.25">
      <c r="A345" s="55"/>
      <c r="B345" s="32" t="s">
        <v>374</v>
      </c>
      <c r="C345" s="16"/>
      <c r="D345" s="27"/>
      <c r="E345" s="27"/>
      <c r="F345" s="27"/>
      <c r="G345" s="27"/>
      <c r="H345" s="28"/>
      <c r="I345" s="28"/>
      <c r="J345" s="28"/>
      <c r="K345" s="28"/>
      <c r="L345" s="28"/>
      <c r="M345" s="28"/>
      <c r="N345" s="118"/>
      <c r="O345" s="118"/>
      <c r="P345" s="117"/>
    </row>
    <row r="346" spans="1:16" ht="34.5" customHeight="1" x14ac:dyDescent="0.25">
      <c r="A346" s="14"/>
      <c r="B346" s="85" t="s">
        <v>375</v>
      </c>
      <c r="C346" s="90"/>
      <c r="D346" s="90"/>
      <c r="E346" s="90"/>
      <c r="F346" s="90"/>
      <c r="G346" s="90"/>
      <c r="H346" s="90"/>
      <c r="I346" s="90"/>
      <c r="J346" s="90"/>
      <c r="K346" s="90"/>
      <c r="L346" s="90"/>
      <c r="M346" s="90"/>
      <c r="N346" s="70"/>
      <c r="O346" s="70"/>
      <c r="P346" s="117"/>
    </row>
    <row r="347" spans="1:16" ht="47.25" x14ac:dyDescent="0.25">
      <c r="A347" s="14"/>
      <c r="B347" s="72" t="s">
        <v>376</v>
      </c>
      <c r="C347" s="477" t="s">
        <v>487</v>
      </c>
      <c r="D347" s="130" t="s">
        <v>363</v>
      </c>
      <c r="E347" s="87" t="s">
        <v>3</v>
      </c>
      <c r="F347" s="87"/>
      <c r="G347" s="130">
        <v>89.1</v>
      </c>
      <c r="H347" s="130">
        <v>91</v>
      </c>
      <c r="I347" s="130">
        <v>90</v>
      </c>
      <c r="J347" s="130">
        <v>92</v>
      </c>
      <c r="K347" s="130">
        <v>94</v>
      </c>
      <c r="L347" s="130">
        <v>95</v>
      </c>
      <c r="M347" s="130">
        <v>95</v>
      </c>
      <c r="N347" s="70"/>
      <c r="O347" s="70"/>
      <c r="P347" s="115"/>
    </row>
    <row r="348" spans="1:16" ht="74.25" customHeight="1" x14ac:dyDescent="0.25">
      <c r="A348" s="14"/>
      <c r="B348" s="74" t="s">
        <v>118</v>
      </c>
      <c r="C348" s="479" t="s">
        <v>474</v>
      </c>
      <c r="D348" s="75"/>
      <c r="E348" s="76"/>
      <c r="F348" s="76"/>
      <c r="G348" s="75"/>
      <c r="H348" s="75"/>
      <c r="I348" s="75"/>
      <c r="J348" s="75"/>
      <c r="K348" s="75"/>
      <c r="L348" s="75"/>
      <c r="M348" s="75"/>
      <c r="N348" s="119"/>
      <c r="O348" s="119"/>
      <c r="P348" s="115"/>
    </row>
    <row r="349" spans="1:16" ht="15.75" customHeight="1" x14ac:dyDescent="0.25">
      <c r="A349" s="506">
        <v>106</v>
      </c>
      <c r="B349" s="496" t="s">
        <v>377</v>
      </c>
      <c r="C349" s="497" t="s">
        <v>474</v>
      </c>
      <c r="D349" s="493" t="s">
        <v>363</v>
      </c>
      <c r="E349" s="132" t="s">
        <v>16</v>
      </c>
      <c r="F349" s="493" t="s">
        <v>273</v>
      </c>
      <c r="G349" s="75"/>
      <c r="H349" s="75"/>
      <c r="I349" s="130"/>
      <c r="J349" s="130">
        <v>0.83</v>
      </c>
      <c r="K349" s="130"/>
      <c r="L349" s="130"/>
      <c r="M349" s="130"/>
      <c r="N349" s="493" t="s">
        <v>219</v>
      </c>
      <c r="O349" s="493" t="s">
        <v>31</v>
      </c>
      <c r="P349" s="115"/>
    </row>
    <row r="350" spans="1:16" ht="52.5" customHeight="1" x14ac:dyDescent="0.25">
      <c r="A350" s="506"/>
      <c r="B350" s="496"/>
      <c r="C350" s="497"/>
      <c r="D350" s="493"/>
      <c r="E350" s="132" t="s">
        <v>206</v>
      </c>
      <c r="F350" s="493"/>
      <c r="G350" s="77"/>
      <c r="H350" s="77"/>
      <c r="I350" s="18"/>
      <c r="J350" s="18">
        <v>50.677999999999997</v>
      </c>
      <c r="K350" s="130"/>
      <c r="L350" s="130"/>
      <c r="M350" s="130"/>
      <c r="N350" s="493"/>
      <c r="O350" s="493"/>
      <c r="P350" s="115"/>
    </row>
    <row r="351" spans="1:16" ht="15.75" customHeight="1" x14ac:dyDescent="0.25">
      <c r="A351" s="506">
        <v>107</v>
      </c>
      <c r="B351" s="496" t="s">
        <v>378</v>
      </c>
      <c r="C351" s="497" t="s">
        <v>474</v>
      </c>
      <c r="D351" s="493" t="s">
        <v>176</v>
      </c>
      <c r="E351" s="132" t="s">
        <v>16</v>
      </c>
      <c r="F351" s="493" t="s">
        <v>273</v>
      </c>
      <c r="G351" s="130"/>
      <c r="H351" s="130"/>
      <c r="I351" s="130">
        <v>10</v>
      </c>
      <c r="J351" s="90"/>
      <c r="K351" s="90"/>
      <c r="L351" s="90"/>
      <c r="M351" s="90"/>
      <c r="N351" s="493" t="s">
        <v>219</v>
      </c>
      <c r="O351" s="493" t="s">
        <v>30</v>
      </c>
      <c r="P351" s="115"/>
    </row>
    <row r="352" spans="1:16" ht="60" customHeight="1" x14ac:dyDescent="0.25">
      <c r="A352" s="506"/>
      <c r="B352" s="496"/>
      <c r="C352" s="497"/>
      <c r="D352" s="493"/>
      <c r="E352" s="478" t="s">
        <v>206</v>
      </c>
      <c r="F352" s="493"/>
      <c r="G352" s="18"/>
      <c r="H352" s="18"/>
      <c r="I352" s="130">
        <v>532.61599999999999</v>
      </c>
      <c r="J352" s="130"/>
      <c r="K352" s="130"/>
      <c r="L352" s="130"/>
      <c r="M352" s="130"/>
      <c r="N352" s="493"/>
      <c r="O352" s="493"/>
      <c r="P352" s="115"/>
    </row>
    <row r="353" spans="1:16" ht="28.5" customHeight="1" x14ac:dyDescent="0.25">
      <c r="A353" s="506">
        <v>108</v>
      </c>
      <c r="B353" s="496" t="s">
        <v>379</v>
      </c>
      <c r="C353" s="497" t="s">
        <v>474</v>
      </c>
      <c r="D353" s="493" t="s">
        <v>176</v>
      </c>
      <c r="E353" s="132" t="s">
        <v>16</v>
      </c>
      <c r="F353" s="493" t="s">
        <v>273</v>
      </c>
      <c r="G353" s="130"/>
      <c r="H353" s="130"/>
      <c r="I353" s="130"/>
      <c r="J353" s="130">
        <v>0.45700000000000002</v>
      </c>
      <c r="K353" s="130"/>
      <c r="L353" s="130"/>
      <c r="M353" s="130"/>
      <c r="N353" s="130"/>
      <c r="O353" s="130"/>
      <c r="P353" s="115"/>
    </row>
    <row r="354" spans="1:16" ht="30" customHeight="1" x14ac:dyDescent="0.25">
      <c r="A354" s="506"/>
      <c r="B354" s="496"/>
      <c r="C354" s="497"/>
      <c r="D354" s="493"/>
      <c r="E354" s="478" t="s">
        <v>206</v>
      </c>
      <c r="F354" s="493"/>
      <c r="G354" s="18"/>
      <c r="H354" s="18"/>
      <c r="I354" s="130"/>
      <c r="J354" s="130">
        <v>27.305</v>
      </c>
      <c r="K354" s="130"/>
      <c r="L354" s="130"/>
      <c r="M354" s="130"/>
      <c r="N354" s="130" t="s">
        <v>219</v>
      </c>
      <c r="O354" s="130"/>
      <c r="P354" s="115"/>
    </row>
    <row r="355" spans="1:16" ht="37.5" customHeight="1" x14ac:dyDescent="0.25">
      <c r="A355" s="506">
        <v>109</v>
      </c>
      <c r="B355" s="496" t="s">
        <v>380</v>
      </c>
      <c r="C355" s="497" t="s">
        <v>474</v>
      </c>
      <c r="D355" s="493" t="s">
        <v>176</v>
      </c>
      <c r="E355" s="132" t="s">
        <v>16</v>
      </c>
      <c r="F355" s="493" t="s">
        <v>273</v>
      </c>
      <c r="G355" s="18"/>
      <c r="H355" s="18"/>
      <c r="I355" s="130"/>
      <c r="J355" s="130"/>
      <c r="K355" s="477">
        <v>2.6659999999999999</v>
      </c>
      <c r="L355" s="130"/>
      <c r="M355" s="130"/>
      <c r="N355" s="130"/>
      <c r="O355" s="130"/>
      <c r="P355" s="115"/>
    </row>
    <row r="356" spans="1:16" ht="34.5" customHeight="1" x14ac:dyDescent="0.25">
      <c r="A356" s="506"/>
      <c r="B356" s="496"/>
      <c r="C356" s="497"/>
      <c r="D356" s="493"/>
      <c r="E356" s="478" t="s">
        <v>206</v>
      </c>
      <c r="F356" s="493"/>
      <c r="G356" s="18"/>
      <c r="H356" s="18"/>
      <c r="I356" s="130"/>
      <c r="J356" s="130"/>
      <c r="K356" s="477">
        <v>256.92</v>
      </c>
      <c r="L356" s="130"/>
      <c r="M356" s="130"/>
      <c r="N356" s="130" t="s">
        <v>219</v>
      </c>
      <c r="O356" s="130"/>
      <c r="P356" s="115"/>
    </row>
    <row r="357" spans="1:16" ht="36" customHeight="1" x14ac:dyDescent="0.25">
      <c r="A357" s="506">
        <v>110</v>
      </c>
      <c r="B357" s="496" t="s">
        <v>381</v>
      </c>
      <c r="C357" s="497" t="s">
        <v>474</v>
      </c>
      <c r="D357" s="493" t="s">
        <v>176</v>
      </c>
      <c r="E357" s="132" t="s">
        <v>16</v>
      </c>
      <c r="F357" s="493" t="s">
        <v>273</v>
      </c>
      <c r="G357" s="18"/>
      <c r="H357" s="18"/>
      <c r="I357" s="130"/>
      <c r="J357" s="130"/>
      <c r="K357" s="477">
        <v>1</v>
      </c>
      <c r="L357" s="130"/>
      <c r="M357" s="130"/>
      <c r="N357" s="130"/>
      <c r="O357" s="130"/>
      <c r="P357" s="115"/>
    </row>
    <row r="358" spans="1:16" ht="35.25" customHeight="1" x14ac:dyDescent="0.25">
      <c r="A358" s="506"/>
      <c r="B358" s="496"/>
      <c r="C358" s="497"/>
      <c r="D358" s="493"/>
      <c r="E358" s="478" t="s">
        <v>206</v>
      </c>
      <c r="F358" s="493"/>
      <c r="G358" s="18"/>
      <c r="H358" s="18"/>
      <c r="I358" s="130"/>
      <c r="J358" s="130"/>
      <c r="K358" s="477">
        <v>96.37</v>
      </c>
      <c r="L358" s="130"/>
      <c r="M358" s="130"/>
      <c r="N358" s="130" t="s">
        <v>219</v>
      </c>
      <c r="O358" s="130"/>
      <c r="P358" s="115"/>
    </row>
    <row r="359" spans="1:16" ht="35.25" customHeight="1" x14ac:dyDescent="0.25">
      <c r="A359" s="506">
        <v>111</v>
      </c>
      <c r="B359" s="496" t="s">
        <v>382</v>
      </c>
      <c r="C359" s="497" t="s">
        <v>474</v>
      </c>
      <c r="D359" s="493" t="s">
        <v>176</v>
      </c>
      <c r="E359" s="132" t="s">
        <v>16</v>
      </c>
      <c r="F359" s="493" t="s">
        <v>273</v>
      </c>
      <c r="G359" s="18"/>
      <c r="H359" s="18"/>
      <c r="I359" s="130"/>
      <c r="J359" s="130"/>
      <c r="K359" s="477">
        <v>4</v>
      </c>
      <c r="L359" s="130"/>
      <c r="M359" s="130"/>
      <c r="N359" s="130"/>
      <c r="O359" s="130"/>
      <c r="P359" s="115"/>
    </row>
    <row r="360" spans="1:16" ht="35.25" customHeight="1" x14ac:dyDescent="0.25">
      <c r="A360" s="506"/>
      <c r="B360" s="496"/>
      <c r="C360" s="497"/>
      <c r="D360" s="493"/>
      <c r="E360" s="478" t="s">
        <v>206</v>
      </c>
      <c r="F360" s="493"/>
      <c r="G360" s="18"/>
      <c r="H360" s="18"/>
      <c r="I360" s="130"/>
      <c r="J360" s="130"/>
      <c r="K360" s="477">
        <v>372.858</v>
      </c>
      <c r="L360" s="130"/>
      <c r="M360" s="130"/>
      <c r="N360" s="130" t="s">
        <v>219</v>
      </c>
      <c r="O360" s="130"/>
      <c r="P360" s="115"/>
    </row>
    <row r="361" spans="1:16" ht="35.25" customHeight="1" x14ac:dyDescent="0.25">
      <c r="A361" s="506">
        <v>112</v>
      </c>
      <c r="B361" s="496" t="s">
        <v>383</v>
      </c>
      <c r="C361" s="497" t="s">
        <v>474</v>
      </c>
      <c r="D361" s="493" t="s">
        <v>176</v>
      </c>
      <c r="E361" s="132" t="s">
        <v>16</v>
      </c>
      <c r="F361" s="493" t="s">
        <v>273</v>
      </c>
      <c r="G361" s="18"/>
      <c r="H361" s="18"/>
      <c r="I361" s="130"/>
      <c r="J361" s="130"/>
      <c r="K361" s="477">
        <v>28</v>
      </c>
      <c r="L361" s="130"/>
      <c r="M361" s="130"/>
      <c r="N361" s="130"/>
      <c r="O361" s="130"/>
      <c r="P361" s="115"/>
    </row>
    <row r="362" spans="1:16" ht="35.25" customHeight="1" x14ac:dyDescent="0.25">
      <c r="A362" s="506"/>
      <c r="B362" s="496"/>
      <c r="C362" s="497"/>
      <c r="D362" s="493"/>
      <c r="E362" s="478" t="s">
        <v>206</v>
      </c>
      <c r="F362" s="493"/>
      <c r="G362" s="18"/>
      <c r="H362" s="18"/>
      <c r="I362" s="130"/>
      <c r="J362" s="130"/>
      <c r="K362" s="477">
        <v>80.734999999999999</v>
      </c>
      <c r="L362" s="130"/>
      <c r="M362" s="130"/>
      <c r="N362" s="130" t="s">
        <v>219</v>
      </c>
      <c r="O362" s="130"/>
      <c r="P362" s="115"/>
    </row>
    <row r="363" spans="1:16" ht="30" customHeight="1" x14ac:dyDescent="0.25">
      <c r="A363" s="506">
        <v>113</v>
      </c>
      <c r="B363" s="496" t="s">
        <v>384</v>
      </c>
      <c r="C363" s="497" t="s">
        <v>474</v>
      </c>
      <c r="D363" s="493" t="s">
        <v>176</v>
      </c>
      <c r="E363" s="132" t="s">
        <v>16</v>
      </c>
      <c r="F363" s="493" t="s">
        <v>273</v>
      </c>
      <c r="G363" s="18"/>
      <c r="H363" s="18"/>
      <c r="I363" s="130"/>
      <c r="J363" s="130"/>
      <c r="K363" s="477">
        <v>2.63</v>
      </c>
      <c r="L363" s="130"/>
      <c r="M363" s="130"/>
      <c r="N363" s="130"/>
      <c r="O363" s="130"/>
      <c r="P363" s="115"/>
    </row>
    <row r="364" spans="1:16" ht="36.75" customHeight="1" x14ac:dyDescent="0.25">
      <c r="A364" s="506"/>
      <c r="B364" s="496"/>
      <c r="C364" s="497"/>
      <c r="D364" s="493"/>
      <c r="E364" s="478" t="s">
        <v>206</v>
      </c>
      <c r="F364" s="493"/>
      <c r="G364" s="18"/>
      <c r="H364" s="18"/>
      <c r="I364" s="130"/>
      <c r="J364" s="130"/>
      <c r="K364" s="477">
        <v>217.91499999999999</v>
      </c>
      <c r="L364" s="130"/>
      <c r="M364" s="130"/>
      <c r="N364" s="130" t="s">
        <v>219</v>
      </c>
      <c r="O364" s="130"/>
      <c r="P364" s="115"/>
    </row>
    <row r="365" spans="1:16" ht="26.25" customHeight="1" x14ac:dyDescent="0.25">
      <c r="A365" s="506">
        <v>114</v>
      </c>
      <c r="B365" s="496" t="s">
        <v>385</v>
      </c>
      <c r="C365" s="497" t="s">
        <v>474</v>
      </c>
      <c r="D365" s="493" t="s">
        <v>176</v>
      </c>
      <c r="E365" s="132" t="s">
        <v>16</v>
      </c>
      <c r="F365" s="493" t="s">
        <v>273</v>
      </c>
      <c r="G365" s="18"/>
      <c r="H365" s="18"/>
      <c r="I365" s="130"/>
      <c r="J365" s="130"/>
      <c r="K365" s="477">
        <v>38</v>
      </c>
      <c r="L365" s="130"/>
      <c r="M365" s="130"/>
      <c r="N365" s="130"/>
      <c r="O365" s="130"/>
      <c r="P365" s="115"/>
    </row>
    <row r="366" spans="1:16" ht="47.25" customHeight="1" x14ac:dyDescent="0.25">
      <c r="A366" s="506"/>
      <c r="B366" s="496"/>
      <c r="C366" s="497"/>
      <c r="D366" s="493"/>
      <c r="E366" s="478" t="s">
        <v>206</v>
      </c>
      <c r="F366" s="493"/>
      <c r="G366" s="18"/>
      <c r="H366" s="18"/>
      <c r="I366" s="130"/>
      <c r="J366" s="130"/>
      <c r="K366" s="477">
        <v>375.60500000000002</v>
      </c>
      <c r="L366" s="130"/>
      <c r="M366" s="130"/>
      <c r="N366" s="130" t="s">
        <v>219</v>
      </c>
      <c r="O366" s="130"/>
      <c r="P366" s="115"/>
    </row>
    <row r="367" spans="1:16" ht="52.5" customHeight="1" x14ac:dyDescent="0.25">
      <c r="A367" s="14"/>
      <c r="B367" s="32" t="s">
        <v>386</v>
      </c>
      <c r="C367" s="107"/>
      <c r="D367" s="107"/>
      <c r="E367" s="107"/>
      <c r="F367" s="107"/>
      <c r="G367" s="107"/>
      <c r="H367" s="107"/>
      <c r="I367" s="107"/>
      <c r="J367" s="107"/>
      <c r="K367" s="107"/>
      <c r="L367" s="107"/>
      <c r="M367" s="107"/>
      <c r="N367" s="107"/>
      <c r="O367" s="107"/>
      <c r="P367" s="107"/>
    </row>
    <row r="368" spans="1:16" ht="52.5" customHeight="1" x14ac:dyDescent="0.25">
      <c r="A368" s="14"/>
      <c r="B368" s="56" t="s">
        <v>387</v>
      </c>
      <c r="C368" s="57"/>
      <c r="D368" s="57"/>
      <c r="E368" s="57"/>
      <c r="F368" s="57"/>
      <c r="G368" s="57"/>
      <c r="H368" s="57"/>
      <c r="I368" s="57"/>
      <c r="J368" s="57"/>
      <c r="K368" s="57"/>
      <c r="L368" s="57"/>
      <c r="M368" s="57"/>
      <c r="N368" s="57"/>
      <c r="O368" s="57"/>
      <c r="P368" s="107"/>
    </row>
    <row r="369" spans="1:16" s="48" customFormat="1" ht="52.5" customHeight="1" x14ac:dyDescent="0.25">
      <c r="A369" s="58"/>
      <c r="B369" s="447" t="s">
        <v>388</v>
      </c>
      <c r="C369" s="57"/>
      <c r="D369" s="57"/>
      <c r="E369" s="57"/>
      <c r="F369" s="57"/>
      <c r="G369" s="57"/>
      <c r="H369" s="57"/>
      <c r="I369" s="57"/>
      <c r="J369" s="57"/>
      <c r="K369" s="57"/>
      <c r="L369" s="57"/>
      <c r="M369" s="57"/>
      <c r="N369" s="57"/>
      <c r="O369" s="57"/>
      <c r="P369" s="107"/>
    </row>
    <row r="370" spans="1:16" s="62" customFormat="1" ht="52.5" customHeight="1" x14ac:dyDescent="0.25">
      <c r="A370" s="58"/>
      <c r="B370" s="78" t="s">
        <v>389</v>
      </c>
      <c r="C370" s="84"/>
      <c r="D370" s="84" t="s">
        <v>176</v>
      </c>
      <c r="E370" s="84" t="s">
        <v>218</v>
      </c>
      <c r="F370" s="84"/>
      <c r="G370" s="84"/>
      <c r="H370" s="84"/>
      <c r="I370" s="84">
        <v>2</v>
      </c>
      <c r="J370" s="84">
        <v>2</v>
      </c>
      <c r="K370" s="84">
        <v>2</v>
      </c>
      <c r="L370" s="84"/>
      <c r="M370" s="84"/>
      <c r="N370" s="84"/>
      <c r="O370" s="84"/>
      <c r="P370" s="70"/>
    </row>
    <row r="371" spans="1:16" s="62" customFormat="1" ht="52.5" customHeight="1" x14ac:dyDescent="0.25">
      <c r="A371" s="130">
        <v>115</v>
      </c>
      <c r="B371" s="78" t="s">
        <v>390</v>
      </c>
      <c r="C371" s="84"/>
      <c r="D371" s="84" t="s">
        <v>176</v>
      </c>
      <c r="E371" s="478" t="s">
        <v>206</v>
      </c>
      <c r="F371" s="84"/>
      <c r="G371" s="84"/>
      <c r="H371" s="84"/>
      <c r="I371" s="84"/>
      <c r="J371" s="84"/>
      <c r="K371" s="84"/>
      <c r="L371" s="84">
        <v>10.708</v>
      </c>
      <c r="M371" s="84">
        <v>350</v>
      </c>
      <c r="N371" s="84"/>
      <c r="O371" s="84"/>
      <c r="P371" s="70"/>
    </row>
    <row r="372" spans="1:16" s="62" customFormat="1" ht="52.5" customHeight="1" x14ac:dyDescent="0.25">
      <c r="A372" s="130">
        <v>116</v>
      </c>
      <c r="B372" s="78" t="s">
        <v>391</v>
      </c>
      <c r="C372" s="84"/>
      <c r="D372" s="84" t="s">
        <v>176</v>
      </c>
      <c r="E372" s="478" t="s">
        <v>206</v>
      </c>
      <c r="F372" s="84"/>
      <c r="G372" s="84"/>
      <c r="H372" s="84"/>
      <c r="I372" s="84"/>
      <c r="J372" s="84"/>
      <c r="K372" s="84"/>
      <c r="L372" s="84">
        <v>10.131</v>
      </c>
      <c r="M372" s="84">
        <v>400</v>
      </c>
      <c r="N372" s="84"/>
      <c r="O372" s="84"/>
      <c r="P372" s="70"/>
    </row>
    <row r="373" spans="1:16" s="62" customFormat="1" ht="52.5" customHeight="1" x14ac:dyDescent="0.25">
      <c r="A373" s="130">
        <v>117</v>
      </c>
      <c r="B373" s="78" t="s">
        <v>392</v>
      </c>
      <c r="C373" s="84"/>
      <c r="D373" s="84" t="s">
        <v>176</v>
      </c>
      <c r="E373" s="478" t="s">
        <v>206</v>
      </c>
      <c r="F373" s="84"/>
      <c r="G373" s="84"/>
      <c r="H373" s="84"/>
      <c r="I373" s="84"/>
      <c r="J373" s="84"/>
      <c r="K373" s="84"/>
      <c r="L373" s="84">
        <v>11</v>
      </c>
      <c r="M373" s="84">
        <v>500</v>
      </c>
      <c r="N373" s="84"/>
      <c r="O373" s="84"/>
      <c r="P373" s="70"/>
    </row>
    <row r="374" spans="1:16" ht="52.5" customHeight="1" x14ac:dyDescent="0.25">
      <c r="A374" s="130">
        <v>118</v>
      </c>
      <c r="B374" s="146" t="s">
        <v>393</v>
      </c>
      <c r="C374" s="84"/>
      <c r="D374" s="84" t="s">
        <v>176</v>
      </c>
      <c r="E374" s="478" t="s">
        <v>206</v>
      </c>
      <c r="F374" s="84"/>
      <c r="G374" s="84"/>
      <c r="H374" s="84"/>
      <c r="I374" s="84">
        <v>2.3740000000000001</v>
      </c>
      <c r="J374" s="84"/>
      <c r="K374" s="84"/>
      <c r="L374" s="84"/>
      <c r="M374" s="84"/>
      <c r="N374" s="84"/>
      <c r="O374" s="84"/>
      <c r="P374" s="70"/>
    </row>
    <row r="375" spans="1:16" ht="63" x14ac:dyDescent="0.25">
      <c r="A375" s="58"/>
      <c r="B375" s="69" t="s">
        <v>394</v>
      </c>
      <c r="C375" s="133"/>
      <c r="D375" s="133"/>
      <c r="E375" s="133"/>
      <c r="F375" s="133"/>
      <c r="G375" s="121"/>
      <c r="H375" s="121"/>
      <c r="I375" s="121"/>
      <c r="J375" s="121"/>
      <c r="K375" s="121"/>
      <c r="L375" s="121"/>
      <c r="M375" s="121"/>
      <c r="N375" s="120"/>
      <c r="O375" s="86"/>
      <c r="P375" s="86"/>
    </row>
    <row r="376" spans="1:16" ht="31.5" x14ac:dyDescent="0.25">
      <c r="A376" s="58"/>
      <c r="B376" s="120" t="s">
        <v>395</v>
      </c>
      <c r="C376" s="133" t="s">
        <v>488</v>
      </c>
      <c r="D376" s="133" t="s">
        <v>363</v>
      </c>
      <c r="E376" s="133" t="s">
        <v>396</v>
      </c>
      <c r="F376" s="133" t="s">
        <v>397</v>
      </c>
      <c r="G376" s="122">
        <f>694+1250+2217+158</f>
        <v>4319</v>
      </c>
      <c r="H376" s="122">
        <f>546+1182+1700+345+16</f>
        <v>3789</v>
      </c>
      <c r="I376" s="122">
        <f>546+1182+176+345+21</f>
        <v>2270</v>
      </c>
      <c r="J376" s="122">
        <f t="shared" ref="J376:M376" si="29">546+1182+176+345+21</f>
        <v>2270</v>
      </c>
      <c r="K376" s="122">
        <f t="shared" si="29"/>
        <v>2270</v>
      </c>
      <c r="L376" s="122">
        <f t="shared" si="29"/>
        <v>2270</v>
      </c>
      <c r="M376" s="122">
        <f t="shared" si="29"/>
        <v>2270</v>
      </c>
      <c r="N376" s="86"/>
      <c r="O376" s="86"/>
      <c r="P376" s="86"/>
    </row>
    <row r="377" spans="1:16" s="31" customFormat="1" ht="15.75" customHeight="1" x14ac:dyDescent="0.25">
      <c r="A377" s="493">
        <v>119</v>
      </c>
      <c r="B377" s="492" t="s">
        <v>398</v>
      </c>
      <c r="C377" s="493" t="s">
        <v>489</v>
      </c>
      <c r="D377" s="493" t="s">
        <v>363</v>
      </c>
      <c r="E377" s="493" t="s">
        <v>18</v>
      </c>
      <c r="F377" s="130"/>
      <c r="G377" s="18">
        <v>61.9</v>
      </c>
      <c r="H377" s="18">
        <v>62.6</v>
      </c>
      <c r="I377" s="18">
        <v>72.900000000000006</v>
      </c>
      <c r="J377" s="18">
        <v>73.099999999999994</v>
      </c>
      <c r="K377" s="18">
        <v>73.3</v>
      </c>
      <c r="L377" s="18">
        <v>73.599999999999994</v>
      </c>
      <c r="M377" s="18">
        <v>73.900000000000006</v>
      </c>
      <c r="N377" s="132" t="s">
        <v>219</v>
      </c>
      <c r="O377" s="132" t="s">
        <v>43</v>
      </c>
      <c r="P377" s="86"/>
    </row>
    <row r="378" spans="1:16" x14ac:dyDescent="0.25">
      <c r="A378" s="493"/>
      <c r="B378" s="492"/>
      <c r="C378" s="493"/>
      <c r="D378" s="493"/>
      <c r="E378" s="493"/>
      <c r="F378" s="130"/>
      <c r="G378" s="18"/>
      <c r="H378" s="18"/>
      <c r="I378" s="18"/>
      <c r="J378" s="18"/>
      <c r="K378" s="18"/>
      <c r="L378" s="18"/>
      <c r="M378" s="18"/>
      <c r="N378" s="132"/>
      <c r="O378" s="132"/>
      <c r="P378" s="86"/>
    </row>
    <row r="379" spans="1:16" ht="80.25" customHeight="1" x14ac:dyDescent="0.25">
      <c r="A379" s="58"/>
      <c r="B379" s="69" t="s">
        <v>399</v>
      </c>
      <c r="C379" s="86"/>
      <c r="D379" s="86"/>
      <c r="E379" s="86"/>
      <c r="F379" s="86"/>
      <c r="G379" s="86"/>
      <c r="H379" s="86"/>
      <c r="I379" s="86"/>
      <c r="J379" s="86"/>
      <c r="K379" s="86"/>
      <c r="L379" s="86"/>
      <c r="M379" s="86"/>
      <c r="N379" s="86"/>
      <c r="O379" s="86"/>
      <c r="P379" s="86"/>
    </row>
    <row r="380" spans="1:16" ht="63" x14ac:dyDescent="0.25">
      <c r="A380" s="58"/>
      <c r="B380" s="120" t="s">
        <v>400</v>
      </c>
      <c r="C380" s="133"/>
      <c r="D380" s="133" t="s">
        <v>402</v>
      </c>
      <c r="E380" s="133" t="s">
        <v>3</v>
      </c>
      <c r="F380" s="133" t="s">
        <v>403</v>
      </c>
      <c r="G380" s="121">
        <v>99.6</v>
      </c>
      <c r="H380" s="121">
        <v>98.8</v>
      </c>
      <c r="I380" s="121">
        <v>98.9</v>
      </c>
      <c r="J380" s="121">
        <v>98.9</v>
      </c>
      <c r="K380" s="121">
        <v>98.9</v>
      </c>
      <c r="L380" s="121">
        <v>98.9</v>
      </c>
      <c r="M380" s="121">
        <v>98.9</v>
      </c>
      <c r="N380" s="120"/>
      <c r="O380" s="86"/>
      <c r="P380" s="86"/>
    </row>
    <row r="381" spans="1:16" ht="31.5" x14ac:dyDescent="0.25">
      <c r="A381" s="58">
        <v>120</v>
      </c>
      <c r="B381" s="120" t="s">
        <v>401</v>
      </c>
      <c r="C381" s="493" t="s">
        <v>489</v>
      </c>
      <c r="D381" s="133" t="s">
        <v>176</v>
      </c>
      <c r="E381" s="537" t="s">
        <v>206</v>
      </c>
      <c r="F381" s="133"/>
      <c r="G381" s="121">
        <v>41.7</v>
      </c>
      <c r="H381" s="121">
        <v>66.5</v>
      </c>
      <c r="I381" s="121">
        <v>60.3</v>
      </c>
      <c r="J381" s="121">
        <v>53.7</v>
      </c>
      <c r="K381" s="121">
        <v>55.6</v>
      </c>
      <c r="L381" s="121">
        <v>58.3</v>
      </c>
      <c r="M381" s="121">
        <v>61.3</v>
      </c>
      <c r="N381" s="120" t="s">
        <v>423</v>
      </c>
      <c r="O381" s="86" t="s">
        <v>44</v>
      </c>
      <c r="P381" s="86"/>
    </row>
    <row r="382" spans="1:16" ht="31.5" x14ac:dyDescent="0.25">
      <c r="A382" s="58"/>
      <c r="B382" s="120" t="s">
        <v>404</v>
      </c>
      <c r="C382" s="493"/>
      <c r="D382" s="133"/>
      <c r="E382" s="537"/>
      <c r="F382" s="133"/>
      <c r="G382" s="121"/>
      <c r="H382" s="121"/>
      <c r="I382" s="121"/>
      <c r="J382" s="121"/>
      <c r="K382" s="121"/>
      <c r="L382" s="121"/>
      <c r="M382" s="121"/>
      <c r="N382" s="120"/>
      <c r="O382" s="86"/>
      <c r="P382" s="86"/>
    </row>
    <row r="383" spans="1:16" s="40" customFormat="1" ht="31.5" x14ac:dyDescent="0.25">
      <c r="A383" s="58"/>
      <c r="B383" s="453" t="s">
        <v>405</v>
      </c>
      <c r="C383" s="480" t="s">
        <v>488</v>
      </c>
      <c r="D383" s="133" t="s">
        <v>176</v>
      </c>
      <c r="E383" s="133" t="s">
        <v>180</v>
      </c>
      <c r="F383" s="133" t="s">
        <v>406</v>
      </c>
      <c r="G383" s="121">
        <v>48.1</v>
      </c>
      <c r="H383" s="121">
        <v>42.8</v>
      </c>
      <c r="I383" s="121">
        <v>30</v>
      </c>
      <c r="J383" s="121">
        <v>30</v>
      </c>
      <c r="K383" s="121">
        <v>30</v>
      </c>
      <c r="L383" s="121">
        <v>30</v>
      </c>
      <c r="M383" s="121">
        <v>30</v>
      </c>
      <c r="N383" s="120"/>
      <c r="O383" s="86"/>
      <c r="P383" s="86"/>
    </row>
    <row r="384" spans="1:16" ht="40.5" customHeight="1" x14ac:dyDescent="0.25">
      <c r="A384" s="58"/>
      <c r="B384" s="492" t="s">
        <v>407</v>
      </c>
      <c r="C384" s="493" t="s">
        <v>489</v>
      </c>
      <c r="D384" s="537" t="s">
        <v>176</v>
      </c>
      <c r="E384" s="537" t="s">
        <v>206</v>
      </c>
      <c r="F384" s="130"/>
      <c r="G384" s="121">
        <v>133.30000000000001</v>
      </c>
      <c r="H384" s="121">
        <v>108.1</v>
      </c>
      <c r="I384" s="121">
        <v>112.6</v>
      </c>
      <c r="J384" s="121">
        <v>115.6</v>
      </c>
      <c r="K384" s="121">
        <v>118</v>
      </c>
      <c r="L384" s="121">
        <v>118</v>
      </c>
      <c r="M384" s="121">
        <v>118</v>
      </c>
      <c r="N384" s="120" t="s">
        <v>219</v>
      </c>
      <c r="O384" s="123" t="s">
        <v>45</v>
      </c>
      <c r="P384" s="86"/>
    </row>
    <row r="385" spans="1:16" s="40" customFormat="1" ht="101.25" customHeight="1" x14ac:dyDescent="0.25">
      <c r="A385" s="58"/>
      <c r="B385" s="492"/>
      <c r="C385" s="493"/>
      <c r="D385" s="537"/>
      <c r="E385" s="537"/>
      <c r="F385" s="133"/>
      <c r="G385" s="124"/>
      <c r="H385" s="124"/>
      <c r="I385" s="124"/>
      <c r="J385" s="124"/>
      <c r="K385" s="124"/>
      <c r="L385" s="124"/>
      <c r="M385" s="124"/>
      <c r="N385" s="87"/>
      <c r="O385" s="125"/>
      <c r="P385" s="86"/>
    </row>
    <row r="386" spans="1:16" s="31" customFormat="1" ht="25.5" customHeight="1" x14ac:dyDescent="0.25">
      <c r="A386" s="165"/>
      <c r="B386" s="172" t="s">
        <v>408</v>
      </c>
      <c r="C386" s="173"/>
      <c r="D386" s="173"/>
      <c r="E386" s="173" t="s">
        <v>18</v>
      </c>
      <c r="F386" s="173"/>
      <c r="G386" s="174">
        <f>G387</f>
        <v>175</v>
      </c>
      <c r="H386" s="174">
        <f t="shared" ref="H386:M386" si="30">H387</f>
        <v>174.6</v>
      </c>
      <c r="I386" s="174">
        <f t="shared" si="30"/>
        <v>245.79999999999998</v>
      </c>
      <c r="J386" s="174">
        <f t="shared" si="30"/>
        <v>242.4</v>
      </c>
      <c r="K386" s="174">
        <f t="shared" si="30"/>
        <v>246.89999999999998</v>
      </c>
      <c r="L386" s="174">
        <f t="shared" si="30"/>
        <v>176.3</v>
      </c>
      <c r="M386" s="174">
        <f t="shared" si="30"/>
        <v>179.3</v>
      </c>
      <c r="N386" s="175"/>
      <c r="O386" s="176"/>
      <c r="P386" s="176"/>
    </row>
    <row r="387" spans="1:16" x14ac:dyDescent="0.25">
      <c r="A387" s="58"/>
      <c r="B387" s="126" t="s">
        <v>219</v>
      </c>
      <c r="C387" s="133"/>
      <c r="D387" s="133"/>
      <c r="E387" s="133"/>
      <c r="F387" s="133"/>
      <c r="G387" s="140">
        <f>G381+G384</f>
        <v>175</v>
      </c>
      <c r="H387" s="140">
        <f t="shared" ref="H387:M387" si="31">H381+H384</f>
        <v>174.6</v>
      </c>
      <c r="I387" s="140">
        <f>I381+I384+I377</f>
        <v>245.79999999999998</v>
      </c>
      <c r="J387" s="140">
        <f>J381+J384+J377</f>
        <v>242.4</v>
      </c>
      <c r="K387" s="140">
        <f>K381+K384+K377</f>
        <v>246.89999999999998</v>
      </c>
      <c r="L387" s="140">
        <f t="shared" si="31"/>
        <v>176.3</v>
      </c>
      <c r="M387" s="140">
        <f t="shared" si="31"/>
        <v>179.3</v>
      </c>
      <c r="N387" s="127"/>
      <c r="O387" s="86"/>
      <c r="P387" s="86"/>
    </row>
    <row r="388" spans="1:16" x14ac:dyDescent="0.25">
      <c r="A388" s="58"/>
      <c r="B388" s="126" t="s">
        <v>12</v>
      </c>
      <c r="C388" s="133"/>
      <c r="D388" s="133"/>
      <c r="E388" s="133"/>
      <c r="F388" s="133"/>
      <c r="G388" s="140"/>
      <c r="H388" s="140"/>
      <c r="I388" s="140"/>
      <c r="J388" s="140"/>
      <c r="K388" s="140"/>
      <c r="L388" s="140"/>
      <c r="M388" s="140"/>
      <c r="N388" s="127"/>
      <c r="O388" s="86"/>
      <c r="P388" s="86"/>
    </row>
    <row r="389" spans="1:16" s="33" customFormat="1" ht="32.25" customHeight="1" x14ac:dyDescent="0.25">
      <c r="A389" s="100"/>
      <c r="B389" s="32" t="s">
        <v>409</v>
      </c>
      <c r="C389" s="107"/>
      <c r="D389" s="11"/>
      <c r="E389" s="11"/>
      <c r="F389" s="11"/>
      <c r="G389" s="11"/>
      <c r="H389" s="11"/>
      <c r="I389" s="11"/>
      <c r="J389" s="11"/>
      <c r="K389" s="11"/>
      <c r="L389" s="11"/>
      <c r="M389" s="11"/>
      <c r="N389" s="11"/>
      <c r="O389" s="107"/>
      <c r="P389" s="492" t="s">
        <v>426</v>
      </c>
    </row>
    <row r="390" spans="1:16" s="33" customFormat="1" ht="78" customHeight="1" x14ac:dyDescent="0.25">
      <c r="A390" s="101"/>
      <c r="B390" s="88" t="s">
        <v>410</v>
      </c>
      <c r="C390" s="130" t="s">
        <v>490</v>
      </c>
      <c r="D390" s="11" t="s">
        <v>370</v>
      </c>
      <c r="E390" s="487" t="s">
        <v>206</v>
      </c>
      <c r="F390" s="11"/>
      <c r="G390" s="11">
        <v>61.936</v>
      </c>
      <c r="H390" s="11">
        <f>H391</f>
        <v>59.786000000000001</v>
      </c>
      <c r="I390" s="11">
        <f t="shared" ref="I390:M391" si="32">I391</f>
        <v>49.618000000000002</v>
      </c>
      <c r="J390" s="11">
        <f t="shared" si="32"/>
        <v>50.228999999999999</v>
      </c>
      <c r="K390" s="11">
        <f t="shared" si="32"/>
        <v>50.725000000000001</v>
      </c>
      <c r="L390" s="11">
        <f t="shared" si="32"/>
        <v>50.750999999999998</v>
      </c>
      <c r="M390" s="11">
        <f t="shared" si="32"/>
        <v>50.776000000000003</v>
      </c>
      <c r="N390" s="11" t="s">
        <v>219</v>
      </c>
      <c r="O390" s="11"/>
      <c r="P390" s="492"/>
    </row>
    <row r="391" spans="1:16" s="178" customFormat="1" ht="25.35" customHeight="1" x14ac:dyDescent="0.25">
      <c r="A391" s="177"/>
      <c r="B391" s="168" t="s">
        <v>411</v>
      </c>
      <c r="C391" s="171"/>
      <c r="D391" s="171"/>
      <c r="E391" s="488"/>
      <c r="F391" s="171"/>
      <c r="G391" s="162">
        <v>61.936</v>
      </c>
      <c r="H391" s="162">
        <f>H392</f>
        <v>59.786000000000001</v>
      </c>
      <c r="I391" s="162">
        <f t="shared" si="32"/>
        <v>49.618000000000002</v>
      </c>
      <c r="J391" s="162">
        <f t="shared" si="32"/>
        <v>50.228999999999999</v>
      </c>
      <c r="K391" s="162">
        <f t="shared" si="32"/>
        <v>50.725000000000001</v>
      </c>
      <c r="L391" s="162">
        <f t="shared" si="32"/>
        <v>50.750999999999998</v>
      </c>
      <c r="M391" s="162">
        <f t="shared" si="32"/>
        <v>50.776000000000003</v>
      </c>
      <c r="N391" s="171"/>
      <c r="O391" s="116"/>
      <c r="P391" s="116"/>
    </row>
    <row r="392" spans="1:16" s="33" customFormat="1" ht="25.35" customHeight="1" x14ac:dyDescent="0.25">
      <c r="A392" s="101"/>
      <c r="B392" s="35" t="s">
        <v>219</v>
      </c>
      <c r="C392" s="12"/>
      <c r="D392" s="12"/>
      <c r="E392" s="487" t="s">
        <v>206</v>
      </c>
      <c r="F392" s="12"/>
      <c r="G392" s="449">
        <v>61.936</v>
      </c>
      <c r="H392" s="449">
        <v>59.786000000000001</v>
      </c>
      <c r="I392" s="449">
        <v>49.618000000000002</v>
      </c>
      <c r="J392" s="449">
        <v>50.228999999999999</v>
      </c>
      <c r="K392" s="449">
        <v>50.725000000000001</v>
      </c>
      <c r="L392" s="451">
        <v>50.750999999999998</v>
      </c>
      <c r="M392" s="451">
        <v>50.776000000000003</v>
      </c>
      <c r="N392" s="12"/>
      <c r="O392" s="107"/>
      <c r="P392" s="535" t="s">
        <v>427</v>
      </c>
    </row>
    <row r="393" spans="1:16" ht="33" customHeight="1" x14ac:dyDescent="0.25">
      <c r="A393" s="58"/>
      <c r="B393" s="35" t="s">
        <v>12</v>
      </c>
      <c r="C393" s="12"/>
      <c r="D393" s="12"/>
      <c r="E393" s="487" t="s">
        <v>206</v>
      </c>
      <c r="F393" s="12"/>
      <c r="G393" s="11"/>
      <c r="H393" s="11"/>
      <c r="I393" s="134"/>
      <c r="J393" s="134"/>
      <c r="K393" s="134"/>
      <c r="L393" s="134"/>
      <c r="M393" s="134"/>
      <c r="N393" s="12"/>
      <c r="O393" s="107"/>
      <c r="P393" s="535"/>
    </row>
    <row r="394" spans="1:16" x14ac:dyDescent="0.25">
      <c r="A394" s="14"/>
      <c r="B394" s="32" t="s">
        <v>412</v>
      </c>
      <c r="C394" s="107"/>
      <c r="D394" s="107"/>
      <c r="E394" s="107"/>
      <c r="F394" s="107"/>
      <c r="G394" s="107"/>
      <c r="H394" s="107"/>
      <c r="I394" s="107"/>
      <c r="J394" s="107"/>
      <c r="K394" s="107"/>
      <c r="L394" s="107"/>
      <c r="M394" s="107"/>
      <c r="N394" s="107"/>
      <c r="O394" s="107"/>
      <c r="P394" s="107"/>
    </row>
    <row r="395" spans="1:16" ht="39.75" customHeight="1" x14ac:dyDescent="0.25">
      <c r="A395" s="14"/>
      <c r="B395" s="102" t="s">
        <v>413</v>
      </c>
      <c r="C395" s="107"/>
      <c r="D395" s="107"/>
      <c r="E395" s="57"/>
      <c r="F395" s="57"/>
      <c r="G395" s="57"/>
      <c r="H395" s="57"/>
      <c r="I395" s="57"/>
      <c r="J395" s="57"/>
      <c r="K395" s="57"/>
      <c r="L395" s="57"/>
      <c r="M395" s="57"/>
      <c r="N395" s="57"/>
      <c r="O395" s="57"/>
      <c r="P395" s="107"/>
    </row>
    <row r="396" spans="1:16" ht="44.25" customHeight="1" x14ac:dyDescent="0.25">
      <c r="A396" s="14"/>
      <c r="B396" s="103" t="s">
        <v>414</v>
      </c>
      <c r="C396" s="104" t="s">
        <v>329</v>
      </c>
      <c r="D396" s="104" t="s">
        <v>119</v>
      </c>
      <c r="E396" s="104" t="s">
        <v>415</v>
      </c>
      <c r="F396" s="104"/>
      <c r="G396" s="104">
        <v>583</v>
      </c>
      <c r="H396" s="104">
        <v>585</v>
      </c>
      <c r="I396" s="104">
        <v>590</v>
      </c>
      <c r="J396" s="104">
        <v>610</v>
      </c>
      <c r="K396" s="104">
        <v>620</v>
      </c>
      <c r="L396" s="104">
        <v>630</v>
      </c>
      <c r="M396" s="104">
        <v>650</v>
      </c>
      <c r="N396" s="104"/>
      <c r="O396" s="104"/>
      <c r="P396" s="107"/>
    </row>
    <row r="397" spans="1:16" ht="54.75" customHeight="1" x14ac:dyDescent="0.25">
      <c r="A397" s="134">
        <v>121</v>
      </c>
      <c r="B397" s="131" t="s">
        <v>416</v>
      </c>
      <c r="C397" s="57" t="s">
        <v>491</v>
      </c>
      <c r="D397" s="57" t="s">
        <v>176</v>
      </c>
      <c r="E397" s="487" t="s">
        <v>206</v>
      </c>
      <c r="F397" s="57" t="s">
        <v>370</v>
      </c>
      <c r="G397" s="24" t="e">
        <f>G398+G399+G400+G401+#REF!</f>
        <v>#REF!</v>
      </c>
      <c r="H397" s="24" t="e">
        <f>H398+H399+H400+H401+#REF!</f>
        <v>#REF!</v>
      </c>
      <c r="I397" s="24" t="e">
        <f>I398+I399+I400+I401+#REF!</f>
        <v>#REF!</v>
      </c>
      <c r="J397" s="24" t="e">
        <f>J398+J399+J400+J401+#REF!</f>
        <v>#REF!</v>
      </c>
      <c r="K397" s="24" t="e">
        <f>K398+K399+K400+K401+#REF!</f>
        <v>#REF!</v>
      </c>
      <c r="L397" s="24" t="e">
        <f>L398+L399+L400+L401+#REF!</f>
        <v>#REF!</v>
      </c>
      <c r="M397" s="24" t="e">
        <f>M398+M399+M400+M401+#REF!</f>
        <v>#REF!</v>
      </c>
      <c r="N397" s="57"/>
      <c r="O397" s="57"/>
      <c r="P397" s="107"/>
    </row>
    <row r="398" spans="1:16" ht="39" customHeight="1" x14ac:dyDescent="0.25">
      <c r="A398" s="134">
        <v>122</v>
      </c>
      <c r="B398" s="105" t="s">
        <v>417</v>
      </c>
      <c r="C398" s="57" t="s">
        <v>491</v>
      </c>
      <c r="D398" s="57" t="s">
        <v>176</v>
      </c>
      <c r="E398" s="487" t="s">
        <v>206</v>
      </c>
      <c r="F398" s="57" t="s">
        <v>370</v>
      </c>
      <c r="G398" s="57">
        <v>90.578999999999994</v>
      </c>
      <c r="H398" s="57">
        <v>152.02099999999999</v>
      </c>
      <c r="I398" s="57">
        <v>124.77800000000001</v>
      </c>
      <c r="J398" s="57">
        <v>126.657</v>
      </c>
      <c r="K398" s="57">
        <v>128.185</v>
      </c>
      <c r="L398" s="57"/>
      <c r="M398" s="57"/>
      <c r="N398" s="57" t="s">
        <v>424</v>
      </c>
      <c r="O398" s="57">
        <v>465005</v>
      </c>
      <c r="P398" s="107"/>
    </row>
    <row r="399" spans="1:16" ht="63" x14ac:dyDescent="0.25">
      <c r="A399" s="134">
        <v>123</v>
      </c>
      <c r="B399" s="105" t="s">
        <v>418</v>
      </c>
      <c r="C399" s="57" t="s">
        <v>491</v>
      </c>
      <c r="D399" s="57" t="s">
        <v>176</v>
      </c>
      <c r="E399" s="487" t="s">
        <v>206</v>
      </c>
      <c r="F399" s="57" t="s">
        <v>370</v>
      </c>
      <c r="G399" s="57">
        <v>11.16</v>
      </c>
      <c r="H399" s="57">
        <v>58.436</v>
      </c>
      <c r="I399" s="57">
        <v>15</v>
      </c>
      <c r="J399" s="57">
        <v>15.675000000000001</v>
      </c>
      <c r="K399" s="57">
        <v>16.224</v>
      </c>
      <c r="L399" s="57"/>
      <c r="M399" s="57"/>
      <c r="N399" s="57" t="s">
        <v>424</v>
      </c>
      <c r="O399" s="57">
        <v>465007</v>
      </c>
      <c r="P399" s="107"/>
    </row>
    <row r="400" spans="1:16" ht="31.5" x14ac:dyDescent="0.25">
      <c r="A400" s="134">
        <v>124</v>
      </c>
      <c r="B400" s="105" t="s">
        <v>419</v>
      </c>
      <c r="C400" s="57" t="s">
        <v>491</v>
      </c>
      <c r="D400" s="57" t="s">
        <v>176</v>
      </c>
      <c r="E400" s="487" t="s">
        <v>206</v>
      </c>
      <c r="F400" s="57" t="s">
        <v>370</v>
      </c>
      <c r="G400" s="57">
        <v>0.77400000000000002</v>
      </c>
      <c r="H400" s="57"/>
      <c r="I400" s="57"/>
      <c r="J400" s="57"/>
      <c r="K400" s="57"/>
      <c r="L400" s="57"/>
      <c r="M400" s="57"/>
      <c r="N400" s="57" t="s">
        <v>219</v>
      </c>
      <c r="O400" s="57">
        <v>465113</v>
      </c>
      <c r="P400" s="107"/>
    </row>
    <row r="401" spans="1:16" ht="31.5" x14ac:dyDescent="0.25">
      <c r="A401" s="134">
        <v>125</v>
      </c>
      <c r="B401" s="131" t="s">
        <v>420</v>
      </c>
      <c r="C401" s="57" t="s">
        <v>491</v>
      </c>
      <c r="D401" s="57" t="s">
        <v>176</v>
      </c>
      <c r="E401" s="487" t="s">
        <v>206</v>
      </c>
      <c r="F401" s="57" t="s">
        <v>370</v>
      </c>
      <c r="G401" s="57">
        <v>1.4756</v>
      </c>
      <c r="H401" s="57">
        <v>2.5838000000000001</v>
      </c>
      <c r="I401" s="57">
        <v>2.9</v>
      </c>
      <c r="J401" s="57">
        <v>3.0310000000000001</v>
      </c>
      <c r="K401" s="57">
        <v>3.137</v>
      </c>
      <c r="L401" s="57"/>
      <c r="M401" s="57"/>
      <c r="N401" s="57" t="s">
        <v>219</v>
      </c>
      <c r="O401" s="57">
        <v>465006</v>
      </c>
      <c r="P401" s="107"/>
    </row>
    <row r="402" spans="1:16" ht="39.75" customHeight="1" x14ac:dyDescent="0.25">
      <c r="A402" s="14"/>
      <c r="B402" s="131" t="s">
        <v>493</v>
      </c>
      <c r="C402" s="57"/>
      <c r="D402" s="57" t="s">
        <v>176</v>
      </c>
      <c r="E402" s="487" t="s">
        <v>206</v>
      </c>
      <c r="F402" s="57" t="s">
        <v>370</v>
      </c>
      <c r="G402" s="419">
        <v>1851.06</v>
      </c>
      <c r="H402" s="419">
        <v>2026.22</v>
      </c>
      <c r="I402" s="419">
        <v>2157.4899999999998</v>
      </c>
      <c r="J402" s="419">
        <v>2202.09</v>
      </c>
      <c r="K402" s="419">
        <v>2516.64</v>
      </c>
      <c r="L402" s="419">
        <v>950.11</v>
      </c>
      <c r="M402" s="419">
        <v>993.79</v>
      </c>
      <c r="N402" s="57" t="s">
        <v>219</v>
      </c>
      <c r="O402" s="57"/>
      <c r="P402" s="107"/>
    </row>
    <row r="403" spans="1:16" s="31" customFormat="1" ht="20.25" customHeight="1" x14ac:dyDescent="0.3">
      <c r="A403" s="165"/>
      <c r="B403" s="408" t="s">
        <v>144</v>
      </c>
      <c r="C403" s="409"/>
      <c r="D403" s="409"/>
      <c r="E403" s="409"/>
      <c r="F403" s="409"/>
      <c r="G403" s="410">
        <v>1205.57</v>
      </c>
      <c r="H403" s="410">
        <v>1368.07</v>
      </c>
      <c r="I403" s="410">
        <v>1463.94</v>
      </c>
      <c r="J403" s="410">
        <v>1234.19</v>
      </c>
      <c r="K403" s="410">
        <v>1261.49</v>
      </c>
      <c r="L403" s="410">
        <v>0</v>
      </c>
      <c r="M403" s="410">
        <v>0</v>
      </c>
      <c r="N403" s="409"/>
      <c r="O403" s="409"/>
      <c r="P403" s="411"/>
    </row>
    <row r="404" spans="1:16" s="31" customFormat="1" ht="20.25" customHeight="1" x14ac:dyDescent="0.3">
      <c r="A404" s="165"/>
      <c r="B404" s="408" t="s">
        <v>421</v>
      </c>
      <c r="C404" s="409"/>
      <c r="D404" s="409"/>
      <c r="E404" s="409"/>
      <c r="F404" s="409"/>
      <c r="G404" s="410">
        <v>2012.99</v>
      </c>
      <c r="H404" s="410">
        <v>2337.5</v>
      </c>
      <c r="I404" s="410">
        <v>3166.44</v>
      </c>
      <c r="J404" s="410">
        <v>2755.67</v>
      </c>
      <c r="K404" s="410">
        <v>4399.8100000000004</v>
      </c>
      <c r="L404" s="410">
        <v>1074.82</v>
      </c>
      <c r="M404" s="410">
        <v>2339.65</v>
      </c>
      <c r="N404" s="409"/>
      <c r="O404" s="409"/>
      <c r="P404" s="411"/>
    </row>
    <row r="405" spans="1:16" ht="18.75" x14ac:dyDescent="0.25">
      <c r="A405" s="155"/>
      <c r="B405" s="412" t="s">
        <v>422</v>
      </c>
      <c r="C405" s="155"/>
      <c r="D405" s="155"/>
      <c r="E405" s="155"/>
      <c r="F405" s="155"/>
      <c r="G405" s="413">
        <v>2101.9499999999998</v>
      </c>
      <c r="H405" s="413">
        <v>4073.06</v>
      </c>
      <c r="I405" s="413">
        <v>11424.83</v>
      </c>
      <c r="J405" s="413">
        <v>44928.959999999999</v>
      </c>
      <c r="K405" s="413">
        <v>27006.2</v>
      </c>
      <c r="L405" s="413">
        <v>26714.799999999999</v>
      </c>
      <c r="M405" s="413">
        <v>22490.27</v>
      </c>
      <c r="N405" s="155"/>
      <c r="O405" s="155"/>
      <c r="P405" s="155"/>
    </row>
    <row r="406" spans="1:16" ht="18.75" x14ac:dyDescent="0.25">
      <c r="A406" s="155"/>
      <c r="B406" s="439" t="s">
        <v>430</v>
      </c>
      <c r="C406" s="155"/>
      <c r="D406" s="155"/>
      <c r="E406" s="155"/>
      <c r="F406" s="155"/>
      <c r="G406" s="413">
        <v>0</v>
      </c>
      <c r="H406" s="413">
        <v>106</v>
      </c>
      <c r="I406" s="413">
        <v>362.32</v>
      </c>
      <c r="J406" s="413">
        <v>0</v>
      </c>
      <c r="K406" s="413">
        <v>0</v>
      </c>
      <c r="L406" s="413">
        <v>0</v>
      </c>
      <c r="M406" s="413">
        <v>0</v>
      </c>
      <c r="N406" s="155"/>
      <c r="O406" s="155"/>
      <c r="P406" s="155"/>
    </row>
    <row r="407" spans="1:16" x14ac:dyDescent="0.25">
      <c r="A407" s="441"/>
      <c r="B407" s="439" t="s">
        <v>359</v>
      </c>
      <c r="C407" s="441"/>
      <c r="D407" s="441"/>
      <c r="E407" s="441"/>
      <c r="F407" s="441"/>
      <c r="G407" s="441"/>
      <c r="H407" s="441"/>
      <c r="I407" s="441"/>
      <c r="J407" s="441"/>
      <c r="K407" s="441"/>
      <c r="L407" s="441"/>
      <c r="M407" s="441"/>
      <c r="N407" s="441"/>
      <c r="O407" s="441"/>
      <c r="P407" s="441"/>
    </row>
    <row r="408" spans="1:16" x14ac:dyDescent="0.25">
      <c r="A408" s="441"/>
      <c r="B408" s="440" t="s">
        <v>360</v>
      </c>
      <c r="C408" s="441"/>
      <c r="D408" s="441"/>
      <c r="E408" s="441"/>
      <c r="F408" s="441"/>
      <c r="G408" s="459">
        <v>77.8</v>
      </c>
      <c r="H408" s="459">
        <v>307.8</v>
      </c>
      <c r="I408" s="459">
        <v>60.6</v>
      </c>
      <c r="J408" s="459">
        <v>64.5</v>
      </c>
      <c r="K408" s="459">
        <v>70.8</v>
      </c>
      <c r="L408" s="459">
        <v>75.7</v>
      </c>
      <c r="M408" s="459">
        <v>81</v>
      </c>
      <c r="N408" s="441"/>
      <c r="O408" s="441"/>
      <c r="P408" s="441"/>
    </row>
    <row r="409" spans="1:16" x14ac:dyDescent="0.25">
      <c r="A409" s="441"/>
      <c r="B409" s="440" t="s">
        <v>190</v>
      </c>
      <c r="C409" s="441"/>
      <c r="D409" s="441"/>
      <c r="E409" s="441"/>
      <c r="F409" s="441"/>
      <c r="G409" s="442">
        <v>2024.19</v>
      </c>
      <c r="H409" s="442">
        <v>3239.91</v>
      </c>
      <c r="I409" s="442">
        <v>3435.5</v>
      </c>
      <c r="J409" s="442">
        <v>4005.48</v>
      </c>
      <c r="K409" s="442">
        <v>5263.42</v>
      </c>
      <c r="L409" s="442">
        <v>10072.25</v>
      </c>
      <c r="M409" s="442">
        <v>7399.22</v>
      </c>
      <c r="N409" s="441"/>
      <c r="O409" s="441"/>
      <c r="P409" s="441"/>
    </row>
    <row r="410" spans="1:16" x14ac:dyDescent="0.25">
      <c r="A410" s="441"/>
      <c r="B410" s="440" t="s">
        <v>191</v>
      </c>
      <c r="C410" s="441"/>
      <c r="D410" s="441"/>
      <c r="E410" s="441"/>
      <c r="F410" s="441"/>
      <c r="G410" s="459">
        <v>0</v>
      </c>
      <c r="H410" s="459">
        <v>419.4</v>
      </c>
      <c r="I410" s="459">
        <v>7566.5</v>
      </c>
      <c r="J410" s="459">
        <v>40859</v>
      </c>
      <c r="K410" s="459">
        <v>21672</v>
      </c>
      <c r="L410" s="459">
        <v>16566.8</v>
      </c>
      <c r="M410" s="459">
        <v>15010</v>
      </c>
      <c r="N410" s="441"/>
      <c r="O410" s="441"/>
      <c r="P410" s="441"/>
    </row>
  </sheetData>
  <mergeCells count="405">
    <mergeCell ref="C381:C382"/>
    <mergeCell ref="E381:E382"/>
    <mergeCell ref="D230:D231"/>
    <mergeCell ref="F230:F231"/>
    <mergeCell ref="B202:B203"/>
    <mergeCell ref="C202:C203"/>
    <mergeCell ref="D202:D203"/>
    <mergeCell ref="F202:F203"/>
    <mergeCell ref="C208:C209"/>
    <mergeCell ref="B208:B209"/>
    <mergeCell ref="C210:C211"/>
    <mergeCell ref="F210:F211"/>
    <mergeCell ref="B210:B211"/>
    <mergeCell ref="B232:B233"/>
    <mergeCell ref="C232:C233"/>
    <mergeCell ref="D232:D233"/>
    <mergeCell ref="F232:F233"/>
    <mergeCell ref="C221:C222"/>
    <mergeCell ref="F221:F222"/>
    <mergeCell ref="D212:D213"/>
    <mergeCell ref="F212:F213"/>
    <mergeCell ref="D214:D215"/>
    <mergeCell ref="D221:D222"/>
    <mergeCell ref="B212:B213"/>
    <mergeCell ref="B216:B217"/>
    <mergeCell ref="C216:C217"/>
    <mergeCell ref="D216:D217"/>
    <mergeCell ref="F216:F217"/>
    <mergeCell ref="C212:C213"/>
    <mergeCell ref="C214:C215"/>
    <mergeCell ref="F214:F215"/>
    <mergeCell ref="B228:B229"/>
    <mergeCell ref="C228:C229"/>
    <mergeCell ref="D228:D229"/>
    <mergeCell ref="F228:F229"/>
    <mergeCell ref="C223:C224"/>
    <mergeCell ref="D223:D224"/>
    <mergeCell ref="B223:B224"/>
    <mergeCell ref="B230:B231"/>
    <mergeCell ref="C230:C231"/>
    <mergeCell ref="D198:D199"/>
    <mergeCell ref="F198:F199"/>
    <mergeCell ref="B200:B201"/>
    <mergeCell ref="C200:C201"/>
    <mergeCell ref="D200:D201"/>
    <mergeCell ref="F200:F201"/>
    <mergeCell ref="B190:B191"/>
    <mergeCell ref="C190:C191"/>
    <mergeCell ref="D190:D191"/>
    <mergeCell ref="F190:F191"/>
    <mergeCell ref="B192:B193"/>
    <mergeCell ref="C192:C193"/>
    <mergeCell ref="D192:D193"/>
    <mergeCell ref="F192:F193"/>
    <mergeCell ref="B194:B195"/>
    <mergeCell ref="C194:C195"/>
    <mergeCell ref="D194:D195"/>
    <mergeCell ref="F194:F195"/>
    <mergeCell ref="B196:B197"/>
    <mergeCell ref="C196:C197"/>
    <mergeCell ref="D196:D197"/>
    <mergeCell ref="F196:F197"/>
    <mergeCell ref="B198:B199"/>
    <mergeCell ref="C198:C199"/>
    <mergeCell ref="B184:B185"/>
    <mergeCell ref="C184:C185"/>
    <mergeCell ref="D184:D185"/>
    <mergeCell ref="F184:F185"/>
    <mergeCell ref="B186:B187"/>
    <mergeCell ref="C186:C187"/>
    <mergeCell ref="D186:D187"/>
    <mergeCell ref="F186:F187"/>
    <mergeCell ref="B188:B189"/>
    <mergeCell ref="C188:C189"/>
    <mergeCell ref="D188:D189"/>
    <mergeCell ref="F188:F189"/>
    <mergeCell ref="B178:B179"/>
    <mergeCell ref="C178:C179"/>
    <mergeCell ref="D178:D179"/>
    <mergeCell ref="F178:F179"/>
    <mergeCell ref="B180:B181"/>
    <mergeCell ref="C180:C181"/>
    <mergeCell ref="D180:D181"/>
    <mergeCell ref="F180:F181"/>
    <mergeCell ref="B182:B183"/>
    <mergeCell ref="C182:C183"/>
    <mergeCell ref="D182:D183"/>
    <mergeCell ref="F182:F183"/>
    <mergeCell ref="B172:B173"/>
    <mergeCell ref="C172:C173"/>
    <mergeCell ref="D172:D173"/>
    <mergeCell ref="F172:F173"/>
    <mergeCell ref="B174:B175"/>
    <mergeCell ref="C174:C175"/>
    <mergeCell ref="D174:D175"/>
    <mergeCell ref="F174:F175"/>
    <mergeCell ref="B176:B177"/>
    <mergeCell ref="C176:C177"/>
    <mergeCell ref="D176:D177"/>
    <mergeCell ref="F176:F177"/>
    <mergeCell ref="B166:B167"/>
    <mergeCell ref="C166:C167"/>
    <mergeCell ref="D166:D167"/>
    <mergeCell ref="F166:F167"/>
    <mergeCell ref="B168:B169"/>
    <mergeCell ref="C168:C169"/>
    <mergeCell ref="D168:D169"/>
    <mergeCell ref="F168:F169"/>
    <mergeCell ref="B170:B171"/>
    <mergeCell ref="C170:C171"/>
    <mergeCell ref="D170:D171"/>
    <mergeCell ref="F170:F171"/>
    <mergeCell ref="B160:B161"/>
    <mergeCell ref="C160:C161"/>
    <mergeCell ref="D160:D161"/>
    <mergeCell ref="F160:F161"/>
    <mergeCell ref="B162:B163"/>
    <mergeCell ref="C162:C163"/>
    <mergeCell ref="D162:D163"/>
    <mergeCell ref="F162:F163"/>
    <mergeCell ref="B164:B165"/>
    <mergeCell ref="C164:C165"/>
    <mergeCell ref="D164:D165"/>
    <mergeCell ref="F164:F165"/>
    <mergeCell ref="F148:F149"/>
    <mergeCell ref="B142:B143"/>
    <mergeCell ref="C142:C143"/>
    <mergeCell ref="D142:D143"/>
    <mergeCell ref="B156:B157"/>
    <mergeCell ref="C156:C157"/>
    <mergeCell ref="D156:D157"/>
    <mergeCell ref="F156:F157"/>
    <mergeCell ref="B158:B159"/>
    <mergeCell ref="C158:C159"/>
    <mergeCell ref="D158:D159"/>
    <mergeCell ref="F158:F159"/>
    <mergeCell ref="B150:B151"/>
    <mergeCell ref="C150:C151"/>
    <mergeCell ref="D150:D151"/>
    <mergeCell ref="F150:F151"/>
    <mergeCell ref="B152:B153"/>
    <mergeCell ref="C152:C153"/>
    <mergeCell ref="D152:D153"/>
    <mergeCell ref="F152:F153"/>
    <mergeCell ref="B154:B155"/>
    <mergeCell ref="C154:C155"/>
    <mergeCell ref="D154:D155"/>
    <mergeCell ref="F154:F155"/>
    <mergeCell ref="P389:P390"/>
    <mergeCell ref="P392:P393"/>
    <mergeCell ref="F349:F350"/>
    <mergeCell ref="N349:N350"/>
    <mergeCell ref="O349:O350"/>
    <mergeCell ref="P337:P338"/>
    <mergeCell ref="B361:B362"/>
    <mergeCell ref="C361:C362"/>
    <mergeCell ref="D361:D362"/>
    <mergeCell ref="F361:F362"/>
    <mergeCell ref="F365:F366"/>
    <mergeCell ref="D365:D366"/>
    <mergeCell ref="C365:C366"/>
    <mergeCell ref="B365:B366"/>
    <mergeCell ref="P339:P340"/>
    <mergeCell ref="B363:B364"/>
    <mergeCell ref="C363:C364"/>
    <mergeCell ref="D363:D364"/>
    <mergeCell ref="F363:F364"/>
    <mergeCell ref="B353:B354"/>
    <mergeCell ref="B384:B385"/>
    <mergeCell ref="C384:C385"/>
    <mergeCell ref="D384:D385"/>
    <mergeCell ref="E384:E385"/>
    <mergeCell ref="D114:D115"/>
    <mergeCell ref="B240:B241"/>
    <mergeCell ref="B242:B243"/>
    <mergeCell ref="B349:B350"/>
    <mergeCell ref="C240:C241"/>
    <mergeCell ref="C242:C243"/>
    <mergeCell ref="C349:C350"/>
    <mergeCell ref="C286:C288"/>
    <mergeCell ref="B244:B245"/>
    <mergeCell ref="B246:B247"/>
    <mergeCell ref="B248:B249"/>
    <mergeCell ref="B250:B251"/>
    <mergeCell ref="B252:B253"/>
    <mergeCell ref="C252:C253"/>
    <mergeCell ref="B317:K317"/>
    <mergeCell ref="C311:C312"/>
    <mergeCell ref="C244:C245"/>
    <mergeCell ref="C246:C247"/>
    <mergeCell ref="C248:C249"/>
    <mergeCell ref="D132:D133"/>
    <mergeCell ref="C134:C135"/>
    <mergeCell ref="D134:D135"/>
    <mergeCell ref="C136:C137"/>
    <mergeCell ref="D136:D137"/>
    <mergeCell ref="B98:B99"/>
    <mergeCell ref="C98:C101"/>
    <mergeCell ref="D98:D99"/>
    <mergeCell ref="F98:F99"/>
    <mergeCell ref="B100:B101"/>
    <mergeCell ref="D100:D101"/>
    <mergeCell ref="F110:F111"/>
    <mergeCell ref="B112:B113"/>
    <mergeCell ref="D112:D113"/>
    <mergeCell ref="F100:F101"/>
    <mergeCell ref="B106:B107"/>
    <mergeCell ref="C106:C119"/>
    <mergeCell ref="D106:D107"/>
    <mergeCell ref="F106:F107"/>
    <mergeCell ref="B108:B109"/>
    <mergeCell ref="D108:D109"/>
    <mergeCell ref="F108:F109"/>
    <mergeCell ref="B110:B111"/>
    <mergeCell ref="D110:D111"/>
    <mergeCell ref="B116:B117"/>
    <mergeCell ref="D116:D117"/>
    <mergeCell ref="B118:B119"/>
    <mergeCell ref="D118:D119"/>
    <mergeCell ref="B114:B115"/>
    <mergeCell ref="A15:A16"/>
    <mergeCell ref="B15:B16"/>
    <mergeCell ref="C15:C16"/>
    <mergeCell ref="D15:D16"/>
    <mergeCell ref="A80:A81"/>
    <mergeCell ref="B77:M77"/>
    <mergeCell ref="A313:A314"/>
    <mergeCell ref="D82:D83"/>
    <mergeCell ref="A256:P256"/>
    <mergeCell ref="A275:K275"/>
    <mergeCell ref="B311:B312"/>
    <mergeCell ref="D80:D81"/>
    <mergeCell ref="B76:M76"/>
    <mergeCell ref="I15:M15"/>
    <mergeCell ref="B19:M19"/>
    <mergeCell ref="B18:M18"/>
    <mergeCell ref="G15:G16"/>
    <mergeCell ref="A23:A24"/>
    <mergeCell ref="O15:O16"/>
    <mergeCell ref="C23:C24"/>
    <mergeCell ref="P68:P71"/>
    <mergeCell ref="H15:H16"/>
    <mergeCell ref="E15:E16"/>
    <mergeCell ref="N15:N16"/>
    <mergeCell ref="L2:N2"/>
    <mergeCell ref="L3:N3"/>
    <mergeCell ref="L4:N4"/>
    <mergeCell ref="L5:N5"/>
    <mergeCell ref="L6:N6"/>
    <mergeCell ref="L8:N8"/>
    <mergeCell ref="L9:N9"/>
    <mergeCell ref="L10:N10"/>
    <mergeCell ref="L11:N11"/>
    <mergeCell ref="B124:B125"/>
    <mergeCell ref="C124:C125"/>
    <mergeCell ref="D124:D125"/>
    <mergeCell ref="F124:F125"/>
    <mergeCell ref="F208:F209"/>
    <mergeCell ref="B214:B215"/>
    <mergeCell ref="B221:B222"/>
    <mergeCell ref="B238:B239"/>
    <mergeCell ref="D208:D209"/>
    <mergeCell ref="F126:F127"/>
    <mergeCell ref="B128:B129"/>
    <mergeCell ref="C128:C129"/>
    <mergeCell ref="D128:D129"/>
    <mergeCell ref="F128:F129"/>
    <mergeCell ref="B130:B131"/>
    <mergeCell ref="C130:C131"/>
    <mergeCell ref="D130:D131"/>
    <mergeCell ref="F130:F131"/>
    <mergeCell ref="F132:F133"/>
    <mergeCell ref="C138:C139"/>
    <mergeCell ref="D138:D139"/>
    <mergeCell ref="B148:B149"/>
    <mergeCell ref="C148:C149"/>
    <mergeCell ref="D148:D149"/>
    <mergeCell ref="L12:N12"/>
    <mergeCell ref="B14:M14"/>
    <mergeCell ref="B23:B24"/>
    <mergeCell ref="D23:D24"/>
    <mergeCell ref="F23:F24"/>
    <mergeCell ref="B39:P39"/>
    <mergeCell ref="B58:K58"/>
    <mergeCell ref="B82:B83"/>
    <mergeCell ref="C82:C83"/>
    <mergeCell ref="F15:F16"/>
    <mergeCell ref="P15:P16"/>
    <mergeCell ref="B80:B81"/>
    <mergeCell ref="C80:C81"/>
    <mergeCell ref="B42:N42"/>
    <mergeCell ref="B36:B37"/>
    <mergeCell ref="C36:C37"/>
    <mergeCell ref="D36:D37"/>
    <mergeCell ref="F252:F253"/>
    <mergeCell ref="D252:D253"/>
    <mergeCell ref="N351:N352"/>
    <mergeCell ref="O351:O352"/>
    <mergeCell ref="B377:B378"/>
    <mergeCell ref="C377:C378"/>
    <mergeCell ref="D377:D378"/>
    <mergeCell ref="E377:E378"/>
    <mergeCell ref="F359:F360"/>
    <mergeCell ref="B351:B352"/>
    <mergeCell ref="C351:C352"/>
    <mergeCell ref="D351:D352"/>
    <mergeCell ref="B359:B360"/>
    <mergeCell ref="D349:D350"/>
    <mergeCell ref="C359:C360"/>
    <mergeCell ref="D359:D360"/>
    <mergeCell ref="B355:B356"/>
    <mergeCell ref="C355:C356"/>
    <mergeCell ref="D355:D356"/>
    <mergeCell ref="F355:F356"/>
    <mergeCell ref="B357:B358"/>
    <mergeCell ref="C357:C358"/>
    <mergeCell ref="F357:F358"/>
    <mergeCell ref="C353:C354"/>
    <mergeCell ref="F353:F354"/>
    <mergeCell ref="A98:A99"/>
    <mergeCell ref="A100:A101"/>
    <mergeCell ref="A106:A107"/>
    <mergeCell ref="A108:A109"/>
    <mergeCell ref="A110:A111"/>
    <mergeCell ref="A112:A113"/>
    <mergeCell ref="A114:A115"/>
    <mergeCell ref="A116:A117"/>
    <mergeCell ref="A118:A119"/>
    <mergeCell ref="A242:A243"/>
    <mergeCell ref="A244:A245"/>
    <mergeCell ref="A246:A247"/>
    <mergeCell ref="A248:A249"/>
    <mergeCell ref="A250:A251"/>
    <mergeCell ref="A252:A253"/>
    <mergeCell ref="A263:A264"/>
    <mergeCell ref="F351:F352"/>
    <mergeCell ref="C238:C239"/>
    <mergeCell ref="C250:C251"/>
    <mergeCell ref="B336:P336"/>
    <mergeCell ref="B263:B264"/>
    <mergeCell ref="C263:C264"/>
    <mergeCell ref="D311:D312"/>
    <mergeCell ref="A377:A378"/>
    <mergeCell ref="D238:D239"/>
    <mergeCell ref="F238:F239"/>
    <mergeCell ref="D240:D241"/>
    <mergeCell ref="F240:F241"/>
    <mergeCell ref="D242:D243"/>
    <mergeCell ref="F242:F243"/>
    <mergeCell ref="D244:D245"/>
    <mergeCell ref="F244:F245"/>
    <mergeCell ref="D246:D247"/>
    <mergeCell ref="F246:F247"/>
    <mergeCell ref="D248:D249"/>
    <mergeCell ref="F248:F249"/>
    <mergeCell ref="D250:D251"/>
    <mergeCell ref="F250:F251"/>
    <mergeCell ref="A349:A350"/>
    <mergeCell ref="A351:A352"/>
    <mergeCell ref="A353:A354"/>
    <mergeCell ref="A359:A360"/>
    <mergeCell ref="A361:A362"/>
    <mergeCell ref="A355:A356"/>
    <mergeCell ref="A238:A239"/>
    <mergeCell ref="A240:A241"/>
    <mergeCell ref="A357:A358"/>
    <mergeCell ref="B84:B85"/>
    <mergeCell ref="C84:C85"/>
    <mergeCell ref="D84:D85"/>
    <mergeCell ref="A142:A143"/>
    <mergeCell ref="B45:B46"/>
    <mergeCell ref="C45:C46"/>
    <mergeCell ref="D45:D46"/>
    <mergeCell ref="A363:A364"/>
    <mergeCell ref="A365:A366"/>
    <mergeCell ref="A124:A125"/>
    <mergeCell ref="A126:A127"/>
    <mergeCell ref="A128:A129"/>
    <mergeCell ref="A130:A131"/>
    <mergeCell ref="A132:A133"/>
    <mergeCell ref="A228:A229"/>
    <mergeCell ref="A230:A231"/>
    <mergeCell ref="A232:A233"/>
    <mergeCell ref="D353:D354"/>
    <mergeCell ref="D357:D358"/>
    <mergeCell ref="B126:B127"/>
    <mergeCell ref="C126:C127"/>
    <mergeCell ref="D126:D127"/>
    <mergeCell ref="B132:B133"/>
    <mergeCell ref="C132:C133"/>
    <mergeCell ref="B261:B262"/>
    <mergeCell ref="C261:C262"/>
    <mergeCell ref="O311:O312"/>
    <mergeCell ref="B307:B308"/>
    <mergeCell ref="C307:C308"/>
    <mergeCell ref="D307:D308"/>
    <mergeCell ref="F307:F308"/>
    <mergeCell ref="O307:O308"/>
    <mergeCell ref="B309:B310"/>
    <mergeCell ref="C309:C310"/>
    <mergeCell ref="D309:D310"/>
    <mergeCell ref="F309:F310"/>
    <mergeCell ref="O309:O310"/>
    <mergeCell ref="F311:F312"/>
    <mergeCell ref="B284:P284"/>
  </mergeCells>
  <pageMargins left="0" right="0" top="0.35433070866141736" bottom="0" header="0.11811023622047245" footer="0"/>
  <pageSetup paperSize="9" scale="50" firstPageNumber="3" fitToHeight="30" orientation="landscape" useFirstPageNumber="1" r:id="rId1"/>
  <headerFooter>
    <oddHeader>&amp;C&amp;P</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election activeCell="B4" sqref="B4"/>
    </sheetView>
  </sheetViews>
  <sheetFormatPr defaultRowHeight="15" x14ac:dyDescent="0.25"/>
  <cols>
    <col min="1" max="1" width="36.7109375" customWidth="1"/>
    <col min="2" max="2" width="13" customWidth="1"/>
  </cols>
  <sheetData>
    <row r="1" spans="1:2" x14ac:dyDescent="0.25">
      <c r="A1" s="38" t="s">
        <v>35</v>
      </c>
      <c r="B1" s="38" t="s">
        <v>34</v>
      </c>
    </row>
    <row r="2" spans="1:2" x14ac:dyDescent="0.25">
      <c r="A2" s="13" t="s">
        <v>32</v>
      </c>
      <c r="B2" s="36"/>
    </row>
    <row r="3" spans="1:2" x14ac:dyDescent="0.25">
      <c r="A3" s="13" t="s">
        <v>33</v>
      </c>
      <c r="B3" s="37"/>
    </row>
    <row r="4" spans="1:2" x14ac:dyDescent="0.25">
      <c r="A4" s="13" t="s">
        <v>36</v>
      </c>
      <c r="B4" s="41"/>
    </row>
    <row r="5" spans="1:2" x14ac:dyDescent="0.25">
      <c r="A5" s="13" t="s">
        <v>37</v>
      </c>
      <c r="B5" s="45"/>
    </row>
    <row r="6" spans="1:2" ht="14.45" x14ac:dyDescent="0.3">
      <c r="A6" s="13"/>
      <c r="B6" s="13"/>
    </row>
    <row r="7" spans="1:2" ht="14.45" x14ac:dyDescent="0.3">
      <c r="A7" s="13"/>
      <c r="B7" s="13"/>
    </row>
    <row r="8" spans="1:2" ht="14.45" x14ac:dyDescent="0.3">
      <c r="A8" s="13"/>
      <c r="B8" s="13"/>
    </row>
    <row r="9" spans="1:2" ht="14.45" x14ac:dyDescent="0.3">
      <c r="A9" s="13"/>
      <c r="B9" s="13"/>
    </row>
    <row r="10" spans="1:2" ht="14.45" x14ac:dyDescent="0.3">
      <c r="A10" s="13"/>
      <c r="B10" s="1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0"/>
  <sheetViews>
    <sheetView workbookViewId="0">
      <selection activeCell="B19" sqref="B19"/>
    </sheetView>
  </sheetViews>
  <sheetFormatPr defaultRowHeight="15.75" x14ac:dyDescent="0.25"/>
  <cols>
    <col min="1" max="1" width="4.7109375" style="262" customWidth="1"/>
    <col min="2" max="2" width="46" style="199" customWidth="1"/>
    <col min="3" max="3" width="12.28515625" style="199" customWidth="1"/>
    <col min="4" max="5" width="9.140625" style="199"/>
    <col min="6" max="6" width="11.7109375" style="199" customWidth="1"/>
    <col min="7" max="11" width="9.140625" style="199"/>
    <col min="12" max="12" width="12.42578125" style="193" customWidth="1"/>
    <col min="13" max="13" width="29.42578125" style="190" customWidth="1"/>
  </cols>
  <sheetData>
    <row r="1" spans="1:13" s="190" customFormat="1" x14ac:dyDescent="0.25">
      <c r="A1" s="551" t="s">
        <v>48</v>
      </c>
      <c r="B1" s="551"/>
      <c r="C1" s="551"/>
      <c r="D1" s="551"/>
      <c r="E1" s="551"/>
      <c r="F1" s="551"/>
      <c r="G1" s="551"/>
      <c r="H1" s="551"/>
      <c r="I1" s="551"/>
      <c r="J1" s="551"/>
      <c r="K1" s="551"/>
      <c r="L1" s="189"/>
    </row>
    <row r="2" spans="1:13" s="190" customFormat="1" x14ac:dyDescent="0.25">
      <c r="A2" s="552" t="s">
        <v>49</v>
      </c>
      <c r="B2" s="552"/>
      <c r="C2" s="552"/>
      <c r="D2" s="552"/>
      <c r="E2" s="552"/>
      <c r="F2" s="552"/>
      <c r="G2" s="552"/>
      <c r="H2" s="552"/>
      <c r="I2" s="552"/>
      <c r="J2" s="552"/>
      <c r="K2" s="552"/>
      <c r="L2" s="189"/>
    </row>
    <row r="3" spans="1:13" s="190" customFormat="1" x14ac:dyDescent="0.25">
      <c r="A3" s="189"/>
      <c r="B3" s="191"/>
      <c r="C3" s="192"/>
      <c r="D3" s="192"/>
      <c r="E3" s="192"/>
      <c r="F3" s="192"/>
      <c r="G3" s="192"/>
      <c r="H3" s="192"/>
      <c r="I3" s="192"/>
      <c r="J3" s="192"/>
      <c r="K3" s="192"/>
      <c r="L3" s="189"/>
    </row>
    <row r="4" spans="1:13" s="190" customFormat="1" x14ac:dyDescent="0.25">
      <c r="A4" s="493" t="s">
        <v>0</v>
      </c>
      <c r="B4" s="493" t="s">
        <v>50</v>
      </c>
      <c r="C4" s="493" t="s">
        <v>51</v>
      </c>
      <c r="D4" s="493" t="s">
        <v>52</v>
      </c>
      <c r="E4" s="493"/>
      <c r="F4" s="493"/>
      <c r="G4" s="493" t="s">
        <v>1</v>
      </c>
      <c r="H4" s="493"/>
      <c r="I4" s="493"/>
      <c r="J4" s="493"/>
      <c r="K4" s="493"/>
      <c r="L4" s="189"/>
    </row>
    <row r="5" spans="1:13" s="190" customFormat="1" ht="47.25" x14ac:dyDescent="0.25">
      <c r="A5" s="493"/>
      <c r="B5" s="493"/>
      <c r="C5" s="493"/>
      <c r="D5" s="130" t="s">
        <v>53</v>
      </c>
      <c r="E5" s="130" t="s">
        <v>54</v>
      </c>
      <c r="F5" s="130" t="s">
        <v>55</v>
      </c>
      <c r="G5" s="130">
        <v>2026</v>
      </c>
      <c r="H5" s="130">
        <v>2027</v>
      </c>
      <c r="I5" s="130">
        <v>2028</v>
      </c>
      <c r="J5" s="130">
        <v>2029</v>
      </c>
      <c r="K5" s="130">
        <v>2030</v>
      </c>
      <c r="L5" s="189"/>
    </row>
    <row r="6" spans="1:13" s="190" customFormat="1" x14ac:dyDescent="0.25">
      <c r="A6" s="130">
        <v>1</v>
      </c>
      <c r="B6" s="130">
        <v>2</v>
      </c>
      <c r="C6" s="130">
        <v>3</v>
      </c>
      <c r="D6" s="130">
        <v>4</v>
      </c>
      <c r="E6" s="130">
        <v>5</v>
      </c>
      <c r="F6" s="130">
        <v>6</v>
      </c>
      <c r="G6" s="130">
        <v>7</v>
      </c>
      <c r="H6" s="130">
        <v>8</v>
      </c>
      <c r="I6" s="130">
        <v>9</v>
      </c>
      <c r="J6" s="130">
        <v>10</v>
      </c>
      <c r="K6" s="130">
        <v>11</v>
      </c>
      <c r="L6" s="189"/>
    </row>
    <row r="7" spans="1:13" s="190" customFormat="1" x14ac:dyDescent="0.25">
      <c r="A7" s="505" t="s">
        <v>56</v>
      </c>
      <c r="B7" s="505"/>
      <c r="C7" s="505"/>
      <c r="D7" s="505"/>
      <c r="E7" s="505"/>
      <c r="F7" s="505"/>
      <c r="G7" s="505"/>
      <c r="H7" s="505"/>
      <c r="I7" s="505"/>
      <c r="J7" s="505"/>
      <c r="K7" s="505"/>
      <c r="L7" s="193"/>
    </row>
    <row r="8" spans="1:13" s="190" customFormat="1" x14ac:dyDescent="0.25">
      <c r="A8" s="130"/>
      <c r="B8" s="71" t="s">
        <v>58</v>
      </c>
      <c r="C8" s="130"/>
      <c r="D8" s="63">
        <v>100.03405040799132</v>
      </c>
      <c r="E8" s="130">
        <v>101.5</v>
      </c>
      <c r="F8" s="194">
        <f t="shared" ref="F8" si="0">D8/E8*100</f>
        <v>98.555714687676172</v>
      </c>
      <c r="G8" s="18">
        <v>101.2</v>
      </c>
      <c r="H8" s="18">
        <v>101.2</v>
      </c>
      <c r="I8" s="18">
        <v>101.3</v>
      </c>
      <c r="J8" s="18">
        <v>101.4</v>
      </c>
      <c r="K8" s="18">
        <v>101.5</v>
      </c>
      <c r="L8" s="196"/>
    </row>
    <row r="9" spans="1:13" s="190" customFormat="1" x14ac:dyDescent="0.25">
      <c r="A9" s="493" t="s">
        <v>59</v>
      </c>
      <c r="B9" s="493"/>
      <c r="C9" s="493"/>
      <c r="D9" s="493"/>
      <c r="E9" s="493"/>
      <c r="F9" s="493"/>
      <c r="G9" s="493"/>
      <c r="H9" s="493"/>
      <c r="I9" s="493"/>
      <c r="J9" s="493"/>
      <c r="K9" s="493"/>
      <c r="L9" s="192"/>
    </row>
    <row r="10" spans="1:13" s="190" customFormat="1" x14ac:dyDescent="0.25">
      <c r="A10" s="197"/>
      <c r="B10" s="71" t="s">
        <v>58</v>
      </c>
      <c r="C10" s="132"/>
      <c r="D10" s="198">
        <v>87.5</v>
      </c>
      <c r="E10" s="198">
        <v>154</v>
      </c>
      <c r="F10" s="194">
        <f t="shared" ref="F10" si="1">D10/E10*100</f>
        <v>56.81818181818182</v>
      </c>
      <c r="G10" s="198">
        <v>154</v>
      </c>
      <c r="H10" s="198">
        <v>154</v>
      </c>
      <c r="I10" s="198">
        <v>154</v>
      </c>
      <c r="J10" s="198">
        <v>154</v>
      </c>
      <c r="K10" s="198">
        <v>154</v>
      </c>
      <c r="L10" s="192"/>
    </row>
    <row r="11" spans="1:13" s="190" customFormat="1" x14ac:dyDescent="0.25">
      <c r="A11" s="505" t="s">
        <v>60</v>
      </c>
      <c r="B11" s="505"/>
      <c r="C11" s="505"/>
      <c r="D11" s="505"/>
      <c r="E11" s="505"/>
      <c r="F11" s="505"/>
      <c r="G11" s="505"/>
      <c r="H11" s="505"/>
      <c r="I11" s="505"/>
      <c r="J11" s="505"/>
      <c r="K11" s="505"/>
      <c r="L11" s="193"/>
    </row>
    <row r="12" spans="1:13" s="190" customFormat="1" x14ac:dyDescent="0.25">
      <c r="A12" s="130"/>
      <c r="B12" s="71" t="s">
        <v>58</v>
      </c>
      <c r="C12" s="130"/>
      <c r="D12" s="18">
        <v>0.435</v>
      </c>
      <c r="E12" s="18">
        <v>3.3652000000000002</v>
      </c>
      <c r="F12" s="200">
        <f t="shared" ref="F12" si="2">D12/E12*100</f>
        <v>12.926423392368951</v>
      </c>
      <c r="G12" s="18">
        <v>1.331</v>
      </c>
      <c r="H12" s="18">
        <v>1.7754208999999999</v>
      </c>
      <c r="I12" s="18">
        <v>2.36450555462</v>
      </c>
      <c r="J12" s="18">
        <v>3.2232939720579838</v>
      </c>
      <c r="K12" s="18">
        <v>3.3652000000000002</v>
      </c>
      <c r="L12" s="196"/>
    </row>
    <row r="13" spans="1:13" x14ac:dyDescent="0.25">
      <c r="A13" s="498" t="s">
        <v>62</v>
      </c>
      <c r="B13" s="498"/>
      <c r="C13" s="498"/>
      <c r="D13" s="498"/>
      <c r="E13" s="498"/>
      <c r="F13" s="498"/>
      <c r="G13" s="498"/>
      <c r="H13" s="498"/>
      <c r="I13" s="498"/>
      <c r="J13" s="498"/>
      <c r="K13" s="544"/>
      <c r="L13" s="202"/>
      <c r="M13" s="203"/>
    </row>
    <row r="14" spans="1:13" ht="30" x14ac:dyDescent="0.25">
      <c r="A14" s="504"/>
      <c r="B14" s="499" t="s">
        <v>58</v>
      </c>
      <c r="C14" s="204" t="s">
        <v>63</v>
      </c>
      <c r="D14" s="68">
        <v>762</v>
      </c>
      <c r="E14" s="68">
        <f t="shared" ref="E14:E15" si="3">G14+H14+I14+J14+K14</f>
        <v>3155</v>
      </c>
      <c r="F14" s="205">
        <f t="shared" ref="F14:F15" si="4">D14/E14*100</f>
        <v>24.152139461172741</v>
      </c>
      <c r="G14" s="68">
        <v>631</v>
      </c>
      <c r="H14" s="207">
        <v>631</v>
      </c>
      <c r="I14" s="68">
        <v>631</v>
      </c>
      <c r="J14" s="68">
        <v>631</v>
      </c>
      <c r="K14" s="68">
        <v>631</v>
      </c>
      <c r="L14" s="202"/>
      <c r="M14" s="206"/>
    </row>
    <row r="15" spans="1:13" ht="30" x14ac:dyDescent="0.25">
      <c r="A15" s="505"/>
      <c r="B15" s="500"/>
      <c r="C15" s="201" t="s">
        <v>64</v>
      </c>
      <c r="D15" s="68">
        <v>297</v>
      </c>
      <c r="E15" s="68">
        <f t="shared" si="3"/>
        <v>2625</v>
      </c>
      <c r="F15" s="205">
        <f t="shared" si="4"/>
        <v>11.314285714285715</v>
      </c>
      <c r="G15" s="68">
        <v>423</v>
      </c>
      <c r="H15" s="207">
        <v>546</v>
      </c>
      <c r="I15" s="68">
        <v>552</v>
      </c>
      <c r="J15" s="68">
        <v>552</v>
      </c>
      <c r="K15" s="68">
        <v>552</v>
      </c>
      <c r="L15" s="202"/>
      <c r="M15" s="206"/>
    </row>
    <row r="16" spans="1:13" x14ac:dyDescent="0.25">
      <c r="A16" s="498" t="s">
        <v>65</v>
      </c>
      <c r="B16" s="498"/>
      <c r="C16" s="498"/>
      <c r="D16" s="498"/>
      <c r="E16" s="498"/>
      <c r="F16" s="498"/>
      <c r="G16" s="498"/>
      <c r="H16" s="498"/>
      <c r="I16" s="498"/>
      <c r="J16" s="498"/>
      <c r="K16" s="498"/>
      <c r="L16" s="208"/>
      <c r="M16" s="208"/>
    </row>
    <row r="17" spans="1:13" x14ac:dyDescent="0.25">
      <c r="A17" s="209"/>
      <c r="B17" s="132" t="s">
        <v>58</v>
      </c>
      <c r="C17" s="130"/>
      <c r="D17" s="63">
        <v>74</v>
      </c>
      <c r="E17" s="210">
        <v>85</v>
      </c>
      <c r="F17" s="194">
        <f t="shared" ref="F17" si="5">D17/E17*100</f>
        <v>87.058823529411768</v>
      </c>
      <c r="G17" s="211">
        <v>74</v>
      </c>
      <c r="H17" s="211">
        <v>74</v>
      </c>
      <c r="I17" s="210">
        <v>81</v>
      </c>
      <c r="J17" s="210">
        <v>85</v>
      </c>
      <c r="K17" s="210">
        <v>85</v>
      </c>
      <c r="L17" s="208"/>
      <c r="M17" s="208"/>
    </row>
    <row r="18" spans="1:13" x14ac:dyDescent="0.25">
      <c r="A18" s="197"/>
      <c r="B18" s="498" t="s">
        <v>66</v>
      </c>
      <c r="C18" s="498"/>
      <c r="D18" s="498"/>
      <c r="E18" s="498"/>
      <c r="F18" s="498"/>
      <c r="G18" s="498"/>
      <c r="H18" s="498"/>
      <c r="I18" s="498"/>
      <c r="J18" s="498"/>
      <c r="K18" s="498"/>
      <c r="L18" s="208"/>
      <c r="M18" s="208"/>
    </row>
    <row r="19" spans="1:13" x14ac:dyDescent="0.25">
      <c r="A19" s="213"/>
      <c r="B19" s="132" t="s">
        <v>58</v>
      </c>
      <c r="C19" s="130"/>
      <c r="D19" s="211">
        <v>93.392070484581495</v>
      </c>
      <c r="E19" s="211">
        <v>98</v>
      </c>
      <c r="F19" s="194">
        <f t="shared" ref="F19" si="6">D19/E19*100</f>
        <v>95.298031106715811</v>
      </c>
      <c r="G19" s="211">
        <v>98</v>
      </c>
      <c r="H19" s="211">
        <v>98</v>
      </c>
      <c r="I19" s="211">
        <v>98</v>
      </c>
      <c r="J19" s="211">
        <v>98</v>
      </c>
      <c r="K19" s="211">
        <v>98</v>
      </c>
      <c r="L19" s="214"/>
      <c r="M19" s="215"/>
    </row>
    <row r="20" spans="1:13" x14ac:dyDescent="0.25">
      <c r="A20" s="550" t="s">
        <v>67</v>
      </c>
      <c r="B20" s="505"/>
      <c r="C20" s="505"/>
      <c r="D20" s="505"/>
      <c r="E20" s="505"/>
      <c r="F20" s="505"/>
      <c r="G20" s="505"/>
      <c r="H20" s="505"/>
      <c r="I20" s="505"/>
      <c r="J20" s="505"/>
      <c r="K20" s="505"/>
    </row>
    <row r="21" spans="1:13" x14ac:dyDescent="0.25">
      <c r="A21" s="130"/>
      <c r="B21" s="71" t="s">
        <v>58</v>
      </c>
      <c r="C21" s="130"/>
      <c r="D21" s="130">
        <v>46</v>
      </c>
      <c r="E21" s="130">
        <v>50.3</v>
      </c>
      <c r="F21" s="200">
        <f t="shared" ref="F21" si="7">D21/E21*100</f>
        <v>91.451292246520879</v>
      </c>
      <c r="G21" s="137">
        <v>47</v>
      </c>
      <c r="H21" s="137">
        <v>48</v>
      </c>
      <c r="I21" s="137">
        <v>49</v>
      </c>
      <c r="J21" s="137">
        <v>50</v>
      </c>
      <c r="K21" s="130">
        <v>50.3</v>
      </c>
      <c r="L21" s="196"/>
      <c r="M21" s="23"/>
    </row>
    <row r="22" spans="1:13" s="190" customFormat="1" x14ac:dyDescent="0.25">
      <c r="A22" s="505" t="s">
        <v>68</v>
      </c>
      <c r="B22" s="505"/>
      <c r="C22" s="505"/>
      <c r="D22" s="505"/>
      <c r="E22" s="505"/>
      <c r="F22" s="505"/>
      <c r="G22" s="505"/>
      <c r="H22" s="505"/>
      <c r="I22" s="505"/>
      <c r="J22" s="505"/>
      <c r="K22" s="505"/>
      <c r="L22" s="193"/>
    </row>
    <row r="23" spans="1:13" s="190" customFormat="1" x14ac:dyDescent="0.25">
      <c r="A23" s="130"/>
      <c r="B23" s="71" t="s">
        <v>58</v>
      </c>
      <c r="C23" s="130"/>
      <c r="D23" s="18">
        <v>48.3</v>
      </c>
      <c r="E23" s="18">
        <v>56</v>
      </c>
      <c r="F23" s="200">
        <f t="shared" ref="F23" si="8">D23/E23*100</f>
        <v>86.25</v>
      </c>
      <c r="G23" s="18">
        <v>50.3</v>
      </c>
      <c r="H23" s="18">
        <v>51.8</v>
      </c>
      <c r="I23" s="18">
        <v>53</v>
      </c>
      <c r="J23" s="18">
        <v>55</v>
      </c>
      <c r="K23" s="18">
        <v>56</v>
      </c>
      <c r="L23" s="196"/>
    </row>
    <row r="24" spans="1:13" x14ac:dyDescent="0.25">
      <c r="A24" s="549" t="s">
        <v>69</v>
      </c>
      <c r="B24" s="549"/>
      <c r="C24" s="549"/>
      <c r="D24" s="549"/>
      <c r="E24" s="549"/>
      <c r="F24" s="549"/>
      <c r="G24" s="549"/>
      <c r="H24" s="549"/>
      <c r="I24" s="549"/>
      <c r="J24" s="549"/>
      <c r="K24" s="549"/>
      <c r="L24" s="195"/>
      <c r="M24" s="218"/>
    </row>
    <row r="25" spans="1:13" x14ac:dyDescent="0.25">
      <c r="A25" s="220"/>
      <c r="B25" s="223" t="s">
        <v>38</v>
      </c>
      <c r="C25" s="130"/>
      <c r="D25" s="63">
        <v>99.3</v>
      </c>
      <c r="E25" s="221">
        <v>100</v>
      </c>
      <c r="F25" s="219">
        <f t="shared" ref="F25" si="9">D25/E25*100</f>
        <v>99.3</v>
      </c>
      <c r="G25" s="63">
        <v>99.5</v>
      </c>
      <c r="H25" s="63">
        <v>99.5</v>
      </c>
      <c r="I25" s="63">
        <v>99.9</v>
      </c>
      <c r="J25" s="63">
        <v>99.9</v>
      </c>
      <c r="K25" s="63">
        <v>100</v>
      </c>
      <c r="L25" s="222"/>
      <c r="M25" s="222"/>
    </row>
    <row r="26" spans="1:13" x14ac:dyDescent="0.25">
      <c r="A26" s="549" t="s">
        <v>70</v>
      </c>
      <c r="B26" s="549"/>
      <c r="C26" s="549"/>
      <c r="D26" s="549"/>
      <c r="E26" s="549"/>
      <c r="F26" s="549"/>
      <c r="G26" s="549"/>
      <c r="H26" s="549"/>
      <c r="I26" s="549"/>
      <c r="J26" s="549"/>
      <c r="K26" s="549"/>
      <c r="L26" s="224"/>
      <c r="M26" s="224"/>
    </row>
    <row r="27" spans="1:13" x14ac:dyDescent="0.25">
      <c r="A27" s="220"/>
      <c r="B27" s="223" t="s">
        <v>38</v>
      </c>
      <c r="C27" s="130"/>
      <c r="D27" s="221">
        <v>40</v>
      </c>
      <c r="E27" s="221">
        <v>40</v>
      </c>
      <c r="F27" s="219">
        <f t="shared" ref="F27" si="10">E27/D27*100</f>
        <v>100</v>
      </c>
      <c r="G27" s="225">
        <v>40</v>
      </c>
      <c r="H27" s="225">
        <v>40</v>
      </c>
      <c r="I27" s="225">
        <v>40</v>
      </c>
      <c r="J27" s="225">
        <v>40</v>
      </c>
      <c r="K27" s="225">
        <v>40</v>
      </c>
      <c r="L27" s="23"/>
      <c r="M27" s="23"/>
    </row>
    <row r="28" spans="1:13" x14ac:dyDescent="0.25">
      <c r="A28" s="498" t="s">
        <v>71</v>
      </c>
      <c r="B28" s="493"/>
      <c r="C28" s="493"/>
      <c r="D28" s="493"/>
      <c r="E28" s="493"/>
      <c r="F28" s="493"/>
      <c r="G28" s="493"/>
      <c r="H28" s="493"/>
      <c r="I28" s="493"/>
      <c r="J28" s="493"/>
      <c r="K28" s="493"/>
      <c r="L28" s="199"/>
      <c r="M28" s="199"/>
    </row>
    <row r="29" spans="1:13" x14ac:dyDescent="0.25">
      <c r="A29" s="226"/>
      <c r="B29" s="132" t="s">
        <v>38</v>
      </c>
      <c r="C29" s="227"/>
      <c r="D29" s="130">
        <v>54</v>
      </c>
      <c r="E29" s="130">
        <v>100</v>
      </c>
      <c r="F29" s="194">
        <f t="shared" ref="F29" si="11">D29/E29*100</f>
        <v>54</v>
      </c>
      <c r="G29" s="130">
        <v>60</v>
      </c>
      <c r="H29" s="130">
        <v>70</v>
      </c>
      <c r="I29" s="130">
        <v>80</v>
      </c>
      <c r="J29" s="130">
        <v>90</v>
      </c>
      <c r="K29" s="130">
        <v>100</v>
      </c>
      <c r="L29" s="199"/>
      <c r="M29" s="199"/>
    </row>
    <row r="30" spans="1:13" x14ac:dyDescent="0.25">
      <c r="A30" s="498" t="s">
        <v>72</v>
      </c>
      <c r="B30" s="498"/>
      <c r="C30" s="498"/>
      <c r="D30" s="498"/>
      <c r="E30" s="498"/>
      <c r="F30" s="498"/>
      <c r="G30" s="498"/>
      <c r="H30" s="498"/>
      <c r="I30" s="498"/>
      <c r="J30" s="498"/>
      <c r="K30" s="498"/>
      <c r="L30" s="199"/>
      <c r="M30" s="199"/>
    </row>
    <row r="31" spans="1:13" x14ac:dyDescent="0.25">
      <c r="A31" s="230"/>
      <c r="B31" s="228" t="s">
        <v>58</v>
      </c>
      <c r="C31" s="130"/>
      <c r="D31" s="18">
        <v>23.7</v>
      </c>
      <c r="E31" s="63">
        <v>21.8</v>
      </c>
      <c r="F31" s="66">
        <f t="shared" ref="F31" si="12">D31/E31*100</f>
        <v>108.71559633027523</v>
      </c>
      <c r="G31" s="229">
        <v>21.8</v>
      </c>
      <c r="H31" s="229">
        <v>21.8</v>
      </c>
      <c r="I31" s="229">
        <v>21.8</v>
      </c>
      <c r="J31" s="229">
        <v>21.8</v>
      </c>
      <c r="K31" s="229">
        <v>21.8</v>
      </c>
      <c r="L31" s="199"/>
      <c r="M31" s="199"/>
    </row>
    <row r="32" spans="1:13" ht="15.75" customHeight="1" x14ac:dyDescent="0.25">
      <c r="A32" s="544" t="s">
        <v>73</v>
      </c>
      <c r="B32" s="545"/>
      <c r="C32" s="545"/>
      <c r="D32" s="545"/>
      <c r="E32" s="545"/>
      <c r="F32" s="545"/>
      <c r="G32" s="545"/>
      <c r="H32" s="545"/>
      <c r="I32" s="545"/>
      <c r="J32" s="545"/>
      <c r="K32" s="546"/>
      <c r="L32" s="208"/>
      <c r="M32" s="208"/>
    </row>
    <row r="33" spans="1:13" x14ac:dyDescent="0.25">
      <c r="A33" s="544" t="s">
        <v>74</v>
      </c>
      <c r="B33" s="547"/>
      <c r="C33" s="547"/>
      <c r="D33" s="547"/>
      <c r="E33" s="547"/>
      <c r="F33" s="547"/>
      <c r="G33" s="547"/>
      <c r="H33" s="547"/>
      <c r="I33" s="547"/>
      <c r="J33" s="547"/>
      <c r="K33" s="548"/>
      <c r="L33" s="208"/>
      <c r="M33" s="208"/>
    </row>
    <row r="34" spans="1:13" x14ac:dyDescent="0.25">
      <c r="A34" s="197"/>
      <c r="B34" s="132" t="s">
        <v>58</v>
      </c>
      <c r="C34" s="231"/>
      <c r="D34" s="198">
        <v>81.481481481481481</v>
      </c>
      <c r="E34" s="198">
        <v>100</v>
      </c>
      <c r="F34" s="194">
        <f t="shared" ref="F34" si="13">D34/E34*100</f>
        <v>81.481481481481481</v>
      </c>
      <c r="G34" s="198">
        <v>100</v>
      </c>
      <c r="H34" s="198">
        <v>100</v>
      </c>
      <c r="I34" s="198">
        <v>100</v>
      </c>
      <c r="J34" s="198">
        <v>100</v>
      </c>
      <c r="K34" s="198">
        <v>100</v>
      </c>
      <c r="L34" s="232"/>
      <c r="M34" s="193"/>
    </row>
    <row r="35" spans="1:13" ht="48.75" customHeight="1" x14ac:dyDescent="0.25">
      <c r="A35" s="544" t="s">
        <v>75</v>
      </c>
      <c r="B35" s="545"/>
      <c r="C35" s="545"/>
      <c r="D35" s="545"/>
      <c r="E35" s="545"/>
      <c r="F35" s="545"/>
      <c r="G35" s="545"/>
      <c r="H35" s="545"/>
      <c r="I35" s="545"/>
      <c r="J35" s="545"/>
      <c r="K35" s="546"/>
      <c r="L35" s="233"/>
      <c r="M35" s="233"/>
    </row>
    <row r="36" spans="1:13" x14ac:dyDescent="0.25">
      <c r="A36" s="213"/>
      <c r="B36" s="132" t="s">
        <v>58</v>
      </c>
      <c r="C36" s="89"/>
      <c r="D36" s="235">
        <v>29.411764705882355</v>
      </c>
      <c r="E36" s="235">
        <v>23.214285714285715</v>
      </c>
      <c r="F36" s="194">
        <f t="shared" ref="F36" si="14">E36/D36*100</f>
        <v>78.928571428571431</v>
      </c>
      <c r="G36" s="235">
        <v>26.923076923076923</v>
      </c>
      <c r="H36" s="235">
        <v>25.925925925925924</v>
      </c>
      <c r="I36" s="235">
        <v>25.454545454545453</v>
      </c>
      <c r="J36" s="235">
        <v>23.214285714285715</v>
      </c>
      <c r="K36" s="235">
        <v>23.214285714285715</v>
      </c>
      <c r="L36" s="217"/>
      <c r="M36" s="212"/>
    </row>
    <row r="37" spans="1:13" x14ac:dyDescent="0.25">
      <c r="A37" s="544" t="s">
        <v>76</v>
      </c>
      <c r="B37" s="545"/>
      <c r="C37" s="545"/>
      <c r="D37" s="545"/>
      <c r="E37" s="545"/>
      <c r="F37" s="545"/>
      <c r="G37" s="545"/>
      <c r="H37" s="545"/>
      <c r="I37" s="545"/>
      <c r="J37" s="545"/>
      <c r="K37" s="546"/>
      <c r="L37" s="208"/>
      <c r="M37" s="212"/>
    </row>
    <row r="38" spans="1:13" x14ac:dyDescent="0.25">
      <c r="A38" s="544" t="s">
        <v>77</v>
      </c>
      <c r="B38" s="545"/>
      <c r="C38" s="545"/>
      <c r="D38" s="545"/>
      <c r="E38" s="545"/>
      <c r="F38" s="545"/>
      <c r="G38" s="545"/>
      <c r="H38" s="545"/>
      <c r="I38" s="545"/>
      <c r="J38" s="545"/>
      <c r="K38" s="546"/>
      <c r="M38" s="193"/>
    </row>
    <row r="39" spans="1:13" x14ac:dyDescent="0.25">
      <c r="A39" s="89"/>
      <c r="B39" s="132" t="s">
        <v>58</v>
      </c>
      <c r="C39" s="130"/>
      <c r="D39" s="236">
        <v>43.4</v>
      </c>
      <c r="E39" s="216">
        <v>100</v>
      </c>
      <c r="F39" s="194">
        <f t="shared" ref="F39" si="15">D39/E39*100</f>
        <v>43.4</v>
      </c>
      <c r="G39" s="236">
        <v>100</v>
      </c>
      <c r="H39" s="236">
        <v>100</v>
      </c>
      <c r="I39" s="236">
        <v>100</v>
      </c>
      <c r="J39" s="236">
        <v>100</v>
      </c>
      <c r="K39" s="236">
        <v>100</v>
      </c>
      <c r="L39" s="237"/>
      <c r="M39" s="238"/>
    </row>
    <row r="40" spans="1:13" x14ac:dyDescent="0.25">
      <c r="A40" s="498" t="s">
        <v>78</v>
      </c>
      <c r="B40" s="498"/>
      <c r="C40" s="498"/>
      <c r="D40" s="498"/>
      <c r="E40" s="498"/>
      <c r="F40" s="498"/>
      <c r="G40" s="498"/>
      <c r="H40" s="498"/>
      <c r="I40" s="498"/>
      <c r="J40" s="498"/>
      <c r="K40" s="498"/>
      <c r="L40" s="208"/>
      <c r="M40" s="208"/>
    </row>
    <row r="41" spans="1:13" x14ac:dyDescent="0.25">
      <c r="A41" s="89"/>
      <c r="B41" s="239" t="s">
        <v>58</v>
      </c>
      <c r="C41" s="130"/>
      <c r="D41" s="198">
        <v>78.94736842105263</v>
      </c>
      <c r="E41" s="240">
        <v>99.1</v>
      </c>
      <c r="F41" s="194">
        <f t="shared" ref="F41" si="16">D41/E41*100</f>
        <v>79.664347548993575</v>
      </c>
      <c r="G41" s="241">
        <v>88.157894736842096</v>
      </c>
      <c r="H41" s="241">
        <v>89.473684210526315</v>
      </c>
      <c r="I41" s="241">
        <v>92.10526315789474</v>
      </c>
      <c r="J41" s="241">
        <v>96.05263157894737</v>
      </c>
      <c r="K41" s="240">
        <v>99.1</v>
      </c>
      <c r="L41" s="242"/>
      <c r="M41" s="232"/>
    </row>
    <row r="42" spans="1:13" x14ac:dyDescent="0.25">
      <c r="A42" s="498" t="s">
        <v>79</v>
      </c>
      <c r="B42" s="498"/>
      <c r="C42" s="498"/>
      <c r="D42" s="498"/>
      <c r="E42" s="498"/>
      <c r="F42" s="498"/>
      <c r="G42" s="498"/>
      <c r="H42" s="498"/>
      <c r="I42" s="498"/>
      <c r="J42" s="498"/>
      <c r="K42" s="498"/>
      <c r="L42" s="208"/>
      <c r="M42" s="208"/>
    </row>
    <row r="43" spans="1:13" x14ac:dyDescent="0.25">
      <c r="A43" s="89"/>
      <c r="B43" s="244" t="s">
        <v>58</v>
      </c>
      <c r="C43" s="245"/>
      <c r="D43" s="245">
        <v>57.4</v>
      </c>
      <c r="E43" s="245">
        <v>73.8</v>
      </c>
      <c r="F43" s="194">
        <f t="shared" ref="F43" si="17">D43/E43*100</f>
        <v>77.777777777777786</v>
      </c>
      <c r="G43" s="245">
        <v>69.099999999999994</v>
      </c>
      <c r="H43" s="245">
        <v>73.8</v>
      </c>
      <c r="I43" s="241"/>
      <c r="J43" s="244"/>
      <c r="K43" s="245"/>
      <c r="L43" s="246"/>
      <c r="M43" s="232"/>
    </row>
    <row r="44" spans="1:13" x14ac:dyDescent="0.25">
      <c r="A44" s="498" t="s">
        <v>80</v>
      </c>
      <c r="B44" s="498"/>
      <c r="C44" s="498"/>
      <c r="D44" s="498"/>
      <c r="E44" s="498"/>
      <c r="F44" s="498"/>
      <c r="G44" s="498"/>
      <c r="H44" s="498"/>
      <c r="I44" s="498"/>
      <c r="J44" s="498"/>
      <c r="K44" s="498"/>
      <c r="L44" s="233"/>
      <c r="M44" s="234"/>
    </row>
    <row r="45" spans="1:13" x14ac:dyDescent="0.25">
      <c r="A45" s="90"/>
      <c r="B45" s="247" t="s">
        <v>81</v>
      </c>
      <c r="C45" s="90"/>
      <c r="D45" s="90" t="s">
        <v>82</v>
      </c>
      <c r="E45" s="90" t="s">
        <v>83</v>
      </c>
      <c r="F45" s="90"/>
      <c r="G45" s="90"/>
      <c r="H45" s="90"/>
      <c r="I45" s="90"/>
      <c r="J45" s="90"/>
      <c r="K45" s="90"/>
      <c r="L45" s="233"/>
      <c r="M45" s="234"/>
    </row>
    <row r="46" spans="1:13" x14ac:dyDescent="0.25">
      <c r="A46" s="89"/>
      <c r="B46" s="132" t="s">
        <v>58</v>
      </c>
      <c r="C46" s="130"/>
      <c r="D46" s="89">
        <v>63</v>
      </c>
      <c r="E46" s="89">
        <v>67</v>
      </c>
      <c r="F46" s="198">
        <f t="shared" ref="F46:F50" si="18">D46/E46*100</f>
        <v>94.029850746268664</v>
      </c>
      <c r="G46" s="241"/>
      <c r="H46" s="241"/>
      <c r="I46" s="241"/>
      <c r="J46" s="89">
        <v>67</v>
      </c>
      <c r="K46" s="240"/>
      <c r="L46" s="214"/>
      <c r="M46" s="248"/>
    </row>
    <row r="47" spans="1:13" x14ac:dyDescent="0.25">
      <c r="A47" s="89"/>
      <c r="B47" s="90" t="s">
        <v>84</v>
      </c>
      <c r="C47" s="130"/>
      <c r="D47" s="90" t="s">
        <v>82</v>
      </c>
      <c r="E47" s="90" t="s">
        <v>83</v>
      </c>
      <c r="F47" s="198"/>
      <c r="G47" s="241"/>
      <c r="H47" s="241"/>
      <c r="I47" s="241"/>
      <c r="J47" s="89"/>
      <c r="K47" s="240"/>
      <c r="L47" s="214"/>
      <c r="M47" s="248"/>
    </row>
    <row r="48" spans="1:13" x14ac:dyDescent="0.25">
      <c r="A48" s="89"/>
      <c r="B48" s="132" t="s">
        <v>58</v>
      </c>
      <c r="C48" s="130"/>
      <c r="D48" s="89">
        <v>56.000000000000007</v>
      </c>
      <c r="E48" s="89">
        <v>56.999999999999993</v>
      </c>
      <c r="F48" s="198">
        <f t="shared" si="18"/>
        <v>98.24561403508774</v>
      </c>
      <c r="G48" s="241"/>
      <c r="H48" s="241"/>
      <c r="I48" s="241"/>
      <c r="J48" s="89">
        <v>56.999999999999993</v>
      </c>
      <c r="K48" s="240"/>
      <c r="L48" s="249"/>
      <c r="M48" s="238"/>
    </row>
    <row r="49" spans="1:13" x14ac:dyDescent="0.25">
      <c r="A49" s="89"/>
      <c r="B49" s="90" t="s">
        <v>85</v>
      </c>
      <c r="C49" s="130"/>
      <c r="D49" s="90" t="s">
        <v>82</v>
      </c>
      <c r="E49" s="90" t="s">
        <v>83</v>
      </c>
      <c r="F49" s="198"/>
      <c r="G49" s="243"/>
      <c r="H49" s="243"/>
      <c r="I49" s="243"/>
      <c r="J49" s="89"/>
      <c r="K49" s="240"/>
      <c r="L49" s="249"/>
      <c r="M49" s="238"/>
    </row>
    <row r="50" spans="1:13" x14ac:dyDescent="0.25">
      <c r="A50" s="89"/>
      <c r="B50" s="132" t="s">
        <v>58</v>
      </c>
      <c r="C50" s="130"/>
      <c r="D50" s="89">
        <v>69</v>
      </c>
      <c r="E50" s="89">
        <v>69</v>
      </c>
      <c r="F50" s="198">
        <f t="shared" si="18"/>
        <v>100</v>
      </c>
      <c r="G50" s="241"/>
      <c r="H50" s="241"/>
      <c r="I50" s="241"/>
      <c r="J50" s="89">
        <v>69</v>
      </c>
      <c r="K50" s="240"/>
      <c r="L50" s="249"/>
      <c r="M50" s="238"/>
    </row>
    <row r="51" spans="1:13" x14ac:dyDescent="0.25">
      <c r="A51" s="498" t="s">
        <v>86</v>
      </c>
      <c r="B51" s="498"/>
      <c r="C51" s="498"/>
      <c r="D51" s="498"/>
      <c r="E51" s="498"/>
      <c r="F51" s="498"/>
      <c r="G51" s="498"/>
      <c r="H51" s="498"/>
      <c r="I51" s="498"/>
      <c r="J51" s="498"/>
      <c r="K51" s="498"/>
      <c r="L51" s="233"/>
      <c r="M51" s="233"/>
    </row>
    <row r="52" spans="1:13" x14ac:dyDescent="0.25">
      <c r="A52" s="89"/>
      <c r="B52" s="132" t="s">
        <v>58</v>
      </c>
      <c r="C52" s="130"/>
      <c r="D52" s="229">
        <v>62.340123164377069</v>
      </c>
      <c r="E52" s="229">
        <v>93.181818181818173</v>
      </c>
      <c r="F52" s="198">
        <f t="shared" ref="F52" si="19">D52/E52*100</f>
        <v>66.901595591038813</v>
      </c>
      <c r="G52" s="229">
        <v>80.530554239696826</v>
      </c>
      <c r="H52" s="229">
        <v>85.106382978723403</v>
      </c>
      <c r="I52" s="229">
        <v>88.63636363636364</v>
      </c>
      <c r="J52" s="229">
        <v>93.181818181818173</v>
      </c>
      <c r="K52" s="229">
        <v>93.181818181818173</v>
      </c>
      <c r="L52" s="214"/>
      <c r="M52" s="212"/>
    </row>
    <row r="53" spans="1:13" x14ac:dyDescent="0.25">
      <c r="A53" s="544" t="s">
        <v>88</v>
      </c>
      <c r="B53" s="545"/>
      <c r="C53" s="545"/>
      <c r="D53" s="545"/>
      <c r="E53" s="545"/>
      <c r="F53" s="545"/>
      <c r="G53" s="545"/>
      <c r="H53" s="545"/>
      <c r="I53" s="545"/>
      <c r="J53" s="545"/>
      <c r="K53" s="546"/>
      <c r="L53" s="208"/>
      <c r="M53" s="212"/>
    </row>
    <row r="54" spans="1:13" x14ac:dyDescent="0.25">
      <c r="A54" s="197"/>
      <c r="B54" s="132" t="s">
        <v>58</v>
      </c>
      <c r="C54" s="231"/>
      <c r="D54" s="198">
        <v>73.68421052631578</v>
      </c>
      <c r="E54" s="251">
        <v>100</v>
      </c>
      <c r="F54" s="250">
        <f t="shared" ref="F54" si="20">D54/E54*100</f>
        <v>73.68421052631578</v>
      </c>
      <c r="G54" s="254">
        <v>89.473684210526315</v>
      </c>
      <c r="H54" s="254">
        <v>94.73684210526315</v>
      </c>
      <c r="I54" s="254">
        <v>94.73684210526315</v>
      </c>
      <c r="J54" s="252">
        <v>100</v>
      </c>
      <c r="K54" s="252">
        <v>100</v>
      </c>
      <c r="L54" s="253"/>
      <c r="M54" s="232"/>
    </row>
    <row r="55" spans="1:13" x14ac:dyDescent="0.25">
      <c r="A55" s="498" t="s">
        <v>89</v>
      </c>
      <c r="B55" s="498"/>
      <c r="C55" s="498"/>
      <c r="D55" s="498"/>
      <c r="E55" s="498"/>
      <c r="F55" s="498"/>
      <c r="G55" s="498"/>
      <c r="H55" s="498"/>
      <c r="I55" s="498"/>
      <c r="J55" s="498"/>
      <c r="K55" s="498"/>
      <c r="L55" s="208"/>
      <c r="M55" s="212"/>
    </row>
    <row r="56" spans="1:13" x14ac:dyDescent="0.25">
      <c r="A56" s="89"/>
      <c r="B56" s="132" t="s">
        <v>58</v>
      </c>
      <c r="C56" s="130"/>
      <c r="D56" s="235">
        <v>86.956521739130437</v>
      </c>
      <c r="E56" s="130">
        <v>100</v>
      </c>
      <c r="F56" s="194">
        <f t="shared" ref="F56" si="21">D56/E56*100</f>
        <v>86.956521739130437</v>
      </c>
      <c r="G56" s="255">
        <v>100</v>
      </c>
      <c r="H56" s="255">
        <v>100</v>
      </c>
      <c r="I56" s="255">
        <v>100</v>
      </c>
      <c r="J56" s="255">
        <v>100</v>
      </c>
      <c r="K56" s="255">
        <v>100</v>
      </c>
      <c r="L56" s="249"/>
      <c r="M56" s="238"/>
    </row>
    <row r="57" spans="1:13" x14ac:dyDescent="0.25">
      <c r="A57" s="542" t="s">
        <v>90</v>
      </c>
      <c r="B57" s="542"/>
      <c r="C57" s="542"/>
      <c r="D57" s="542"/>
      <c r="E57" s="542"/>
      <c r="F57" s="542"/>
      <c r="G57" s="542"/>
      <c r="H57" s="542"/>
      <c r="I57" s="542"/>
      <c r="J57" s="542"/>
      <c r="K57" s="542"/>
      <c r="L57" s="256"/>
      <c r="M57" s="256"/>
    </row>
    <row r="58" spans="1:13" x14ac:dyDescent="0.25">
      <c r="A58" s="259"/>
      <c r="B58" s="132" t="s">
        <v>58</v>
      </c>
      <c r="C58" s="257"/>
      <c r="D58" s="260">
        <v>36.6</v>
      </c>
      <c r="E58" s="260">
        <v>38.200000000000003</v>
      </c>
      <c r="F58" s="258">
        <f t="shared" ref="F58" si="22">D58/E58*100</f>
        <v>95.81151832460732</v>
      </c>
      <c r="G58" s="260">
        <v>37.5</v>
      </c>
      <c r="H58" s="260">
        <v>38</v>
      </c>
      <c r="I58" s="260">
        <v>38.1</v>
      </c>
      <c r="J58" s="260">
        <v>38.200000000000003</v>
      </c>
      <c r="K58" s="260">
        <v>38.200000000000003</v>
      </c>
      <c r="L58" s="256"/>
      <c r="M58" s="256"/>
    </row>
    <row r="59" spans="1:13" ht="24.75" customHeight="1" x14ac:dyDescent="0.25">
      <c r="A59" s="543" t="s">
        <v>91</v>
      </c>
      <c r="B59" s="543"/>
      <c r="C59" s="543"/>
      <c r="D59" s="543"/>
      <c r="E59" s="543"/>
      <c r="F59" s="543"/>
      <c r="G59" s="543"/>
      <c r="H59" s="543"/>
      <c r="I59" s="543"/>
      <c r="J59" s="543"/>
      <c r="K59" s="543"/>
      <c r="L59" s="256"/>
      <c r="M59" s="256"/>
    </row>
    <row r="60" spans="1:13" x14ac:dyDescent="0.25">
      <c r="A60" s="183"/>
      <c r="B60" s="97" t="s">
        <v>58</v>
      </c>
      <c r="C60" s="84"/>
      <c r="D60" s="84">
        <v>21.7</v>
      </c>
      <c r="E60" s="84">
        <v>24</v>
      </c>
      <c r="F60" s="261">
        <f t="shared" ref="F60" si="23">D60/E60*100</f>
        <v>90.416666666666671</v>
      </c>
      <c r="G60" s="20">
        <v>21.7</v>
      </c>
      <c r="H60" s="20">
        <v>22.5</v>
      </c>
      <c r="I60" s="20">
        <v>23.3</v>
      </c>
      <c r="J60" s="20">
        <v>24</v>
      </c>
      <c r="K60" s="20">
        <v>24</v>
      </c>
      <c r="L60" s="23"/>
      <c r="M60" s="23"/>
    </row>
  </sheetData>
  <mergeCells count="34">
    <mergeCell ref="A1:K1"/>
    <mergeCell ref="A2:K2"/>
    <mergeCell ref="A4:A5"/>
    <mergeCell ref="B4:B5"/>
    <mergeCell ref="C4:C5"/>
    <mergeCell ref="D4:F4"/>
    <mergeCell ref="G4:K4"/>
    <mergeCell ref="A14:A15"/>
    <mergeCell ref="B14:B15"/>
    <mergeCell ref="A13:K13"/>
    <mergeCell ref="A7:K7"/>
    <mergeCell ref="A9:K9"/>
    <mergeCell ref="A11:K11"/>
    <mergeCell ref="A24:K24"/>
    <mergeCell ref="A26:K26"/>
    <mergeCell ref="A20:K20"/>
    <mergeCell ref="A22:K22"/>
    <mergeCell ref="A16:K16"/>
    <mergeCell ref="B18:K18"/>
    <mergeCell ref="A32:K32"/>
    <mergeCell ref="A33:K33"/>
    <mergeCell ref="A35:K35"/>
    <mergeCell ref="A28:K28"/>
    <mergeCell ref="A30:K30"/>
    <mergeCell ref="A57:K57"/>
    <mergeCell ref="A59:K59"/>
    <mergeCell ref="A53:K53"/>
    <mergeCell ref="A55:K55"/>
    <mergeCell ref="A37:K37"/>
    <mergeCell ref="A38:K38"/>
    <mergeCell ref="A40:K40"/>
    <mergeCell ref="A42:K42"/>
    <mergeCell ref="A44:K44"/>
    <mergeCell ref="A51:K51"/>
  </mergeCells>
  <conditionalFormatting sqref="L34">
    <cfRule type="colorScale" priority="3">
      <colorScale>
        <cfvo type="min"/>
        <cfvo type="percentile" val="50"/>
        <cfvo type="max"/>
        <color rgb="FF63BE7B"/>
        <color rgb="FFFFEB84"/>
        <color rgb="FFF8696B"/>
      </colorScale>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7"/>
  <sheetViews>
    <sheetView workbookViewId="0">
      <selection activeCell="A66" sqref="A66:K71"/>
    </sheetView>
  </sheetViews>
  <sheetFormatPr defaultRowHeight="15.75" x14ac:dyDescent="0.25"/>
  <cols>
    <col min="1" max="1" width="4.7109375" style="371" customWidth="1"/>
    <col min="2" max="2" width="46" customWidth="1"/>
    <col min="3" max="3" width="12.28515625" customWidth="1"/>
    <col min="6" max="6" width="11.7109375" customWidth="1"/>
    <col min="12" max="12" width="12.42578125" style="268" customWidth="1"/>
    <col min="13" max="13" width="29.42578125" style="266" customWidth="1"/>
  </cols>
  <sheetData>
    <row r="1" spans="1:13" x14ac:dyDescent="0.25">
      <c r="A1" s="263"/>
      <c r="B1" s="264"/>
      <c r="C1" s="263"/>
      <c r="D1" s="263"/>
      <c r="E1" s="263"/>
      <c r="F1" s="263"/>
      <c r="G1" s="263"/>
      <c r="H1" s="263"/>
      <c r="I1" s="263"/>
      <c r="J1" s="263"/>
      <c r="K1" s="263"/>
      <c r="L1" s="265"/>
    </row>
    <row r="2" spans="1:13" x14ac:dyDescent="0.25">
      <c r="A2" s="562" t="s">
        <v>49</v>
      </c>
      <c r="B2" s="562"/>
      <c r="C2" s="562"/>
      <c r="D2" s="562"/>
      <c r="E2" s="562"/>
      <c r="F2" s="562"/>
      <c r="G2" s="562"/>
      <c r="H2" s="562"/>
      <c r="I2" s="562"/>
      <c r="J2" s="562"/>
      <c r="K2" s="562"/>
      <c r="L2" s="265"/>
    </row>
    <row r="3" spans="1:13" x14ac:dyDescent="0.25">
      <c r="A3" s="265"/>
      <c r="B3" s="264"/>
      <c r="C3" s="263"/>
      <c r="D3" s="263"/>
      <c r="E3" s="263"/>
      <c r="F3" s="263"/>
      <c r="G3" s="263"/>
      <c r="H3" s="263"/>
      <c r="I3" s="263"/>
      <c r="J3" s="263"/>
      <c r="K3" s="263"/>
      <c r="L3" s="265"/>
    </row>
    <row r="4" spans="1:13" x14ac:dyDescent="0.25">
      <c r="A4" s="563" t="s">
        <v>0</v>
      </c>
      <c r="B4" s="563" t="s">
        <v>50</v>
      </c>
      <c r="C4" s="563" t="s">
        <v>51</v>
      </c>
      <c r="D4" s="563" t="s">
        <v>52</v>
      </c>
      <c r="E4" s="563"/>
      <c r="F4" s="563"/>
      <c r="G4" s="563" t="s">
        <v>1</v>
      </c>
      <c r="H4" s="563"/>
      <c r="I4" s="563"/>
      <c r="J4" s="563"/>
      <c r="K4" s="563"/>
      <c r="L4" s="265"/>
    </row>
    <row r="5" spans="1:13" ht="47.25" x14ac:dyDescent="0.25">
      <c r="A5" s="563"/>
      <c r="B5" s="563"/>
      <c r="C5" s="563"/>
      <c r="D5" s="267" t="s">
        <v>53</v>
      </c>
      <c r="E5" s="267" t="s">
        <v>54</v>
      </c>
      <c r="F5" s="267" t="s">
        <v>55</v>
      </c>
      <c r="G5" s="267">
        <v>2026</v>
      </c>
      <c r="H5" s="267">
        <v>2027</v>
      </c>
      <c r="I5" s="267">
        <v>2028</v>
      </c>
      <c r="J5" s="267">
        <v>2029</v>
      </c>
      <c r="K5" s="267">
        <v>2030</v>
      </c>
      <c r="L5" s="265"/>
    </row>
    <row r="6" spans="1:13" x14ac:dyDescent="0.25">
      <c r="A6" s="134">
        <v>1</v>
      </c>
      <c r="B6" s="134">
        <v>2</v>
      </c>
      <c r="C6" s="134">
        <v>3</v>
      </c>
      <c r="D6" s="134">
        <v>4</v>
      </c>
      <c r="E6" s="134">
        <v>5</v>
      </c>
      <c r="F6" s="134">
        <v>6</v>
      </c>
      <c r="G6" s="134">
        <v>7</v>
      </c>
      <c r="H6" s="134">
        <v>8</v>
      </c>
      <c r="I6" s="134">
        <v>9</v>
      </c>
      <c r="J6" s="134">
        <v>10</v>
      </c>
      <c r="K6" s="134">
        <v>11</v>
      </c>
      <c r="L6" s="265"/>
    </row>
    <row r="7" spans="1:13" x14ac:dyDescent="0.25">
      <c r="A7" s="560" t="s">
        <v>56</v>
      </c>
      <c r="B7" s="560"/>
      <c r="C7" s="560"/>
      <c r="D7" s="560"/>
      <c r="E7" s="560"/>
      <c r="F7" s="560"/>
      <c r="G7" s="560"/>
      <c r="H7" s="560"/>
      <c r="I7" s="560"/>
      <c r="J7" s="560"/>
      <c r="K7" s="560"/>
    </row>
    <row r="8" spans="1:13" x14ac:dyDescent="0.25">
      <c r="A8" s="156"/>
      <c r="B8" s="274" t="s">
        <v>58</v>
      </c>
      <c r="C8" s="156"/>
      <c r="D8" s="270">
        <v>100.03405040799132</v>
      </c>
      <c r="E8" s="156">
        <v>101.5</v>
      </c>
      <c r="F8" s="271">
        <f t="shared" ref="F8" si="0">D8/E8*100</f>
        <v>98.555714687676172</v>
      </c>
      <c r="G8" s="272">
        <v>101.2</v>
      </c>
      <c r="H8" s="272">
        <v>101.2</v>
      </c>
      <c r="I8" s="272">
        <v>101.3</v>
      </c>
      <c r="J8" s="272">
        <v>101.4</v>
      </c>
      <c r="K8" s="272">
        <v>101.5</v>
      </c>
      <c r="L8" s="273"/>
      <c r="M8" s="190"/>
    </row>
    <row r="9" spans="1:13" x14ac:dyDescent="0.25">
      <c r="A9" s="507" t="s">
        <v>59</v>
      </c>
      <c r="B9" s="507"/>
      <c r="C9" s="507"/>
      <c r="D9" s="507"/>
      <c r="E9" s="507"/>
      <c r="F9" s="507"/>
      <c r="G9" s="507"/>
      <c r="H9" s="507"/>
      <c r="I9" s="507"/>
      <c r="J9" s="507"/>
      <c r="K9" s="507"/>
      <c r="L9" s="263"/>
    </row>
    <row r="10" spans="1:13" x14ac:dyDescent="0.25">
      <c r="A10" s="275"/>
      <c r="B10" s="278" t="s">
        <v>58</v>
      </c>
      <c r="C10" s="163"/>
      <c r="D10" s="276">
        <v>87.5</v>
      </c>
      <c r="E10" s="276">
        <v>154</v>
      </c>
      <c r="F10" s="277">
        <f t="shared" ref="F10" si="1">D10/E10*100</f>
        <v>56.81818181818182</v>
      </c>
      <c r="G10" s="276">
        <v>154</v>
      </c>
      <c r="H10" s="276">
        <v>154</v>
      </c>
      <c r="I10" s="276">
        <v>154</v>
      </c>
      <c r="J10" s="276">
        <v>154</v>
      </c>
      <c r="K10" s="276">
        <v>154</v>
      </c>
      <c r="L10" s="263"/>
    </row>
    <row r="11" spans="1:13" x14ac:dyDescent="0.25">
      <c r="A11" s="560" t="s">
        <v>92</v>
      </c>
      <c r="B11" s="560"/>
      <c r="C11" s="560"/>
      <c r="D11" s="560"/>
      <c r="E11" s="560"/>
      <c r="F11" s="560"/>
      <c r="G11" s="560"/>
      <c r="H11" s="560"/>
      <c r="I11" s="560"/>
      <c r="J11" s="560"/>
      <c r="K11" s="560"/>
    </row>
    <row r="12" spans="1:13" x14ac:dyDescent="0.25">
      <c r="A12" s="156"/>
      <c r="B12" s="274" t="s">
        <v>58</v>
      </c>
      <c r="C12" s="156"/>
      <c r="D12" s="272">
        <v>10.235257000000001</v>
      </c>
      <c r="E12" s="272">
        <v>32</v>
      </c>
      <c r="F12" s="289">
        <f t="shared" ref="F12" si="2">D12/E12*100</f>
        <v>31.985178125000001</v>
      </c>
      <c r="G12" s="272">
        <v>17.100000000000001</v>
      </c>
      <c r="H12" s="272">
        <v>20.9</v>
      </c>
      <c r="I12" s="272">
        <v>25.8</v>
      </c>
      <c r="J12" s="272">
        <v>31.4</v>
      </c>
      <c r="K12" s="272">
        <v>32</v>
      </c>
      <c r="L12" s="273"/>
      <c r="M12" s="190"/>
    </row>
    <row r="13" spans="1:13" x14ac:dyDescent="0.25">
      <c r="A13" s="560" t="s">
        <v>60</v>
      </c>
      <c r="B13" s="560"/>
      <c r="C13" s="560"/>
      <c r="D13" s="560"/>
      <c r="E13" s="560"/>
      <c r="F13" s="560"/>
      <c r="G13" s="560"/>
      <c r="H13" s="560"/>
      <c r="I13" s="560"/>
      <c r="J13" s="560"/>
      <c r="K13" s="560"/>
    </row>
    <row r="14" spans="1:13" x14ac:dyDescent="0.25">
      <c r="A14" s="128">
        <v>7</v>
      </c>
      <c r="B14" s="56" t="s">
        <v>57</v>
      </c>
      <c r="C14" s="134" t="s">
        <v>61</v>
      </c>
      <c r="D14" s="287">
        <v>68.400000000000006</v>
      </c>
      <c r="E14" s="287">
        <v>600.03120000000001</v>
      </c>
      <c r="F14" s="287">
        <f>D14/E14*100</f>
        <v>11.399407230823998</v>
      </c>
      <c r="G14" s="287">
        <v>230.9</v>
      </c>
      <c r="H14" s="287">
        <v>308</v>
      </c>
      <c r="I14" s="287">
        <v>410.2</v>
      </c>
      <c r="J14" s="287">
        <v>559.20000000000005</v>
      </c>
      <c r="K14" s="287">
        <v>600.03120000000001</v>
      </c>
      <c r="L14" s="181"/>
    </row>
    <row r="15" spans="1:13" x14ac:dyDescent="0.25">
      <c r="A15" s="156"/>
      <c r="B15" s="274" t="s">
        <v>58</v>
      </c>
      <c r="C15" s="156"/>
      <c r="D15" s="272">
        <v>0.435</v>
      </c>
      <c r="E15" s="272">
        <v>3.3652000000000002</v>
      </c>
      <c r="F15" s="289">
        <f>D15/E15*100</f>
        <v>12.926423392368951</v>
      </c>
      <c r="G15" s="272">
        <v>1.331</v>
      </c>
      <c r="H15" s="272">
        <v>1.7754208999999999</v>
      </c>
      <c r="I15" s="272">
        <v>2.36450555462</v>
      </c>
      <c r="J15" s="272">
        <v>3.2232939720579838</v>
      </c>
      <c r="K15" s="272">
        <v>3.3652000000000002</v>
      </c>
      <c r="L15" s="273"/>
      <c r="M15" s="190"/>
    </row>
    <row r="16" spans="1:13" x14ac:dyDescent="0.25">
      <c r="A16" s="512" t="s">
        <v>62</v>
      </c>
      <c r="B16" s="512"/>
      <c r="C16" s="512"/>
      <c r="D16" s="512"/>
      <c r="E16" s="512"/>
      <c r="F16" s="512"/>
      <c r="G16" s="512"/>
      <c r="H16" s="512"/>
      <c r="I16" s="512"/>
      <c r="J16" s="512"/>
      <c r="K16" s="554"/>
      <c r="L16" s="290"/>
      <c r="M16" s="291"/>
    </row>
    <row r="17" spans="1:13" ht="30" x14ac:dyDescent="0.25">
      <c r="A17" s="293"/>
      <c r="B17" s="294" t="s">
        <v>58</v>
      </c>
      <c r="C17" s="295" t="s">
        <v>63</v>
      </c>
      <c r="D17" s="170">
        <v>762</v>
      </c>
      <c r="E17" s="170">
        <f t="shared" ref="E17" si="3">G17+H17+I17+J17+K17</f>
        <v>3155</v>
      </c>
      <c r="F17" s="296">
        <f t="shared" ref="F17" si="4">D17/E17*100</f>
        <v>24.152139461172741</v>
      </c>
      <c r="G17" s="170">
        <v>631</v>
      </c>
      <c r="H17" s="297">
        <v>631</v>
      </c>
      <c r="I17" s="170">
        <v>631</v>
      </c>
      <c r="J17" s="170">
        <v>631</v>
      </c>
      <c r="K17" s="170">
        <v>631</v>
      </c>
      <c r="L17" s="290"/>
      <c r="M17" s="292"/>
    </row>
    <row r="18" spans="1:13" x14ac:dyDescent="0.25">
      <c r="A18" s="512" t="s">
        <v>93</v>
      </c>
      <c r="B18" s="512"/>
      <c r="C18" s="512"/>
      <c r="D18" s="512"/>
      <c r="E18" s="512"/>
      <c r="F18" s="512"/>
      <c r="G18" s="512"/>
      <c r="H18" s="512"/>
      <c r="I18" s="512"/>
      <c r="J18" s="512"/>
      <c r="K18" s="512"/>
      <c r="L18" s="290"/>
      <c r="M18" s="290"/>
    </row>
    <row r="19" spans="1:13" ht="47.25" x14ac:dyDescent="0.25">
      <c r="A19" s="300">
        <v>5</v>
      </c>
      <c r="B19" s="301" t="s">
        <v>58</v>
      </c>
      <c r="C19" s="300" t="s">
        <v>94</v>
      </c>
      <c r="D19" s="156">
        <v>297</v>
      </c>
      <c r="E19" s="156">
        <f t="shared" ref="E19" si="5">G19+H19+I19+J19+K19</f>
        <v>2625</v>
      </c>
      <c r="F19" s="283">
        <f t="shared" ref="F19" si="6">D19/E19*100</f>
        <v>11.314285714285715</v>
      </c>
      <c r="G19" s="156">
        <v>423</v>
      </c>
      <c r="H19" s="302">
        <v>546</v>
      </c>
      <c r="I19" s="156">
        <v>552</v>
      </c>
      <c r="J19" s="156">
        <v>552</v>
      </c>
      <c r="K19" s="156">
        <v>552</v>
      </c>
      <c r="L19" s="290"/>
      <c r="M19" s="299"/>
    </row>
    <row r="20" spans="1:13" x14ac:dyDescent="0.25">
      <c r="A20" s="498" t="s">
        <v>65</v>
      </c>
      <c r="B20" s="498"/>
      <c r="C20" s="498"/>
      <c r="D20" s="498"/>
      <c r="E20" s="498"/>
      <c r="F20" s="498"/>
      <c r="G20" s="498"/>
      <c r="H20" s="498"/>
      <c r="I20" s="498"/>
      <c r="J20" s="498"/>
      <c r="K20" s="498"/>
      <c r="L20" s="208"/>
      <c r="M20" s="304"/>
    </row>
    <row r="21" spans="1:13" x14ac:dyDescent="0.25">
      <c r="A21" s="305"/>
      <c r="B21" s="163" t="s">
        <v>58</v>
      </c>
      <c r="C21" s="160"/>
      <c r="D21" s="169">
        <v>74</v>
      </c>
      <c r="E21" s="306">
        <v>85</v>
      </c>
      <c r="F21" s="277">
        <f t="shared" ref="F21" si="7">D21/E21*100</f>
        <v>87.058823529411768</v>
      </c>
      <c r="G21" s="307">
        <v>74</v>
      </c>
      <c r="H21" s="307">
        <v>74</v>
      </c>
      <c r="I21" s="306">
        <v>81</v>
      </c>
      <c r="J21" s="306">
        <v>85</v>
      </c>
      <c r="K21" s="306">
        <v>85</v>
      </c>
      <c r="L21" s="304"/>
      <c r="M21" s="304"/>
    </row>
    <row r="22" spans="1:13" x14ac:dyDescent="0.25">
      <c r="A22" s="197"/>
      <c r="B22" s="498" t="s">
        <v>66</v>
      </c>
      <c r="C22" s="498"/>
      <c r="D22" s="498"/>
      <c r="E22" s="498"/>
      <c r="F22" s="498"/>
      <c r="G22" s="498"/>
      <c r="H22" s="498"/>
      <c r="I22" s="498"/>
      <c r="J22" s="498"/>
      <c r="K22" s="498"/>
      <c r="L22" s="208"/>
      <c r="M22" s="304"/>
    </row>
    <row r="23" spans="1:13" x14ac:dyDescent="0.25">
      <c r="A23" s="308"/>
      <c r="B23" s="163" t="s">
        <v>58</v>
      </c>
      <c r="C23" s="160"/>
      <c r="D23" s="307">
        <v>93.392070484581495</v>
      </c>
      <c r="E23" s="307">
        <v>98</v>
      </c>
      <c r="F23" s="277">
        <f t="shared" ref="F23" si="8">D23/E23*100</f>
        <v>95.298031106715811</v>
      </c>
      <c r="G23" s="307">
        <v>98</v>
      </c>
      <c r="H23" s="307">
        <v>98</v>
      </c>
      <c r="I23" s="307">
        <v>98</v>
      </c>
      <c r="J23" s="307">
        <v>98</v>
      </c>
      <c r="K23" s="307">
        <v>98</v>
      </c>
      <c r="L23" s="309"/>
      <c r="M23" s="310"/>
    </row>
    <row r="24" spans="1:13" x14ac:dyDescent="0.25">
      <c r="A24" s="502" t="s">
        <v>67</v>
      </c>
      <c r="B24" s="560"/>
      <c r="C24" s="560"/>
      <c r="D24" s="560"/>
      <c r="E24" s="560"/>
      <c r="F24" s="560"/>
      <c r="G24" s="560"/>
      <c r="H24" s="560"/>
      <c r="I24" s="560"/>
      <c r="J24" s="560"/>
      <c r="K24" s="560"/>
    </row>
    <row r="25" spans="1:13" x14ac:dyDescent="0.25">
      <c r="A25" s="160"/>
      <c r="B25" s="278" t="s">
        <v>58</v>
      </c>
      <c r="C25" s="160"/>
      <c r="D25" s="160">
        <v>46</v>
      </c>
      <c r="E25" s="160">
        <v>50.3</v>
      </c>
      <c r="F25" s="288">
        <f t="shared" ref="F25" si="9">D25/E25*100</f>
        <v>91.451292246520879</v>
      </c>
      <c r="G25" s="17">
        <v>47</v>
      </c>
      <c r="H25" s="17">
        <v>48</v>
      </c>
      <c r="I25" s="17">
        <v>49</v>
      </c>
      <c r="J25" s="17">
        <v>50</v>
      </c>
      <c r="K25" s="160">
        <v>50.3</v>
      </c>
      <c r="L25" s="273"/>
      <c r="M25" s="23"/>
    </row>
    <row r="26" spans="1:13" x14ac:dyDescent="0.25">
      <c r="A26" s="560" t="s">
        <v>68</v>
      </c>
      <c r="B26" s="560"/>
      <c r="C26" s="560"/>
      <c r="D26" s="560"/>
      <c r="E26" s="560"/>
      <c r="F26" s="560"/>
      <c r="G26" s="560"/>
      <c r="H26" s="560"/>
      <c r="I26" s="560"/>
      <c r="J26" s="560"/>
      <c r="K26" s="560"/>
    </row>
    <row r="27" spans="1:13" x14ac:dyDescent="0.25">
      <c r="A27" s="160"/>
      <c r="B27" s="278" t="s">
        <v>58</v>
      </c>
      <c r="C27" s="160"/>
      <c r="D27" s="162">
        <v>48.3</v>
      </c>
      <c r="E27" s="162">
        <v>56</v>
      </c>
      <c r="F27" s="288">
        <f t="shared" ref="F27" si="10">D27/E27*100</f>
        <v>86.25</v>
      </c>
      <c r="G27" s="162">
        <v>50.3</v>
      </c>
      <c r="H27" s="162">
        <v>51.8</v>
      </c>
      <c r="I27" s="162">
        <v>53</v>
      </c>
      <c r="J27" s="162">
        <v>55</v>
      </c>
      <c r="K27" s="162">
        <v>56</v>
      </c>
      <c r="L27" s="273"/>
      <c r="M27" s="190"/>
    </row>
    <row r="28" spans="1:13" x14ac:dyDescent="0.25">
      <c r="A28" s="561" t="s">
        <v>69</v>
      </c>
      <c r="B28" s="561"/>
      <c r="C28" s="561"/>
      <c r="D28" s="561"/>
      <c r="E28" s="561"/>
      <c r="F28" s="561"/>
      <c r="G28" s="561"/>
      <c r="H28" s="561"/>
      <c r="I28" s="561"/>
      <c r="J28" s="561"/>
      <c r="K28" s="561"/>
      <c r="L28" s="181"/>
      <c r="M28" s="312"/>
    </row>
    <row r="29" spans="1:13" x14ac:dyDescent="0.25">
      <c r="A29" s="315"/>
      <c r="B29" s="294" t="s">
        <v>38</v>
      </c>
      <c r="C29" s="160"/>
      <c r="D29" s="169">
        <v>99.3</v>
      </c>
      <c r="E29" s="313">
        <v>100</v>
      </c>
      <c r="F29" s="314">
        <f t="shared" ref="F29" si="11">D29/E29*100</f>
        <v>99.3</v>
      </c>
      <c r="G29" s="169">
        <v>99.5</v>
      </c>
      <c r="H29" s="169">
        <v>99.5</v>
      </c>
      <c r="I29" s="169">
        <v>99.9</v>
      </c>
      <c r="J29" s="169">
        <v>99.9</v>
      </c>
      <c r="K29" s="169">
        <v>100</v>
      </c>
      <c r="L29" s="222"/>
      <c r="M29" s="222"/>
    </row>
    <row r="30" spans="1:13" x14ac:dyDescent="0.25">
      <c r="A30" s="561" t="s">
        <v>70</v>
      </c>
      <c r="B30" s="561"/>
      <c r="C30" s="561"/>
      <c r="D30" s="561"/>
      <c r="E30" s="561"/>
      <c r="F30" s="561"/>
      <c r="G30" s="561"/>
      <c r="H30" s="561"/>
      <c r="I30" s="561"/>
      <c r="J30" s="561"/>
      <c r="K30" s="561"/>
      <c r="L30" s="316"/>
      <c r="M30" s="316"/>
    </row>
    <row r="31" spans="1:13" x14ac:dyDescent="0.25">
      <c r="A31" s="317"/>
      <c r="B31" s="298" t="s">
        <v>38</v>
      </c>
      <c r="C31" s="92"/>
      <c r="D31" s="318">
        <v>40</v>
      </c>
      <c r="E31" s="318">
        <v>40</v>
      </c>
      <c r="F31" s="319">
        <f t="shared" ref="F31" si="12">E31/D31*100</f>
        <v>100</v>
      </c>
      <c r="G31" s="320">
        <v>40</v>
      </c>
      <c r="H31" s="320">
        <v>40</v>
      </c>
      <c r="I31" s="320">
        <v>40</v>
      </c>
      <c r="J31" s="320">
        <v>40</v>
      </c>
      <c r="K31" s="320">
        <v>40</v>
      </c>
      <c r="L31" s="23"/>
      <c r="M31" s="23"/>
    </row>
    <row r="32" spans="1:13" x14ac:dyDescent="0.25">
      <c r="A32" s="512" t="s">
        <v>71</v>
      </c>
      <c r="B32" s="507"/>
      <c r="C32" s="507"/>
      <c r="D32" s="507"/>
      <c r="E32" s="507"/>
      <c r="F32" s="507"/>
      <c r="G32" s="507"/>
      <c r="H32" s="507"/>
      <c r="I32" s="507"/>
      <c r="J32" s="507"/>
      <c r="K32" s="507"/>
      <c r="L32"/>
      <c r="M32"/>
    </row>
    <row r="33" spans="1:13" x14ac:dyDescent="0.25">
      <c r="A33" s="321"/>
      <c r="B33" s="163" t="s">
        <v>38</v>
      </c>
      <c r="C33" s="322"/>
      <c r="D33" s="160">
        <v>54</v>
      </c>
      <c r="E33" s="160">
        <v>100</v>
      </c>
      <c r="F33" s="277">
        <f t="shared" ref="F33" si="13">D33/E33*100</f>
        <v>54</v>
      </c>
      <c r="G33" s="160">
        <v>60</v>
      </c>
      <c r="H33" s="160">
        <v>70</v>
      </c>
      <c r="I33" s="160">
        <v>80</v>
      </c>
      <c r="J33" s="160">
        <v>90</v>
      </c>
      <c r="K33" s="160">
        <v>100</v>
      </c>
      <c r="L33" s="199"/>
      <c r="M33"/>
    </row>
    <row r="34" spans="1:13" x14ac:dyDescent="0.25">
      <c r="A34" s="512" t="s">
        <v>72</v>
      </c>
      <c r="B34" s="512"/>
      <c r="C34" s="512"/>
      <c r="D34" s="512"/>
      <c r="E34" s="512"/>
      <c r="F34" s="512"/>
      <c r="G34" s="512"/>
      <c r="H34" s="512"/>
      <c r="I34" s="512"/>
      <c r="J34" s="512"/>
      <c r="K34" s="512"/>
      <c r="L34"/>
      <c r="M34"/>
    </row>
    <row r="35" spans="1:13" x14ac:dyDescent="0.25">
      <c r="A35" s="324"/>
      <c r="B35" s="325" t="s">
        <v>58</v>
      </c>
      <c r="C35" s="92"/>
      <c r="D35" s="93">
        <v>23.7</v>
      </c>
      <c r="E35" s="141">
        <v>21.8</v>
      </c>
      <c r="F35" s="285">
        <f t="shared" ref="F35" si="14">D35/E35*100</f>
        <v>108.71559633027523</v>
      </c>
      <c r="G35" s="326">
        <v>21.8</v>
      </c>
      <c r="H35" s="326">
        <v>21.8</v>
      </c>
      <c r="I35" s="326">
        <v>21.8</v>
      </c>
      <c r="J35" s="326">
        <v>21.8</v>
      </c>
      <c r="K35" s="326">
        <v>21.8</v>
      </c>
      <c r="L35"/>
      <c r="M35"/>
    </row>
    <row r="36" spans="1:13" x14ac:dyDescent="0.25">
      <c r="A36" s="512" t="s">
        <v>73</v>
      </c>
      <c r="B36" s="559"/>
      <c r="C36" s="559"/>
      <c r="D36" s="559"/>
      <c r="E36" s="559"/>
      <c r="F36" s="559"/>
      <c r="G36" s="559"/>
      <c r="H36" s="559"/>
      <c r="I36" s="559"/>
      <c r="J36" s="559"/>
      <c r="K36" s="559"/>
      <c r="L36" s="304"/>
      <c r="M36" s="304"/>
    </row>
    <row r="37" spans="1:13" x14ac:dyDescent="0.25">
      <c r="A37" s="554" t="s">
        <v>74</v>
      </c>
      <c r="B37" s="555"/>
      <c r="C37" s="555"/>
      <c r="D37" s="555"/>
      <c r="E37" s="555"/>
      <c r="F37" s="555"/>
      <c r="G37" s="555"/>
      <c r="H37" s="555"/>
      <c r="I37" s="555"/>
      <c r="J37" s="555"/>
      <c r="K37" s="556"/>
      <c r="L37" s="304"/>
      <c r="M37" s="304"/>
    </row>
    <row r="38" spans="1:13" x14ac:dyDescent="0.25">
      <c r="A38" s="275"/>
      <c r="B38" s="163" t="s">
        <v>58</v>
      </c>
      <c r="C38" s="328"/>
      <c r="D38" s="276">
        <v>81.481481481481481</v>
      </c>
      <c r="E38" s="276">
        <v>100</v>
      </c>
      <c r="F38" s="277">
        <f t="shared" ref="F38" si="15">D38/E38*100</f>
        <v>81.481481481481481</v>
      </c>
      <c r="G38" s="276">
        <v>100</v>
      </c>
      <c r="H38" s="276">
        <v>100</v>
      </c>
      <c r="I38" s="276">
        <v>100</v>
      </c>
      <c r="J38" s="276">
        <v>100</v>
      </c>
      <c r="K38" s="276">
        <v>100</v>
      </c>
      <c r="L38" s="329"/>
      <c r="M38" s="268"/>
    </row>
    <row r="39" spans="1:13" x14ac:dyDescent="0.25">
      <c r="A39" s="554" t="s">
        <v>75</v>
      </c>
      <c r="B39" s="557"/>
      <c r="C39" s="557"/>
      <c r="D39" s="557"/>
      <c r="E39" s="557"/>
      <c r="F39" s="557"/>
      <c r="G39" s="557"/>
      <c r="H39" s="557"/>
      <c r="I39" s="557"/>
      <c r="J39" s="557"/>
      <c r="K39" s="558"/>
      <c r="L39" s="330"/>
      <c r="M39" s="330"/>
    </row>
    <row r="40" spans="1:13" x14ac:dyDescent="0.25">
      <c r="A40" s="308"/>
      <c r="B40" s="163" t="s">
        <v>58</v>
      </c>
      <c r="C40" s="286"/>
      <c r="D40" s="335">
        <v>29.411764705882355</v>
      </c>
      <c r="E40" s="335">
        <v>23.214285714285715</v>
      </c>
      <c r="F40" s="277">
        <f t="shared" ref="F40" si="16">E40/D40*100</f>
        <v>78.928571428571431</v>
      </c>
      <c r="G40" s="335">
        <v>26.923076923076923</v>
      </c>
      <c r="H40" s="335">
        <v>25.925925925925924</v>
      </c>
      <c r="I40" s="335">
        <v>25.454545454545453</v>
      </c>
      <c r="J40" s="335">
        <v>23.214285714285715</v>
      </c>
      <c r="K40" s="335">
        <v>23.214285714285715</v>
      </c>
      <c r="L40" s="311"/>
      <c r="M40" s="333"/>
    </row>
    <row r="41" spans="1:13" x14ac:dyDescent="0.25">
      <c r="A41" s="544" t="s">
        <v>76</v>
      </c>
      <c r="B41" s="545"/>
      <c r="C41" s="545"/>
      <c r="D41" s="545"/>
      <c r="E41" s="545"/>
      <c r="F41" s="545"/>
      <c r="G41" s="545"/>
      <c r="H41" s="545"/>
      <c r="I41" s="545"/>
      <c r="J41" s="545"/>
      <c r="K41" s="546"/>
      <c r="L41" s="208"/>
      <c r="M41" s="333"/>
    </row>
    <row r="42" spans="1:13" x14ac:dyDescent="0.25">
      <c r="A42" s="544" t="s">
        <v>77</v>
      </c>
      <c r="B42" s="545"/>
      <c r="C42" s="545"/>
      <c r="D42" s="545"/>
      <c r="E42" s="545"/>
      <c r="F42" s="545"/>
      <c r="G42" s="545"/>
      <c r="H42" s="545"/>
      <c r="I42" s="545"/>
      <c r="J42" s="545"/>
      <c r="K42" s="546"/>
      <c r="L42" s="193"/>
      <c r="M42" s="268"/>
    </row>
    <row r="43" spans="1:13" x14ac:dyDescent="0.25">
      <c r="A43" s="282"/>
      <c r="B43" s="157" t="s">
        <v>58</v>
      </c>
      <c r="C43" s="156"/>
      <c r="D43" s="338">
        <v>43.4</v>
      </c>
      <c r="E43" s="339">
        <v>100</v>
      </c>
      <c r="F43" s="271">
        <f t="shared" ref="F43" si="17">D43/E43*100</f>
        <v>43.4</v>
      </c>
      <c r="G43" s="338">
        <v>100</v>
      </c>
      <c r="H43" s="338">
        <v>100</v>
      </c>
      <c r="I43" s="338">
        <v>100</v>
      </c>
      <c r="J43" s="338">
        <v>100</v>
      </c>
      <c r="K43" s="338">
        <v>100</v>
      </c>
      <c r="L43" s="336"/>
      <c r="M43" s="337"/>
    </row>
    <row r="44" spans="1:13" x14ac:dyDescent="0.25">
      <c r="A44" s="498" t="s">
        <v>78</v>
      </c>
      <c r="B44" s="498"/>
      <c r="C44" s="498"/>
      <c r="D44" s="498"/>
      <c r="E44" s="498"/>
      <c r="F44" s="498"/>
      <c r="G44" s="498"/>
      <c r="H44" s="498"/>
      <c r="I44" s="498"/>
      <c r="J44" s="498"/>
      <c r="K44" s="498"/>
      <c r="L44" s="208"/>
      <c r="M44" s="304"/>
    </row>
    <row r="45" spans="1:13" x14ac:dyDescent="0.25">
      <c r="A45" s="286"/>
      <c r="B45" s="340" t="s">
        <v>58</v>
      </c>
      <c r="C45" s="160"/>
      <c r="D45" s="276">
        <v>78.94736842105263</v>
      </c>
      <c r="E45" s="341">
        <v>99.1</v>
      </c>
      <c r="F45" s="277">
        <f t="shared" ref="F45" si="18">D45/E45*100</f>
        <v>79.664347548993575</v>
      </c>
      <c r="G45" s="342">
        <v>88.157894736842096</v>
      </c>
      <c r="H45" s="342">
        <v>89.473684210526315</v>
      </c>
      <c r="I45" s="342">
        <v>92.10526315789474</v>
      </c>
      <c r="J45" s="342">
        <v>96.05263157894737</v>
      </c>
      <c r="K45" s="341">
        <v>99.1</v>
      </c>
      <c r="L45" s="343"/>
      <c r="M45" s="329"/>
    </row>
    <row r="46" spans="1:13" x14ac:dyDescent="0.25">
      <c r="A46" s="498" t="s">
        <v>79</v>
      </c>
      <c r="B46" s="498"/>
      <c r="C46" s="498"/>
      <c r="D46" s="498"/>
      <c r="E46" s="498"/>
      <c r="F46" s="498"/>
      <c r="G46" s="498"/>
      <c r="H46" s="498"/>
      <c r="I46" s="498"/>
      <c r="J46" s="498"/>
      <c r="K46" s="498"/>
      <c r="L46" s="208"/>
      <c r="M46" s="304"/>
    </row>
    <row r="47" spans="1:13" x14ac:dyDescent="0.25">
      <c r="A47" s="286"/>
      <c r="B47" s="348" t="s">
        <v>58</v>
      </c>
      <c r="C47" s="349"/>
      <c r="D47" s="349">
        <v>57.4</v>
      </c>
      <c r="E47" s="349">
        <v>73.8</v>
      </c>
      <c r="F47" s="277">
        <f t="shared" ref="F47" si="19">D47/E47*100</f>
        <v>77.777777777777786</v>
      </c>
      <c r="G47" s="349">
        <v>69.099999999999994</v>
      </c>
      <c r="H47" s="349">
        <v>73.8</v>
      </c>
      <c r="I47" s="342"/>
      <c r="J47" s="348"/>
      <c r="K47" s="349"/>
      <c r="L47" s="350"/>
      <c r="M47" s="329"/>
    </row>
    <row r="48" spans="1:13" x14ac:dyDescent="0.25">
      <c r="A48" s="512" t="s">
        <v>80</v>
      </c>
      <c r="B48" s="512"/>
      <c r="C48" s="512"/>
      <c r="D48" s="512"/>
      <c r="E48" s="512"/>
      <c r="F48" s="512"/>
      <c r="G48" s="512"/>
      <c r="H48" s="512"/>
      <c r="I48" s="512"/>
      <c r="J48" s="512"/>
      <c r="K48" s="512"/>
      <c r="L48" s="330"/>
      <c r="M48" s="332"/>
    </row>
    <row r="49" spans="1:13" x14ac:dyDescent="0.25">
      <c r="A49" s="5"/>
      <c r="B49" s="351" t="s">
        <v>81</v>
      </c>
      <c r="C49" s="5"/>
      <c r="D49" s="5" t="s">
        <v>82</v>
      </c>
      <c r="E49" s="5" t="s">
        <v>83</v>
      </c>
      <c r="F49" s="5"/>
      <c r="G49" s="5"/>
      <c r="H49" s="5"/>
      <c r="I49" s="5"/>
      <c r="J49" s="5"/>
      <c r="K49" s="5"/>
      <c r="L49" s="330"/>
      <c r="M49" s="332"/>
    </row>
    <row r="50" spans="1:13" x14ac:dyDescent="0.25">
      <c r="A50" s="282"/>
      <c r="B50" s="157" t="s">
        <v>58</v>
      </c>
      <c r="C50" s="156"/>
      <c r="D50" s="282">
        <v>63</v>
      </c>
      <c r="E50" s="282">
        <v>67</v>
      </c>
      <c r="F50" s="279">
        <f t="shared" ref="F50:F54" si="20">D50/E50*100</f>
        <v>94.029850746268664</v>
      </c>
      <c r="G50" s="345"/>
      <c r="H50" s="345"/>
      <c r="I50" s="345"/>
      <c r="J50" s="282">
        <v>67</v>
      </c>
      <c r="K50" s="344"/>
      <c r="L50" s="309"/>
      <c r="M50" s="352"/>
    </row>
    <row r="51" spans="1:13" x14ac:dyDescent="0.25">
      <c r="A51" s="128"/>
      <c r="B51" s="5" t="s">
        <v>84</v>
      </c>
      <c r="C51" s="134"/>
      <c r="D51" s="5" t="s">
        <v>82</v>
      </c>
      <c r="E51" s="5" t="s">
        <v>83</v>
      </c>
      <c r="F51" s="129"/>
      <c r="G51" s="353"/>
      <c r="H51" s="353"/>
      <c r="I51" s="353"/>
      <c r="J51" s="128"/>
      <c r="K51" s="354"/>
      <c r="L51" s="309"/>
      <c r="M51" s="352"/>
    </row>
    <row r="52" spans="1:13" x14ac:dyDescent="0.25">
      <c r="A52" s="282"/>
      <c r="B52" s="157" t="s">
        <v>58</v>
      </c>
      <c r="C52" s="156"/>
      <c r="D52" s="282">
        <v>56.000000000000007</v>
      </c>
      <c r="E52" s="282">
        <v>56.999999999999993</v>
      </c>
      <c r="F52" s="279">
        <f t="shared" si="20"/>
        <v>98.24561403508774</v>
      </c>
      <c r="G52" s="345"/>
      <c r="H52" s="345"/>
      <c r="I52" s="345"/>
      <c r="J52" s="282">
        <v>56.999999999999993</v>
      </c>
      <c r="K52" s="344"/>
      <c r="L52" s="355"/>
      <c r="M52" s="337"/>
    </row>
    <row r="53" spans="1:13" x14ac:dyDescent="0.25">
      <c r="A53" s="128"/>
      <c r="B53" s="5" t="s">
        <v>85</v>
      </c>
      <c r="C53" s="134"/>
      <c r="D53" s="5" t="s">
        <v>82</v>
      </c>
      <c r="E53" s="5" t="s">
        <v>83</v>
      </c>
      <c r="F53" s="129"/>
      <c r="G53" s="356"/>
      <c r="H53" s="356"/>
      <c r="I53" s="356"/>
      <c r="J53" s="128"/>
      <c r="K53" s="354"/>
      <c r="L53" s="355"/>
      <c r="M53" s="337"/>
    </row>
    <row r="54" spans="1:13" x14ac:dyDescent="0.25">
      <c r="A54" s="284"/>
      <c r="B54" s="188" t="s">
        <v>58</v>
      </c>
      <c r="C54" s="92"/>
      <c r="D54" s="284">
        <v>69</v>
      </c>
      <c r="E54" s="284">
        <v>69</v>
      </c>
      <c r="F54" s="280">
        <f t="shared" si="20"/>
        <v>100</v>
      </c>
      <c r="G54" s="347"/>
      <c r="H54" s="347"/>
      <c r="I54" s="347"/>
      <c r="J54" s="284">
        <v>69</v>
      </c>
      <c r="K54" s="346"/>
      <c r="L54" s="355"/>
      <c r="M54" s="337"/>
    </row>
    <row r="55" spans="1:13" x14ac:dyDescent="0.25">
      <c r="A55" s="512" t="s">
        <v>86</v>
      </c>
      <c r="B55" s="512"/>
      <c r="C55" s="512"/>
      <c r="D55" s="512"/>
      <c r="E55" s="512"/>
      <c r="F55" s="512"/>
      <c r="G55" s="512"/>
      <c r="H55" s="512"/>
      <c r="I55" s="512"/>
      <c r="J55" s="512"/>
      <c r="K55" s="512"/>
      <c r="L55" s="330"/>
      <c r="M55" s="330"/>
    </row>
    <row r="56" spans="1:13" x14ac:dyDescent="0.25">
      <c r="A56" s="286"/>
      <c r="B56" s="163" t="s">
        <v>58</v>
      </c>
      <c r="C56" s="160"/>
      <c r="D56" s="323">
        <v>62.340123164377069</v>
      </c>
      <c r="E56" s="323">
        <v>93.181818181818173</v>
      </c>
      <c r="F56" s="277">
        <f t="shared" ref="F56" si="21">D56/E56*100</f>
        <v>66.901595591038813</v>
      </c>
      <c r="G56" s="323">
        <v>80.530554239696826</v>
      </c>
      <c r="H56" s="323">
        <v>85.106382978723403</v>
      </c>
      <c r="I56" s="323">
        <v>88.63636363636364</v>
      </c>
      <c r="J56" s="323">
        <v>93.181818181818173</v>
      </c>
      <c r="K56" s="323">
        <v>93.181818181818173</v>
      </c>
      <c r="L56" s="309"/>
      <c r="M56" s="333"/>
    </row>
    <row r="57" spans="1:13" x14ac:dyDescent="0.25">
      <c r="A57" s="544" t="s">
        <v>88</v>
      </c>
      <c r="B57" s="545"/>
      <c r="C57" s="545"/>
      <c r="D57" s="545"/>
      <c r="E57" s="545"/>
      <c r="F57" s="545"/>
      <c r="G57" s="545"/>
      <c r="H57" s="545"/>
      <c r="I57" s="545"/>
      <c r="J57" s="545"/>
      <c r="K57" s="546"/>
      <c r="L57" s="208"/>
      <c r="M57" s="333"/>
    </row>
    <row r="58" spans="1:13" x14ac:dyDescent="0.25">
      <c r="A58" s="275"/>
      <c r="B58" s="163" t="s">
        <v>58</v>
      </c>
      <c r="C58" s="328"/>
      <c r="D58" s="276">
        <v>73.68421052631578</v>
      </c>
      <c r="E58" s="357">
        <v>100</v>
      </c>
      <c r="F58" s="358">
        <f t="shared" ref="F58" si="22">D58/E58*100</f>
        <v>73.68421052631578</v>
      </c>
      <c r="G58" s="359">
        <v>89.473684210526315</v>
      </c>
      <c r="H58" s="359">
        <v>94.73684210526315</v>
      </c>
      <c r="I58" s="359">
        <v>94.73684210526315</v>
      </c>
      <c r="J58" s="360">
        <v>100</v>
      </c>
      <c r="K58" s="360">
        <v>100</v>
      </c>
      <c r="L58" s="361"/>
      <c r="M58" s="329"/>
    </row>
    <row r="59" spans="1:13" x14ac:dyDescent="0.25">
      <c r="A59" s="512" t="s">
        <v>89</v>
      </c>
      <c r="B59" s="512"/>
      <c r="C59" s="512"/>
      <c r="D59" s="512"/>
      <c r="E59" s="512"/>
      <c r="F59" s="512"/>
      <c r="G59" s="512"/>
      <c r="H59" s="512"/>
      <c r="I59" s="512"/>
      <c r="J59" s="512"/>
      <c r="K59" s="512"/>
      <c r="L59" s="304"/>
      <c r="M59" s="333"/>
    </row>
    <row r="60" spans="1:13" x14ac:dyDescent="0.25">
      <c r="A60" s="128">
        <v>77</v>
      </c>
      <c r="B60" s="327" t="s">
        <v>87</v>
      </c>
      <c r="C60" s="362"/>
      <c r="D60" s="331">
        <v>98.6</v>
      </c>
      <c r="E60" s="281">
        <v>100</v>
      </c>
      <c r="F60" s="269">
        <f t="shared" ref="F60:F61" si="23">D60/E60*100</f>
        <v>98.6</v>
      </c>
      <c r="G60" s="281">
        <v>100</v>
      </c>
      <c r="H60" s="281">
        <v>100</v>
      </c>
      <c r="I60" s="281">
        <v>100</v>
      </c>
      <c r="J60" s="281">
        <v>100</v>
      </c>
      <c r="K60" s="281">
        <v>100</v>
      </c>
      <c r="L60" s="304"/>
      <c r="M60" s="304"/>
    </row>
    <row r="61" spans="1:13" x14ac:dyDescent="0.25">
      <c r="A61" s="282"/>
      <c r="B61" s="157" t="s">
        <v>58</v>
      </c>
      <c r="C61" s="156"/>
      <c r="D61" s="334">
        <v>86.956521739130437</v>
      </c>
      <c r="E61" s="156">
        <v>100</v>
      </c>
      <c r="F61" s="271">
        <f t="shared" si="23"/>
        <v>86.956521739130437</v>
      </c>
      <c r="G61" s="363">
        <v>100</v>
      </c>
      <c r="H61" s="363">
        <v>100</v>
      </c>
      <c r="I61" s="363">
        <v>100</v>
      </c>
      <c r="J61" s="363">
        <v>100</v>
      </c>
      <c r="K61" s="363">
        <v>100</v>
      </c>
      <c r="L61" s="355"/>
      <c r="M61" s="337"/>
    </row>
    <row r="62" spans="1:13" x14ac:dyDescent="0.25">
      <c r="A62" s="553" t="s">
        <v>90</v>
      </c>
      <c r="B62" s="553"/>
      <c r="C62" s="553"/>
      <c r="D62" s="553"/>
      <c r="E62" s="553"/>
      <c r="F62" s="553"/>
      <c r="G62" s="553"/>
      <c r="H62" s="553"/>
      <c r="I62" s="553"/>
      <c r="J62" s="553"/>
      <c r="K62" s="553"/>
      <c r="L62" s="364"/>
      <c r="M62" s="364"/>
    </row>
    <row r="63" spans="1:13" x14ac:dyDescent="0.25">
      <c r="A63" s="365"/>
      <c r="B63" s="157" t="s">
        <v>58</v>
      </c>
      <c r="C63" s="366"/>
      <c r="D63" s="367">
        <v>36.6</v>
      </c>
      <c r="E63" s="367">
        <v>38.200000000000003</v>
      </c>
      <c r="F63" s="368">
        <f t="shared" ref="F63" si="24">D63/E63*100</f>
        <v>95.81151832460732</v>
      </c>
      <c r="G63" s="367">
        <v>37.5</v>
      </c>
      <c r="H63" s="367">
        <v>38</v>
      </c>
      <c r="I63" s="367">
        <v>38.1</v>
      </c>
      <c r="J63" s="367">
        <v>38.200000000000003</v>
      </c>
      <c r="K63" s="367">
        <v>38.200000000000003</v>
      </c>
      <c r="L63" s="364"/>
      <c r="M63" s="364"/>
    </row>
    <row r="64" spans="1:13" ht="15.75" customHeight="1" x14ac:dyDescent="0.25">
      <c r="A64" s="543" t="s">
        <v>91</v>
      </c>
      <c r="B64" s="543"/>
      <c r="C64" s="543"/>
      <c r="D64" s="543"/>
      <c r="E64" s="543"/>
      <c r="F64" s="543"/>
      <c r="G64" s="543"/>
      <c r="H64" s="543"/>
      <c r="I64" s="543"/>
      <c r="J64" s="543"/>
      <c r="K64" s="543"/>
      <c r="L64" s="364"/>
      <c r="M64" s="364"/>
    </row>
    <row r="65" spans="1:13" x14ac:dyDescent="0.25">
      <c r="A65" s="94"/>
      <c r="B65" s="188" t="s">
        <v>58</v>
      </c>
      <c r="C65" s="92"/>
      <c r="D65" s="92">
        <v>21.7</v>
      </c>
      <c r="E65" s="92">
        <v>24</v>
      </c>
      <c r="F65" s="369">
        <f t="shared" ref="F65" si="25">D65/E65*100</f>
        <v>90.416666666666671</v>
      </c>
      <c r="G65" s="93">
        <v>21.7</v>
      </c>
      <c r="H65" s="93">
        <v>22.5</v>
      </c>
      <c r="I65" s="93">
        <v>23.3</v>
      </c>
      <c r="J65" s="93">
        <v>24</v>
      </c>
      <c r="K65" s="93">
        <v>24</v>
      </c>
      <c r="L65" s="2"/>
      <c r="M65" s="2"/>
    </row>
    <row r="66" spans="1:13" x14ac:dyDescent="0.25">
      <c r="A66" s="290"/>
      <c r="B66" s="202"/>
      <c r="C66" s="370"/>
      <c r="D66" s="202"/>
      <c r="E66" s="202"/>
      <c r="F66" s="202"/>
      <c r="G66" s="202"/>
      <c r="H66" s="202"/>
      <c r="I66" s="202"/>
      <c r="J66" s="202"/>
      <c r="K66" s="202"/>
      <c r="L66" s="202"/>
      <c r="M66" s="291"/>
    </row>
    <row r="67" spans="1:13" x14ac:dyDescent="0.25">
      <c r="A67" s="263"/>
      <c r="B67" s="191"/>
      <c r="C67" s="192"/>
      <c r="D67" s="192"/>
      <c r="E67" s="192"/>
      <c r="F67" s="192"/>
      <c r="G67" s="192"/>
      <c r="H67" s="192"/>
      <c r="I67" s="192"/>
      <c r="J67" s="192"/>
      <c r="K67" s="192"/>
      <c r="L67" s="189"/>
    </row>
  </sheetData>
  <mergeCells count="33">
    <mergeCell ref="A7:K7"/>
    <mergeCell ref="A9:K9"/>
    <mergeCell ref="A11:K11"/>
    <mergeCell ref="A2:K2"/>
    <mergeCell ref="A4:A5"/>
    <mergeCell ref="B4:B5"/>
    <mergeCell ref="C4:C5"/>
    <mergeCell ref="D4:F4"/>
    <mergeCell ref="G4:K4"/>
    <mergeCell ref="A20:K20"/>
    <mergeCell ref="B22:K22"/>
    <mergeCell ref="A24:K24"/>
    <mergeCell ref="A13:K13"/>
    <mergeCell ref="A16:K16"/>
    <mergeCell ref="A18:K18"/>
    <mergeCell ref="A36:K36"/>
    <mergeCell ref="A34:K34"/>
    <mergeCell ref="A32:K32"/>
    <mergeCell ref="A26:K26"/>
    <mergeCell ref="A28:K28"/>
    <mergeCell ref="A30:K30"/>
    <mergeCell ref="A37:K37"/>
    <mergeCell ref="A39:K39"/>
    <mergeCell ref="A41:K41"/>
    <mergeCell ref="A42:K42"/>
    <mergeCell ref="A44:K44"/>
    <mergeCell ref="A62:K62"/>
    <mergeCell ref="A64:K64"/>
    <mergeCell ref="A46:K46"/>
    <mergeCell ref="A48:K48"/>
    <mergeCell ref="A55:K55"/>
    <mergeCell ref="A57:K57"/>
    <mergeCell ref="A59:K59"/>
  </mergeCells>
  <conditionalFormatting sqref="L38">
    <cfRule type="colorScale" priority="5">
      <colorScale>
        <cfvo type="min"/>
        <cfvo type="percentile" val="50"/>
        <cfvo type="max"/>
        <color rgb="FF63BE7B"/>
        <color rgb="FFFFEB84"/>
        <color rgb="FFF8696B"/>
      </colorScale>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разделы 1-3</vt:lpstr>
      <vt:lpstr>расшифровка по цвету</vt:lpstr>
      <vt:lpstr>Карта</vt:lpstr>
      <vt:lpstr>Светофор</vt:lpstr>
      <vt:lpstr>'разделы 1-3'!Заголовки_для_печати</vt:lpstr>
      <vt:lpstr>'разделы 1-3'!Область_печати</vt:lpstr>
    </vt:vector>
  </TitlesOfParts>
  <Company>SPecialiST RePack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UteulinaAS</dc:creator>
  <cp:lastModifiedBy>Пользователь</cp:lastModifiedBy>
  <cp:lastPrinted>2026-01-09T05:33:39Z</cp:lastPrinted>
  <dcterms:created xsi:type="dcterms:W3CDTF">2024-08-22T06:11:14Z</dcterms:created>
  <dcterms:modified xsi:type="dcterms:W3CDTF">2026-08-25T04:21:17Z</dcterms:modified>
</cp:coreProperties>
</file>