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4000" windowHeight="9300" tabRatio="838" activeTab="1"/>
  </bookViews>
  <sheets>
    <sheet name="1" sheetId="23" r:id="rId1"/>
    <sheet name="2" sheetId="38" r:id="rId2"/>
    <sheet name="3" sheetId="21" r:id="rId3"/>
    <sheet name="4" sheetId="20" r:id="rId4"/>
    <sheet name="5" sheetId="19" r:id="rId5"/>
    <sheet name="6" sheetId="18" r:id="rId6"/>
    <sheet name="7" sheetId="15" r:id="rId7"/>
    <sheet name="8" sheetId="24" r:id="rId8"/>
    <sheet name="9" sheetId="37" r:id="rId9"/>
  </sheets>
  <definedNames>
    <definedName name="_xlnm._FilterDatabase" localSheetId="4" hidden="1">'5'!$A$8:$F$166</definedName>
    <definedName name="_xlnm.Print_Area" localSheetId="0">'1'!$A$1:$O$28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" i="38" l="1"/>
  <c r="O49" i="38"/>
  <c r="L49" i="38"/>
  <c r="K49" i="38"/>
  <c r="H49" i="38"/>
  <c r="G49" i="38"/>
  <c r="P48" i="38"/>
  <c r="O48" i="38"/>
  <c r="L48" i="38"/>
  <c r="K48" i="38"/>
  <c r="H48" i="38"/>
  <c r="G48" i="38"/>
  <c r="N47" i="38"/>
  <c r="P47" i="38" s="1"/>
  <c r="M47" i="38"/>
  <c r="O47" i="38" s="1"/>
  <c r="K47" i="38"/>
  <c r="J47" i="38"/>
  <c r="I47" i="38"/>
  <c r="L47" i="38" s="1"/>
  <c r="G47" i="38"/>
  <c r="F47" i="38"/>
  <c r="H47" i="38" s="1"/>
  <c r="E47" i="38"/>
  <c r="O46" i="38"/>
  <c r="N46" i="38"/>
  <c r="P46" i="38" s="1"/>
  <c r="M46" i="38"/>
  <c r="K46" i="38"/>
  <c r="J46" i="38"/>
  <c r="L46" i="38" s="1"/>
  <c r="I46" i="38"/>
  <c r="G46" i="38"/>
  <c r="F46" i="38"/>
  <c r="H46" i="38" s="1"/>
  <c r="E46" i="38"/>
  <c r="P45" i="38"/>
  <c r="O45" i="38"/>
  <c r="H45" i="38"/>
  <c r="G45" i="38"/>
  <c r="N44" i="38"/>
  <c r="P44" i="38" s="1"/>
  <c r="M44" i="38"/>
  <c r="O44" i="38" s="1"/>
  <c r="I44" i="38"/>
  <c r="H44" i="38"/>
  <c r="E44" i="38"/>
  <c r="G44" i="38" s="1"/>
  <c r="O43" i="38"/>
  <c r="N43" i="38"/>
  <c r="P43" i="38" s="1"/>
  <c r="M43" i="38"/>
  <c r="I43" i="38"/>
  <c r="H43" i="38"/>
  <c r="E43" i="38"/>
  <c r="G43" i="38" s="1"/>
  <c r="P42" i="38"/>
  <c r="O42" i="38"/>
  <c r="L42" i="38"/>
  <c r="K42" i="38"/>
  <c r="H42" i="38"/>
  <c r="G42" i="38"/>
  <c r="N41" i="38"/>
  <c r="M41" i="38"/>
  <c r="P41" i="38" s="1"/>
  <c r="J41" i="38"/>
  <c r="I41" i="38"/>
  <c r="L41" i="38" s="1"/>
  <c r="F41" i="38"/>
  <c r="E41" i="38"/>
  <c r="H41" i="38" s="1"/>
  <c r="P40" i="38"/>
  <c r="O40" i="38"/>
  <c r="L40" i="38"/>
  <c r="K40" i="38"/>
  <c r="H40" i="38"/>
  <c r="G40" i="38"/>
  <c r="N39" i="38"/>
  <c r="P39" i="38" s="1"/>
  <c r="M39" i="38"/>
  <c r="O39" i="38" s="1"/>
  <c r="J39" i="38"/>
  <c r="L39" i="38" s="1"/>
  <c r="I39" i="38"/>
  <c r="K39" i="38" s="1"/>
  <c r="F39" i="38"/>
  <c r="H39" i="38" s="1"/>
  <c r="E39" i="38"/>
  <c r="G39" i="38" s="1"/>
  <c r="N38" i="38"/>
  <c r="P38" i="38" s="1"/>
  <c r="M38" i="38"/>
  <c r="O38" i="38" s="1"/>
  <c r="J38" i="38"/>
  <c r="L38" i="38" s="1"/>
  <c r="I38" i="38"/>
  <c r="K38" i="38" s="1"/>
  <c r="F38" i="38"/>
  <c r="H38" i="38" s="1"/>
  <c r="E38" i="38"/>
  <c r="G38" i="38" s="1"/>
  <c r="P37" i="38"/>
  <c r="O37" i="38"/>
  <c r="L37" i="38"/>
  <c r="K37" i="38"/>
  <c r="H37" i="38"/>
  <c r="G37" i="38"/>
  <c r="O36" i="38"/>
  <c r="N36" i="38"/>
  <c r="M36" i="38"/>
  <c r="P36" i="38" s="1"/>
  <c r="K36" i="38"/>
  <c r="J36" i="38"/>
  <c r="I36" i="38"/>
  <c r="L36" i="38" s="1"/>
  <c r="G36" i="38"/>
  <c r="F36" i="38"/>
  <c r="E36" i="38"/>
  <c r="H36" i="38" s="1"/>
  <c r="P35" i="38"/>
  <c r="O35" i="38"/>
  <c r="L35" i="38"/>
  <c r="K35" i="38"/>
  <c r="H35" i="38"/>
  <c r="G35" i="38"/>
  <c r="N34" i="38"/>
  <c r="P34" i="38" s="1"/>
  <c r="M34" i="38"/>
  <c r="O34" i="38" s="1"/>
  <c r="J34" i="38"/>
  <c r="L34" i="38" s="1"/>
  <c r="I34" i="38"/>
  <c r="K34" i="38" s="1"/>
  <c r="F34" i="38"/>
  <c r="H34" i="38" s="1"/>
  <c r="E34" i="38"/>
  <c r="G34" i="38" s="1"/>
  <c r="N33" i="38"/>
  <c r="P33" i="38" s="1"/>
  <c r="M33" i="38"/>
  <c r="O33" i="38" s="1"/>
  <c r="J33" i="38"/>
  <c r="L33" i="38" s="1"/>
  <c r="I33" i="38"/>
  <c r="K33" i="38" s="1"/>
  <c r="F33" i="38"/>
  <c r="H33" i="38" s="1"/>
  <c r="E33" i="38"/>
  <c r="G33" i="38" s="1"/>
  <c r="P32" i="38"/>
  <c r="O32" i="38"/>
  <c r="L32" i="38"/>
  <c r="K32" i="38"/>
  <c r="H32" i="38"/>
  <c r="G32" i="38"/>
  <c r="O31" i="38"/>
  <c r="N31" i="38"/>
  <c r="M31" i="38"/>
  <c r="P31" i="38" s="1"/>
  <c r="K31" i="38"/>
  <c r="J31" i="38"/>
  <c r="I31" i="38"/>
  <c r="L31" i="38" s="1"/>
  <c r="G31" i="38"/>
  <c r="F31" i="38"/>
  <c r="E31" i="38"/>
  <c r="H31" i="38" s="1"/>
  <c r="O30" i="38"/>
  <c r="N30" i="38"/>
  <c r="M30" i="38"/>
  <c r="P30" i="38" s="1"/>
  <c r="K30" i="38"/>
  <c r="J30" i="38"/>
  <c r="I30" i="38"/>
  <c r="L30" i="38" s="1"/>
  <c r="G30" i="38"/>
  <c r="F30" i="38"/>
  <c r="E30" i="38"/>
  <c r="H30" i="38" s="1"/>
  <c r="P29" i="38"/>
  <c r="O29" i="38"/>
  <c r="L29" i="38"/>
  <c r="K29" i="38"/>
  <c r="H29" i="38"/>
  <c r="G29" i="38"/>
  <c r="N28" i="38"/>
  <c r="P28" i="38" s="1"/>
  <c r="M28" i="38"/>
  <c r="O28" i="38" s="1"/>
  <c r="J28" i="38"/>
  <c r="L28" i="38" s="1"/>
  <c r="I28" i="38"/>
  <c r="K28" i="38" s="1"/>
  <c r="F28" i="38"/>
  <c r="H28" i="38" s="1"/>
  <c r="E28" i="38"/>
  <c r="G28" i="38" s="1"/>
  <c r="N27" i="38"/>
  <c r="P27" i="38" s="1"/>
  <c r="M27" i="38"/>
  <c r="O27" i="38" s="1"/>
  <c r="J27" i="38"/>
  <c r="L27" i="38" s="1"/>
  <c r="I27" i="38"/>
  <c r="K27" i="38" s="1"/>
  <c r="F27" i="38"/>
  <c r="H27" i="38" s="1"/>
  <c r="E27" i="38"/>
  <c r="G27" i="38" s="1"/>
  <c r="P26" i="38"/>
  <c r="O26" i="38"/>
  <c r="L26" i="38"/>
  <c r="K26" i="38"/>
  <c r="H26" i="38"/>
  <c r="G26" i="38"/>
  <c r="O25" i="38"/>
  <c r="N25" i="38"/>
  <c r="M25" i="38"/>
  <c r="P25" i="38" s="1"/>
  <c r="K25" i="38"/>
  <c r="J25" i="38"/>
  <c r="I25" i="38"/>
  <c r="L25" i="38" s="1"/>
  <c r="G25" i="38"/>
  <c r="F25" i="38"/>
  <c r="E25" i="38"/>
  <c r="H25" i="38" s="1"/>
  <c r="P24" i="38"/>
  <c r="O24" i="38"/>
  <c r="L24" i="38"/>
  <c r="K24" i="38"/>
  <c r="H24" i="38"/>
  <c r="G24" i="38"/>
  <c r="N23" i="38"/>
  <c r="P23" i="38" s="1"/>
  <c r="M23" i="38"/>
  <c r="J23" i="38"/>
  <c r="L23" i="38" s="1"/>
  <c r="I23" i="38"/>
  <c r="F23" i="38"/>
  <c r="H23" i="38" s="1"/>
  <c r="E23" i="38"/>
  <c r="P22" i="38"/>
  <c r="O22" i="38"/>
  <c r="L22" i="38"/>
  <c r="K22" i="38"/>
  <c r="H22" i="38"/>
  <c r="G22" i="38"/>
  <c r="P21" i="38"/>
  <c r="O21" i="38"/>
  <c r="N21" i="38"/>
  <c r="M21" i="38"/>
  <c r="L21" i="38"/>
  <c r="K21" i="38"/>
  <c r="J21" i="38"/>
  <c r="I21" i="38"/>
  <c r="H21" i="38"/>
  <c r="G21" i="38"/>
  <c r="F21" i="38"/>
  <c r="E21" i="38"/>
  <c r="P20" i="38"/>
  <c r="O20" i="38"/>
  <c r="L20" i="38"/>
  <c r="K20" i="38"/>
  <c r="H20" i="38"/>
  <c r="G20" i="38"/>
  <c r="N19" i="38"/>
  <c r="P19" i="38" s="1"/>
  <c r="M19" i="38"/>
  <c r="J19" i="38"/>
  <c r="L19" i="38" s="1"/>
  <c r="I19" i="38"/>
  <c r="F19" i="38"/>
  <c r="H19" i="38" s="1"/>
  <c r="E19" i="38"/>
  <c r="N18" i="38"/>
  <c r="P18" i="38" s="1"/>
  <c r="M18" i="38"/>
  <c r="J18" i="38"/>
  <c r="L18" i="38" s="1"/>
  <c r="I18" i="38"/>
  <c r="F18" i="38"/>
  <c r="H18" i="38" s="1"/>
  <c r="E18" i="38"/>
  <c r="P17" i="38"/>
  <c r="O17" i="38"/>
  <c r="L17" i="38"/>
  <c r="K17" i="38"/>
  <c r="H17" i="38"/>
  <c r="G17" i="38"/>
  <c r="P16" i="38"/>
  <c r="O16" i="38"/>
  <c r="N16" i="38"/>
  <c r="M16" i="38"/>
  <c r="L16" i="38"/>
  <c r="K16" i="38"/>
  <c r="J16" i="38"/>
  <c r="I16" i="38"/>
  <c r="H16" i="38"/>
  <c r="G16" i="38"/>
  <c r="F16" i="38"/>
  <c r="E16" i="38"/>
  <c r="P15" i="38"/>
  <c r="O15" i="38"/>
  <c r="L15" i="38"/>
  <c r="K15" i="38"/>
  <c r="H15" i="38"/>
  <c r="G15" i="38"/>
  <c r="P14" i="38"/>
  <c r="O14" i="38"/>
  <c r="L14" i="38"/>
  <c r="K14" i="38"/>
  <c r="H14" i="38"/>
  <c r="G14" i="38"/>
  <c r="P13" i="38"/>
  <c r="O13" i="38"/>
  <c r="N13" i="38"/>
  <c r="M13" i="38"/>
  <c r="L13" i="38"/>
  <c r="K13" i="38"/>
  <c r="J13" i="38"/>
  <c r="I13" i="38"/>
  <c r="H13" i="38"/>
  <c r="G13" i="38"/>
  <c r="F13" i="38"/>
  <c r="E13" i="38"/>
  <c r="P12" i="38"/>
  <c r="O12" i="38"/>
  <c r="L12" i="38"/>
  <c r="K12" i="38"/>
  <c r="H12" i="38"/>
  <c r="G12" i="38"/>
  <c r="N11" i="38"/>
  <c r="P11" i="38" s="1"/>
  <c r="M11" i="38"/>
  <c r="J11" i="38"/>
  <c r="L11" i="38" s="1"/>
  <c r="I11" i="38"/>
  <c r="F11" i="38"/>
  <c r="H11" i="38" s="1"/>
  <c r="E11" i="38"/>
  <c r="P10" i="38"/>
  <c r="O10" i="38"/>
  <c r="L10" i="38"/>
  <c r="K10" i="38"/>
  <c r="H10" i="38"/>
  <c r="G10" i="38"/>
  <c r="P9" i="38"/>
  <c r="O9" i="38"/>
  <c r="L9" i="38"/>
  <c r="K9" i="38"/>
  <c r="H9" i="38"/>
  <c r="G9" i="38"/>
  <c r="N8" i="38"/>
  <c r="P8" i="38" s="1"/>
  <c r="M8" i="38"/>
  <c r="J8" i="38"/>
  <c r="L8" i="38" s="1"/>
  <c r="I8" i="38"/>
  <c r="F8" i="38"/>
  <c r="H8" i="38" s="1"/>
  <c r="E8" i="38"/>
  <c r="N7" i="38"/>
  <c r="P7" i="38" s="1"/>
  <c r="M7" i="38"/>
  <c r="J7" i="38"/>
  <c r="L7" i="38" s="1"/>
  <c r="I7" i="38"/>
  <c r="F7" i="38"/>
  <c r="H7" i="38" s="1"/>
  <c r="E7" i="38"/>
  <c r="N6" i="38"/>
  <c r="P6" i="38" s="1"/>
  <c r="M6" i="38"/>
  <c r="J6" i="38"/>
  <c r="L6" i="38" s="1"/>
  <c r="I6" i="38"/>
  <c r="F6" i="38"/>
  <c r="H6" i="38" s="1"/>
  <c r="E6" i="38"/>
  <c r="G41" i="38" l="1"/>
  <c r="K41" i="38"/>
  <c r="O41" i="38"/>
  <c r="K6" i="38"/>
  <c r="O7" i="38"/>
  <c r="O8" i="38"/>
  <c r="O11" i="38"/>
  <c r="K18" i="38"/>
  <c r="O19" i="38"/>
  <c r="O23" i="38"/>
  <c r="G6" i="38"/>
  <c r="O6" i="38"/>
  <c r="G7" i="38"/>
  <c r="K7" i="38"/>
  <c r="G8" i="38"/>
  <c r="K8" i="38"/>
  <c r="G11" i="38"/>
  <c r="K11" i="38"/>
  <c r="G18" i="38"/>
  <c r="O18" i="38"/>
  <c r="G19" i="38"/>
  <c r="K19" i="38"/>
  <c r="G23" i="38"/>
  <c r="K23" i="38"/>
  <c r="F223" i="19" l="1"/>
  <c r="F224" i="19"/>
  <c r="F225" i="19"/>
  <c r="F226" i="19"/>
  <c r="F227" i="19"/>
  <c r="F228" i="19"/>
  <c r="F229" i="19"/>
  <c r="F230" i="19"/>
  <c r="F231" i="19"/>
  <c r="F232" i="19"/>
  <c r="F233" i="19"/>
  <c r="F217" i="19" l="1"/>
  <c r="F218" i="19"/>
  <c r="F219" i="19"/>
  <c r="F220" i="19"/>
  <c r="F221" i="19"/>
  <c r="F222" i="19"/>
  <c r="F7" i="19"/>
  <c r="E36" i="21"/>
  <c r="F209" i="19" l="1"/>
  <c r="F210" i="19"/>
  <c r="F211" i="19"/>
  <c r="F212" i="19"/>
  <c r="F213" i="19"/>
  <c r="F214" i="19"/>
  <c r="F215" i="19"/>
  <c r="F216" i="19"/>
  <c r="F208" i="19" l="1"/>
  <c r="F207" i="19"/>
  <c r="F206" i="19"/>
  <c r="F205" i="19"/>
  <c r="F204" i="19"/>
  <c r="F203" i="19"/>
  <c r="F202" i="19"/>
  <c r="F201" i="19"/>
  <c r="F200" i="19"/>
  <c r="F199" i="19"/>
  <c r="F198" i="19"/>
  <c r="F197" i="19"/>
  <c r="F196" i="19"/>
  <c r="F195" i="19"/>
  <c r="F194" i="19"/>
  <c r="F193" i="19"/>
  <c r="F192" i="19"/>
  <c r="F191" i="19"/>
  <c r="F190" i="19"/>
  <c r="F189" i="19"/>
  <c r="F188" i="19"/>
  <c r="F187" i="19"/>
  <c r="F186" i="19"/>
  <c r="F185" i="19"/>
  <c r="F184" i="19"/>
  <c r="F183" i="19"/>
  <c r="F182" i="19"/>
  <c r="F181" i="19"/>
  <c r="F180" i="19"/>
  <c r="F179" i="19"/>
  <c r="F178" i="19"/>
  <c r="F177" i="19"/>
  <c r="F176" i="19"/>
  <c r="F175" i="19"/>
  <c r="F174" i="19"/>
  <c r="F173" i="19"/>
  <c r="F172" i="19"/>
  <c r="F171" i="19"/>
  <c r="F170" i="19"/>
  <c r="F169" i="19"/>
  <c r="F168" i="19"/>
  <c r="F167" i="19"/>
  <c r="F166" i="19"/>
  <c r="F165" i="19"/>
  <c r="F164" i="19"/>
  <c r="F163" i="19"/>
  <c r="F162" i="19"/>
  <c r="F161" i="19"/>
  <c r="F160" i="19"/>
  <c r="F159" i="19"/>
  <c r="F158" i="19"/>
  <c r="F157" i="19"/>
  <c r="F156" i="19"/>
  <c r="F155" i="19"/>
  <c r="F154" i="19"/>
  <c r="F153" i="19"/>
  <c r="F152" i="19"/>
  <c r="F151" i="19"/>
  <c r="F150" i="19"/>
  <c r="F149" i="19"/>
  <c r="F148" i="19"/>
  <c r="F147" i="19"/>
  <c r="F146" i="19"/>
  <c r="F145" i="19"/>
  <c r="F144" i="19"/>
  <c r="F143" i="19"/>
  <c r="F142" i="19"/>
  <c r="F141" i="19"/>
  <c r="F140" i="19"/>
  <c r="F139" i="19"/>
  <c r="F138" i="19"/>
  <c r="F137" i="19"/>
  <c r="F136" i="19"/>
  <c r="F135" i="19"/>
  <c r="F134" i="19"/>
  <c r="F133" i="19"/>
  <c r="F132" i="19"/>
  <c r="F131" i="19"/>
  <c r="F130" i="19"/>
  <c r="F129" i="19"/>
  <c r="F128" i="19"/>
  <c r="F127" i="19"/>
  <c r="F126" i="19"/>
  <c r="F125" i="19"/>
  <c r="F124" i="19"/>
  <c r="F123" i="19"/>
  <c r="F122" i="19"/>
  <c r="F121" i="19"/>
  <c r="F120" i="19"/>
  <c r="F119" i="19"/>
  <c r="F118" i="19"/>
  <c r="F117" i="19"/>
  <c r="F116" i="19"/>
  <c r="F115" i="19"/>
  <c r="F114" i="19"/>
  <c r="F113" i="19"/>
  <c r="F112" i="19"/>
  <c r="F111" i="19"/>
  <c r="F110" i="19"/>
  <c r="F109" i="19"/>
  <c r="F108" i="19"/>
  <c r="F107" i="19"/>
  <c r="F106" i="19"/>
  <c r="F105" i="19"/>
  <c r="F104" i="19"/>
  <c r="F103" i="19"/>
  <c r="F102" i="19"/>
  <c r="F101" i="19"/>
  <c r="F100" i="19"/>
  <c r="F99" i="19"/>
  <c r="F98" i="19"/>
  <c r="F97" i="19"/>
  <c r="F96" i="19"/>
  <c r="F95" i="19"/>
  <c r="F94" i="19"/>
  <c r="F93" i="19"/>
  <c r="F92" i="19"/>
  <c r="F91" i="19"/>
  <c r="F90" i="19"/>
  <c r="F89" i="19"/>
  <c r="F88" i="19"/>
  <c r="F87" i="19"/>
  <c r="F86" i="19"/>
  <c r="F85" i="19"/>
  <c r="F84" i="19"/>
  <c r="F83" i="19"/>
  <c r="F82" i="19"/>
  <c r="F81" i="19"/>
  <c r="F80" i="19"/>
  <c r="F79" i="19"/>
  <c r="F78" i="19"/>
  <c r="F77" i="19"/>
  <c r="F76" i="19"/>
  <c r="F75" i="19"/>
  <c r="F74" i="19"/>
  <c r="F73" i="19"/>
  <c r="F72" i="19"/>
  <c r="F71" i="19"/>
  <c r="F70" i="19"/>
  <c r="F69" i="19"/>
  <c r="F68" i="19"/>
  <c r="F67" i="19"/>
  <c r="F66" i="19"/>
  <c r="F65" i="19"/>
  <c r="F64" i="19"/>
  <c r="F63" i="19"/>
  <c r="F62" i="19"/>
  <c r="F61" i="19"/>
  <c r="F60" i="19"/>
  <c r="F59" i="19"/>
  <c r="F58" i="19"/>
  <c r="F57" i="19"/>
  <c r="F56" i="19"/>
  <c r="F55" i="19"/>
  <c r="F54" i="19"/>
  <c r="F53" i="19"/>
  <c r="F52" i="19"/>
  <c r="F51" i="19"/>
  <c r="F50" i="19"/>
  <c r="F49" i="19"/>
  <c r="F48" i="19"/>
  <c r="F47" i="19"/>
  <c r="F46" i="19"/>
  <c r="F45" i="19"/>
  <c r="F44" i="19"/>
  <c r="F43" i="19"/>
  <c r="F42" i="19"/>
  <c r="F41" i="19"/>
  <c r="F40" i="19"/>
  <c r="F39" i="19"/>
  <c r="F38" i="19"/>
  <c r="F37" i="19"/>
  <c r="F36" i="19"/>
  <c r="F35" i="19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D6" i="21" l="1"/>
  <c r="C6" i="21"/>
  <c r="E35" i="21" l="1"/>
  <c r="E34" i="21" l="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6" i="21" l="1"/>
</calcChain>
</file>

<file path=xl/sharedStrings.xml><?xml version="1.0" encoding="utf-8"?>
<sst xmlns="http://schemas.openxmlformats.org/spreadsheetml/2006/main" count="1039" uniqueCount="673">
  <si>
    <t xml:space="preserve">Наименование </t>
  </si>
  <si>
    <t xml:space="preserve">1 </t>
  </si>
  <si>
    <t>Итого</t>
  </si>
  <si>
    <t>1</t>
  </si>
  <si>
    <t>2</t>
  </si>
  <si>
    <t>3</t>
  </si>
  <si>
    <t>4</t>
  </si>
  <si>
    <t>5</t>
  </si>
  <si>
    <t>6</t>
  </si>
  <si>
    <t>7</t>
  </si>
  <si>
    <t>212</t>
  </si>
  <si>
    <t>213</t>
  </si>
  <si>
    <t>410</t>
  </si>
  <si>
    <t>111</t>
  </si>
  <si>
    <t>131</t>
  </si>
  <si>
    <t>150</t>
  </si>
  <si>
    <t>152</t>
  </si>
  <si>
    <t>159</t>
  </si>
  <si>
    <t>153</t>
  </si>
  <si>
    <t>Возврат части средств, привлеченных из Национального фонда Республики Казахстан</t>
  </si>
  <si>
    <t>130</t>
  </si>
  <si>
    <t>155</t>
  </si>
  <si>
    <t>210</t>
  </si>
  <si>
    <t>Таблица 8</t>
  </si>
  <si>
    <t>КБК</t>
  </si>
  <si>
    <t>Текущие затраты</t>
  </si>
  <si>
    <t>Затраты на товары и услуги</t>
  </si>
  <si>
    <t>110</t>
  </si>
  <si>
    <t>Заработная плата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</si>
  <si>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</si>
  <si>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</si>
  <si>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</si>
  <si>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</si>
  <si>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</si>
  <si>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</si>
  <si>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</si>
  <si>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</si>
  <si>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</si>
  <si>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</si>
  <si>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</si>
  <si>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</si>
  <si>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</si>
  <si>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</si>
  <si>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</si>
  <si>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Выплата заработной платы отдельным категориям граждан и отчисления взносов в соответствии с законодательными актами Республики Казахстан</t>
  </si>
  <si>
    <t>Оплата труда технического персонала</t>
  </si>
  <si>
    <t>135</t>
  </si>
  <si>
    <t>Взносы работодателей по техническому персоналу</t>
  </si>
  <si>
    <t>136</t>
  </si>
  <si>
    <t>Командировки и служебные разъезды внутри страны технического персонала</t>
  </si>
  <si>
    <t>140</t>
  </si>
  <si>
    <t>Приобретение запасов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</si>
  <si>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</si>
  <si>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</si>
  <si>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</si>
  <si>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</si>
  <si>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</si>
  <si>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</si>
  <si>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</si>
  <si>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</si>
  <si>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</si>
  <si>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</si>
  <si>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Приобретение  услуг и работ</t>
  </si>
  <si>
    <t>151</t>
  </si>
  <si>
    <t>Оплата коммунальных услуг</t>
  </si>
  <si>
    <t>Оплата услуг связи</t>
  </si>
  <si>
    <t>Оплата транспортных услуг</t>
  </si>
  <si>
    <t>154</t>
  </si>
  <si>
    <t>Оплата аренды за помещение</t>
  </si>
  <si>
    <t>Оплата услуг в рамках государственного социального заказа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</si>
  <si>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</si>
  <si>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</si>
  <si>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</si>
  <si>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</si>
  <si>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</si>
  <si>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162</t>
  </si>
  <si>
    <t>Командировки и служебные разъезды за пределы страны</t>
  </si>
  <si>
    <t>165</t>
  </si>
  <si>
    <t>Исполнение исполнительных документов, судебных актов</t>
  </si>
  <si>
    <t>169</t>
  </si>
  <si>
    <t>Прочие текущие затраты</t>
  </si>
  <si>
    <t>Выплата вознаграждений</t>
  </si>
  <si>
    <t>Выплаты вознаграждений по внутренним займам</t>
  </si>
  <si>
    <t>Текущие трансферты</t>
  </si>
  <si>
    <t>310</t>
  </si>
  <si>
    <t>Бюджетные субсидии</t>
  </si>
  <si>
    <t>311</t>
  </si>
  <si>
    <t>Субсидии физическим и юридическим лицам, в том числе крестьянским (фермерским) хозяйствам</t>
  </si>
  <si>
    <t>320</t>
  </si>
  <si>
    <t>Трансферты физическим лицам</t>
  </si>
  <si>
    <t>322</t>
  </si>
  <si>
    <t>330</t>
  </si>
  <si>
    <t>Текущие трансферты другим уровням государственного управления</t>
  </si>
  <si>
    <t>331</t>
  </si>
  <si>
    <t>Субвенции</t>
  </si>
  <si>
    <t>339</t>
  </si>
  <si>
    <t>350</t>
  </si>
  <si>
    <t>Прочие текущие трансферты</t>
  </si>
  <si>
    <t>352</t>
  </si>
  <si>
    <t>Капитальные затраты</t>
  </si>
  <si>
    <t>Приобретение основного капитала</t>
  </si>
  <si>
    <t>Приобретение основных средств, нематериальных и биологических  активов</t>
  </si>
  <si>
    <t>412</t>
  </si>
  <si>
    <t>Приобретение помещений, зданий, сооружений, передаточных устройств</t>
  </si>
  <si>
    <t>413</t>
  </si>
  <si>
    <t>Приобретение транспортных средств</t>
  </si>
  <si>
    <t>414</t>
  </si>
  <si>
    <t>Приобретение машин, оборудования, инструментов, производственного и хозяйственного инвентаря</t>
  </si>
  <si>
    <t>416</t>
  </si>
  <si>
    <t>Приобретение нематериальных активов</t>
  </si>
  <si>
    <t>418</t>
  </si>
  <si>
    <t>Материально-техническое оснащение государственных предприятий</t>
  </si>
  <si>
    <t>419</t>
  </si>
  <si>
    <t>Приобретение прочих основных средств</t>
  </si>
  <si>
    <t>420</t>
  </si>
  <si>
    <t>Капитальный ремонт основных средств</t>
  </si>
  <si>
    <t>421</t>
  </si>
  <si>
    <t>Капитальный ремонт помещений, зданий, сооружений, передаточных устройств</t>
  </si>
  <si>
    <t>422</t>
  </si>
  <si>
    <t>Капитальный ремонт дорог</t>
  </si>
  <si>
    <t>423</t>
  </si>
  <si>
    <t>Капитальный ремонт помещений, зданий, сооружений государственных предприятий</t>
  </si>
  <si>
    <t>430</t>
  </si>
  <si>
    <t>Капитальные затраты, направленные на развитие</t>
  </si>
  <si>
    <t>431</t>
  </si>
  <si>
    <t>Строительство новых объектов и реконструкция имеющихся объектов</t>
  </si>
  <si>
    <t>432</t>
  </si>
  <si>
    <t>Строительство дорог</t>
  </si>
  <si>
    <t>440</t>
  </si>
  <si>
    <t>Целевые трансферты на развитие</t>
  </si>
  <si>
    <t>441</t>
  </si>
  <si>
    <t>Целевые трансферты на развитие другим уровням государственного управления</t>
  </si>
  <si>
    <t>Бюджетные кредиты</t>
  </si>
  <si>
    <t>510</t>
  </si>
  <si>
    <t>Внутренние бюджетные кредиты</t>
  </si>
  <si>
    <t>511</t>
  </si>
  <si>
    <t>Бюджетные кредиты местным исполнительным органам, за исключением бюджетных кредитов на реализацию бюджетных инвестиционных проектов</t>
  </si>
  <si>
    <t>512</t>
  </si>
  <si>
    <t>Бюджетные кредиты местным исполнительным органам на реализацию бюджетных инвестиционных проектов</t>
  </si>
  <si>
    <t>513</t>
  </si>
  <si>
    <t>Бюджетные кредиты специализированным организациям</t>
  </si>
  <si>
    <t>519</t>
  </si>
  <si>
    <t>Прочие внутренние бюджетные кредиты</t>
  </si>
  <si>
    <t>Приобретение финансовых активов</t>
  </si>
  <si>
    <t>610</t>
  </si>
  <si>
    <t>612</t>
  </si>
  <si>
    <t>Формирование и увеличение уставных капиталов субъектов квазигосударственного сектора</t>
  </si>
  <si>
    <t>Выполнение государственных обязательств по проектам государственно-частного партнерства</t>
  </si>
  <si>
    <t>163</t>
  </si>
  <si>
    <t>Затраты Фонда всеобщего обязательного среднего образования</t>
  </si>
  <si>
    <t>Выплаты вознаграждений по займам, полученным из вышестоящего бюджета местными исполнительными органами</t>
  </si>
  <si>
    <t>338</t>
  </si>
  <si>
    <t>Возврат целевых трансфертов</t>
  </si>
  <si>
    <t>336</t>
  </si>
  <si>
    <t>337</t>
  </si>
  <si>
    <t>Трансферты органам местного самоуправления</t>
  </si>
  <si>
    <t>Выплаты вознаграждений по внутренним займам местных исполнительных органов</t>
  </si>
  <si>
    <t>8</t>
  </si>
  <si>
    <t>810</t>
  </si>
  <si>
    <t>811</t>
  </si>
  <si>
    <t>Отклонение от плана за отчетный период</t>
  </si>
  <si>
    <t>Исп. %</t>
  </si>
  <si>
    <t xml:space="preserve">тыс тенге </t>
  </si>
  <si>
    <t>Исполнение расходов областного бюджета по экономической классификации расходов</t>
  </si>
  <si>
    <t>Бюджет зањнамасымен ќарастырылѓан жаѓдайларда жалпы сипаттаѓы трансферттерды ќайтару</t>
  </si>
  <si>
    <t>710</t>
  </si>
  <si>
    <t>711</t>
  </si>
  <si>
    <t>Погашение займов</t>
  </si>
  <si>
    <t>Погашение основного долга по внутренним займам</t>
  </si>
  <si>
    <t>Погашение основного долга перед вышестоящим бюджетом</t>
  </si>
  <si>
    <t>712</t>
  </si>
  <si>
    <t>Погашение основного долга по государственным эмиссионным ценным бумагам, размещенным на  внутреннем рынке</t>
  </si>
  <si>
    <t>Наименование</t>
  </si>
  <si>
    <t xml:space="preserve">Исп, %  </t>
  </si>
  <si>
    <t>Жамбылский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</si>
  <si>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</si>
  <si>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</si>
  <si>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</si>
  <si>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</si>
  <si>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Байзакский район</t>
  </si>
  <si>
    <t>Шуский район</t>
  </si>
  <si>
    <t>г.Тараз</t>
  </si>
  <si>
    <t>Таблица 6</t>
  </si>
  <si>
    <t>Субвенции выделяемые районам из областного бюджета</t>
  </si>
  <si>
    <t>Жуалынский район</t>
  </si>
  <si>
    <t>район Турара Рыскулова</t>
  </si>
  <si>
    <t>Таласский район</t>
  </si>
  <si>
    <t>Таблица 5</t>
  </si>
  <si>
    <t>АБП</t>
  </si>
  <si>
    <t>из них:</t>
  </si>
  <si>
    <t>251</t>
  </si>
  <si>
    <t>252</t>
  </si>
  <si>
    <t>253</t>
  </si>
  <si>
    <t>254</t>
  </si>
  <si>
    <t>255</t>
  </si>
  <si>
    <t>256</t>
  </si>
  <si>
    <t>257</t>
  </si>
  <si>
    <t>258</t>
  </si>
  <si>
    <t>261</t>
  </si>
  <si>
    <t>266</t>
  </si>
  <si>
    <t>268</t>
  </si>
  <si>
    <t>269</t>
  </si>
  <si>
    <t>271</t>
  </si>
  <si>
    <t>272</t>
  </si>
  <si>
    <t>279</t>
  </si>
  <si>
    <t>282</t>
  </si>
  <si>
    <t>285</t>
  </si>
  <si>
    <t>287</t>
  </si>
  <si>
    <t>719</t>
  </si>
  <si>
    <t>724</t>
  </si>
  <si>
    <t>Таблица 4</t>
  </si>
  <si>
    <t>ФГР</t>
  </si>
  <si>
    <t>Доля расходов в общем объеме расходов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</si>
  <si>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</si>
  <si>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</si>
  <si>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</si>
  <si>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</si>
  <si>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</si>
  <si>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</si>
  <si>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</si>
  <si>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</si>
  <si>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05</t>
  </si>
  <si>
    <t>Здравоохранение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</si>
  <si>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</si>
  <si>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</si>
  <si>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</si>
  <si>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</si>
  <si>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</si>
  <si>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</si>
  <si>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09</t>
  </si>
  <si>
    <t>Топливно-энергетический комплекс и недропользование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</si>
  <si>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</si>
  <si>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</si>
  <si>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</si>
  <si>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</si>
  <si>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</si>
  <si>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</si>
  <si>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</si>
  <si>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</si>
  <si>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</si>
  <si>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</si>
  <si>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</si>
  <si>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</si>
  <si>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Таблица 3</t>
  </si>
  <si>
    <t xml:space="preserve">тыс.тенге </t>
  </si>
  <si>
    <t>В %-х
к сводному плану фин-ния</t>
  </si>
  <si>
    <t>1-таблица</t>
  </si>
  <si>
    <t>План</t>
  </si>
  <si>
    <t>Факт</t>
  </si>
  <si>
    <t xml:space="preserve">                %-исполнения</t>
  </si>
  <si>
    <t>ПОСТУПЛЕНИЯ</t>
  </si>
  <si>
    <t>I. ДОХОДЫ</t>
  </si>
  <si>
    <t>ДОХОДЫ (без учета трансфертов)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</si>
  <si>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</si>
  <si>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</si>
  <si>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</si>
  <si>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</si>
  <si>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РАСХОДЫ</t>
  </si>
  <si>
    <t>II. ЗАТРАТЫ</t>
  </si>
  <si>
    <t>III. ЧИСТОЕ БЮДЖЕТНОЕ КРЕДИТОВАНИЕ</t>
  </si>
  <si>
    <t>БЮДЖЕТНЫЕ КРЕДИТЫ</t>
  </si>
  <si>
    <t>ПОГАШЕНИЕ БЮДЖЕТНЫХ КРЕДИТОВ</t>
  </si>
  <si>
    <t>IV. САЛЬДО ПО ОПЕРАЦИЯМ С ФИНАНСОВЫМИ АКТИВАМИ</t>
  </si>
  <si>
    <t>ПРИОБРЕТЕНИЕ ФИНАНСОВЫХ АКТИВОВ ГОСУДАРСТВА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</si>
  <si>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</si>
  <si>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</si>
  <si>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</si>
  <si>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</si>
  <si>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ПОГАШЕНИЕ ЗАЙМОВ</t>
  </si>
  <si>
    <t>ИСПОЛЬЗУЕМЫЕ ОСТАТКИ БЮДЖЕТНЫХ СРЕДСТВ</t>
  </si>
  <si>
    <t xml:space="preserve">Факт
</t>
  </si>
  <si>
    <t>718</t>
  </si>
  <si>
    <t>812</t>
  </si>
  <si>
    <t>Выполнение государственных обязательств по компенсации инвестиционных затрат по проектам государственно-частного партнерства</t>
  </si>
  <si>
    <t>Выполнение государственных обязательств по прочим выплатам по проектам государственно-частного партнерства</t>
  </si>
  <si>
    <t>324</t>
  </si>
  <si>
    <t>Стипендии</t>
  </si>
  <si>
    <t xml:space="preserve">Исполнение расходов областного бюджета по функциональной группе расходов </t>
  </si>
  <si>
    <t>(тыс. тенге)</t>
  </si>
  <si>
    <t>132</t>
  </si>
  <si>
    <t>Оплата труда патронатных воспитателей</t>
  </si>
  <si>
    <t>156</t>
  </si>
  <si>
    <t>157</t>
  </si>
  <si>
    <t>158</t>
  </si>
  <si>
    <t>Оплата консалтинговых услуг</t>
  </si>
  <si>
    <t>Оплата услуг на проведение форумов, семинаров, конференций</t>
  </si>
  <si>
    <t>Оплата услуг на имиджевые мероприятия</t>
  </si>
  <si>
    <t xml:space="preserve">Отчет об исполнении областного (Гражданского бюджета) бюджета </t>
  </si>
  <si>
    <t>Исполнение расходов областного бюджета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администраторам областных бюджетных программ</t>
  </si>
  <si>
    <t xml:space="preserve"> тыс.тенге</t>
  </si>
  <si>
    <t>Жуалинский район</t>
  </si>
  <si>
    <t>район им.Т.Рыскулова</t>
  </si>
  <si>
    <t>Талаский район</t>
  </si>
  <si>
    <t>Освоение целевых трансфертов и кредитов, выделенных из республиканского бюджета</t>
  </si>
  <si>
    <t>Таблица 7</t>
  </si>
  <si>
    <t>Выделено из РБ и ОБ</t>
  </si>
  <si>
    <t xml:space="preserve">Исполнение </t>
  </si>
  <si>
    <t>Неосовение</t>
  </si>
  <si>
    <t xml:space="preserve">Наименование                 </t>
  </si>
  <si>
    <t xml:space="preserve">План </t>
  </si>
  <si>
    <t>Областной бюджет</t>
  </si>
  <si>
    <t>Итого по области</t>
  </si>
  <si>
    <t>714</t>
  </si>
  <si>
    <t>Возврат не использованных сумм бюджетных кредитов</t>
  </si>
  <si>
    <t>321</t>
  </si>
  <si>
    <t>Жилищные выплаты сотрудникам специальных государственных органов, органа по противодействию коррупции, органов внутренних дел и военнослужащим</t>
  </si>
  <si>
    <t xml:space="preserve">План
</t>
  </si>
  <si>
    <t>116</t>
  </si>
  <si>
    <t>Обязательные пенсионные взносы работодателей</t>
  </si>
  <si>
    <t>Выполнение государственных обязательств по компенсации операционных (эксплуатационных) затрат по проектам государственно-частного партнерства</t>
  </si>
  <si>
    <t>Выполнение государственных обязательств по выплате вознаграждений за осуществление управления объектом государственно-частного партнерства</t>
  </si>
  <si>
    <t>514</t>
  </si>
  <si>
    <t>Бюджетные кредиты физическим лицам</t>
  </si>
  <si>
    <t>740</t>
  </si>
  <si>
    <t>747</t>
  </si>
  <si>
    <t>759</t>
  </si>
  <si>
    <t>001</t>
  </si>
  <si>
    <t>003</t>
  </si>
  <si>
    <t>005</t>
  </si>
  <si>
    <t>007</t>
  </si>
  <si>
    <t>009</t>
  </si>
  <si>
    <t>011</t>
  </si>
  <si>
    <t>006</t>
  </si>
  <si>
    <t>008</t>
  </si>
  <si>
    <t>016</t>
  </si>
  <si>
    <t>018</t>
  </si>
  <si>
    <t>023</t>
  </si>
  <si>
    <t>029</t>
  </si>
  <si>
    <t>039</t>
  </si>
  <si>
    <t>041</t>
  </si>
  <si>
    <t>043</t>
  </si>
  <si>
    <t>050</t>
  </si>
  <si>
    <t>057</t>
  </si>
  <si>
    <t>096</t>
  </si>
  <si>
    <t>002</t>
  </si>
  <si>
    <t>004</t>
  </si>
  <si>
    <t>013</t>
  </si>
  <si>
    <t>032</t>
  </si>
  <si>
    <t>047</t>
  </si>
  <si>
    <t>053</t>
  </si>
  <si>
    <t>055</t>
  </si>
  <si>
    <t>056</t>
  </si>
  <si>
    <t>087</t>
  </si>
  <si>
    <t>092</t>
  </si>
  <si>
    <t>014</t>
  </si>
  <si>
    <t>015</t>
  </si>
  <si>
    <t>028</t>
  </si>
  <si>
    <t>064</t>
  </si>
  <si>
    <t>066</t>
  </si>
  <si>
    <t>067</t>
  </si>
  <si>
    <t>068</t>
  </si>
  <si>
    <t>012</t>
  </si>
  <si>
    <t>024</t>
  </si>
  <si>
    <t>082</t>
  </si>
  <si>
    <t>083</t>
  </si>
  <si>
    <t>084</t>
  </si>
  <si>
    <t>086</t>
  </si>
  <si>
    <t>200</t>
  </si>
  <si>
    <t>201</t>
  </si>
  <si>
    <t>203</t>
  </si>
  <si>
    <t>075</t>
  </si>
  <si>
    <t>021</t>
  </si>
  <si>
    <t>114</t>
  </si>
  <si>
    <t>054</t>
  </si>
  <si>
    <t>077</t>
  </si>
  <si>
    <t>773</t>
  </si>
  <si>
    <t>204</t>
  </si>
  <si>
    <t>097</t>
  </si>
  <si>
    <t>031</t>
  </si>
  <si>
    <t>Бюджетные кредиты местным исполнительным органам для реализации мер социальной поддержки специалистов</t>
  </si>
  <si>
    <t>115</t>
  </si>
  <si>
    <t>9-таблица</t>
  </si>
  <si>
    <t>Государственный и гарантированный государством заем, гарантированный государством заем</t>
  </si>
  <si>
    <t>ежеквартально</t>
  </si>
  <si>
    <t>№ п/п</t>
  </si>
  <si>
    <t>Наименование показателей</t>
  </si>
  <si>
    <t>Задолженность местных исполнительных органов Республики Казахстан</t>
  </si>
  <si>
    <t>3.1.</t>
  </si>
  <si>
    <t>Перед Правительством Республики Казахстан</t>
  </si>
  <si>
    <t>Договор о возврате средств рефинансирования займа, предоставленного МБРР по проекту "совершенствование ирригационных и дренажных систем"</t>
  </si>
  <si>
    <t xml:space="preserve">Соглашение между Министерством финансов Республики Казахстан и акиматом Жамбылской области об урегулировании задолженности по проекту фирмы «Мерхав» за поставку поставленного оборудования и техники для выращивания сельскохозяйственных культур
</t>
  </si>
  <si>
    <t>"Предоставление областным бюджетам кредитов на содействие развитию предпринимательства в моногородах"</t>
  </si>
  <si>
    <t>"Развитие продуктивной занятости и массового предпринимательства"</t>
  </si>
  <si>
    <t>Преставление микрокредитов селському населению для масштабирования проекта по повышению доходов селського населения</t>
  </si>
  <si>
    <t>Кредитование областных бюджетов на содействие предпринимательской инициативе молодежи</t>
  </si>
  <si>
    <t>Кредитование областных бюджетов инвестиционных проектов в агропромышленном комплексе</t>
  </si>
  <si>
    <t>Кредитование областных бюджетов, бюджетов городов Астаны и Алматы на ремонт общего имущества объектов кондоминиума</t>
  </si>
  <si>
    <t>032"Кредитование областных бюджетов, бюджетов городов Астаны и Алматы на проектирование, строительство и (или) приобретение жилья"</t>
  </si>
  <si>
    <t>074 "Кредитование областных бюджетов, бюджетов городов республиканского значения, столицы на реконструкцию и строительство систем тепло -, водоснабжения и водоотведения"</t>
  </si>
  <si>
    <t>Выпуск ГЦБ</t>
  </si>
  <si>
    <t>774</t>
  </si>
  <si>
    <t>Отклонение (факт 2026-факт 2025)</t>
  </si>
  <si>
    <t>Темп роста (факт 2026/ факт 2025)</t>
  </si>
  <si>
    <t>Отклонение  (факт 2026-факт 2025)</t>
  </si>
  <si>
    <t>166</t>
  </si>
  <si>
    <t>168</t>
  </si>
  <si>
    <t>Расходы на выборы и деятельность политических партий</t>
  </si>
  <si>
    <t>Штрафы, неустойка и другие платежи</t>
  </si>
  <si>
    <t>312</t>
  </si>
  <si>
    <t>313</t>
  </si>
  <si>
    <t>Субсидии юридическим лицам, не являющимися государственными предприятиями</t>
  </si>
  <si>
    <t>Субсидии физическим лицам</t>
  </si>
  <si>
    <t>Трансферты юридическим лицам</t>
  </si>
  <si>
    <t>361</t>
  </si>
  <si>
    <t xml:space="preserve"> Темп роста % (2026/2025)</t>
  </si>
  <si>
    <t>СПЕЦИАЛЬНЫЕ ПОСТУПЛЕНИЯ</t>
  </si>
  <si>
    <t>019</t>
  </si>
  <si>
    <t>027</t>
  </si>
  <si>
    <t>033</t>
  </si>
  <si>
    <t>107</t>
  </si>
  <si>
    <t>045</t>
  </si>
  <si>
    <t>046</t>
  </si>
  <si>
    <t>038</t>
  </si>
  <si>
    <t>Аппарат маслихата области</t>
  </si>
  <si>
    <t>Услуги по обеспечению деятельности маслихата области</t>
  </si>
  <si>
    <t>Капитальные расходы государственного органа</t>
  </si>
  <si>
    <t>Повышение эффективности деятельности депутатов маслихатов</t>
  </si>
  <si>
    <t>Аппарат акима области</t>
  </si>
  <si>
    <t>Услуги по обеспечению деятельности акима области</t>
  </si>
  <si>
    <t>Обеспечение и проведение выборов акимов</t>
  </si>
  <si>
    <t>Обучение участников избирательного процесса</t>
  </si>
  <si>
    <t>Выполнение обязательств местных исполнительных органов по решениям судов за счет средств резерва местного исполнительного органа</t>
  </si>
  <si>
    <t>Управление земельных отношений области</t>
  </si>
  <si>
    <t>Услуги по реализации государственной политики в области регулирования земельных отношений на территории области</t>
  </si>
  <si>
    <t>Исполнительный орган внутренних дел, финансируемый из областного бюджета</t>
  </si>
  <si>
    <t>Услуги по реализации государственной политики в области обеспечения охраны общественного порядка и безопасности на территории области</t>
  </si>
  <si>
    <t>Управление здравоохранения области</t>
  </si>
  <si>
    <t>Услуги по реализации государственной политики на местном уровне в области здравоохранения</t>
  </si>
  <si>
    <t>Услуги по охране материнства и детства</t>
  </si>
  <si>
    <t>Реализация мероприятий по профилактике и борьбе со СПИД в Республике Казахстан</t>
  </si>
  <si>
    <t>Обеспечение граждан бесплатным или льготным проездом за пределы населенного пункта на лечение</t>
  </si>
  <si>
    <t>Социальная поддержка медицинских и фармацевтических работников</t>
  </si>
  <si>
    <t>Централизованный закуп и хранение вакцин и других медицинских иммунобиологических препаратов для проведения иммунопрофилактики населения</t>
  </si>
  <si>
    <t>Областные базы специального медицинского снабжения</t>
  </si>
  <si>
    <t>Капитальные расходы медицинских организаций здравоохранения</t>
  </si>
  <si>
    <t>Оказание дополнительного объема медицинской помощи субъектами здравоохранения, оказание услуг Call-центрами и прочие расходы</t>
  </si>
  <si>
    <t>Дополнительное обеспечение гарантированного объема бесплатной медицинской помощи по решению местных представительных органов областей</t>
  </si>
  <si>
    <t>Подготовка специалистов в организациях технического и профессионального, послесреднего образования</t>
  </si>
  <si>
    <t>Подготовка специалистов с высшим, послевузовским образованием и оказание социальной поддержки обучающимся</t>
  </si>
  <si>
    <t>Проведение мероприятий за счет резерва местного исполнительного органа на неотложные затраты</t>
  </si>
  <si>
    <t>Целевые текущие трансферты нижестоящим бюджетам</t>
  </si>
  <si>
    <t>Управление природных ресурсов и регулирования природопользования области</t>
  </si>
  <si>
    <t>Услуги по реализации государственной политики в сфере охраны окружающей среды на местном уровне</t>
  </si>
  <si>
    <t>Обеспечение функционирования водохозяйственных сооружений, находящихся в коммунальной собственности</t>
  </si>
  <si>
    <t>Охрана, защита, воспроизводство лесов и лесоразведение</t>
  </si>
  <si>
    <t>Управление сельского хозяйства области</t>
  </si>
  <si>
    <t>Услуги по реализации государственной политики на местном уровне в сфере сельского хозяйства</t>
  </si>
  <si>
    <t>Субсидирование развития семеноводства</t>
  </si>
  <si>
    <t>Субсидирование развития производства приоритетных культур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</si>
  <si>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</si>
  <si>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</si>
  <si>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Определение сортовых и посевных качеств семенного и посадочного материала</t>
  </si>
  <si>
    <t>Государственный учет и регистрация тракторов, прицепов к ним, самоходных сельскохозяйственных, мелиоративных и дорожно-строительных машин и механизмов</t>
  </si>
  <si>
    <t>Субсидирование стоимости удобрений (за исключением органических)</t>
  </si>
  <si>
    <t>Возмещение части расходов, понесенных субъектом агропромышленного комплекса, при инвестиционных вложениях</t>
  </si>
  <si>
    <t>Субсидирование развития племенного животноводства, повышение продуктивности и качества продукции животноводства</t>
  </si>
  <si>
    <t>Субсидирование ставок вознаграждения при кредитовании, а также лизинге на приобретение сельскохозяйственных животных, техники и технологического оборудования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</si>
  <si>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животноводства</t>
  </si>
  <si>
    <t>Управление координации занятости и социальных программ области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</si>
  <si>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</si>
  <si>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</t>
  </si>
  <si>
    <t>Предоставление специальных социальных услуг для лиц с инвалидностью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</si>
  <si>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Предоставление специальных социальных услуг для престарелых, лиц с инвалидностью, в том числе детей с инвалидностью, в реабилитационных центрах</t>
  </si>
  <si>
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</si>
  <si>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Размещение государственного социального заказа в неправительственных организациях</t>
  </si>
  <si>
    <t>Услуги лицам из групп риска, попавшим в сложную ситуацию вследствие насилия или угрозы насилия</t>
  </si>
  <si>
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</si>
  <si>
    <t>Услуги по замене и настройке речевых процессоров к кохлеарным имплантам</t>
  </si>
  <si>
    <t>Обеспечение деятельности центров трудовой мобильности и карьерных центров по социальной поддержке граждан по вопросам занятости</t>
  </si>
  <si>
    <t>Оплата услуг поверенному агенту по предоставлению бюджетных кредитов для содействия предпринимательской инициативе молодежи</t>
  </si>
  <si>
    <t>Капитальные расходы подведомственных государственных учреждений и организаций</t>
  </si>
  <si>
    <t>Программа занятости</t>
  </si>
  <si>
    <t>Управление финансов области</t>
  </si>
  <si>
    <t>Услуги по реализации государственной политики в области исполнения местного бюджета, управления коммунальной собственностью и бюджетного планирования</t>
  </si>
  <si>
    <t>Обслуживание долга местных исполнительных органов</t>
  </si>
  <si>
    <t>Возврат неиспользованных (недоиспользованных) целевых трансфертов</t>
  </si>
  <si>
    <t>Резерв местного исполнительного органа области</t>
  </si>
  <si>
    <t>Погашение долга местного исполнительного органа перед вышестоящим бюджетом</t>
  </si>
  <si>
    <t>Обслуживание долга местных исполнительных органов по выплате вознаграждений и иных платежей по займам из республиканского бюджета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</si>
  <si>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</si>
  <si>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Управление экономики и бюджетного планирования области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</si>
  <si>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</si>
  <si>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Управление образования области</t>
  </si>
  <si>
    <t>Услуги по реализации государственной политики на местном уровне в области образования</t>
  </si>
  <si>
    <t>Общеобразовательное обучение по специальным образовательным учебным программам</t>
  </si>
  <si>
    <t>Информатизация системы образования в государственных организациях образования</t>
  </si>
  <si>
    <t>Общеобразовательное обучение одаренных детей в специализированных организациях образования</t>
  </si>
  <si>
    <t>Проведение школьных олимпиад, внешкольных мероприятий и конкурсов областного, районного (городского) масштабов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</si>
  <si>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</si>
  <si>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Реабилитация и социальная адаптация детей и подростков с проблемами в развитии</t>
  </si>
  <si>
    <t>Социальное обеспечение сирот, детей, оставшихся без попечения родителей</t>
  </si>
  <si>
    <t>Подготовка специалистов в организациях технического и профессионального образования</t>
  </si>
  <si>
    <t>Методическое и финансовое сопровождение системы образования</t>
  </si>
  <si>
    <t>Дополнительное образование для детей и юношества</t>
  </si>
  <si>
    <t>Общеобразовательное обучение в государственных организациях начального, основного и общего среднего образования</t>
  </si>
  <si>
    <t>Организация бесплатного подвоза учащихся до ближайшей школы и обратно в сельской местности</t>
  </si>
  <si>
    <t>Социальная поддержка обучающихся и воспитанников организаций образования очной формы обучения в виде льготного проезда на общественном транспорте (кроме такси) по решению местных представительных органов</t>
  </si>
  <si>
    <t>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</si>
  <si>
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</si>
  <si>
    <t>Содержание ребенка (детей), переданного патронатным воспитателям</t>
  </si>
  <si>
    <t>Обеспечение деятельности организаций дошкольного воспитания и обучения и организация в них медицинского обслуживания</t>
  </si>
  <si>
    <t>Государственная поддержка по содержанию детей-сирот и детей, оставшихся без попечения родителей, в детских домах семейного типа и приемных семьях</t>
  </si>
  <si>
    <t>Реализация подушевого финансирования в государственных организациях среднего образования</t>
  </si>
  <si>
    <t>Размещение государственного образовательного заказа в частных организациях среднего образования</t>
  </si>
  <si>
    <t>Управление предпринимательства и индустриально-инновационного развития области</t>
  </si>
  <si>
    <t>Услуги по реализации государственной политики на местном уровне в области развития предпринимательства и индустриально-инновационной деятельности</t>
  </si>
  <si>
    <t>Поддержка субъектов предпринимательства</t>
  </si>
  <si>
    <t>Поддержка предпринимательской деятельности</t>
  </si>
  <si>
    <t>Регулирование туристской деятельности</t>
  </si>
  <si>
    <t>Управление пассажирского транспорта и автомобильных дорог области</t>
  </si>
  <si>
    <t>Услуги по реализации государственной политики на местном уровне в области транспорта и коммуникаций</t>
  </si>
  <si>
    <t>Обеспечение функционирования автомобильных дорог</t>
  </si>
  <si>
    <t>Субсидирование пассажирских перевозок по социально значимым межрайонным (междугородним) сообщениям</t>
  </si>
  <si>
    <t>Реализация приоритетных проектов транспортной инфраструктуры</t>
  </si>
  <si>
    <t>Целевые трансферты на развитие нижестоящим бюджетам</t>
  </si>
  <si>
    <t>Управление по делам религий области</t>
  </si>
  <si>
    <t>Услуги по реализации государственной политики в сфере религиозной деятельности на местном уровне</t>
  </si>
  <si>
    <t>Изучение и анализ религиозной ситуации в регионе</t>
  </si>
  <si>
    <t>Управление строительства области</t>
  </si>
  <si>
    <t>Услуги по реализации государственной политики на местном уровне в области строительства</t>
  </si>
  <si>
    <t>Строительство и реконструкция объектов здравоохранения</t>
  </si>
  <si>
    <t>Строительство объектов общественного порядка и безопасности</t>
  </si>
  <si>
    <t>Строительство и реконструкция объектов начального, основного среднего и общего среднего образования</t>
  </si>
  <si>
    <t>Развитие социальной и инженерной инфраструктуры в сельских населенных пунктах в рамках проекта "Ауыл-Ел бесігі"</t>
  </si>
  <si>
    <t>Управление архитектуры и градостроительства области</t>
  </si>
  <si>
    <t>Услуги по реализации государственной политики в области архитектуры и градостроительства на местном уровне</t>
  </si>
  <si>
    <t>Управление энергетики и жилищно-коммунального хозяйства области</t>
  </si>
  <si>
    <t>Услуги по реализации государственной политики на местном уровне в области энергетики и жилищно-коммунального хозяйства</t>
  </si>
  <si>
    <t>Выплаты отдельным категориям граждан за жилище, арендуемое в частном жилищном фонде</t>
  </si>
  <si>
    <t>Ревизионная комиссия области</t>
  </si>
  <si>
    <t>Услуги по обеспечению деятельности ревизионной комиссии области</t>
  </si>
  <si>
    <t>Управление физической культуры и спорта области</t>
  </si>
  <si>
    <t>Услуги по реализации государственной политики на местном уровне в сфере физической культуры и спорта</t>
  </si>
  <si>
    <t>Проведение спортивных соревнований на областном уровне</t>
  </si>
  <si>
    <t>Подготовка и участие членов областных сборных команд по различным видам спорта на республиканских и международных спортивных соревнованиях</t>
  </si>
  <si>
    <t>Дополнительное образование для детей и юношества по спорту</t>
  </si>
  <si>
    <t>Общеобразовательное обучение одаренных в спорте детей в специализированных организациях образования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</si>
  <si>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</si>
  <si>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Предупреждение и ликвидация чрезвычайных ситуаций областного масштаба</t>
  </si>
  <si>
    <t>Управление государственных закупок области</t>
  </si>
  <si>
    <t>Услуги по реализации государственной политики в области государственных закупок на местном уровне</t>
  </si>
  <si>
    <t>Управление ветеринарии области</t>
  </si>
  <si>
    <t>Услуги по реализации государственной политики на местном уровне в сфере ветеринарии</t>
  </si>
  <si>
    <t>Возмещение владельцам стоимости обезвреженных (обеззараженных) и переработанных без изъятия животных, продукции и сырья животного происхождения, представляющих опасность для здоровья животных и человека</t>
  </si>
  <si>
    <t>Проведение ветеринарных мероприятий по профилактике и диагностике энзоотических болезней животных</t>
  </si>
  <si>
    <t>Проведение мероприятий по идентификации сельскохозяйственных животных</t>
  </si>
  <si>
    <t>Проведение противоэпизоотических мероприятий</t>
  </si>
  <si>
    <t>Услуги по транспортировке ветеринарных препаратов до пункта временного хранения</t>
  </si>
  <si>
    <t>Управление государственного архитектурно-строительного контроля области</t>
  </si>
  <si>
    <t>Услуги по реализации государственной политики на местном уровне в сфере государственного архитектурно-строительного контроля</t>
  </si>
  <si>
    <t>Управление культуры и развития языков области</t>
  </si>
  <si>
    <t>Услуги по реализации государственной политики на местном уровне в области культуры и развития языков</t>
  </si>
  <si>
    <t>Развитие государственного языка и других языков народа Казахстана</t>
  </si>
  <si>
    <t>Поддержка культурно-досуговой работы</t>
  </si>
  <si>
    <t>Обеспечение сохранности историко-культурного наследия и доступа к ним</t>
  </si>
  <si>
    <t>Поддержка театрального и музыкального искусства</t>
  </si>
  <si>
    <t>Обеспечение функционирования областных библиотек</t>
  </si>
  <si>
    <t>Управление информации и общественного развития области</t>
  </si>
  <si>
    <t>Услуги по реализации государственной внутренней, молодежной политики на местном уровне</t>
  </si>
  <si>
    <t>Реализация мероприятий в сфере молодежной политики</t>
  </si>
  <si>
    <t>Услуги по проведению государственной информационной политики</t>
  </si>
  <si>
    <t>Обеспечение деятельности Ассамблеи народа Казахстана области</t>
  </si>
  <si>
    <t>Обеспечение прав и улучшение качества жизни лиц с инвалидностью в Республике Казахстан</t>
  </si>
  <si>
    <t>Управление цифровизации и архивов области</t>
  </si>
  <si>
    <t>Услуги по реализации государственной политики на местном уровне в области информатизации, управления архивным делом</t>
  </si>
  <si>
    <t>Обеспечение сохранности архивного фонда</t>
  </si>
  <si>
    <t>Управление по мобилизационной подготовке, территориальной и гражданской обороне области</t>
  </si>
  <si>
    <t>Услуги по реализации государственной политики на местном уровне в сфере мобилизационной подготовки, территориальной и гражданской обороны</t>
  </si>
  <si>
    <t>Мероприятия в рамках исполнения всеобщей воинской обязанности</t>
  </si>
  <si>
    <t>Подготовка территориальной обороны и территориальная оборона областного масштаба</t>
  </si>
  <si>
    <t>Исполнительный орган уголовно-исполнительной (пенитенциарной) системы, финансируемый из областного бюджета</t>
  </si>
  <si>
    <t>Услуги по реализации государственной политики в области обеспечения исполнения уголовных наказаний без изоляции от общества</t>
  </si>
  <si>
    <t>076</t>
  </si>
  <si>
    <t>040</t>
  </si>
  <si>
    <t>071</t>
  </si>
  <si>
    <t>Повышение квалификации и переподготовка кадров</t>
  </si>
  <si>
    <t>Мероприятия по охране окружающей среды</t>
  </si>
  <si>
    <t>Предоставление специальных социальных услуг в условиях полустационара в области социальной защиты</t>
  </si>
  <si>
    <t>Развитие объектов мобилизационной подготовки и чрезвычайных ситуаций</t>
  </si>
  <si>
    <t>Развитие объектов органов внутренних дел</t>
  </si>
  <si>
    <t>Кредитование районных (городов областного значения) бюджетов на проектирование и (или) строительство жилья</t>
  </si>
  <si>
    <t>Развитие инфраструктуры специальных экономических зон, индустриальных зон, индустриальных парков</t>
  </si>
  <si>
    <t>Развитие теплоэнергетической системы</t>
  </si>
  <si>
    <t>Развитие газотранспортной системы</t>
  </si>
  <si>
    <t>Организация строительства, реконструкции скотомогильников (биотермических ям) и обеспечение их содержания</t>
  </si>
  <si>
    <t>Централизованный закуп изделий и атрибутов ветеринарного назначения для проведения идентификации сельскохозяйственных животных, ветеринарного паспорта на животное и их транспортировка (доставка) местным исполнительным органам районов (городов областного значения)</t>
  </si>
  <si>
    <t>в %-х
к плану на отчетный период</t>
  </si>
  <si>
    <t>010</t>
  </si>
  <si>
    <t>044</t>
  </si>
  <si>
    <t>Информационно-аналитические услуги в области здравоохранения</t>
  </si>
  <si>
    <t>Содержание и защита особо охраняемых природных территорий</t>
  </si>
  <si>
    <t>Кредитование на предоставление микрокредитов сельскому населению для масштабирования проекта по повышению доходов сельского населения</t>
  </si>
  <si>
    <t>Кредитование инвестиционных проектов в агропромышленном комплексе</t>
  </si>
  <si>
    <t>Погашение долга местного исполнительного органа</t>
  </si>
  <si>
    <t>Субсидирование части затрат субъектов предпринимательства на содержание санитарно-гигиенических узлов</t>
  </si>
  <si>
    <t>Развитие коммунального хозяйства</t>
  </si>
  <si>
    <t>Капитальные расходы территориального органа и подведомственных государственных учреждений</t>
  </si>
  <si>
    <t>Управление по защите прав детей области</t>
  </si>
  <si>
    <t>276</t>
  </si>
  <si>
    <t>Возврат неиспользованных бюджетных кредитов, выданных из республиканского бюджета</t>
  </si>
  <si>
    <t>Трансферты другим уровням государственного управления на 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</si>
  <si>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Услуги по реализации государственной политики в области защиты прав детей на местном уровне</t>
  </si>
  <si>
    <t>Организация санитарного убоя больных животных</t>
  </si>
  <si>
    <t>Таблица 2</t>
  </si>
  <si>
    <t>Поступления областного бюджета</t>
  </si>
  <si>
    <t xml:space="preserve">Коды бюджетной классификации </t>
  </si>
  <si>
    <t>% исп.</t>
  </si>
  <si>
    <t>Налоговые поступления</t>
  </si>
  <si>
    <t>Подоходный налог</t>
  </si>
  <si>
    <t>Корпоративный подоходный налог</t>
  </si>
  <si>
    <t>Внутренние налоги на товары, работы и услуги</t>
  </si>
  <si>
    <t>Поступления за использование природных и других ресурсов</t>
  </si>
  <si>
    <t>Сборы за ведение предпринимательской и профессиональной деятельности</t>
  </si>
  <si>
    <t>Прочие налоги</t>
  </si>
  <si>
    <t>Неналоговые поступления</t>
  </si>
  <si>
    <t>Доходы от государственной собственности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</si>
  <si>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</si>
  <si>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</si>
  <si>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 налагаем. госуд учреждениями, финансир из государ.бюджета, а также содержащимися и финансир из бюджета (сметы расходов) Нац Банка РК, за исключ. поступл. от организ. нефтяного сектора и во внебюджетные фонды</t>
  </si>
  <si>
    <t>Прочие неналоговые поступления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</si>
  <si>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</si>
  <si>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</si>
  <si>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Специальные поступления</t>
  </si>
  <si>
    <t>Поступления трансфертов</t>
  </si>
  <si>
    <t>Трансферты из нижестоящих органов государственного управления</t>
  </si>
  <si>
    <t>Трансферты из районных (городов областного значения) бюджетов</t>
  </si>
  <si>
    <t>Трансферты из вышестоящих органов государственного управления</t>
  </si>
  <si>
    <t>Трансферты из республиканского бюджета</t>
  </si>
  <si>
    <t>Погашение бюджетных кредитов</t>
  </si>
  <si>
    <t>Погашение бюджетных кредитов, выданных из государственного бюджета</t>
  </si>
  <si>
    <t>Возврат сумм бюджетных кредитов</t>
  </si>
  <si>
    <t>Поступления от продажи финансовых активов государств</t>
  </si>
  <si>
    <t>Поступления от продажи финансовых активов внутри страны</t>
  </si>
  <si>
    <t>Поступления займов</t>
  </si>
  <si>
    <t>Внутренние государственные займы</t>
  </si>
  <si>
    <t>Государственные эмиссионные ценные бумаги</t>
  </si>
  <si>
    <t>Договоры займа</t>
  </si>
  <si>
    <t>на 1.07.2026 год  (тыс.тг)</t>
  </si>
  <si>
    <t>на 1.08.2024</t>
  </si>
  <si>
    <t>на 1.08.2025</t>
  </si>
  <si>
    <t>на 1.08.2026</t>
  </si>
  <si>
    <t>План
 на 1.08.2026 год</t>
  </si>
  <si>
    <t>Факт
 на 1.08.2026 год</t>
  </si>
  <si>
    <t xml:space="preserve">План на 1.08.24
</t>
  </si>
  <si>
    <t xml:space="preserve">План на 1.08.25
</t>
  </si>
  <si>
    <t xml:space="preserve">План на 1.08.26
</t>
  </si>
  <si>
    <t>Исполнение расходов областного бюджета по бюджетным программам на 1.08.2026 г</t>
  </si>
  <si>
    <t>План на                                                                                                                                                                                                                 1.08.2024 год</t>
  </si>
  <si>
    <t>План на                                                                                                                                                                                                                 1.08.2025 год</t>
  </si>
  <si>
    <t>План на                                                                                                                                                                                                                 1.08.2026</t>
  </si>
  <si>
    <t>План
на 1.08. 2024 год</t>
  </si>
  <si>
    <t>План
на 1.08. 2025 год</t>
  </si>
  <si>
    <t>План
на 1.08. 2026 год</t>
  </si>
  <si>
    <t xml:space="preserve"> 01.08.2024 ж.</t>
  </si>
  <si>
    <t xml:space="preserve"> 01.08.2025 ж.</t>
  </si>
  <si>
    <t>01.08.2026 ж.</t>
  </si>
  <si>
    <t>374</t>
  </si>
  <si>
    <t>Прочие гранты</t>
  </si>
  <si>
    <t>034</t>
  </si>
  <si>
    <t>069</t>
  </si>
  <si>
    <t>Пропаганда здорового образа жизни</t>
  </si>
  <si>
    <t>Cубсидирование повышения продуктивности и качества аквакультуры (рыбоводства), а также племенного рыбоводства</t>
  </si>
  <si>
    <t>Субсидирование затрат работодателя на создание специальных рабочих мест для трудоустройства лиц с инвалидностью</t>
  </si>
  <si>
    <t>Разработка или корректировка, а также проведение необходимых экспертиз технико-экономических обоснований местных бюджетных инвестиционных проектов и конкурсных документаций проектов государственно-частного партнерства, концессионных проектов, консультативное сопровождение проектов государственно-частного партнерства и концессионных проектов</t>
  </si>
  <si>
    <t>Приобретение и доставка учебников, учебно-методических комплексов для государственных организаций образования</t>
  </si>
  <si>
    <t>Строительство биофармацевтического завода в Жамбылской области</t>
  </si>
  <si>
    <t>Идентификация безнадзорных и бродячих животных</t>
  </si>
  <si>
    <t>План на                   01.08. 2024 год</t>
  </si>
  <si>
    <t>Фактическое исполнение 
на 01.08.2024г</t>
  </si>
  <si>
    <t>План на                   01.08. 2025 год</t>
  </si>
  <si>
    <t>Фактическое исполнение 
на 01.08.2025г</t>
  </si>
  <si>
    <t>План на                   01.08. 2026 год</t>
  </si>
  <si>
    <t>Фактическое исполнение 
на 01.08.2026г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</si>
</sst>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"/>
    <numFmt numFmtId="166" formatCode="0.000000"/>
    <numFmt numFmtId="167" formatCode="mmmm\ d\,\ yyyy"/>
    <numFmt numFmtId="168" formatCode="_(* #,##0_);_(* \(#,##0\);_(* &quot;-&quot;??_);_(@_)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  <numFmt numFmtId="173" formatCode="00"/>
    <numFmt numFmtId="174" formatCode="000"/>
    <numFmt numFmtId="175" formatCode="_(* #,##0_);_(* \(#,##0\);_(* &quot;-&quot;_);_(@_)"/>
    <numFmt numFmtId="176" formatCode="_-* #,##0_-;\-* #,##0_-;_-* &quot;-&quot;_-;_-@_-"/>
    <numFmt numFmtId="177" formatCode="_(* #,##0.00_);_(* \(#,##0.00\);_(* &quot;-&quot;_);_(@_)"/>
    <numFmt numFmtId="178" formatCode="_-* #,##0.0_р_._-;\-* #,##0.0_р_._-;_-* &quot;-&quot;??_р_._-;_-@_-"/>
    <numFmt numFmtId="179" formatCode="#,##0.0000"/>
  </numFmts>
  <fonts count="9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sz val="12"/>
      <name val="Academy"/>
    </font>
    <font>
      <sz val="10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0"/>
      <name val="Arial"/>
      <family val="2"/>
      <charset val="204"/>
    </font>
    <font>
      <sz val="9"/>
      <color indexed="8"/>
      <name val="Calibri"/>
      <family val="2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2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KZ Arial"/>
      <family val="2"/>
      <charset val="204"/>
    </font>
    <font>
      <b/>
      <sz val="8"/>
      <name val="KZ Arial"/>
      <family val="2"/>
      <charset val="204"/>
    </font>
    <font>
      <sz val="8"/>
      <name val="KZ Arial"/>
      <family val="2"/>
      <charset val="204"/>
    </font>
    <font>
      <i/>
      <sz val="8"/>
      <name val="KZ Arial"/>
      <family val="2"/>
      <charset val="204"/>
    </font>
    <font>
      <sz val="8"/>
      <name val="KZ Arial"/>
      <family val="2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.5"/>
      <name val="Times New Roman"/>
      <family val="1"/>
      <charset val="204"/>
    </font>
    <font>
      <b/>
      <sz val="8.5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27">
    <xf numFmtId="0" fontId="0" fillId="0" borderId="0"/>
    <xf numFmtId="0" fontId="1" fillId="0" borderId="0"/>
    <xf numFmtId="0" fontId="3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43" fontId="10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ill="0" applyBorder="0" applyAlignment="0" applyProtection="0"/>
    <xf numFmtId="7" fontId="3" fillId="0" borderId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5" fontId="3" fillId="0" borderId="0" applyFill="0" applyBorder="0" applyAlignment="0" applyProtection="0"/>
    <xf numFmtId="167" fontId="3" fillId="0" borderId="0" applyFill="0" applyBorder="0" applyAlignment="0" applyProtection="0"/>
    <xf numFmtId="2" fontId="3" fillId="0" borderId="0" applyFill="0" applyBorder="0" applyAlignment="0" applyProtection="0"/>
    <xf numFmtId="0" fontId="2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9" fillId="0" borderId="0">
      <alignment wrapText="1"/>
    </xf>
    <xf numFmtId="0" fontId="27" fillId="0" borderId="0"/>
    <xf numFmtId="0" fontId="3" fillId="0" borderId="0" applyNumberFormat="0" applyFill="0" applyBorder="0" applyAlignment="0" applyProtection="0"/>
    <xf numFmtId="0" fontId="30" fillId="0" borderId="0"/>
    <xf numFmtId="166" fontId="31" fillId="0" borderId="0"/>
    <xf numFmtId="0" fontId="32" fillId="0" borderId="0"/>
    <xf numFmtId="168" fontId="3" fillId="0" borderId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4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center" vertical="center"/>
    </xf>
    <xf numFmtId="0" fontId="35" fillId="0" borderId="0">
      <alignment horizontal="center" vertical="center"/>
    </xf>
    <xf numFmtId="0" fontId="34" fillId="0" borderId="0">
      <alignment horizontal="right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4" fontId="36" fillId="19" borderId="3" applyNumberFormat="0" applyProtection="0">
      <alignment vertical="center"/>
    </xf>
    <xf numFmtId="4" fontId="36" fillId="19" borderId="3" applyNumberFormat="0" applyProtection="0">
      <alignment vertical="center"/>
    </xf>
    <xf numFmtId="4" fontId="37" fillId="20" borderId="3" applyNumberFormat="0" applyProtection="0">
      <alignment horizontal="right" vertical="center"/>
    </xf>
    <xf numFmtId="4" fontId="37" fillId="20" borderId="3" applyNumberFormat="0" applyProtection="0">
      <alignment horizontal="right" vertical="center"/>
    </xf>
    <xf numFmtId="0" fontId="3" fillId="0" borderId="4" applyNumberFormat="0" applyFill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3" fillId="0" borderId="0" applyNumberFormat="0" applyFont="0" applyFill="0" applyBorder="0" applyAlignment="0" applyProtection="0">
      <alignment vertical="top"/>
    </xf>
    <xf numFmtId="0" fontId="41" fillId="0" borderId="0"/>
    <xf numFmtId="0" fontId="3" fillId="0" borderId="0"/>
    <xf numFmtId="0" fontId="42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10" fillId="0" borderId="0"/>
    <xf numFmtId="0" fontId="8" fillId="0" borderId="0"/>
    <xf numFmtId="0" fontId="8" fillId="0" borderId="0"/>
    <xf numFmtId="0" fontId="38" fillId="0" borderId="0"/>
    <xf numFmtId="0" fontId="42" fillId="0" borderId="0"/>
    <xf numFmtId="0" fontId="41" fillId="0" borderId="0"/>
    <xf numFmtId="0" fontId="8" fillId="0" borderId="0"/>
    <xf numFmtId="0" fontId="8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0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3" fillId="4" borderId="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32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31" fillId="0" borderId="0"/>
    <xf numFmtId="0" fontId="3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60" fillId="0" borderId="20">
      <alignment horizontal="left" vertical="top" wrapText="1"/>
    </xf>
    <xf numFmtId="1" fontId="60" fillId="0" borderId="0">
      <alignment horizontal="center" vertical="top" wrapText="1"/>
    </xf>
    <xf numFmtId="173" fontId="60" fillId="0" borderId="20">
      <alignment horizontal="center" vertical="top" wrapText="1"/>
    </xf>
    <xf numFmtId="174" fontId="60" fillId="0" borderId="20">
      <alignment horizontal="center" vertical="top" wrapText="1"/>
    </xf>
    <xf numFmtId="174" fontId="60" fillId="0" borderId="20">
      <alignment horizontal="center" vertical="top" wrapText="1"/>
    </xf>
    <xf numFmtId="174" fontId="60" fillId="0" borderId="20">
      <alignment horizontal="center" vertical="top" wrapText="1"/>
    </xf>
    <xf numFmtId="174" fontId="60" fillId="0" borderId="0">
      <alignment horizontal="center" vertical="top" wrapText="1"/>
    </xf>
    <xf numFmtId="174" fontId="60" fillId="0" borderId="0">
      <alignment horizontal="center" vertical="top" wrapText="1"/>
    </xf>
    <xf numFmtId="174" fontId="60" fillId="0" borderId="0">
      <alignment horizontal="center" vertical="top" wrapText="1"/>
    </xf>
    <xf numFmtId="0" fontId="60" fillId="0" borderId="20">
      <alignment horizontal="left" vertical="top"/>
    </xf>
    <xf numFmtId="0" fontId="61" fillId="28" borderId="20">
      <alignment horizontal="left" vertical="top" wrapText="1"/>
    </xf>
    <xf numFmtId="0" fontId="61" fillId="28" borderId="20">
      <alignment horizontal="left" vertical="top" wrapText="1"/>
    </xf>
    <xf numFmtId="0" fontId="62" fillId="0" borderId="20">
      <alignment horizontal="left" vertical="top" wrapText="1"/>
    </xf>
    <xf numFmtId="0" fontId="60" fillId="0" borderId="20">
      <alignment horizontal="left" vertical="top" wrapText="1"/>
    </xf>
    <xf numFmtId="0" fontId="63" fillId="0" borderId="20">
      <alignment horizontal="left" vertical="top" wrapText="1"/>
    </xf>
    <xf numFmtId="173" fontId="64" fillId="0" borderId="20">
      <alignment horizontal="center" vertical="top" wrapText="1"/>
    </xf>
    <xf numFmtId="174" fontId="64" fillId="0" borderId="20">
      <alignment horizontal="center" vertical="top" wrapText="1"/>
    </xf>
    <xf numFmtId="174" fontId="64" fillId="0" borderId="20">
      <alignment horizontal="center" vertical="top" wrapText="1"/>
    </xf>
    <xf numFmtId="0" fontId="64" fillId="0" borderId="20">
      <alignment horizontal="center" vertical="top" wrapText="1"/>
    </xf>
    <xf numFmtId="174" fontId="64" fillId="0" borderId="20">
      <alignment horizontal="center" vertical="top" wrapText="1"/>
    </xf>
    <xf numFmtId="0" fontId="76" fillId="35" borderId="0" applyNumberFormat="0" applyBorder="0" applyAlignment="0" applyProtection="0"/>
    <xf numFmtId="0" fontId="76" fillId="36" borderId="0" applyNumberFormat="0" applyBorder="0" applyAlignment="0" applyProtection="0"/>
    <xf numFmtId="0" fontId="76" fillId="37" borderId="0" applyNumberFormat="0" applyBorder="0" applyAlignment="0" applyProtection="0"/>
    <xf numFmtId="0" fontId="76" fillId="38" borderId="0" applyNumberFormat="0" applyBorder="0" applyAlignment="0" applyProtection="0"/>
    <xf numFmtId="0" fontId="76" fillId="39" borderId="0" applyNumberFormat="0" applyBorder="0" applyAlignment="0" applyProtection="0"/>
    <xf numFmtId="0" fontId="76" fillId="40" borderId="0" applyNumberFormat="0" applyBorder="0" applyAlignment="0" applyProtection="0"/>
    <xf numFmtId="0" fontId="68" fillId="32" borderId="21" applyNumberFormat="0" applyAlignment="0" applyProtection="0"/>
    <xf numFmtId="0" fontId="69" fillId="33" borderId="22" applyNumberFormat="0" applyAlignment="0" applyProtection="0"/>
    <xf numFmtId="0" fontId="70" fillId="33" borderId="21" applyNumberFormat="0" applyAlignment="0" applyProtection="0"/>
    <xf numFmtId="0" fontId="75" fillId="0" borderId="25" applyNumberFormat="0" applyFill="0" applyAlignment="0" applyProtection="0"/>
    <xf numFmtId="0" fontId="72" fillId="34" borderId="24" applyNumberFormat="0" applyAlignment="0" applyProtection="0"/>
    <xf numFmtId="0" fontId="77" fillId="0" borderId="0" applyNumberFormat="0" applyFill="0" applyBorder="0" applyAlignment="0" applyProtection="0"/>
    <xf numFmtId="0" fontId="67" fillId="31" borderId="0" applyNumberFormat="0" applyBorder="0" applyAlignment="0" applyProtection="0"/>
    <xf numFmtId="0" fontId="66" fillId="30" borderId="0" applyNumberFormat="0" applyBorder="0" applyAlignment="0" applyProtection="0"/>
    <xf numFmtId="0" fontId="74" fillId="0" borderId="0" applyNumberFormat="0" applyFill="0" applyBorder="0" applyAlignment="0" applyProtection="0"/>
    <xf numFmtId="0" fontId="10" fillId="4" borderId="2" applyNumberFormat="0" applyFont="0" applyAlignment="0" applyProtection="0"/>
    <xf numFmtId="0" fontId="71" fillId="0" borderId="23" applyNumberFormat="0" applyFill="0" applyAlignment="0" applyProtection="0"/>
    <xf numFmtId="0" fontId="73" fillId="0" borderId="0" applyNumberFormat="0" applyFill="0" applyBorder="0" applyAlignment="0" applyProtection="0"/>
    <xf numFmtId="0" fontId="65" fillId="29" borderId="0" applyNumberFormat="0" applyBorder="0" applyAlignment="0" applyProtection="0"/>
  </cellStyleXfs>
  <cellXfs count="279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vertical="top"/>
    </xf>
    <xf numFmtId="49" fontId="4" fillId="0" borderId="0" xfId="0" applyNumberFormat="1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50" fillId="0" borderId="0" xfId="0" applyNumberFormat="1" applyFont="1" applyAlignment="1">
      <alignment horizontal="center" vertical="center" wrapText="1"/>
    </xf>
    <xf numFmtId="0" fontId="53" fillId="0" borderId="0" xfId="0" applyFont="1"/>
    <xf numFmtId="0" fontId="5" fillId="0" borderId="0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0" xfId="0" applyNumberFormat="1" applyFont="1"/>
    <xf numFmtId="0" fontId="4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49" fillId="0" borderId="0" xfId="0" applyNumberFormat="1" applyFont="1" applyAlignment="1">
      <alignment horizontal="center" vertical="center"/>
    </xf>
    <xf numFmtId="0" fontId="5" fillId="0" borderId="0" xfId="0" applyFont="1" applyFill="1"/>
    <xf numFmtId="49" fontId="50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167" applyFont="1" applyAlignment="1">
      <alignment vertical="center"/>
    </xf>
    <xf numFmtId="0" fontId="55" fillId="0" borderId="0" xfId="167" applyFont="1" applyAlignment="1">
      <alignment horizontal="right" vertical="center"/>
    </xf>
    <xf numFmtId="0" fontId="3" fillId="0" borderId="0" xfId="167" applyFont="1"/>
    <xf numFmtId="0" fontId="3" fillId="0" borderId="0" xfId="167" applyFont="1" applyAlignment="1">
      <alignment horizontal="centerContinuous" wrapText="1"/>
    </xf>
    <xf numFmtId="0" fontId="57" fillId="0" borderId="0" xfId="167" applyFont="1" applyAlignment="1">
      <alignment horizontal="centerContinuous" wrapText="1"/>
    </xf>
    <xf numFmtId="0" fontId="3" fillId="0" borderId="0" xfId="167" applyFont="1" applyAlignment="1">
      <alignment horizontal="right" wrapText="1"/>
    </xf>
    <xf numFmtId="0" fontId="58" fillId="0" borderId="0" xfId="167" applyFont="1"/>
    <xf numFmtId="0" fontId="45" fillId="2" borderId="14" xfId="167" applyFont="1" applyFill="1" applyBorder="1" applyAlignment="1">
      <alignment horizontal="center" vertical="center" wrapText="1"/>
    </xf>
    <xf numFmtId="0" fontId="45" fillId="0" borderId="15" xfId="167" applyFont="1" applyBorder="1" applyAlignment="1">
      <alignment horizontal="center" vertical="center"/>
    </xf>
    <xf numFmtId="0" fontId="45" fillId="0" borderId="15" xfId="167" applyFont="1" applyBorder="1" applyAlignment="1">
      <alignment horizontal="center"/>
    </xf>
    <xf numFmtId="0" fontId="2" fillId="0" borderId="15" xfId="167" applyFont="1" applyBorder="1" applyAlignment="1">
      <alignment horizontal="center" vertical="top" wrapText="1"/>
    </xf>
    <xf numFmtId="164" fontId="2" fillId="0" borderId="15" xfId="167" applyNumberFormat="1" applyFont="1" applyBorder="1" applyAlignment="1">
      <alignment horizontal="right" vertical="center"/>
    </xf>
    <xf numFmtId="165" fontId="2" fillId="0" borderId="15" xfId="167" applyNumberFormat="1" applyFont="1" applyBorder="1" applyAlignment="1">
      <alignment horizontal="center" vertical="center"/>
    </xf>
    <xf numFmtId="164" fontId="45" fillId="0" borderId="15" xfId="167" applyNumberFormat="1" applyFont="1" applyBorder="1"/>
    <xf numFmtId="0" fontId="2" fillId="0" borderId="15" xfId="167" applyFont="1" applyBorder="1" applyAlignment="1">
      <alignment vertical="top" wrapText="1"/>
    </xf>
    <xf numFmtId="164" fontId="2" fillId="0" borderId="15" xfId="167" applyNumberFormat="1" applyFont="1" applyBorder="1" applyAlignment="1">
      <alignment vertical="top"/>
    </xf>
    <xf numFmtId="164" fontId="2" fillId="0" borderId="15" xfId="167" applyNumberFormat="1" applyFont="1" applyBorder="1" applyAlignment="1">
      <alignment horizontal="center" vertical="top"/>
    </xf>
    <xf numFmtId="0" fontId="58" fillId="0" borderId="0" xfId="167" applyFont="1" applyAlignment="1">
      <alignment vertical="top"/>
    </xf>
    <xf numFmtId="0" fontId="45" fillId="0" borderId="15" xfId="167" applyFont="1" applyBorder="1" applyAlignment="1">
      <alignment vertical="top" wrapText="1"/>
    </xf>
    <xf numFmtId="164" fontId="45" fillId="0" borderId="15" xfId="167" applyNumberFormat="1" applyFont="1" applyBorder="1" applyAlignment="1">
      <alignment vertical="top"/>
    </xf>
    <xf numFmtId="164" fontId="45" fillId="0" borderId="15" xfId="167" applyNumberFormat="1" applyFont="1" applyBorder="1" applyAlignment="1">
      <alignment horizontal="center" vertical="top"/>
    </xf>
    <xf numFmtId="0" fontId="3" fillId="0" borderId="0" xfId="167" applyFont="1" applyAlignment="1">
      <alignment vertical="top"/>
    </xf>
    <xf numFmtId="0" fontId="59" fillId="0" borderId="0" xfId="167" applyFont="1" applyAlignment="1">
      <alignment vertical="top"/>
    </xf>
    <xf numFmtId="164" fontId="59" fillId="0" borderId="0" xfId="167" applyNumberFormat="1" applyFont="1" applyAlignment="1">
      <alignment vertical="top"/>
    </xf>
    <xf numFmtId="165" fontId="59" fillId="0" borderId="0" xfId="167" applyNumberFormat="1" applyFont="1" applyAlignment="1">
      <alignment vertical="top"/>
    </xf>
    <xf numFmtId="3" fontId="59" fillId="0" borderId="0" xfId="167" applyNumberFormat="1" applyFont="1" applyAlignment="1">
      <alignment vertical="top"/>
    </xf>
    <xf numFmtId="0" fontId="59" fillId="0" borderId="0" xfId="167" applyFont="1" applyAlignment="1">
      <alignment vertical="center"/>
    </xf>
    <xf numFmtId="0" fontId="51" fillId="0" borderId="0" xfId="0" applyFont="1" applyFill="1" applyAlignment="1">
      <alignment vertical="center"/>
    </xf>
    <xf numFmtId="0" fontId="45" fillId="2" borderId="14" xfId="167" applyFont="1" applyFill="1" applyBorder="1" applyAlignment="1">
      <alignment horizontal="left" vertical="center" wrapText="1"/>
    </xf>
    <xf numFmtId="0" fontId="78" fillId="0" borderId="0" xfId="0" applyFont="1" applyAlignment="1">
      <alignment vertical="center"/>
    </xf>
    <xf numFmtId="0" fontId="79" fillId="41" borderId="0" xfId="0" applyFont="1" applyFill="1" applyBorder="1"/>
    <xf numFmtId="0" fontId="48" fillId="2" borderId="15" xfId="0" applyFont="1" applyFill="1" applyBorder="1" applyAlignment="1">
      <alignment horizontal="center" vertical="center" wrapText="1"/>
    </xf>
    <xf numFmtId="0" fontId="6" fillId="41" borderId="0" xfId="0" applyFont="1" applyFill="1" applyBorder="1"/>
    <xf numFmtId="0" fontId="5" fillId="41" borderId="15" xfId="0" applyFont="1" applyFill="1" applyBorder="1" applyAlignment="1">
      <alignment horizontal="center" vertical="center" wrapText="1"/>
    </xf>
    <xf numFmtId="0" fontId="5" fillId="41" borderId="15" xfId="0" applyFont="1" applyFill="1" applyBorder="1" applyAlignment="1">
      <alignment vertical="center" wrapText="1"/>
    </xf>
    <xf numFmtId="164" fontId="5" fillId="41" borderId="15" xfId="0" applyNumberFormat="1" applyFont="1" applyFill="1" applyBorder="1" applyAlignment="1">
      <alignment horizontal="right" vertical="top" wrapText="1"/>
    </xf>
    <xf numFmtId="164" fontId="5" fillId="41" borderId="15" xfId="0" applyNumberFormat="1" applyFont="1" applyFill="1" applyBorder="1" applyAlignment="1">
      <alignment horizontal="center" vertical="top" wrapText="1"/>
    </xf>
    <xf numFmtId="0" fontId="5" fillId="41" borderId="15" xfId="0" applyFont="1" applyFill="1" applyBorder="1"/>
    <xf numFmtId="164" fontId="5" fillId="41" borderId="15" xfId="0" applyNumberFormat="1" applyFont="1" applyFill="1" applyBorder="1" applyAlignment="1">
      <alignment horizontal="right" vertical="top"/>
    </xf>
    <xf numFmtId="0" fontId="48" fillId="2" borderId="15" xfId="0" applyFont="1" applyFill="1" applyBorder="1" applyAlignment="1">
      <alignment horizontal="center" vertical="center" wrapText="1"/>
    </xf>
    <xf numFmtId="3" fontId="49" fillId="0" borderId="0" xfId="0" applyNumberFormat="1" applyFont="1" applyAlignment="1">
      <alignment vertical="center"/>
    </xf>
    <xf numFmtId="49" fontId="5" fillId="0" borderId="15" xfId="0" applyNumberFormat="1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165" fontId="5" fillId="0" borderId="15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3" fontId="5" fillId="2" borderId="15" xfId="0" applyNumberFormat="1" applyFont="1" applyFill="1" applyBorder="1" applyAlignment="1">
      <alignment horizontal="center" vertical="center"/>
    </xf>
    <xf numFmtId="164" fontId="48" fillId="3" borderId="15" xfId="0" applyNumberFormat="1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 wrapText="1"/>
    </xf>
    <xf numFmtId="0" fontId="45" fillId="2" borderId="15" xfId="0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right" vertical="center"/>
    </xf>
    <xf numFmtId="0" fontId="2" fillId="3" borderId="15" xfId="0" applyFont="1" applyFill="1" applyBorder="1" applyAlignment="1">
      <alignment vertical="top" wrapText="1"/>
    </xf>
    <xf numFmtId="164" fontId="2" fillId="3" borderId="15" xfId="0" applyNumberFormat="1" applyFont="1" applyFill="1" applyBorder="1" applyAlignment="1">
      <alignment horizontal="right" vertical="center" wrapText="1"/>
    </xf>
    <xf numFmtId="164" fontId="2" fillId="3" borderId="15" xfId="0" applyNumberFormat="1" applyFont="1" applyFill="1" applyBorder="1" applyAlignment="1">
      <alignment horizontal="right" vertical="center"/>
    </xf>
    <xf numFmtId="165" fontId="2" fillId="3" borderId="15" xfId="0" applyNumberFormat="1" applyFont="1" applyFill="1" applyBorder="1" applyAlignment="1">
      <alignment vertical="top" wrapText="1"/>
    </xf>
    <xf numFmtId="164" fontId="2" fillId="3" borderId="15" xfId="0" applyNumberFormat="1" applyFont="1" applyFill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164" fontId="45" fillId="0" borderId="15" xfId="0" applyNumberFormat="1" applyFont="1" applyBorder="1" applyAlignment="1">
      <alignment vertical="center"/>
    </xf>
    <xf numFmtId="164" fontId="2" fillId="0" borderId="15" xfId="0" applyNumberFormat="1" applyFont="1" applyBorder="1" applyAlignment="1">
      <alignment vertical="center"/>
    </xf>
    <xf numFmtId="164" fontId="2" fillId="0" borderId="15" xfId="0" applyNumberFormat="1" applyFont="1" applyFill="1" applyBorder="1" applyAlignment="1">
      <alignment horizontal="right" vertical="center"/>
    </xf>
    <xf numFmtId="164" fontId="2" fillId="0" borderId="15" xfId="0" applyNumberFormat="1" applyFont="1" applyFill="1" applyBorder="1" applyAlignment="1">
      <alignment vertical="center"/>
    </xf>
    <xf numFmtId="49" fontId="46" fillId="0" borderId="15" xfId="0" applyNumberFormat="1" applyFont="1" applyBorder="1" applyAlignment="1">
      <alignment vertical="center"/>
    </xf>
    <xf numFmtId="0" fontId="46" fillId="0" borderId="15" xfId="0" applyFont="1" applyBorder="1" applyAlignment="1">
      <alignment vertical="center" wrapText="1"/>
    </xf>
    <xf numFmtId="164" fontId="46" fillId="0" borderId="15" xfId="0" applyNumberFormat="1" applyFont="1" applyBorder="1" applyAlignment="1">
      <alignment vertical="center"/>
    </xf>
    <xf numFmtId="164" fontId="46" fillId="0" borderId="15" xfId="0" applyNumberFormat="1" applyFont="1" applyFill="1" applyBorder="1" applyAlignment="1">
      <alignment horizontal="right" vertical="center"/>
    </xf>
    <xf numFmtId="164" fontId="46" fillId="0" borderId="15" xfId="0" applyNumberFormat="1" applyFont="1" applyFill="1" applyBorder="1" applyAlignment="1">
      <alignment vertical="center"/>
    </xf>
    <xf numFmtId="49" fontId="45" fillId="0" borderId="15" xfId="0" applyNumberFormat="1" applyFont="1" applyBorder="1" applyAlignment="1">
      <alignment vertical="center"/>
    </xf>
    <xf numFmtId="0" fontId="45" fillId="0" borderId="15" xfId="0" applyFont="1" applyBorder="1" applyAlignment="1">
      <alignment vertical="center" wrapText="1"/>
    </xf>
    <xf numFmtId="164" fontId="45" fillId="0" borderId="15" xfId="0" applyNumberFormat="1" applyFont="1" applyFill="1" applyBorder="1" applyAlignment="1">
      <alignment horizontal="right" vertical="center"/>
    </xf>
    <xf numFmtId="164" fontId="45" fillId="0" borderId="15" xfId="0" applyNumberFormat="1" applyFont="1" applyFill="1" applyBorder="1" applyAlignment="1">
      <alignment vertical="center"/>
    </xf>
    <xf numFmtId="164" fontId="47" fillId="0" borderId="15" xfId="0" applyNumberFormat="1" applyFont="1" applyFill="1" applyBorder="1" applyAlignment="1">
      <alignment horizontal="right" vertical="center"/>
    </xf>
    <xf numFmtId="164" fontId="47" fillId="0" borderId="15" xfId="0" applyNumberFormat="1" applyFont="1" applyFill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165" fontId="49" fillId="0" borderId="0" xfId="0" applyNumberFormat="1" applyFont="1" applyAlignment="1">
      <alignment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49" fontId="48" fillId="0" borderId="15" xfId="0" applyNumberFormat="1" applyFont="1" applyBorder="1" applyAlignment="1">
      <alignment vertical="center"/>
    </xf>
    <xf numFmtId="0" fontId="48" fillId="0" borderId="15" xfId="0" applyFont="1" applyBorder="1" applyAlignment="1">
      <alignment vertical="center" wrapText="1"/>
    </xf>
    <xf numFmtId="165" fontId="48" fillId="0" borderId="15" xfId="0" applyNumberFormat="1" applyFont="1" applyBorder="1" applyAlignment="1">
      <alignment horizontal="right" vertical="center"/>
    </xf>
    <xf numFmtId="0" fontId="48" fillId="0" borderId="0" xfId="0" applyFont="1" applyAlignment="1">
      <alignment vertical="center"/>
    </xf>
    <xf numFmtId="49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49" fontId="45" fillId="0" borderId="15" xfId="0" applyNumberFormat="1" applyFont="1" applyFill="1" applyBorder="1" applyAlignment="1">
      <alignment horizontal="center" vertical="center"/>
    </xf>
    <xf numFmtId="0" fontId="45" fillId="0" borderId="15" xfId="0" applyFont="1" applyFill="1" applyBorder="1" applyAlignment="1">
      <alignment horizontal="left" vertical="center" wrapText="1"/>
    </xf>
    <xf numFmtId="49" fontId="45" fillId="2" borderId="15" xfId="0" applyNumberFormat="1" applyFont="1" applyFill="1" applyBorder="1" applyAlignment="1">
      <alignment horizontal="center" vertical="center" wrapText="1"/>
    </xf>
    <xf numFmtId="0" fontId="45" fillId="2" borderId="15" xfId="0" applyFont="1" applyFill="1" applyBorder="1" applyAlignment="1">
      <alignment horizontal="center" vertical="center" wrapText="1"/>
    </xf>
    <xf numFmtId="165" fontId="45" fillId="0" borderId="15" xfId="167" applyNumberFormat="1" applyFont="1" applyBorder="1"/>
    <xf numFmtId="165" fontId="45" fillId="0" borderId="15" xfId="167" applyNumberFormat="1" applyFont="1" applyBorder="1" applyAlignment="1">
      <alignment vertical="top"/>
    </xf>
    <xf numFmtId="165" fontId="2" fillId="0" borderId="15" xfId="167" applyNumberFormat="1" applyFont="1" applyBorder="1" applyAlignment="1">
      <alignment vertical="top"/>
    </xf>
    <xf numFmtId="164" fontId="5" fillId="0" borderId="15" xfId="167" applyNumberFormat="1" applyFont="1" applyBorder="1" applyAlignment="1">
      <alignment vertical="top"/>
    </xf>
    <xf numFmtId="164" fontId="49" fillId="0" borderId="15" xfId="0" applyNumberFormat="1" applyFont="1" applyBorder="1" applyAlignment="1">
      <alignment vertical="center"/>
    </xf>
    <xf numFmtId="164" fontId="2" fillId="3" borderId="15" xfId="0" applyNumberFormat="1" applyFont="1" applyFill="1" applyBorder="1" applyAlignment="1">
      <alignment vertical="center" wrapText="1"/>
    </xf>
    <xf numFmtId="164" fontId="82" fillId="0" borderId="15" xfId="0" applyNumberFormat="1" applyFont="1" applyBorder="1" applyAlignment="1">
      <alignment vertical="center"/>
    </xf>
    <xf numFmtId="164" fontId="78" fillId="0" borderId="15" xfId="0" applyNumberFormat="1" applyFont="1" applyBorder="1" applyAlignment="1">
      <alignment vertical="center"/>
    </xf>
    <xf numFmtId="164" fontId="84" fillId="0" borderId="15" xfId="0" applyNumberFormat="1" applyFont="1" applyBorder="1" applyAlignment="1">
      <alignment vertical="center"/>
    </xf>
    <xf numFmtId="164" fontId="85" fillId="0" borderId="15" xfId="0" applyNumberFormat="1" applyFont="1" applyBorder="1" applyAlignment="1">
      <alignment vertical="center"/>
    </xf>
    <xf numFmtId="164" fontId="86" fillId="0" borderId="15" xfId="0" applyNumberFormat="1" applyFont="1" applyBorder="1" applyAlignment="1">
      <alignment vertical="center"/>
    </xf>
    <xf numFmtId="164" fontId="87" fillId="0" borderId="15" xfId="0" applyNumberFormat="1" applyFont="1" applyBorder="1" applyAlignment="1">
      <alignment vertical="center"/>
    </xf>
    <xf numFmtId="164" fontId="88" fillId="0" borderId="15" xfId="0" applyNumberFormat="1" applyFont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164" fontId="83" fillId="0" borderId="15" xfId="0" applyNumberFormat="1" applyFont="1" applyBorder="1" applyAlignment="1">
      <alignment vertical="center"/>
    </xf>
    <xf numFmtId="164" fontId="47" fillId="0" borderId="15" xfId="0" applyNumberFormat="1" applyFont="1" applyBorder="1" applyAlignment="1">
      <alignment vertical="center"/>
    </xf>
    <xf numFmtId="0" fontId="2" fillId="3" borderId="15" xfId="0" applyFont="1" applyFill="1" applyBorder="1" applyAlignment="1">
      <alignment vertical="center" wrapText="1"/>
    </xf>
    <xf numFmtId="0" fontId="52" fillId="2" borderId="15" xfId="0" applyFont="1" applyFill="1" applyBorder="1" applyAlignment="1">
      <alignment horizontal="center" vertical="center" wrapText="1"/>
    </xf>
    <xf numFmtId="0" fontId="53" fillId="2" borderId="15" xfId="0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48" fillId="2" borderId="15" xfId="0" applyFont="1" applyFill="1" applyBorder="1" applyAlignment="1">
      <alignment horizontal="center" vertical="center" wrapText="1"/>
    </xf>
    <xf numFmtId="49" fontId="48" fillId="2" borderId="15" xfId="0" applyNumberFormat="1" applyFont="1" applyFill="1" applyBorder="1" applyAlignment="1">
      <alignment horizontal="center" vertical="center" wrapText="1"/>
    </xf>
    <xf numFmtId="49" fontId="51" fillId="3" borderId="15" xfId="0" applyNumberFormat="1" applyFont="1" applyFill="1" applyBorder="1" applyAlignment="1">
      <alignment horizontal="center" vertical="center"/>
    </xf>
    <xf numFmtId="0" fontId="51" fillId="3" borderId="15" xfId="0" applyFont="1" applyFill="1" applyBorder="1" applyAlignment="1">
      <alignment horizontal="left" vertical="center" wrapText="1"/>
    </xf>
    <xf numFmtId="164" fontId="51" fillId="3" borderId="15" xfId="0" applyNumberFormat="1" applyFont="1" applyFill="1" applyBorder="1" applyAlignment="1">
      <alignment horizontal="right" vertical="center"/>
    </xf>
    <xf numFmtId="49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164" fontId="5" fillId="0" borderId="15" xfId="0" applyNumberFormat="1" applyFont="1" applyFill="1" applyBorder="1" applyAlignment="1">
      <alignment horizontal="right" vertical="center" wrapText="1"/>
    </xf>
    <xf numFmtId="164" fontId="5" fillId="0" borderId="15" xfId="0" applyNumberFormat="1" applyFont="1" applyBorder="1" applyAlignment="1">
      <alignment vertical="center"/>
    </xf>
    <xf numFmtId="0" fontId="90" fillId="0" borderId="0" xfId="0" applyFont="1" applyAlignment="1">
      <alignment horizontal="center" vertical="center"/>
    </xf>
    <xf numFmtId="164" fontId="48" fillId="0" borderId="15" xfId="0" applyNumberFormat="1" applyFont="1" applyBorder="1" applyAlignment="1">
      <alignment vertical="center"/>
    </xf>
    <xf numFmtId="164" fontId="48" fillId="0" borderId="15" xfId="0" applyNumberFormat="1" applyFont="1" applyBorder="1" applyAlignment="1">
      <alignment vertical="center" wrapText="1"/>
    </xf>
    <xf numFmtId="164" fontId="5" fillId="0" borderId="15" xfId="0" applyNumberFormat="1" applyFont="1" applyBorder="1" applyAlignment="1">
      <alignment vertical="center" wrapText="1"/>
    </xf>
    <xf numFmtId="0" fontId="48" fillId="41" borderId="15" xfId="0" applyFont="1" applyFill="1" applyBorder="1"/>
    <xf numFmtId="164" fontId="48" fillId="41" borderId="15" xfId="0" applyNumberFormat="1" applyFont="1" applyFill="1" applyBorder="1" applyAlignment="1">
      <alignment horizontal="right" vertical="top"/>
    </xf>
    <xf numFmtId="164" fontId="48" fillId="41" borderId="15" xfId="0" applyNumberFormat="1" applyFont="1" applyFill="1" applyBorder="1" applyAlignment="1">
      <alignment horizontal="right" vertical="top" wrapText="1"/>
    </xf>
    <xf numFmtId="164" fontId="48" fillId="41" borderId="15" xfId="0" applyNumberFormat="1" applyFont="1" applyFill="1" applyBorder="1" applyAlignment="1">
      <alignment horizontal="center" vertical="top" wrapText="1"/>
    </xf>
    <xf numFmtId="0" fontId="51" fillId="41" borderId="0" xfId="0" applyFont="1" applyFill="1" applyBorder="1"/>
    <xf numFmtId="0" fontId="48" fillId="0" borderId="0" xfId="167" applyFont="1" applyFill="1" applyAlignment="1">
      <alignment horizontal="center" vertical="center"/>
    </xf>
    <xf numFmtId="0" fontId="49" fillId="0" borderId="0" xfId="167" applyFont="1" applyFill="1" applyAlignment="1">
      <alignment vertical="center"/>
    </xf>
    <xf numFmtId="0" fontId="5" fillId="0" borderId="0" xfId="167" applyFont="1" applyFill="1" applyAlignment="1">
      <alignment vertical="center"/>
    </xf>
    <xf numFmtId="0" fontId="48" fillId="0" borderId="0" xfId="167" applyFont="1" applyFill="1" applyBorder="1" applyAlignment="1">
      <alignment horizontal="center" vertical="center" wrapText="1"/>
    </xf>
    <xf numFmtId="175" fontId="48" fillId="0" borderId="0" xfId="238" applyNumberFormat="1" applyFont="1" applyFill="1" applyBorder="1" applyAlignment="1">
      <alignment horizontal="center" vertical="center"/>
    </xf>
    <xf numFmtId="0" fontId="48" fillId="0" borderId="0" xfId="167" applyFont="1" applyFill="1" applyAlignment="1">
      <alignment vertical="center"/>
    </xf>
    <xf numFmtId="176" fontId="5" fillId="0" borderId="0" xfId="238" applyNumberFormat="1" applyFont="1" applyFill="1" applyBorder="1" applyAlignment="1">
      <alignment horizontal="center" vertical="center"/>
    </xf>
    <xf numFmtId="175" fontId="5" fillId="0" borderId="0" xfId="238" applyNumberFormat="1" applyFont="1" applyFill="1" applyBorder="1" applyAlignment="1">
      <alignment horizontal="center" vertical="center"/>
    </xf>
    <xf numFmtId="0" fontId="45" fillId="0" borderId="0" xfId="167" applyFont="1" applyFill="1" applyAlignment="1">
      <alignment horizontal="center" vertical="center"/>
    </xf>
    <xf numFmtId="0" fontId="48" fillId="0" borderId="0" xfId="167" applyFont="1" applyFill="1" applyBorder="1" applyAlignment="1">
      <alignment horizontal="right" vertical="center" wrapText="1"/>
    </xf>
    <xf numFmtId="0" fontId="93" fillId="0" borderId="0" xfId="0" applyFont="1" applyFill="1" applyBorder="1" applyAlignment="1">
      <alignment horizontal="left" vertical="top" wrapText="1"/>
    </xf>
    <xf numFmtId="0" fontId="45" fillId="0" borderId="0" xfId="167" applyFont="1" applyFill="1" applyAlignment="1">
      <alignment vertical="center"/>
    </xf>
    <xf numFmtId="0" fontId="5" fillId="0" borderId="0" xfId="0" applyFont="1" applyFill="1" applyBorder="1" applyAlignment="1">
      <alignment horizontal="left" vertical="top" wrapText="1"/>
    </xf>
    <xf numFmtId="0" fontId="43" fillId="0" borderId="0" xfId="167" applyFont="1" applyFill="1" applyBorder="1" applyAlignment="1">
      <alignment horizontal="center" vertical="center" wrapText="1"/>
    </xf>
    <xf numFmtId="0" fontId="43" fillId="0" borderId="0" xfId="167" applyFont="1" applyFill="1" applyAlignment="1">
      <alignment vertical="center"/>
    </xf>
    <xf numFmtId="0" fontId="2" fillId="0" borderId="0" xfId="167" applyFont="1" applyFill="1" applyAlignment="1">
      <alignment vertical="center"/>
    </xf>
    <xf numFmtId="0" fontId="48" fillId="0" borderId="0" xfId="167" applyFont="1" applyFill="1" applyBorder="1" applyAlignment="1">
      <alignment horizontal="center" vertical="center"/>
    </xf>
    <xf numFmtId="0" fontId="5" fillId="0" borderId="0" xfId="167" applyFont="1" applyFill="1" applyAlignment="1">
      <alignment horizontal="left" vertical="center"/>
    </xf>
    <xf numFmtId="177" fontId="5" fillId="0" borderId="0" xfId="167" applyNumberFormat="1" applyFont="1" applyFill="1" applyAlignment="1">
      <alignment vertical="center"/>
    </xf>
    <xf numFmtId="175" fontId="5" fillId="0" borderId="0" xfId="167" applyNumberFormat="1" applyFont="1" applyFill="1" applyAlignment="1">
      <alignment vertical="center"/>
    </xf>
    <xf numFmtId="178" fontId="5" fillId="0" borderId="0" xfId="167" applyNumberFormat="1" applyFont="1" applyFill="1" applyAlignment="1">
      <alignment vertical="center"/>
    </xf>
    <xf numFmtId="179" fontId="48" fillId="0" borderId="0" xfId="167" applyNumberFormat="1" applyFont="1" applyFill="1" applyBorder="1" applyAlignment="1" applyProtection="1">
      <alignment horizontal="right" vertical="center"/>
    </xf>
    <xf numFmtId="179" fontId="5" fillId="0" borderId="0" xfId="167" applyNumberFormat="1" applyFont="1" applyFill="1" applyAlignment="1">
      <alignment vertical="center"/>
    </xf>
    <xf numFmtId="165" fontId="48" fillId="0" borderId="15" xfId="0" applyNumberFormat="1" applyFont="1" applyBorder="1" applyAlignment="1">
      <alignment vertical="center" wrapText="1"/>
    </xf>
    <xf numFmtId="165" fontId="5" fillId="0" borderId="15" xfId="0" applyNumberFormat="1" applyFont="1" applyBorder="1" applyAlignment="1">
      <alignment vertical="center" wrapText="1"/>
    </xf>
    <xf numFmtId="0" fontId="95" fillId="0" borderId="0" xfId="0" applyFont="1" applyAlignment="1">
      <alignment vertical="center"/>
    </xf>
    <xf numFmtId="0" fontId="5" fillId="0" borderId="0" xfId="167" applyFont="1" applyFill="1" applyBorder="1" applyAlignment="1">
      <alignment horizontal="left" vertical="top" wrapText="1"/>
    </xf>
    <xf numFmtId="0" fontId="5" fillId="0" borderId="0" xfId="167" applyFont="1" applyFill="1" applyBorder="1" applyAlignment="1">
      <alignment horizontal="left" vertical="center" wrapText="1"/>
    </xf>
    <xf numFmtId="0" fontId="96" fillId="2" borderId="1" xfId="0" applyFont="1" applyFill="1" applyBorder="1" applyAlignment="1">
      <alignment horizontal="center" vertical="top" wrapText="1"/>
    </xf>
    <xf numFmtId="0" fontId="96" fillId="2" borderId="1" xfId="0" applyFont="1" applyFill="1" applyBorder="1" applyAlignment="1">
      <alignment horizontal="center" vertical="center"/>
    </xf>
    <xf numFmtId="49" fontId="48" fillId="3" borderId="1" xfId="0" applyNumberFormat="1" applyFont="1" applyFill="1" applyBorder="1" applyAlignment="1">
      <alignment horizontal="center" vertical="center"/>
    </xf>
    <xf numFmtId="49" fontId="48" fillId="3" borderId="1" xfId="0" applyNumberFormat="1" applyFont="1" applyFill="1" applyBorder="1" applyAlignment="1">
      <alignment horizontal="right" vertical="center"/>
    </xf>
    <xf numFmtId="0" fontId="48" fillId="3" borderId="1" xfId="0" applyFont="1" applyFill="1" applyBorder="1" applyAlignment="1">
      <alignment vertical="center" wrapText="1"/>
    </xf>
    <xf numFmtId="164" fontId="48" fillId="3" borderId="1" xfId="0" applyNumberFormat="1" applyFont="1" applyFill="1" applyBorder="1" applyAlignment="1">
      <alignment vertical="center" wrapText="1"/>
    </xf>
    <xf numFmtId="49" fontId="48" fillId="41" borderId="1" xfId="0" applyNumberFormat="1" applyFont="1" applyFill="1" applyBorder="1" applyAlignment="1">
      <alignment horizontal="center" vertical="center"/>
    </xf>
    <xf numFmtId="49" fontId="48" fillId="41" borderId="1" xfId="0" applyNumberFormat="1" applyFont="1" applyFill="1" applyBorder="1" applyAlignment="1">
      <alignment horizontal="right" vertical="center"/>
    </xf>
    <xf numFmtId="0" fontId="48" fillId="41" borderId="1" xfId="0" applyFont="1" applyFill="1" applyBorder="1" applyAlignment="1">
      <alignment vertical="center" wrapText="1"/>
    </xf>
    <xf numFmtId="164" fontId="78" fillId="41" borderId="1" xfId="0" applyNumberFormat="1" applyFont="1" applyFill="1" applyBorder="1" applyAlignment="1">
      <alignment vertical="center" wrapText="1"/>
    </xf>
    <xf numFmtId="164" fontId="78" fillId="41" borderId="1" xfId="0" applyNumberFormat="1" applyFont="1" applyFill="1" applyBorder="1" applyAlignment="1">
      <alignment horizontal="right" vertical="center"/>
    </xf>
    <xf numFmtId="0" fontId="48" fillId="41" borderId="0" xfId="0" applyFont="1" applyFill="1" applyAlignment="1">
      <alignment vertical="center"/>
    </xf>
    <xf numFmtId="49" fontId="48" fillId="0" borderId="1" xfId="0" applyNumberFormat="1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right" vertical="center"/>
    </xf>
    <xf numFmtId="0" fontId="48" fillId="0" borderId="1" xfId="0" applyFont="1" applyBorder="1" applyAlignment="1">
      <alignment vertical="center" wrapText="1"/>
    </xf>
    <xf numFmtId="164" fontId="78" fillId="0" borderId="1" xfId="0" applyNumberFormat="1" applyFont="1" applyBorder="1" applyAlignment="1">
      <alignment vertical="center" wrapText="1"/>
    </xf>
    <xf numFmtId="164" fontId="78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center" wrapText="1"/>
    </xf>
    <xf numFmtId="164" fontId="49" fillId="0" borderId="1" xfId="0" applyNumberFormat="1" applyFont="1" applyBorder="1" applyAlignment="1">
      <alignment horizontal="right" vertical="center"/>
    </xf>
    <xf numFmtId="164" fontId="82" fillId="0" borderId="1" xfId="0" applyNumberFormat="1" applyFont="1" applyBorder="1" applyAlignment="1">
      <alignment horizontal="right" vertical="center"/>
    </xf>
    <xf numFmtId="164" fontId="49" fillId="0" borderId="0" xfId="0" applyNumberFormat="1" applyFont="1" applyAlignment="1">
      <alignment vertical="center"/>
    </xf>
    <xf numFmtId="0" fontId="48" fillId="0" borderId="35" xfId="0" applyFont="1" applyBorder="1" applyAlignment="1">
      <alignment vertical="center" wrapText="1"/>
    </xf>
    <xf numFmtId="49" fontId="5" fillId="0" borderId="36" xfId="0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horizontal="left" vertical="center"/>
    </xf>
    <xf numFmtId="164" fontId="49" fillId="0" borderId="37" xfId="0" applyNumberFormat="1" applyFont="1" applyBorder="1" applyAlignment="1">
      <alignment horizontal="right" vertical="center"/>
    </xf>
    <xf numFmtId="0" fontId="5" fillId="0" borderId="38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89" fillId="0" borderId="0" xfId="0" applyFont="1" applyAlignment="1">
      <alignment vertical="center"/>
    </xf>
    <xf numFmtId="164" fontId="78" fillId="0" borderId="0" xfId="0" applyNumberFormat="1" applyFont="1" applyAlignment="1">
      <alignment vertical="center"/>
    </xf>
    <xf numFmtId="164" fontId="48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0" fontId="48" fillId="0" borderId="0" xfId="0" applyFont="1" applyBorder="1" applyAlignment="1">
      <alignment vertical="center" wrapText="1"/>
    </xf>
    <xf numFmtId="164" fontId="48" fillId="0" borderId="1" xfId="0" applyNumberFormat="1" applyFont="1" applyBorder="1" applyAlignment="1">
      <alignment horizontal="right" vertical="center"/>
    </xf>
    <xf numFmtId="49" fontId="4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48" fillId="3" borderId="15" xfId="0" applyNumberFormat="1" applyFont="1" applyFill="1" applyBorder="1" applyAlignment="1">
      <alignment horizontal="center" vertical="center"/>
    </xf>
    <xf numFmtId="0" fontId="48" fillId="3" borderId="15" xfId="0" applyFont="1" applyFill="1" applyBorder="1" applyAlignment="1">
      <alignment horizontal="left" vertical="center" wrapText="1"/>
    </xf>
    <xf numFmtId="0" fontId="45" fillId="2" borderId="14" xfId="167" applyFont="1" applyFill="1" applyBorder="1" applyAlignment="1">
      <alignment horizontal="center" vertical="center" wrapText="1"/>
    </xf>
    <xf numFmtId="0" fontId="45" fillId="2" borderId="16" xfId="167" applyFont="1" applyFill="1" applyBorder="1" applyAlignment="1">
      <alignment horizontal="center" vertical="center" wrapText="1"/>
    </xf>
    <xf numFmtId="49" fontId="9" fillId="0" borderId="0" xfId="167" applyNumberFormat="1" applyFont="1" applyAlignment="1">
      <alignment horizontal="center" wrapText="1"/>
    </xf>
    <xf numFmtId="49" fontId="56" fillId="0" borderId="0" xfId="167" applyNumberFormat="1" applyFont="1" applyAlignment="1">
      <alignment horizontal="center"/>
    </xf>
    <xf numFmtId="49" fontId="2" fillId="2" borderId="17" xfId="167" applyNumberFormat="1" applyFont="1" applyFill="1" applyBorder="1" applyAlignment="1">
      <alignment horizontal="center" vertical="center" wrapText="1"/>
    </xf>
    <xf numFmtId="49" fontId="2" fillId="2" borderId="18" xfId="167" applyNumberFormat="1" applyFont="1" applyFill="1" applyBorder="1" applyAlignment="1">
      <alignment horizontal="center" vertical="center" wrapText="1"/>
    </xf>
    <xf numFmtId="49" fontId="2" fillId="2" borderId="19" xfId="167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50" fillId="0" borderId="0" xfId="0" applyNumberFormat="1" applyFont="1" applyAlignment="1">
      <alignment horizontal="center" vertical="center" wrapText="1"/>
    </xf>
    <xf numFmtId="0" fontId="5" fillId="0" borderId="34" xfId="0" applyFont="1" applyBorder="1" applyAlignment="1">
      <alignment horizontal="right" vertical="center"/>
    </xf>
    <xf numFmtId="49" fontId="96" fillId="2" borderId="1" xfId="0" applyNumberFormat="1" applyFont="1" applyFill="1" applyBorder="1" applyAlignment="1">
      <alignment horizontal="center" vertical="top" wrapText="1"/>
    </xf>
    <xf numFmtId="49" fontId="96" fillId="2" borderId="1" xfId="0" applyNumberFormat="1" applyFont="1" applyFill="1" applyBorder="1" applyAlignment="1">
      <alignment horizontal="center" vertical="center"/>
    </xf>
    <xf numFmtId="0" fontId="43" fillId="0" borderId="0" xfId="0" applyNumberFormat="1" applyFont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left" vertical="center" wrapText="1"/>
    </xf>
    <xf numFmtId="0" fontId="54" fillId="0" borderId="15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right" vertical="center"/>
    </xf>
    <xf numFmtId="49" fontId="43" fillId="0" borderId="0" xfId="0" applyNumberFormat="1" applyFont="1" applyFill="1" applyAlignment="1">
      <alignment horizontal="center" vertical="center" wrapText="1"/>
    </xf>
    <xf numFmtId="0" fontId="45" fillId="0" borderId="0" xfId="0" applyFont="1" applyFill="1" applyBorder="1" applyAlignment="1">
      <alignment horizontal="right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43" fillId="0" borderId="0" xfId="0" applyNumberFormat="1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49" fillId="0" borderId="0" xfId="0" applyFont="1" applyBorder="1" applyAlignment="1">
      <alignment horizontal="right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49" fontId="45" fillId="2" borderId="15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wrapText="1"/>
    </xf>
    <xf numFmtId="0" fontId="4" fillId="41" borderId="0" xfId="0" applyFont="1" applyFill="1" applyBorder="1" applyAlignment="1">
      <alignment horizontal="right" vertical="center"/>
    </xf>
    <xf numFmtId="0" fontId="50" fillId="41" borderId="0" xfId="0" applyFont="1" applyFill="1" applyBorder="1" applyAlignment="1">
      <alignment horizontal="center" vertical="center" wrapText="1"/>
    </xf>
    <xf numFmtId="0" fontId="80" fillId="41" borderId="0" xfId="0" applyFont="1" applyFill="1" applyBorder="1" applyAlignment="1">
      <alignment horizontal="center" vertical="center" wrapText="1"/>
    </xf>
    <xf numFmtId="0" fontId="4" fillId="41" borderId="26" xfId="0" applyFont="1" applyFill="1" applyBorder="1" applyAlignment="1">
      <alignment horizontal="right"/>
    </xf>
    <xf numFmtId="0" fontId="48" fillId="2" borderId="14" xfId="0" applyFont="1" applyFill="1" applyBorder="1" applyAlignment="1">
      <alignment horizontal="center" vertical="top" wrapText="1"/>
    </xf>
    <xf numFmtId="0" fontId="48" fillId="2" borderId="16" xfId="0" applyFont="1" applyFill="1" applyBorder="1" applyAlignment="1">
      <alignment horizontal="center" vertical="top" wrapText="1"/>
    </xf>
    <xf numFmtId="0" fontId="48" fillId="2" borderId="15" xfId="0" applyFont="1" applyFill="1" applyBorder="1" applyAlignment="1">
      <alignment horizontal="center" vertical="center" wrapText="1"/>
    </xf>
    <xf numFmtId="0" fontId="81" fillId="2" borderId="15" xfId="0" applyFont="1" applyFill="1" applyBorder="1" applyAlignment="1">
      <alignment horizontal="center" vertical="center" wrapText="1"/>
    </xf>
    <xf numFmtId="0" fontId="94" fillId="0" borderId="0" xfId="167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43" fillId="0" borderId="0" xfId="167" applyFont="1" applyFill="1" applyBorder="1" applyAlignment="1">
      <alignment vertical="center" wrapText="1"/>
    </xf>
    <xf numFmtId="0" fontId="89" fillId="0" borderId="0" xfId="167" applyFont="1" applyFill="1" applyBorder="1" applyAlignment="1">
      <alignment horizontal="left" vertical="center" wrapText="1"/>
    </xf>
    <xf numFmtId="0" fontId="43" fillId="0" borderId="0" xfId="167" applyFont="1" applyFill="1" applyBorder="1" applyAlignment="1">
      <alignment horizontal="left" vertical="center" wrapText="1"/>
    </xf>
    <xf numFmtId="0" fontId="89" fillId="0" borderId="0" xfId="167" applyFont="1" applyFill="1" applyAlignment="1">
      <alignment horizontal="left" vertical="center"/>
    </xf>
    <xf numFmtId="0" fontId="50" fillId="0" borderId="0" xfId="167" applyFont="1" applyFill="1" applyAlignment="1">
      <alignment horizontal="center" vertical="center" wrapText="1"/>
    </xf>
    <xf numFmtId="0" fontId="91" fillId="0" borderId="27" xfId="0" applyFont="1" applyBorder="1" applyAlignment="1">
      <alignment horizontal="right" vertical="center" wrapText="1"/>
    </xf>
    <xf numFmtId="0" fontId="92" fillId="2" borderId="28" xfId="0" applyFont="1" applyFill="1" applyBorder="1" applyAlignment="1">
      <alignment horizontal="center" vertical="center" wrapText="1"/>
    </xf>
    <xf numFmtId="0" fontId="92" fillId="2" borderId="29" xfId="0" applyFont="1" applyFill="1" applyBorder="1" applyAlignment="1">
      <alignment horizontal="center" vertical="center" wrapText="1"/>
    </xf>
    <xf numFmtId="0" fontId="92" fillId="2" borderId="31" xfId="0" applyFont="1" applyFill="1" applyBorder="1" applyAlignment="1">
      <alignment horizontal="center" vertical="center" wrapText="1"/>
    </xf>
    <xf numFmtId="0" fontId="92" fillId="2" borderId="32" xfId="0" applyFont="1" applyFill="1" applyBorder="1" applyAlignment="1">
      <alignment horizontal="center" vertical="center" wrapText="1"/>
    </xf>
    <xf numFmtId="0" fontId="92" fillId="2" borderId="30" xfId="0" applyFont="1" applyFill="1" applyBorder="1" applyAlignment="1">
      <alignment horizontal="center" vertical="center" wrapText="1"/>
    </xf>
    <xf numFmtId="0" fontId="92" fillId="2" borderId="33" xfId="0" applyFont="1" applyFill="1" applyBorder="1" applyAlignment="1">
      <alignment horizontal="center" vertical="center" wrapText="1"/>
    </xf>
    <xf numFmtId="0" fontId="48" fillId="0" borderId="0" xfId="167" applyFont="1" applyFill="1" applyBorder="1" applyAlignment="1">
      <alignment horizontal="left" vertical="center" wrapText="1"/>
    </xf>
    <xf numFmtId="0" fontId="5" fillId="0" borderId="0" xfId="167" applyFont="1" applyFill="1" applyBorder="1" applyAlignment="1">
      <alignment horizontal="left" vertical="top" wrapText="1"/>
    </xf>
    <xf numFmtId="0" fontId="5" fillId="0" borderId="0" xfId="167" applyFont="1" applyFill="1" applyBorder="1" applyAlignment="1">
      <alignment horizontal="left" vertical="center" wrapText="1"/>
    </xf>
  </cellXfs>
  <cellStyles count="327">
    <cellStyle name="_Книга1" xfId="272"/>
    <cellStyle name="_Книга1 2" xfId="273"/>
    <cellStyle name="_Пост февраль 2009" xfId="274"/>
    <cellStyle name="_Прил. 6 апрель 2011" xfId="275"/>
    <cellStyle name="_Приложение коррект 3-4" xfId="276"/>
    <cellStyle name="_Приложение коррект 4" xfId="277"/>
    <cellStyle name="_Трансферты по районам 2010 на 1 июля - полугодовой" xfId="278"/>
    <cellStyle name="_Трансферты по районам 2010 на 1 июля - полугодовой 2" xfId="279"/>
    <cellStyle name="_Трансферты по районам 2010 на 1 ноября каз-русс" xfId="280"/>
    <cellStyle name="_Трансферты по районам 2010 на 1 ноября каз-русс 2" xfId="281"/>
    <cellStyle name="_Трансферты по районам 2010 на 1 октября каз-русс" xfId="282"/>
    <cellStyle name="_Трансферты по районам 2010 на 1 октября каз-русс 2" xfId="283"/>
    <cellStyle name="_Трансферты по районам 2010 на 1 сентября каз-русс" xfId="284"/>
    <cellStyle name="_Трансферты по районам 2010 на 1 сентября каз-русс 2" xfId="285"/>
    <cellStyle name="_Трансферты по районам 2011 на 1 января" xfId="286"/>
    <cellStyle name="_Трансферты по районам 2011 на 1 января 2" xfId="287"/>
    <cellStyle name="20% - Акцент1 2" xfId="3"/>
    <cellStyle name="20% - Акцент1 2 2" xfId="4"/>
    <cellStyle name="20% - Акцент1 3" xfId="5"/>
    <cellStyle name="20% - Акцент2 2" xfId="6"/>
    <cellStyle name="20% - Акцент2 2 2" xfId="7"/>
    <cellStyle name="20% - Акцент2 3" xfId="8"/>
    <cellStyle name="20% - Акцент3 2" xfId="9"/>
    <cellStyle name="20% - Акцент3 2 2" xfId="10"/>
    <cellStyle name="20% - Акцент3 3" xfId="11"/>
    <cellStyle name="20% - Акцент4 2" xfId="12"/>
    <cellStyle name="20% - Акцент4 2 2" xfId="13"/>
    <cellStyle name="20% - Акцент4 3" xfId="14"/>
    <cellStyle name="20% - Акцент5 2" xfId="15"/>
    <cellStyle name="20% - Акцент5 2 2" xfId="16"/>
    <cellStyle name="20% - Акцент5 3" xfId="17"/>
    <cellStyle name="20% - Акцент6 2" xfId="18"/>
    <cellStyle name="20% - Акцент6 2 2" xfId="19"/>
    <cellStyle name="20% - Акцент6 3" xfId="20"/>
    <cellStyle name="40% - Акцент1 2" xfId="21"/>
    <cellStyle name="40% - Акцент1 2 2" xfId="22"/>
    <cellStyle name="40% - Акцент1 3" xfId="23"/>
    <cellStyle name="40% - Акцент2 2" xfId="24"/>
    <cellStyle name="40% - Акцент2 2 2" xfId="25"/>
    <cellStyle name="40% - Акцент2 3" xfId="26"/>
    <cellStyle name="40% - Акцент3 2" xfId="27"/>
    <cellStyle name="40% - Акцент3 2 2" xfId="28"/>
    <cellStyle name="40% - Акцент3 3" xfId="29"/>
    <cellStyle name="40% - Акцент4 2" xfId="30"/>
    <cellStyle name="40% - Акцент4 2 2" xfId="31"/>
    <cellStyle name="40% - Акцент4 3" xfId="32"/>
    <cellStyle name="40% - Акцент5 2" xfId="33"/>
    <cellStyle name="40% - Акцент5 2 2" xfId="34"/>
    <cellStyle name="40% - Акцент5 3" xfId="35"/>
    <cellStyle name="40% - Акцент6 2" xfId="36"/>
    <cellStyle name="40% - Акцент6 2 2" xfId="37"/>
    <cellStyle name="40% - Акцент6 3" xfId="38"/>
    <cellStyle name="60% - Акцент1 2" xfId="39"/>
    <cellStyle name="60% - Акцент1 2 2" xfId="40"/>
    <cellStyle name="60% - Акцент1 3" xfId="41"/>
    <cellStyle name="60% - Акцент2 2" xfId="42"/>
    <cellStyle name="60% - Акцент2 2 2" xfId="43"/>
    <cellStyle name="60% - Акцент2 3" xfId="44"/>
    <cellStyle name="60% - Акцент3 2" xfId="45"/>
    <cellStyle name="60% - Акцент3 2 2" xfId="46"/>
    <cellStyle name="60% - Акцент3 3" xfId="47"/>
    <cellStyle name="60% - Акцент4 2" xfId="48"/>
    <cellStyle name="60% - Акцент4 2 2" xfId="49"/>
    <cellStyle name="60% - Акцент4 3" xfId="50"/>
    <cellStyle name="60% - Акцент5 2" xfId="51"/>
    <cellStyle name="60% - Акцент5 2 2" xfId="52"/>
    <cellStyle name="60% - Акцент5 3" xfId="53"/>
    <cellStyle name="60% - Акцент6 2" xfId="54"/>
    <cellStyle name="60% - Акцент6 2 2" xfId="55"/>
    <cellStyle name="60% - Акцент6 3" xfId="56"/>
    <cellStyle name="Cel6" xfId="288"/>
    <cellStyle name="Cell1" xfId="289"/>
    <cellStyle name="Cell2" xfId="290"/>
    <cellStyle name="Cell3" xfId="291"/>
    <cellStyle name="Cell4" xfId="292"/>
    <cellStyle name="Cell5" xfId="293"/>
    <cellStyle name="Column3" xfId="294"/>
    <cellStyle name="Column4" xfId="295"/>
    <cellStyle name="Column5" xfId="296"/>
    <cellStyle name="Comma" xfId="57"/>
    <cellStyle name="Comma [0]_Book2" xfId="58"/>
    <cellStyle name="Comma_Book2" xfId="59"/>
    <cellStyle name="Comma0" xfId="60"/>
    <cellStyle name="Currency" xfId="61"/>
    <cellStyle name="Currency [0]_Book2" xfId="62"/>
    <cellStyle name="Currency_Book2" xfId="63"/>
    <cellStyle name="Currency0" xfId="64"/>
    <cellStyle name="Date" xfId="65"/>
    <cellStyle name="Fixed" xfId="66"/>
    <cellStyle name="Heading 1" xfId="67"/>
    <cellStyle name="Heading 2" xfId="68"/>
    <cellStyle name="Heading1" xfId="297"/>
    <cellStyle name="Iau?iue_?ac?.oaa.90-92" xfId="69"/>
    <cellStyle name="Îáû÷íûé_93ãîä (2)" xfId="70"/>
    <cellStyle name="Name1" xfId="298"/>
    <cellStyle name="Name2" xfId="299"/>
    <cellStyle name="Name3" xfId="300"/>
    <cellStyle name="Name4" xfId="301"/>
    <cellStyle name="Name5" xfId="302"/>
    <cellStyle name="normal" xfId="71"/>
    <cellStyle name="Normal 2" xfId="72"/>
    <cellStyle name="Normal_A 2" xfId="73"/>
    <cellStyle name="normбlnм_laroux" xfId="74"/>
    <cellStyle name="Number2DecimalStyle 2" xfId="75"/>
    <cellStyle name="Ouny?e [0]_Eeno1" xfId="76"/>
    <cellStyle name="Ouny?e_Eeno1" xfId="77"/>
    <cellStyle name="Òûñÿ÷è [0]_Ëèñò1" xfId="78"/>
    <cellStyle name="Òûñÿ÷è_Ëèñò1" xfId="79"/>
    <cellStyle name="Percent" xfId="80"/>
    <cellStyle name="Percent 2" xfId="81"/>
    <cellStyle name="S10" xfId="82"/>
    <cellStyle name="S12" xfId="83"/>
    <cellStyle name="S13" xfId="84"/>
    <cellStyle name="S14" xfId="85"/>
    <cellStyle name="S15" xfId="86"/>
    <cellStyle name="S16" xfId="87"/>
    <cellStyle name="S2" xfId="88"/>
    <cellStyle name="S3_mis_НПС(объем)" xfId="89"/>
    <cellStyle name="S4 3 2" xfId="90"/>
    <cellStyle name="S4_mis_НПС(объем)" xfId="91"/>
    <cellStyle name="S5_mis_НПС(объем)" xfId="92"/>
    <cellStyle name="S6" xfId="93"/>
    <cellStyle name="S7" xfId="94"/>
    <cellStyle name="S8_mis_НПС(объем)" xfId="95"/>
    <cellStyle name="S9_mis_НПС(объем)" xfId="96"/>
    <cellStyle name="SAPBEXaggData" xfId="97"/>
    <cellStyle name="SAPBEXaggData 2" xfId="98"/>
    <cellStyle name="SAPBEXstdData" xfId="99"/>
    <cellStyle name="SAPBEXstdData 2" xfId="100"/>
    <cellStyle name="Total" xfId="101"/>
    <cellStyle name="White2" xfId="303"/>
    <cellStyle name="White3" xfId="304"/>
    <cellStyle name="White4" xfId="305"/>
    <cellStyle name="White4 2" xfId="306"/>
    <cellStyle name="White5" xfId="307"/>
    <cellStyle name="Акцент1 2" xfId="102"/>
    <cellStyle name="Акцент1 2 2" xfId="103"/>
    <cellStyle name="Акцент1 3" xfId="104"/>
    <cellStyle name="Акцент1 4" xfId="308"/>
    <cellStyle name="Акцент2 2" xfId="105"/>
    <cellStyle name="Акцент2 2 2" xfId="106"/>
    <cellStyle name="Акцент2 3" xfId="107"/>
    <cellStyle name="Акцент2 4" xfId="309"/>
    <cellStyle name="Акцент3 2" xfId="108"/>
    <cellStyle name="Акцент3 2 2" xfId="109"/>
    <cellStyle name="Акцент3 3" xfId="110"/>
    <cellStyle name="Акцент3 4" xfId="310"/>
    <cellStyle name="Акцент4 2" xfId="111"/>
    <cellStyle name="Акцент4 2 2" xfId="112"/>
    <cellStyle name="Акцент4 3" xfId="113"/>
    <cellStyle name="Акцент4 4" xfId="311"/>
    <cellStyle name="Акцент5 2" xfId="114"/>
    <cellStyle name="Акцент5 2 2" xfId="115"/>
    <cellStyle name="Акцент5 3" xfId="116"/>
    <cellStyle name="Акцент5 4" xfId="312"/>
    <cellStyle name="Акцент6 2" xfId="117"/>
    <cellStyle name="Акцент6 2 2" xfId="118"/>
    <cellStyle name="Акцент6 3" xfId="119"/>
    <cellStyle name="Акцент6 4" xfId="313"/>
    <cellStyle name="Ввод  2" xfId="120"/>
    <cellStyle name="Ввод  2 2" xfId="121"/>
    <cellStyle name="Ввод  2 2 2" xfId="122"/>
    <cellStyle name="Ввод  2 3" xfId="123"/>
    <cellStyle name="Ввод  3" xfId="124"/>
    <cellStyle name="Ввод  3 2" xfId="125"/>
    <cellStyle name="Ввод  4" xfId="314"/>
    <cellStyle name="Вывод 2" xfId="126"/>
    <cellStyle name="Вывод 2 2" xfId="127"/>
    <cellStyle name="Вывод 2 2 2" xfId="128"/>
    <cellStyle name="Вывод 2 3" xfId="129"/>
    <cellStyle name="Вывод 3" xfId="130"/>
    <cellStyle name="Вывод 3 2" xfId="131"/>
    <cellStyle name="Вывод 4" xfId="315"/>
    <cellStyle name="Вычисление 2" xfId="132"/>
    <cellStyle name="Вычисление 2 2" xfId="133"/>
    <cellStyle name="Вычисление 2 2 2" xfId="134"/>
    <cellStyle name="Вычисление 2 3" xfId="135"/>
    <cellStyle name="Вычисление 3" xfId="136"/>
    <cellStyle name="Вычисление 3 2" xfId="137"/>
    <cellStyle name="Вычисление 4" xfId="316"/>
    <cellStyle name="Гиперссылка 2" xfId="138"/>
    <cellStyle name="Денежный 2" xfId="139"/>
    <cellStyle name="Заголовок 1 2" xfId="140"/>
    <cellStyle name="Заголовок 1 2 2" xfId="141"/>
    <cellStyle name="Заголовок 1 3" xfId="142"/>
    <cellStyle name="Заголовок 2 2" xfId="143"/>
    <cellStyle name="Заголовок 2 2 2" xfId="144"/>
    <cellStyle name="Заголовок 2 3" xfId="145"/>
    <cellStyle name="Заголовок 3 2" xfId="146"/>
    <cellStyle name="Заголовок 3 2 2" xfId="147"/>
    <cellStyle name="Заголовок 3 3" xfId="148"/>
    <cellStyle name="Заголовок 4 2" xfId="149"/>
    <cellStyle name="Заголовок 4 2 2" xfId="150"/>
    <cellStyle name="Заголовок 4 3" xfId="151"/>
    <cellStyle name="Итог 2" xfId="152"/>
    <cellStyle name="Итог 2 2" xfId="153"/>
    <cellStyle name="Итог 2 2 2" xfId="154"/>
    <cellStyle name="Итог 2 3" xfId="155"/>
    <cellStyle name="Итог 3" xfId="156"/>
    <cellStyle name="Итог 3 2" xfId="157"/>
    <cellStyle name="Итог 4" xfId="317"/>
    <cellStyle name="Контрольная ячейка 2" xfId="158"/>
    <cellStyle name="Контрольная ячейка 2 2" xfId="159"/>
    <cellStyle name="Контрольная ячейка 3" xfId="160"/>
    <cellStyle name="Контрольная ячейка 4" xfId="318"/>
    <cellStyle name="Название 2" xfId="161"/>
    <cellStyle name="Название 2 2" xfId="162"/>
    <cellStyle name="Название 3" xfId="163"/>
    <cellStyle name="Название 4" xfId="319"/>
    <cellStyle name="Нейтральный 2" xfId="164"/>
    <cellStyle name="Нейтральный 2 2" xfId="165"/>
    <cellStyle name="Нейтральный 3" xfId="166"/>
    <cellStyle name="Нейтральный 4" xfId="320"/>
    <cellStyle name="Обычный" xfId="0" builtinId="0"/>
    <cellStyle name="Обычный 10" xfId="167"/>
    <cellStyle name="Обычный 10 2" xfId="168"/>
    <cellStyle name="Обычный 10 2 2" xfId="169"/>
    <cellStyle name="Обычный 11" xfId="170"/>
    <cellStyle name="Обычный 2" xfId="1"/>
    <cellStyle name="Обычный 2 2" xfId="171"/>
    <cellStyle name="Обычный 2 2 2" xfId="172"/>
    <cellStyle name="Обычный 2 2 3" xfId="173"/>
    <cellStyle name="Обычный 2 3" xfId="174"/>
    <cellStyle name="Обычный 2 3 2" xfId="175"/>
    <cellStyle name="Обычный 2 3 3" xfId="176"/>
    <cellStyle name="Обычный 2 4" xfId="177"/>
    <cellStyle name="Обычный 2 5" xfId="178"/>
    <cellStyle name="Обычный 2 6" xfId="179"/>
    <cellStyle name="Обычный 3" xfId="2"/>
    <cellStyle name="Обычный 3 2" xfId="181"/>
    <cellStyle name="Обычный 3 2 2" xfId="182"/>
    <cellStyle name="Обычный 3 2 2 2" xfId="183"/>
    <cellStyle name="Обычный 3 3" xfId="184"/>
    <cellStyle name="Обычный 3 3 2" xfId="185"/>
    <cellStyle name="Обычный 3 4" xfId="180"/>
    <cellStyle name="Обычный 4" xfId="186"/>
    <cellStyle name="Обычный 4 2" xfId="187"/>
    <cellStyle name="Обычный 5" xfId="188"/>
    <cellStyle name="Обычный 5 2" xfId="189"/>
    <cellStyle name="Обычный 5 2 2" xfId="190"/>
    <cellStyle name="Обычный 6" xfId="191"/>
    <cellStyle name="Обычный 6 2" xfId="192"/>
    <cellStyle name="Обычный 7" xfId="193"/>
    <cellStyle name="Обычный 8" xfId="194"/>
    <cellStyle name="Обычный 9" xfId="195"/>
    <cellStyle name="Плохой 2" xfId="196"/>
    <cellStyle name="Плохой 2 2" xfId="197"/>
    <cellStyle name="Плохой 3" xfId="198"/>
    <cellStyle name="Плохой 4" xfId="321"/>
    <cellStyle name="Пояснение 2" xfId="199"/>
    <cellStyle name="Пояснение 2 2" xfId="200"/>
    <cellStyle name="Пояснение 3" xfId="201"/>
    <cellStyle name="Пояснение 4" xfId="322"/>
    <cellStyle name="Примечание 2" xfId="202"/>
    <cellStyle name="Примечание 2 2" xfId="203"/>
    <cellStyle name="Примечание 2 2 2" xfId="204"/>
    <cellStyle name="Примечание 2 3" xfId="205"/>
    <cellStyle name="Примечание 2 3 2" xfId="206"/>
    <cellStyle name="Примечание 2 4" xfId="207"/>
    <cellStyle name="Примечание 3" xfId="208"/>
    <cellStyle name="Примечание 3 2" xfId="209"/>
    <cellStyle name="Примечание 4" xfId="210"/>
    <cellStyle name="Примечание 4 2" xfId="211"/>
    <cellStyle name="Примечание 5" xfId="212"/>
    <cellStyle name="Примечание 6" xfId="323"/>
    <cellStyle name="Процентный 2" xfId="213"/>
    <cellStyle name="Процентный 2 2" xfId="214"/>
    <cellStyle name="Процентный 2 3" xfId="215"/>
    <cellStyle name="Процентный 2 3 2" xfId="216"/>
    <cellStyle name="Процентный 2 4" xfId="217"/>
    <cellStyle name="Процентный 2 5" xfId="218"/>
    <cellStyle name="Процентный 2 6" xfId="219"/>
    <cellStyle name="Процентный 3" xfId="220"/>
    <cellStyle name="Процентный 3 2" xfId="221"/>
    <cellStyle name="Процентный 3 2 2" xfId="222"/>
    <cellStyle name="Процентный 4" xfId="223"/>
    <cellStyle name="Процентный 5" xfId="224"/>
    <cellStyle name="Процентный 6" xfId="225"/>
    <cellStyle name="Процентный 7" xfId="226"/>
    <cellStyle name="Процентный 8" xfId="227"/>
    <cellStyle name="Связанная ячейка 2" xfId="228"/>
    <cellStyle name="Связанная ячейка 2 2" xfId="229"/>
    <cellStyle name="Связанная ячейка 3" xfId="230"/>
    <cellStyle name="Связанная ячейка 4" xfId="324"/>
    <cellStyle name="Стиль 1" xfId="231"/>
    <cellStyle name="Текст предупреждения 2" xfId="232"/>
    <cellStyle name="Текст предупреждения 2 2" xfId="233"/>
    <cellStyle name="Текст предупреждения 3" xfId="234"/>
    <cellStyle name="Текст предупреждения 4" xfId="325"/>
    <cellStyle name="Тысячи [0]_Диалог Накладная" xfId="235"/>
    <cellStyle name="Тысячи_Sheet1" xfId="236"/>
    <cellStyle name="Финансовый [0] 2" xfId="238"/>
    <cellStyle name="Финансовый [0] 2 10" xfId="239"/>
    <cellStyle name="Финансовый [0] 2 11" xfId="240"/>
    <cellStyle name="Финансовый [0] 2 2" xfId="241"/>
    <cellStyle name="Финансовый [0] 2 3" xfId="242"/>
    <cellStyle name="Финансовый [0] 2 4" xfId="243"/>
    <cellStyle name="Финансовый [0] 2 5" xfId="244"/>
    <cellStyle name="Финансовый [0] 2 6" xfId="245"/>
    <cellStyle name="Финансовый [0] 2 7" xfId="246"/>
    <cellStyle name="Финансовый [0] 2 8" xfId="247"/>
    <cellStyle name="Финансовый [0] 2 9" xfId="248"/>
    <cellStyle name="Финансовый [0] 3" xfId="237"/>
    <cellStyle name="Финансовый 10" xfId="249"/>
    <cellStyle name="Финансовый 11" xfId="250"/>
    <cellStyle name="Финансовый 2" xfId="251"/>
    <cellStyle name="Финансовый 2 2" xfId="252"/>
    <cellStyle name="Финансовый 2 3" xfId="253"/>
    <cellStyle name="Финансовый 2 4" xfId="254"/>
    <cellStyle name="Финансовый 2 5" xfId="255"/>
    <cellStyle name="Финансовый 3" xfId="256"/>
    <cellStyle name="Финансовый 3 2" xfId="257"/>
    <cellStyle name="Финансовый 3 2 2" xfId="258"/>
    <cellStyle name="Финансовый 3 2 2 2" xfId="259"/>
    <cellStyle name="Финансовый 3 3" xfId="260"/>
    <cellStyle name="Финансовый 3 3 2" xfId="261"/>
    <cellStyle name="Финансовый 4" xfId="262"/>
    <cellStyle name="Финансовый 4 2" xfId="263"/>
    <cellStyle name="Финансовый 5" xfId="264"/>
    <cellStyle name="Финансовый 6" xfId="265"/>
    <cellStyle name="Финансовый 7" xfId="266"/>
    <cellStyle name="Финансовый 8" xfId="267"/>
    <cellStyle name="Финансовый 9" xfId="268"/>
    <cellStyle name="Хороший 2" xfId="269"/>
    <cellStyle name="Хороший 2 2" xfId="270"/>
    <cellStyle name="Хороший 3" xfId="271"/>
    <cellStyle name="Хороший 4" xfId="326"/>
  </cellStyles>
  <dxfs count="1">
    <dxf>
      <font>
        <b/>
        <i val="0"/>
        <condense val="0"/>
        <extend val="0"/>
      </font>
    </dxf>
  </dxfs>
  <tableStyles count="0" defaultTableStyle="TableStyleMedium2" defaultPivotStyle="PivotStyleLight16"/>
  <colors>
    <mruColors>
      <color rgb="FFFFE4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32"/>
  <sheetViews>
    <sheetView zoomScaleNormal="100" workbookViewId="0">
      <pane xSplit="1" ySplit="7" topLeftCell="B8" activePane="bottomRight" state="frozen"/>
      <selection activeCell="E297" sqref="E297"/>
      <selection pane="topRight" activeCell="E297" sqref="E297"/>
      <selection pane="bottomLeft" activeCell="E297" sqref="E297"/>
      <selection pane="bottomRight" activeCell="B8" sqref="B8:O28"/>
    </sheetView>
  </sheetViews>
  <sheetFormatPr defaultRowHeight="12.75"/>
  <cols>
    <col min="1" max="1" width="31.85546875" style="53" customWidth="1"/>
    <col min="2" max="2" width="13.85546875" style="53" customWidth="1"/>
    <col min="3" max="3" width="13.28515625" style="53" customWidth="1"/>
    <col min="4" max="4" width="10.5703125" style="53" customWidth="1"/>
    <col min="5" max="5" width="14" style="53" customWidth="1"/>
    <col min="6" max="6" width="13.85546875" style="53" customWidth="1"/>
    <col min="7" max="7" width="13.28515625" style="53" customWidth="1"/>
    <col min="8" max="8" width="11.42578125" style="53" customWidth="1"/>
    <col min="9" max="10" width="13.85546875" style="53" customWidth="1"/>
    <col min="11" max="11" width="13.28515625" style="53" customWidth="1"/>
    <col min="12" max="12" width="11.42578125" style="53" customWidth="1"/>
    <col min="13" max="13" width="14.42578125" style="53" customWidth="1"/>
    <col min="14" max="14" width="13" style="29" customWidth="1"/>
    <col min="15" max="15" width="13.5703125" style="29" customWidth="1"/>
    <col min="16" max="256" width="9.140625" style="29"/>
    <col min="257" max="257" width="31.85546875" style="29" customWidth="1"/>
    <col min="258" max="258" width="13.85546875" style="29" customWidth="1"/>
    <col min="259" max="259" width="13.28515625" style="29" customWidth="1"/>
    <col min="260" max="260" width="9" style="29" customWidth="1"/>
    <col min="261" max="261" width="14" style="29" customWidth="1"/>
    <col min="262" max="262" width="13.85546875" style="29" customWidth="1"/>
    <col min="263" max="263" width="13.28515625" style="29" customWidth="1"/>
    <col min="264" max="264" width="11.42578125" style="29" customWidth="1"/>
    <col min="265" max="266" width="13.85546875" style="29" customWidth="1"/>
    <col min="267" max="267" width="13.28515625" style="29" customWidth="1"/>
    <col min="268" max="268" width="11.42578125" style="29" customWidth="1"/>
    <col min="269" max="269" width="14.42578125" style="29" customWidth="1"/>
    <col min="270" max="270" width="13" style="29" customWidth="1"/>
    <col min="271" max="271" width="13.5703125" style="29" customWidth="1"/>
    <col min="272" max="512" width="9.140625" style="29"/>
    <col min="513" max="513" width="31.85546875" style="29" customWidth="1"/>
    <col min="514" max="514" width="13.85546875" style="29" customWidth="1"/>
    <col min="515" max="515" width="13.28515625" style="29" customWidth="1"/>
    <col min="516" max="516" width="9" style="29" customWidth="1"/>
    <col min="517" max="517" width="14" style="29" customWidth="1"/>
    <col min="518" max="518" width="13.85546875" style="29" customWidth="1"/>
    <col min="519" max="519" width="13.28515625" style="29" customWidth="1"/>
    <col min="520" max="520" width="11.42578125" style="29" customWidth="1"/>
    <col min="521" max="522" width="13.85546875" style="29" customWidth="1"/>
    <col min="523" max="523" width="13.28515625" style="29" customWidth="1"/>
    <col min="524" max="524" width="11.42578125" style="29" customWidth="1"/>
    <col min="525" max="525" width="14.42578125" style="29" customWidth="1"/>
    <col min="526" max="526" width="13" style="29" customWidth="1"/>
    <col min="527" max="527" width="13.5703125" style="29" customWidth="1"/>
    <col min="528" max="768" width="9.140625" style="29"/>
    <col min="769" max="769" width="31.85546875" style="29" customWidth="1"/>
    <col min="770" max="770" width="13.85546875" style="29" customWidth="1"/>
    <col min="771" max="771" width="13.28515625" style="29" customWidth="1"/>
    <col min="772" max="772" width="9" style="29" customWidth="1"/>
    <col min="773" max="773" width="14" style="29" customWidth="1"/>
    <col min="774" max="774" width="13.85546875" style="29" customWidth="1"/>
    <col min="775" max="775" width="13.28515625" style="29" customWidth="1"/>
    <col min="776" max="776" width="11.42578125" style="29" customWidth="1"/>
    <col min="777" max="778" width="13.85546875" style="29" customWidth="1"/>
    <col min="779" max="779" width="13.28515625" style="29" customWidth="1"/>
    <col min="780" max="780" width="11.42578125" style="29" customWidth="1"/>
    <col min="781" max="781" width="14.42578125" style="29" customWidth="1"/>
    <col min="782" max="782" width="13" style="29" customWidth="1"/>
    <col min="783" max="783" width="13.5703125" style="29" customWidth="1"/>
    <col min="784" max="1024" width="9.140625" style="29"/>
    <col min="1025" max="1025" width="31.85546875" style="29" customWidth="1"/>
    <col min="1026" max="1026" width="13.85546875" style="29" customWidth="1"/>
    <col min="1027" max="1027" width="13.28515625" style="29" customWidth="1"/>
    <col min="1028" max="1028" width="9" style="29" customWidth="1"/>
    <col min="1029" max="1029" width="14" style="29" customWidth="1"/>
    <col min="1030" max="1030" width="13.85546875" style="29" customWidth="1"/>
    <col min="1031" max="1031" width="13.28515625" style="29" customWidth="1"/>
    <col min="1032" max="1032" width="11.42578125" style="29" customWidth="1"/>
    <col min="1033" max="1034" width="13.85546875" style="29" customWidth="1"/>
    <col min="1035" max="1035" width="13.28515625" style="29" customWidth="1"/>
    <col min="1036" max="1036" width="11.42578125" style="29" customWidth="1"/>
    <col min="1037" max="1037" width="14.42578125" style="29" customWidth="1"/>
    <col min="1038" max="1038" width="13" style="29" customWidth="1"/>
    <col min="1039" max="1039" width="13.5703125" style="29" customWidth="1"/>
    <col min="1040" max="1280" width="9.140625" style="29"/>
    <col min="1281" max="1281" width="31.85546875" style="29" customWidth="1"/>
    <col min="1282" max="1282" width="13.85546875" style="29" customWidth="1"/>
    <col min="1283" max="1283" width="13.28515625" style="29" customWidth="1"/>
    <col min="1284" max="1284" width="9" style="29" customWidth="1"/>
    <col min="1285" max="1285" width="14" style="29" customWidth="1"/>
    <col min="1286" max="1286" width="13.85546875" style="29" customWidth="1"/>
    <col min="1287" max="1287" width="13.28515625" style="29" customWidth="1"/>
    <col min="1288" max="1288" width="11.42578125" style="29" customWidth="1"/>
    <col min="1289" max="1290" width="13.85546875" style="29" customWidth="1"/>
    <col min="1291" max="1291" width="13.28515625" style="29" customWidth="1"/>
    <col min="1292" max="1292" width="11.42578125" style="29" customWidth="1"/>
    <col min="1293" max="1293" width="14.42578125" style="29" customWidth="1"/>
    <col min="1294" max="1294" width="13" style="29" customWidth="1"/>
    <col min="1295" max="1295" width="13.5703125" style="29" customWidth="1"/>
    <col min="1296" max="1536" width="9.140625" style="29"/>
    <col min="1537" max="1537" width="31.85546875" style="29" customWidth="1"/>
    <col min="1538" max="1538" width="13.85546875" style="29" customWidth="1"/>
    <col min="1539" max="1539" width="13.28515625" style="29" customWidth="1"/>
    <col min="1540" max="1540" width="9" style="29" customWidth="1"/>
    <col min="1541" max="1541" width="14" style="29" customWidth="1"/>
    <col min="1542" max="1542" width="13.85546875" style="29" customWidth="1"/>
    <col min="1543" max="1543" width="13.28515625" style="29" customWidth="1"/>
    <col min="1544" max="1544" width="11.42578125" style="29" customWidth="1"/>
    <col min="1545" max="1546" width="13.85546875" style="29" customWidth="1"/>
    <col min="1547" max="1547" width="13.28515625" style="29" customWidth="1"/>
    <col min="1548" max="1548" width="11.42578125" style="29" customWidth="1"/>
    <col min="1549" max="1549" width="14.42578125" style="29" customWidth="1"/>
    <col min="1550" max="1550" width="13" style="29" customWidth="1"/>
    <col min="1551" max="1551" width="13.5703125" style="29" customWidth="1"/>
    <col min="1552" max="1792" width="9.140625" style="29"/>
    <col min="1793" max="1793" width="31.85546875" style="29" customWidth="1"/>
    <col min="1794" max="1794" width="13.85546875" style="29" customWidth="1"/>
    <col min="1795" max="1795" width="13.28515625" style="29" customWidth="1"/>
    <col min="1796" max="1796" width="9" style="29" customWidth="1"/>
    <col min="1797" max="1797" width="14" style="29" customWidth="1"/>
    <col min="1798" max="1798" width="13.85546875" style="29" customWidth="1"/>
    <col min="1799" max="1799" width="13.28515625" style="29" customWidth="1"/>
    <col min="1800" max="1800" width="11.42578125" style="29" customWidth="1"/>
    <col min="1801" max="1802" width="13.85546875" style="29" customWidth="1"/>
    <col min="1803" max="1803" width="13.28515625" style="29" customWidth="1"/>
    <col min="1804" max="1804" width="11.42578125" style="29" customWidth="1"/>
    <col min="1805" max="1805" width="14.42578125" style="29" customWidth="1"/>
    <col min="1806" max="1806" width="13" style="29" customWidth="1"/>
    <col min="1807" max="1807" width="13.5703125" style="29" customWidth="1"/>
    <col min="1808" max="2048" width="9.140625" style="29"/>
    <col min="2049" max="2049" width="31.85546875" style="29" customWidth="1"/>
    <col min="2050" max="2050" width="13.85546875" style="29" customWidth="1"/>
    <col min="2051" max="2051" width="13.28515625" style="29" customWidth="1"/>
    <col min="2052" max="2052" width="9" style="29" customWidth="1"/>
    <col min="2053" max="2053" width="14" style="29" customWidth="1"/>
    <col min="2054" max="2054" width="13.85546875" style="29" customWidth="1"/>
    <col min="2055" max="2055" width="13.28515625" style="29" customWidth="1"/>
    <col min="2056" max="2056" width="11.42578125" style="29" customWidth="1"/>
    <col min="2057" max="2058" width="13.85546875" style="29" customWidth="1"/>
    <col min="2059" max="2059" width="13.28515625" style="29" customWidth="1"/>
    <col min="2060" max="2060" width="11.42578125" style="29" customWidth="1"/>
    <col min="2061" max="2061" width="14.42578125" style="29" customWidth="1"/>
    <col min="2062" max="2062" width="13" style="29" customWidth="1"/>
    <col min="2063" max="2063" width="13.5703125" style="29" customWidth="1"/>
    <col min="2064" max="2304" width="9.140625" style="29"/>
    <col min="2305" max="2305" width="31.85546875" style="29" customWidth="1"/>
    <col min="2306" max="2306" width="13.85546875" style="29" customWidth="1"/>
    <col min="2307" max="2307" width="13.28515625" style="29" customWidth="1"/>
    <col min="2308" max="2308" width="9" style="29" customWidth="1"/>
    <col min="2309" max="2309" width="14" style="29" customWidth="1"/>
    <col min="2310" max="2310" width="13.85546875" style="29" customWidth="1"/>
    <col min="2311" max="2311" width="13.28515625" style="29" customWidth="1"/>
    <col min="2312" max="2312" width="11.42578125" style="29" customWidth="1"/>
    <col min="2313" max="2314" width="13.85546875" style="29" customWidth="1"/>
    <col min="2315" max="2315" width="13.28515625" style="29" customWidth="1"/>
    <col min="2316" max="2316" width="11.42578125" style="29" customWidth="1"/>
    <col min="2317" max="2317" width="14.42578125" style="29" customWidth="1"/>
    <col min="2318" max="2318" width="13" style="29" customWidth="1"/>
    <col min="2319" max="2319" width="13.5703125" style="29" customWidth="1"/>
    <col min="2320" max="2560" width="9.140625" style="29"/>
    <col min="2561" max="2561" width="31.85546875" style="29" customWidth="1"/>
    <col min="2562" max="2562" width="13.85546875" style="29" customWidth="1"/>
    <col min="2563" max="2563" width="13.28515625" style="29" customWidth="1"/>
    <col min="2564" max="2564" width="9" style="29" customWidth="1"/>
    <col min="2565" max="2565" width="14" style="29" customWidth="1"/>
    <col min="2566" max="2566" width="13.85546875" style="29" customWidth="1"/>
    <col min="2567" max="2567" width="13.28515625" style="29" customWidth="1"/>
    <col min="2568" max="2568" width="11.42578125" style="29" customWidth="1"/>
    <col min="2569" max="2570" width="13.85546875" style="29" customWidth="1"/>
    <col min="2571" max="2571" width="13.28515625" style="29" customWidth="1"/>
    <col min="2572" max="2572" width="11.42578125" style="29" customWidth="1"/>
    <col min="2573" max="2573" width="14.42578125" style="29" customWidth="1"/>
    <col min="2574" max="2574" width="13" style="29" customWidth="1"/>
    <col min="2575" max="2575" width="13.5703125" style="29" customWidth="1"/>
    <col min="2576" max="2816" width="9.140625" style="29"/>
    <col min="2817" max="2817" width="31.85546875" style="29" customWidth="1"/>
    <col min="2818" max="2818" width="13.85546875" style="29" customWidth="1"/>
    <col min="2819" max="2819" width="13.28515625" style="29" customWidth="1"/>
    <col min="2820" max="2820" width="9" style="29" customWidth="1"/>
    <col min="2821" max="2821" width="14" style="29" customWidth="1"/>
    <col min="2822" max="2822" width="13.85546875" style="29" customWidth="1"/>
    <col min="2823" max="2823" width="13.28515625" style="29" customWidth="1"/>
    <col min="2824" max="2824" width="11.42578125" style="29" customWidth="1"/>
    <col min="2825" max="2826" width="13.85546875" style="29" customWidth="1"/>
    <col min="2827" max="2827" width="13.28515625" style="29" customWidth="1"/>
    <col min="2828" max="2828" width="11.42578125" style="29" customWidth="1"/>
    <col min="2829" max="2829" width="14.42578125" style="29" customWidth="1"/>
    <col min="2830" max="2830" width="13" style="29" customWidth="1"/>
    <col min="2831" max="2831" width="13.5703125" style="29" customWidth="1"/>
    <col min="2832" max="3072" width="9.140625" style="29"/>
    <col min="3073" max="3073" width="31.85546875" style="29" customWidth="1"/>
    <col min="3074" max="3074" width="13.85546875" style="29" customWidth="1"/>
    <col min="3075" max="3075" width="13.28515625" style="29" customWidth="1"/>
    <col min="3076" max="3076" width="9" style="29" customWidth="1"/>
    <col min="3077" max="3077" width="14" style="29" customWidth="1"/>
    <col min="3078" max="3078" width="13.85546875" style="29" customWidth="1"/>
    <col min="3079" max="3079" width="13.28515625" style="29" customWidth="1"/>
    <col min="3080" max="3080" width="11.42578125" style="29" customWidth="1"/>
    <col min="3081" max="3082" width="13.85546875" style="29" customWidth="1"/>
    <col min="3083" max="3083" width="13.28515625" style="29" customWidth="1"/>
    <col min="3084" max="3084" width="11.42578125" style="29" customWidth="1"/>
    <col min="3085" max="3085" width="14.42578125" style="29" customWidth="1"/>
    <col min="3086" max="3086" width="13" style="29" customWidth="1"/>
    <col min="3087" max="3087" width="13.5703125" style="29" customWidth="1"/>
    <col min="3088" max="3328" width="9.140625" style="29"/>
    <col min="3329" max="3329" width="31.85546875" style="29" customWidth="1"/>
    <col min="3330" max="3330" width="13.85546875" style="29" customWidth="1"/>
    <col min="3331" max="3331" width="13.28515625" style="29" customWidth="1"/>
    <col min="3332" max="3332" width="9" style="29" customWidth="1"/>
    <col min="3333" max="3333" width="14" style="29" customWidth="1"/>
    <col min="3334" max="3334" width="13.85546875" style="29" customWidth="1"/>
    <col min="3335" max="3335" width="13.28515625" style="29" customWidth="1"/>
    <col min="3336" max="3336" width="11.42578125" style="29" customWidth="1"/>
    <col min="3337" max="3338" width="13.85546875" style="29" customWidth="1"/>
    <col min="3339" max="3339" width="13.28515625" style="29" customWidth="1"/>
    <col min="3340" max="3340" width="11.42578125" style="29" customWidth="1"/>
    <col min="3341" max="3341" width="14.42578125" style="29" customWidth="1"/>
    <col min="3342" max="3342" width="13" style="29" customWidth="1"/>
    <col min="3343" max="3343" width="13.5703125" style="29" customWidth="1"/>
    <col min="3344" max="3584" width="9.140625" style="29"/>
    <col min="3585" max="3585" width="31.85546875" style="29" customWidth="1"/>
    <col min="3586" max="3586" width="13.85546875" style="29" customWidth="1"/>
    <col min="3587" max="3587" width="13.28515625" style="29" customWidth="1"/>
    <col min="3588" max="3588" width="9" style="29" customWidth="1"/>
    <col min="3589" max="3589" width="14" style="29" customWidth="1"/>
    <col min="3590" max="3590" width="13.85546875" style="29" customWidth="1"/>
    <col min="3591" max="3591" width="13.28515625" style="29" customWidth="1"/>
    <col min="3592" max="3592" width="11.42578125" style="29" customWidth="1"/>
    <col min="3593" max="3594" width="13.85546875" style="29" customWidth="1"/>
    <col min="3595" max="3595" width="13.28515625" style="29" customWidth="1"/>
    <col min="3596" max="3596" width="11.42578125" style="29" customWidth="1"/>
    <col min="3597" max="3597" width="14.42578125" style="29" customWidth="1"/>
    <col min="3598" max="3598" width="13" style="29" customWidth="1"/>
    <col min="3599" max="3599" width="13.5703125" style="29" customWidth="1"/>
    <col min="3600" max="3840" width="9.140625" style="29"/>
    <col min="3841" max="3841" width="31.85546875" style="29" customWidth="1"/>
    <col min="3842" max="3842" width="13.85546875" style="29" customWidth="1"/>
    <col min="3843" max="3843" width="13.28515625" style="29" customWidth="1"/>
    <col min="3844" max="3844" width="9" style="29" customWidth="1"/>
    <col min="3845" max="3845" width="14" style="29" customWidth="1"/>
    <col min="3846" max="3846" width="13.85546875" style="29" customWidth="1"/>
    <col min="3847" max="3847" width="13.28515625" style="29" customWidth="1"/>
    <col min="3848" max="3848" width="11.42578125" style="29" customWidth="1"/>
    <col min="3849" max="3850" width="13.85546875" style="29" customWidth="1"/>
    <col min="3851" max="3851" width="13.28515625" style="29" customWidth="1"/>
    <col min="3852" max="3852" width="11.42578125" style="29" customWidth="1"/>
    <col min="3853" max="3853" width="14.42578125" style="29" customWidth="1"/>
    <col min="3854" max="3854" width="13" style="29" customWidth="1"/>
    <col min="3855" max="3855" width="13.5703125" style="29" customWidth="1"/>
    <col min="3856" max="4096" width="9.140625" style="29"/>
    <col min="4097" max="4097" width="31.85546875" style="29" customWidth="1"/>
    <col min="4098" max="4098" width="13.85546875" style="29" customWidth="1"/>
    <col min="4099" max="4099" width="13.28515625" style="29" customWidth="1"/>
    <col min="4100" max="4100" width="9" style="29" customWidth="1"/>
    <col min="4101" max="4101" width="14" style="29" customWidth="1"/>
    <col min="4102" max="4102" width="13.85546875" style="29" customWidth="1"/>
    <col min="4103" max="4103" width="13.28515625" style="29" customWidth="1"/>
    <col min="4104" max="4104" width="11.42578125" style="29" customWidth="1"/>
    <col min="4105" max="4106" width="13.85546875" style="29" customWidth="1"/>
    <col min="4107" max="4107" width="13.28515625" style="29" customWidth="1"/>
    <col min="4108" max="4108" width="11.42578125" style="29" customWidth="1"/>
    <col min="4109" max="4109" width="14.42578125" style="29" customWidth="1"/>
    <col min="4110" max="4110" width="13" style="29" customWidth="1"/>
    <col min="4111" max="4111" width="13.5703125" style="29" customWidth="1"/>
    <col min="4112" max="4352" width="9.140625" style="29"/>
    <col min="4353" max="4353" width="31.85546875" style="29" customWidth="1"/>
    <col min="4354" max="4354" width="13.85546875" style="29" customWidth="1"/>
    <col min="4355" max="4355" width="13.28515625" style="29" customWidth="1"/>
    <col min="4356" max="4356" width="9" style="29" customWidth="1"/>
    <col min="4357" max="4357" width="14" style="29" customWidth="1"/>
    <col min="4358" max="4358" width="13.85546875" style="29" customWidth="1"/>
    <col min="4359" max="4359" width="13.28515625" style="29" customWidth="1"/>
    <col min="4360" max="4360" width="11.42578125" style="29" customWidth="1"/>
    <col min="4361" max="4362" width="13.85546875" style="29" customWidth="1"/>
    <col min="4363" max="4363" width="13.28515625" style="29" customWidth="1"/>
    <col min="4364" max="4364" width="11.42578125" style="29" customWidth="1"/>
    <col min="4365" max="4365" width="14.42578125" style="29" customWidth="1"/>
    <col min="4366" max="4366" width="13" style="29" customWidth="1"/>
    <col min="4367" max="4367" width="13.5703125" style="29" customWidth="1"/>
    <col min="4368" max="4608" width="9.140625" style="29"/>
    <col min="4609" max="4609" width="31.85546875" style="29" customWidth="1"/>
    <col min="4610" max="4610" width="13.85546875" style="29" customWidth="1"/>
    <col min="4611" max="4611" width="13.28515625" style="29" customWidth="1"/>
    <col min="4612" max="4612" width="9" style="29" customWidth="1"/>
    <col min="4613" max="4613" width="14" style="29" customWidth="1"/>
    <col min="4614" max="4614" width="13.85546875" style="29" customWidth="1"/>
    <col min="4615" max="4615" width="13.28515625" style="29" customWidth="1"/>
    <col min="4616" max="4616" width="11.42578125" style="29" customWidth="1"/>
    <col min="4617" max="4618" width="13.85546875" style="29" customWidth="1"/>
    <col min="4619" max="4619" width="13.28515625" style="29" customWidth="1"/>
    <col min="4620" max="4620" width="11.42578125" style="29" customWidth="1"/>
    <col min="4621" max="4621" width="14.42578125" style="29" customWidth="1"/>
    <col min="4622" max="4622" width="13" style="29" customWidth="1"/>
    <col min="4623" max="4623" width="13.5703125" style="29" customWidth="1"/>
    <col min="4624" max="4864" width="9.140625" style="29"/>
    <col min="4865" max="4865" width="31.85546875" style="29" customWidth="1"/>
    <col min="4866" max="4866" width="13.85546875" style="29" customWidth="1"/>
    <col min="4867" max="4867" width="13.28515625" style="29" customWidth="1"/>
    <col min="4868" max="4868" width="9" style="29" customWidth="1"/>
    <col min="4869" max="4869" width="14" style="29" customWidth="1"/>
    <col min="4870" max="4870" width="13.85546875" style="29" customWidth="1"/>
    <col min="4871" max="4871" width="13.28515625" style="29" customWidth="1"/>
    <col min="4872" max="4872" width="11.42578125" style="29" customWidth="1"/>
    <col min="4873" max="4874" width="13.85546875" style="29" customWidth="1"/>
    <col min="4875" max="4875" width="13.28515625" style="29" customWidth="1"/>
    <col min="4876" max="4876" width="11.42578125" style="29" customWidth="1"/>
    <col min="4877" max="4877" width="14.42578125" style="29" customWidth="1"/>
    <col min="4878" max="4878" width="13" style="29" customWidth="1"/>
    <col min="4879" max="4879" width="13.5703125" style="29" customWidth="1"/>
    <col min="4880" max="5120" width="9.140625" style="29"/>
    <col min="5121" max="5121" width="31.85546875" style="29" customWidth="1"/>
    <col min="5122" max="5122" width="13.85546875" style="29" customWidth="1"/>
    <col min="5123" max="5123" width="13.28515625" style="29" customWidth="1"/>
    <col min="5124" max="5124" width="9" style="29" customWidth="1"/>
    <col min="5125" max="5125" width="14" style="29" customWidth="1"/>
    <col min="5126" max="5126" width="13.85546875" style="29" customWidth="1"/>
    <col min="5127" max="5127" width="13.28515625" style="29" customWidth="1"/>
    <col min="5128" max="5128" width="11.42578125" style="29" customWidth="1"/>
    <col min="5129" max="5130" width="13.85546875" style="29" customWidth="1"/>
    <col min="5131" max="5131" width="13.28515625" style="29" customWidth="1"/>
    <col min="5132" max="5132" width="11.42578125" style="29" customWidth="1"/>
    <col min="5133" max="5133" width="14.42578125" style="29" customWidth="1"/>
    <col min="5134" max="5134" width="13" style="29" customWidth="1"/>
    <col min="5135" max="5135" width="13.5703125" style="29" customWidth="1"/>
    <col min="5136" max="5376" width="9.140625" style="29"/>
    <col min="5377" max="5377" width="31.85546875" style="29" customWidth="1"/>
    <col min="5378" max="5378" width="13.85546875" style="29" customWidth="1"/>
    <col min="5379" max="5379" width="13.28515625" style="29" customWidth="1"/>
    <col min="5380" max="5380" width="9" style="29" customWidth="1"/>
    <col min="5381" max="5381" width="14" style="29" customWidth="1"/>
    <col min="5382" max="5382" width="13.85546875" style="29" customWidth="1"/>
    <col min="5383" max="5383" width="13.28515625" style="29" customWidth="1"/>
    <col min="5384" max="5384" width="11.42578125" style="29" customWidth="1"/>
    <col min="5385" max="5386" width="13.85546875" style="29" customWidth="1"/>
    <col min="5387" max="5387" width="13.28515625" style="29" customWidth="1"/>
    <col min="5388" max="5388" width="11.42578125" style="29" customWidth="1"/>
    <col min="5389" max="5389" width="14.42578125" style="29" customWidth="1"/>
    <col min="5390" max="5390" width="13" style="29" customWidth="1"/>
    <col min="5391" max="5391" width="13.5703125" style="29" customWidth="1"/>
    <col min="5392" max="5632" width="9.140625" style="29"/>
    <col min="5633" max="5633" width="31.85546875" style="29" customWidth="1"/>
    <col min="5634" max="5634" width="13.85546875" style="29" customWidth="1"/>
    <col min="5635" max="5635" width="13.28515625" style="29" customWidth="1"/>
    <col min="5636" max="5636" width="9" style="29" customWidth="1"/>
    <col min="5637" max="5637" width="14" style="29" customWidth="1"/>
    <col min="5638" max="5638" width="13.85546875" style="29" customWidth="1"/>
    <col min="5639" max="5639" width="13.28515625" style="29" customWidth="1"/>
    <col min="5640" max="5640" width="11.42578125" style="29" customWidth="1"/>
    <col min="5641" max="5642" width="13.85546875" style="29" customWidth="1"/>
    <col min="5643" max="5643" width="13.28515625" style="29" customWidth="1"/>
    <col min="5644" max="5644" width="11.42578125" style="29" customWidth="1"/>
    <col min="5645" max="5645" width="14.42578125" style="29" customWidth="1"/>
    <col min="5646" max="5646" width="13" style="29" customWidth="1"/>
    <col min="5647" max="5647" width="13.5703125" style="29" customWidth="1"/>
    <col min="5648" max="5888" width="9.140625" style="29"/>
    <col min="5889" max="5889" width="31.85546875" style="29" customWidth="1"/>
    <col min="5890" max="5890" width="13.85546875" style="29" customWidth="1"/>
    <col min="5891" max="5891" width="13.28515625" style="29" customWidth="1"/>
    <col min="5892" max="5892" width="9" style="29" customWidth="1"/>
    <col min="5893" max="5893" width="14" style="29" customWidth="1"/>
    <col min="5894" max="5894" width="13.85546875" style="29" customWidth="1"/>
    <col min="5895" max="5895" width="13.28515625" style="29" customWidth="1"/>
    <col min="5896" max="5896" width="11.42578125" style="29" customWidth="1"/>
    <col min="5897" max="5898" width="13.85546875" style="29" customWidth="1"/>
    <col min="5899" max="5899" width="13.28515625" style="29" customWidth="1"/>
    <col min="5900" max="5900" width="11.42578125" style="29" customWidth="1"/>
    <col min="5901" max="5901" width="14.42578125" style="29" customWidth="1"/>
    <col min="5902" max="5902" width="13" style="29" customWidth="1"/>
    <col min="5903" max="5903" width="13.5703125" style="29" customWidth="1"/>
    <col min="5904" max="6144" width="9.140625" style="29"/>
    <col min="6145" max="6145" width="31.85546875" style="29" customWidth="1"/>
    <col min="6146" max="6146" width="13.85546875" style="29" customWidth="1"/>
    <col min="6147" max="6147" width="13.28515625" style="29" customWidth="1"/>
    <col min="6148" max="6148" width="9" style="29" customWidth="1"/>
    <col min="6149" max="6149" width="14" style="29" customWidth="1"/>
    <col min="6150" max="6150" width="13.85546875" style="29" customWidth="1"/>
    <col min="6151" max="6151" width="13.28515625" style="29" customWidth="1"/>
    <col min="6152" max="6152" width="11.42578125" style="29" customWidth="1"/>
    <col min="6153" max="6154" width="13.85546875" style="29" customWidth="1"/>
    <col min="6155" max="6155" width="13.28515625" style="29" customWidth="1"/>
    <col min="6156" max="6156" width="11.42578125" style="29" customWidth="1"/>
    <col min="6157" max="6157" width="14.42578125" style="29" customWidth="1"/>
    <col min="6158" max="6158" width="13" style="29" customWidth="1"/>
    <col min="6159" max="6159" width="13.5703125" style="29" customWidth="1"/>
    <col min="6160" max="6400" width="9.140625" style="29"/>
    <col min="6401" max="6401" width="31.85546875" style="29" customWidth="1"/>
    <col min="6402" max="6402" width="13.85546875" style="29" customWidth="1"/>
    <col min="6403" max="6403" width="13.28515625" style="29" customWidth="1"/>
    <col min="6404" max="6404" width="9" style="29" customWidth="1"/>
    <col min="6405" max="6405" width="14" style="29" customWidth="1"/>
    <col min="6406" max="6406" width="13.85546875" style="29" customWidth="1"/>
    <col min="6407" max="6407" width="13.28515625" style="29" customWidth="1"/>
    <col min="6408" max="6408" width="11.42578125" style="29" customWidth="1"/>
    <col min="6409" max="6410" width="13.85546875" style="29" customWidth="1"/>
    <col min="6411" max="6411" width="13.28515625" style="29" customWidth="1"/>
    <col min="6412" max="6412" width="11.42578125" style="29" customWidth="1"/>
    <col min="6413" max="6413" width="14.42578125" style="29" customWidth="1"/>
    <col min="6414" max="6414" width="13" style="29" customWidth="1"/>
    <col min="6415" max="6415" width="13.5703125" style="29" customWidth="1"/>
    <col min="6416" max="6656" width="9.140625" style="29"/>
    <col min="6657" max="6657" width="31.85546875" style="29" customWidth="1"/>
    <col min="6658" max="6658" width="13.85546875" style="29" customWidth="1"/>
    <col min="6659" max="6659" width="13.28515625" style="29" customWidth="1"/>
    <col min="6660" max="6660" width="9" style="29" customWidth="1"/>
    <col min="6661" max="6661" width="14" style="29" customWidth="1"/>
    <col min="6662" max="6662" width="13.85546875" style="29" customWidth="1"/>
    <col min="6663" max="6663" width="13.28515625" style="29" customWidth="1"/>
    <col min="6664" max="6664" width="11.42578125" style="29" customWidth="1"/>
    <col min="6665" max="6666" width="13.85546875" style="29" customWidth="1"/>
    <col min="6667" max="6667" width="13.28515625" style="29" customWidth="1"/>
    <col min="6668" max="6668" width="11.42578125" style="29" customWidth="1"/>
    <col min="6669" max="6669" width="14.42578125" style="29" customWidth="1"/>
    <col min="6670" max="6670" width="13" style="29" customWidth="1"/>
    <col min="6671" max="6671" width="13.5703125" style="29" customWidth="1"/>
    <col min="6672" max="6912" width="9.140625" style="29"/>
    <col min="6913" max="6913" width="31.85546875" style="29" customWidth="1"/>
    <col min="6914" max="6914" width="13.85546875" style="29" customWidth="1"/>
    <col min="6915" max="6915" width="13.28515625" style="29" customWidth="1"/>
    <col min="6916" max="6916" width="9" style="29" customWidth="1"/>
    <col min="6917" max="6917" width="14" style="29" customWidth="1"/>
    <col min="6918" max="6918" width="13.85546875" style="29" customWidth="1"/>
    <col min="6919" max="6919" width="13.28515625" style="29" customWidth="1"/>
    <col min="6920" max="6920" width="11.42578125" style="29" customWidth="1"/>
    <col min="6921" max="6922" width="13.85546875" style="29" customWidth="1"/>
    <col min="6923" max="6923" width="13.28515625" style="29" customWidth="1"/>
    <col min="6924" max="6924" width="11.42578125" style="29" customWidth="1"/>
    <col min="6925" max="6925" width="14.42578125" style="29" customWidth="1"/>
    <col min="6926" max="6926" width="13" style="29" customWidth="1"/>
    <col min="6927" max="6927" width="13.5703125" style="29" customWidth="1"/>
    <col min="6928" max="7168" width="9.140625" style="29"/>
    <col min="7169" max="7169" width="31.85546875" style="29" customWidth="1"/>
    <col min="7170" max="7170" width="13.85546875" style="29" customWidth="1"/>
    <col min="7171" max="7171" width="13.28515625" style="29" customWidth="1"/>
    <col min="7172" max="7172" width="9" style="29" customWidth="1"/>
    <col min="7173" max="7173" width="14" style="29" customWidth="1"/>
    <col min="7174" max="7174" width="13.85546875" style="29" customWidth="1"/>
    <col min="7175" max="7175" width="13.28515625" style="29" customWidth="1"/>
    <col min="7176" max="7176" width="11.42578125" style="29" customWidth="1"/>
    <col min="7177" max="7178" width="13.85546875" style="29" customWidth="1"/>
    <col min="7179" max="7179" width="13.28515625" style="29" customWidth="1"/>
    <col min="7180" max="7180" width="11.42578125" style="29" customWidth="1"/>
    <col min="7181" max="7181" width="14.42578125" style="29" customWidth="1"/>
    <col min="7182" max="7182" width="13" style="29" customWidth="1"/>
    <col min="7183" max="7183" width="13.5703125" style="29" customWidth="1"/>
    <col min="7184" max="7424" width="9.140625" style="29"/>
    <col min="7425" max="7425" width="31.85546875" style="29" customWidth="1"/>
    <col min="7426" max="7426" width="13.85546875" style="29" customWidth="1"/>
    <col min="7427" max="7427" width="13.28515625" style="29" customWidth="1"/>
    <col min="7428" max="7428" width="9" style="29" customWidth="1"/>
    <col min="7429" max="7429" width="14" style="29" customWidth="1"/>
    <col min="7430" max="7430" width="13.85546875" style="29" customWidth="1"/>
    <col min="7431" max="7431" width="13.28515625" style="29" customWidth="1"/>
    <col min="7432" max="7432" width="11.42578125" style="29" customWidth="1"/>
    <col min="7433" max="7434" width="13.85546875" style="29" customWidth="1"/>
    <col min="7435" max="7435" width="13.28515625" style="29" customWidth="1"/>
    <col min="7436" max="7436" width="11.42578125" style="29" customWidth="1"/>
    <col min="7437" max="7437" width="14.42578125" style="29" customWidth="1"/>
    <col min="7438" max="7438" width="13" style="29" customWidth="1"/>
    <col min="7439" max="7439" width="13.5703125" style="29" customWidth="1"/>
    <col min="7440" max="7680" width="9.140625" style="29"/>
    <col min="7681" max="7681" width="31.85546875" style="29" customWidth="1"/>
    <col min="7682" max="7682" width="13.85546875" style="29" customWidth="1"/>
    <col min="7683" max="7683" width="13.28515625" style="29" customWidth="1"/>
    <col min="7684" max="7684" width="9" style="29" customWidth="1"/>
    <col min="7685" max="7685" width="14" style="29" customWidth="1"/>
    <col min="7686" max="7686" width="13.85546875" style="29" customWidth="1"/>
    <col min="7687" max="7687" width="13.28515625" style="29" customWidth="1"/>
    <col min="7688" max="7688" width="11.42578125" style="29" customWidth="1"/>
    <col min="7689" max="7690" width="13.85546875" style="29" customWidth="1"/>
    <col min="7691" max="7691" width="13.28515625" style="29" customWidth="1"/>
    <col min="7692" max="7692" width="11.42578125" style="29" customWidth="1"/>
    <col min="7693" max="7693" width="14.42578125" style="29" customWidth="1"/>
    <col min="7694" max="7694" width="13" style="29" customWidth="1"/>
    <col min="7695" max="7695" width="13.5703125" style="29" customWidth="1"/>
    <col min="7696" max="7936" width="9.140625" style="29"/>
    <col min="7937" max="7937" width="31.85546875" style="29" customWidth="1"/>
    <col min="7938" max="7938" width="13.85546875" style="29" customWidth="1"/>
    <col min="7939" max="7939" width="13.28515625" style="29" customWidth="1"/>
    <col min="7940" max="7940" width="9" style="29" customWidth="1"/>
    <col min="7941" max="7941" width="14" style="29" customWidth="1"/>
    <col min="7942" max="7942" width="13.85546875" style="29" customWidth="1"/>
    <col min="7943" max="7943" width="13.28515625" style="29" customWidth="1"/>
    <col min="7944" max="7944" width="11.42578125" style="29" customWidth="1"/>
    <col min="7945" max="7946" width="13.85546875" style="29" customWidth="1"/>
    <col min="7947" max="7947" width="13.28515625" style="29" customWidth="1"/>
    <col min="7948" max="7948" width="11.42578125" style="29" customWidth="1"/>
    <col min="7949" max="7949" width="14.42578125" style="29" customWidth="1"/>
    <col min="7950" max="7950" width="13" style="29" customWidth="1"/>
    <col min="7951" max="7951" width="13.5703125" style="29" customWidth="1"/>
    <col min="7952" max="8192" width="9.140625" style="29"/>
    <col min="8193" max="8193" width="31.85546875" style="29" customWidth="1"/>
    <col min="8194" max="8194" width="13.85546875" style="29" customWidth="1"/>
    <col min="8195" max="8195" width="13.28515625" style="29" customWidth="1"/>
    <col min="8196" max="8196" width="9" style="29" customWidth="1"/>
    <col min="8197" max="8197" width="14" style="29" customWidth="1"/>
    <col min="8198" max="8198" width="13.85546875" style="29" customWidth="1"/>
    <col min="8199" max="8199" width="13.28515625" style="29" customWidth="1"/>
    <col min="8200" max="8200" width="11.42578125" style="29" customWidth="1"/>
    <col min="8201" max="8202" width="13.85546875" style="29" customWidth="1"/>
    <col min="8203" max="8203" width="13.28515625" style="29" customWidth="1"/>
    <col min="8204" max="8204" width="11.42578125" style="29" customWidth="1"/>
    <col min="8205" max="8205" width="14.42578125" style="29" customWidth="1"/>
    <col min="8206" max="8206" width="13" style="29" customWidth="1"/>
    <col min="8207" max="8207" width="13.5703125" style="29" customWidth="1"/>
    <col min="8208" max="8448" width="9.140625" style="29"/>
    <col min="8449" max="8449" width="31.85546875" style="29" customWidth="1"/>
    <col min="8450" max="8450" width="13.85546875" style="29" customWidth="1"/>
    <col min="8451" max="8451" width="13.28515625" style="29" customWidth="1"/>
    <col min="8452" max="8452" width="9" style="29" customWidth="1"/>
    <col min="8453" max="8453" width="14" style="29" customWidth="1"/>
    <col min="8454" max="8454" width="13.85546875" style="29" customWidth="1"/>
    <col min="8455" max="8455" width="13.28515625" style="29" customWidth="1"/>
    <col min="8456" max="8456" width="11.42578125" style="29" customWidth="1"/>
    <col min="8457" max="8458" width="13.85546875" style="29" customWidth="1"/>
    <col min="8459" max="8459" width="13.28515625" style="29" customWidth="1"/>
    <col min="8460" max="8460" width="11.42578125" style="29" customWidth="1"/>
    <col min="8461" max="8461" width="14.42578125" style="29" customWidth="1"/>
    <col min="8462" max="8462" width="13" style="29" customWidth="1"/>
    <col min="8463" max="8463" width="13.5703125" style="29" customWidth="1"/>
    <col min="8464" max="8704" width="9.140625" style="29"/>
    <col min="8705" max="8705" width="31.85546875" style="29" customWidth="1"/>
    <col min="8706" max="8706" width="13.85546875" style="29" customWidth="1"/>
    <col min="8707" max="8707" width="13.28515625" style="29" customWidth="1"/>
    <col min="8708" max="8708" width="9" style="29" customWidth="1"/>
    <col min="8709" max="8709" width="14" style="29" customWidth="1"/>
    <col min="8710" max="8710" width="13.85546875" style="29" customWidth="1"/>
    <col min="8711" max="8711" width="13.28515625" style="29" customWidth="1"/>
    <col min="8712" max="8712" width="11.42578125" style="29" customWidth="1"/>
    <col min="8713" max="8714" width="13.85546875" style="29" customWidth="1"/>
    <col min="8715" max="8715" width="13.28515625" style="29" customWidth="1"/>
    <col min="8716" max="8716" width="11.42578125" style="29" customWidth="1"/>
    <col min="8717" max="8717" width="14.42578125" style="29" customWidth="1"/>
    <col min="8718" max="8718" width="13" style="29" customWidth="1"/>
    <col min="8719" max="8719" width="13.5703125" style="29" customWidth="1"/>
    <col min="8720" max="8960" width="9.140625" style="29"/>
    <col min="8961" max="8961" width="31.85546875" style="29" customWidth="1"/>
    <col min="8962" max="8962" width="13.85546875" style="29" customWidth="1"/>
    <col min="8963" max="8963" width="13.28515625" style="29" customWidth="1"/>
    <col min="8964" max="8964" width="9" style="29" customWidth="1"/>
    <col min="8965" max="8965" width="14" style="29" customWidth="1"/>
    <col min="8966" max="8966" width="13.85546875" style="29" customWidth="1"/>
    <col min="8967" max="8967" width="13.28515625" style="29" customWidth="1"/>
    <col min="8968" max="8968" width="11.42578125" style="29" customWidth="1"/>
    <col min="8969" max="8970" width="13.85546875" style="29" customWidth="1"/>
    <col min="8971" max="8971" width="13.28515625" style="29" customWidth="1"/>
    <col min="8972" max="8972" width="11.42578125" style="29" customWidth="1"/>
    <col min="8973" max="8973" width="14.42578125" style="29" customWidth="1"/>
    <col min="8974" max="8974" width="13" style="29" customWidth="1"/>
    <col min="8975" max="8975" width="13.5703125" style="29" customWidth="1"/>
    <col min="8976" max="9216" width="9.140625" style="29"/>
    <col min="9217" max="9217" width="31.85546875" style="29" customWidth="1"/>
    <col min="9218" max="9218" width="13.85546875" style="29" customWidth="1"/>
    <col min="9219" max="9219" width="13.28515625" style="29" customWidth="1"/>
    <col min="9220" max="9220" width="9" style="29" customWidth="1"/>
    <col min="9221" max="9221" width="14" style="29" customWidth="1"/>
    <col min="9222" max="9222" width="13.85546875" style="29" customWidth="1"/>
    <col min="9223" max="9223" width="13.28515625" style="29" customWidth="1"/>
    <col min="9224" max="9224" width="11.42578125" style="29" customWidth="1"/>
    <col min="9225" max="9226" width="13.85546875" style="29" customWidth="1"/>
    <col min="9227" max="9227" width="13.28515625" style="29" customWidth="1"/>
    <col min="9228" max="9228" width="11.42578125" style="29" customWidth="1"/>
    <col min="9229" max="9229" width="14.42578125" style="29" customWidth="1"/>
    <col min="9230" max="9230" width="13" style="29" customWidth="1"/>
    <col min="9231" max="9231" width="13.5703125" style="29" customWidth="1"/>
    <col min="9232" max="9472" width="9.140625" style="29"/>
    <col min="9473" max="9473" width="31.85546875" style="29" customWidth="1"/>
    <col min="9474" max="9474" width="13.85546875" style="29" customWidth="1"/>
    <col min="9475" max="9475" width="13.28515625" style="29" customWidth="1"/>
    <col min="9476" max="9476" width="9" style="29" customWidth="1"/>
    <col min="9477" max="9477" width="14" style="29" customWidth="1"/>
    <col min="9478" max="9478" width="13.85546875" style="29" customWidth="1"/>
    <col min="9479" max="9479" width="13.28515625" style="29" customWidth="1"/>
    <col min="9480" max="9480" width="11.42578125" style="29" customWidth="1"/>
    <col min="9481" max="9482" width="13.85546875" style="29" customWidth="1"/>
    <col min="9483" max="9483" width="13.28515625" style="29" customWidth="1"/>
    <col min="9484" max="9484" width="11.42578125" style="29" customWidth="1"/>
    <col min="9485" max="9485" width="14.42578125" style="29" customWidth="1"/>
    <col min="9486" max="9486" width="13" style="29" customWidth="1"/>
    <col min="9487" max="9487" width="13.5703125" style="29" customWidth="1"/>
    <col min="9488" max="9728" width="9.140625" style="29"/>
    <col min="9729" max="9729" width="31.85546875" style="29" customWidth="1"/>
    <col min="9730" max="9730" width="13.85546875" style="29" customWidth="1"/>
    <col min="9731" max="9731" width="13.28515625" style="29" customWidth="1"/>
    <col min="9732" max="9732" width="9" style="29" customWidth="1"/>
    <col min="9733" max="9733" width="14" style="29" customWidth="1"/>
    <col min="9734" max="9734" width="13.85546875" style="29" customWidth="1"/>
    <col min="9735" max="9735" width="13.28515625" style="29" customWidth="1"/>
    <col min="9736" max="9736" width="11.42578125" style="29" customWidth="1"/>
    <col min="9737" max="9738" width="13.85546875" style="29" customWidth="1"/>
    <col min="9739" max="9739" width="13.28515625" style="29" customWidth="1"/>
    <col min="9740" max="9740" width="11.42578125" style="29" customWidth="1"/>
    <col min="9741" max="9741" width="14.42578125" style="29" customWidth="1"/>
    <col min="9742" max="9742" width="13" style="29" customWidth="1"/>
    <col min="9743" max="9743" width="13.5703125" style="29" customWidth="1"/>
    <col min="9744" max="9984" width="9.140625" style="29"/>
    <col min="9985" max="9985" width="31.85546875" style="29" customWidth="1"/>
    <col min="9986" max="9986" width="13.85546875" style="29" customWidth="1"/>
    <col min="9987" max="9987" width="13.28515625" style="29" customWidth="1"/>
    <col min="9988" max="9988" width="9" style="29" customWidth="1"/>
    <col min="9989" max="9989" width="14" style="29" customWidth="1"/>
    <col min="9990" max="9990" width="13.85546875" style="29" customWidth="1"/>
    <col min="9991" max="9991" width="13.28515625" style="29" customWidth="1"/>
    <col min="9992" max="9992" width="11.42578125" style="29" customWidth="1"/>
    <col min="9993" max="9994" width="13.85546875" style="29" customWidth="1"/>
    <col min="9995" max="9995" width="13.28515625" style="29" customWidth="1"/>
    <col min="9996" max="9996" width="11.42578125" style="29" customWidth="1"/>
    <col min="9997" max="9997" width="14.42578125" style="29" customWidth="1"/>
    <col min="9998" max="9998" width="13" style="29" customWidth="1"/>
    <col min="9999" max="9999" width="13.5703125" style="29" customWidth="1"/>
    <col min="10000" max="10240" width="9.140625" style="29"/>
    <col min="10241" max="10241" width="31.85546875" style="29" customWidth="1"/>
    <col min="10242" max="10242" width="13.85546875" style="29" customWidth="1"/>
    <col min="10243" max="10243" width="13.28515625" style="29" customWidth="1"/>
    <col min="10244" max="10244" width="9" style="29" customWidth="1"/>
    <col min="10245" max="10245" width="14" style="29" customWidth="1"/>
    <col min="10246" max="10246" width="13.85546875" style="29" customWidth="1"/>
    <col min="10247" max="10247" width="13.28515625" style="29" customWidth="1"/>
    <col min="10248" max="10248" width="11.42578125" style="29" customWidth="1"/>
    <col min="10249" max="10250" width="13.85546875" style="29" customWidth="1"/>
    <col min="10251" max="10251" width="13.28515625" style="29" customWidth="1"/>
    <col min="10252" max="10252" width="11.42578125" style="29" customWidth="1"/>
    <col min="10253" max="10253" width="14.42578125" style="29" customWidth="1"/>
    <col min="10254" max="10254" width="13" style="29" customWidth="1"/>
    <col min="10255" max="10255" width="13.5703125" style="29" customWidth="1"/>
    <col min="10256" max="10496" width="9.140625" style="29"/>
    <col min="10497" max="10497" width="31.85546875" style="29" customWidth="1"/>
    <col min="10498" max="10498" width="13.85546875" style="29" customWidth="1"/>
    <col min="10499" max="10499" width="13.28515625" style="29" customWidth="1"/>
    <col min="10500" max="10500" width="9" style="29" customWidth="1"/>
    <col min="10501" max="10501" width="14" style="29" customWidth="1"/>
    <col min="10502" max="10502" width="13.85546875" style="29" customWidth="1"/>
    <col min="10503" max="10503" width="13.28515625" style="29" customWidth="1"/>
    <col min="10504" max="10504" width="11.42578125" style="29" customWidth="1"/>
    <col min="10505" max="10506" width="13.85546875" style="29" customWidth="1"/>
    <col min="10507" max="10507" width="13.28515625" style="29" customWidth="1"/>
    <col min="10508" max="10508" width="11.42578125" style="29" customWidth="1"/>
    <col min="10509" max="10509" width="14.42578125" style="29" customWidth="1"/>
    <col min="10510" max="10510" width="13" style="29" customWidth="1"/>
    <col min="10511" max="10511" width="13.5703125" style="29" customWidth="1"/>
    <col min="10512" max="10752" width="9.140625" style="29"/>
    <col min="10753" max="10753" width="31.85546875" style="29" customWidth="1"/>
    <col min="10754" max="10754" width="13.85546875" style="29" customWidth="1"/>
    <col min="10755" max="10755" width="13.28515625" style="29" customWidth="1"/>
    <col min="10756" max="10756" width="9" style="29" customWidth="1"/>
    <col min="10757" max="10757" width="14" style="29" customWidth="1"/>
    <col min="10758" max="10758" width="13.85546875" style="29" customWidth="1"/>
    <col min="10759" max="10759" width="13.28515625" style="29" customWidth="1"/>
    <col min="10760" max="10760" width="11.42578125" style="29" customWidth="1"/>
    <col min="10761" max="10762" width="13.85546875" style="29" customWidth="1"/>
    <col min="10763" max="10763" width="13.28515625" style="29" customWidth="1"/>
    <col min="10764" max="10764" width="11.42578125" style="29" customWidth="1"/>
    <col min="10765" max="10765" width="14.42578125" style="29" customWidth="1"/>
    <col min="10766" max="10766" width="13" style="29" customWidth="1"/>
    <col min="10767" max="10767" width="13.5703125" style="29" customWidth="1"/>
    <col min="10768" max="11008" width="9.140625" style="29"/>
    <col min="11009" max="11009" width="31.85546875" style="29" customWidth="1"/>
    <col min="11010" max="11010" width="13.85546875" style="29" customWidth="1"/>
    <col min="11011" max="11011" width="13.28515625" style="29" customWidth="1"/>
    <col min="11012" max="11012" width="9" style="29" customWidth="1"/>
    <col min="11013" max="11013" width="14" style="29" customWidth="1"/>
    <col min="11014" max="11014" width="13.85546875" style="29" customWidth="1"/>
    <col min="11015" max="11015" width="13.28515625" style="29" customWidth="1"/>
    <col min="11016" max="11016" width="11.42578125" style="29" customWidth="1"/>
    <col min="11017" max="11018" width="13.85546875" style="29" customWidth="1"/>
    <col min="11019" max="11019" width="13.28515625" style="29" customWidth="1"/>
    <col min="11020" max="11020" width="11.42578125" style="29" customWidth="1"/>
    <col min="11021" max="11021" width="14.42578125" style="29" customWidth="1"/>
    <col min="11022" max="11022" width="13" style="29" customWidth="1"/>
    <col min="11023" max="11023" width="13.5703125" style="29" customWidth="1"/>
    <col min="11024" max="11264" width="9.140625" style="29"/>
    <col min="11265" max="11265" width="31.85546875" style="29" customWidth="1"/>
    <col min="11266" max="11266" width="13.85546875" style="29" customWidth="1"/>
    <col min="11267" max="11267" width="13.28515625" style="29" customWidth="1"/>
    <col min="11268" max="11268" width="9" style="29" customWidth="1"/>
    <col min="11269" max="11269" width="14" style="29" customWidth="1"/>
    <col min="11270" max="11270" width="13.85546875" style="29" customWidth="1"/>
    <col min="11271" max="11271" width="13.28515625" style="29" customWidth="1"/>
    <col min="11272" max="11272" width="11.42578125" style="29" customWidth="1"/>
    <col min="11273" max="11274" width="13.85546875" style="29" customWidth="1"/>
    <col min="11275" max="11275" width="13.28515625" style="29" customWidth="1"/>
    <col min="11276" max="11276" width="11.42578125" style="29" customWidth="1"/>
    <col min="11277" max="11277" width="14.42578125" style="29" customWidth="1"/>
    <col min="11278" max="11278" width="13" style="29" customWidth="1"/>
    <col min="11279" max="11279" width="13.5703125" style="29" customWidth="1"/>
    <col min="11280" max="11520" width="9.140625" style="29"/>
    <col min="11521" max="11521" width="31.85546875" style="29" customWidth="1"/>
    <col min="11522" max="11522" width="13.85546875" style="29" customWidth="1"/>
    <col min="11523" max="11523" width="13.28515625" style="29" customWidth="1"/>
    <col min="11524" max="11524" width="9" style="29" customWidth="1"/>
    <col min="11525" max="11525" width="14" style="29" customWidth="1"/>
    <col min="11526" max="11526" width="13.85546875" style="29" customWidth="1"/>
    <col min="11527" max="11527" width="13.28515625" style="29" customWidth="1"/>
    <col min="11528" max="11528" width="11.42578125" style="29" customWidth="1"/>
    <col min="11529" max="11530" width="13.85546875" style="29" customWidth="1"/>
    <col min="11531" max="11531" width="13.28515625" style="29" customWidth="1"/>
    <col min="11532" max="11532" width="11.42578125" style="29" customWidth="1"/>
    <col min="11533" max="11533" width="14.42578125" style="29" customWidth="1"/>
    <col min="11534" max="11534" width="13" style="29" customWidth="1"/>
    <col min="11535" max="11535" width="13.5703125" style="29" customWidth="1"/>
    <col min="11536" max="11776" width="9.140625" style="29"/>
    <col min="11777" max="11777" width="31.85546875" style="29" customWidth="1"/>
    <col min="11778" max="11778" width="13.85546875" style="29" customWidth="1"/>
    <col min="11779" max="11779" width="13.28515625" style="29" customWidth="1"/>
    <col min="11780" max="11780" width="9" style="29" customWidth="1"/>
    <col min="11781" max="11781" width="14" style="29" customWidth="1"/>
    <col min="11782" max="11782" width="13.85546875" style="29" customWidth="1"/>
    <col min="11783" max="11783" width="13.28515625" style="29" customWidth="1"/>
    <col min="11784" max="11784" width="11.42578125" style="29" customWidth="1"/>
    <col min="11785" max="11786" width="13.85546875" style="29" customWidth="1"/>
    <col min="11787" max="11787" width="13.28515625" style="29" customWidth="1"/>
    <col min="11788" max="11788" width="11.42578125" style="29" customWidth="1"/>
    <col min="11789" max="11789" width="14.42578125" style="29" customWidth="1"/>
    <col min="11790" max="11790" width="13" style="29" customWidth="1"/>
    <col min="11791" max="11791" width="13.5703125" style="29" customWidth="1"/>
    <col min="11792" max="12032" width="9.140625" style="29"/>
    <col min="12033" max="12033" width="31.85546875" style="29" customWidth="1"/>
    <col min="12034" max="12034" width="13.85546875" style="29" customWidth="1"/>
    <col min="12035" max="12035" width="13.28515625" style="29" customWidth="1"/>
    <col min="12036" max="12036" width="9" style="29" customWidth="1"/>
    <col min="12037" max="12037" width="14" style="29" customWidth="1"/>
    <col min="12038" max="12038" width="13.85546875" style="29" customWidth="1"/>
    <col min="12039" max="12039" width="13.28515625" style="29" customWidth="1"/>
    <col min="12040" max="12040" width="11.42578125" style="29" customWidth="1"/>
    <col min="12041" max="12042" width="13.85546875" style="29" customWidth="1"/>
    <col min="12043" max="12043" width="13.28515625" style="29" customWidth="1"/>
    <col min="12044" max="12044" width="11.42578125" style="29" customWidth="1"/>
    <col min="12045" max="12045" width="14.42578125" style="29" customWidth="1"/>
    <col min="12046" max="12046" width="13" style="29" customWidth="1"/>
    <col min="12047" max="12047" width="13.5703125" style="29" customWidth="1"/>
    <col min="12048" max="12288" width="9.140625" style="29"/>
    <col min="12289" max="12289" width="31.85546875" style="29" customWidth="1"/>
    <col min="12290" max="12290" width="13.85546875" style="29" customWidth="1"/>
    <col min="12291" max="12291" width="13.28515625" style="29" customWidth="1"/>
    <col min="12292" max="12292" width="9" style="29" customWidth="1"/>
    <col min="12293" max="12293" width="14" style="29" customWidth="1"/>
    <col min="12294" max="12294" width="13.85546875" style="29" customWidth="1"/>
    <col min="12295" max="12295" width="13.28515625" style="29" customWidth="1"/>
    <col min="12296" max="12296" width="11.42578125" style="29" customWidth="1"/>
    <col min="12297" max="12298" width="13.85546875" style="29" customWidth="1"/>
    <col min="12299" max="12299" width="13.28515625" style="29" customWidth="1"/>
    <col min="12300" max="12300" width="11.42578125" style="29" customWidth="1"/>
    <col min="12301" max="12301" width="14.42578125" style="29" customWidth="1"/>
    <col min="12302" max="12302" width="13" style="29" customWidth="1"/>
    <col min="12303" max="12303" width="13.5703125" style="29" customWidth="1"/>
    <col min="12304" max="12544" width="9.140625" style="29"/>
    <col min="12545" max="12545" width="31.85546875" style="29" customWidth="1"/>
    <col min="12546" max="12546" width="13.85546875" style="29" customWidth="1"/>
    <col min="12547" max="12547" width="13.28515625" style="29" customWidth="1"/>
    <col min="12548" max="12548" width="9" style="29" customWidth="1"/>
    <col min="12549" max="12549" width="14" style="29" customWidth="1"/>
    <col min="12550" max="12550" width="13.85546875" style="29" customWidth="1"/>
    <col min="12551" max="12551" width="13.28515625" style="29" customWidth="1"/>
    <col min="12552" max="12552" width="11.42578125" style="29" customWidth="1"/>
    <col min="12553" max="12554" width="13.85546875" style="29" customWidth="1"/>
    <col min="12555" max="12555" width="13.28515625" style="29" customWidth="1"/>
    <col min="12556" max="12556" width="11.42578125" style="29" customWidth="1"/>
    <col min="12557" max="12557" width="14.42578125" style="29" customWidth="1"/>
    <col min="12558" max="12558" width="13" style="29" customWidth="1"/>
    <col min="12559" max="12559" width="13.5703125" style="29" customWidth="1"/>
    <col min="12560" max="12800" width="9.140625" style="29"/>
    <col min="12801" max="12801" width="31.85546875" style="29" customWidth="1"/>
    <col min="12802" max="12802" width="13.85546875" style="29" customWidth="1"/>
    <col min="12803" max="12803" width="13.28515625" style="29" customWidth="1"/>
    <col min="12804" max="12804" width="9" style="29" customWidth="1"/>
    <col min="12805" max="12805" width="14" style="29" customWidth="1"/>
    <col min="12806" max="12806" width="13.85546875" style="29" customWidth="1"/>
    <col min="12807" max="12807" width="13.28515625" style="29" customWidth="1"/>
    <col min="12808" max="12808" width="11.42578125" style="29" customWidth="1"/>
    <col min="12809" max="12810" width="13.85546875" style="29" customWidth="1"/>
    <col min="12811" max="12811" width="13.28515625" style="29" customWidth="1"/>
    <col min="12812" max="12812" width="11.42578125" style="29" customWidth="1"/>
    <col min="12813" max="12813" width="14.42578125" style="29" customWidth="1"/>
    <col min="12814" max="12814" width="13" style="29" customWidth="1"/>
    <col min="12815" max="12815" width="13.5703125" style="29" customWidth="1"/>
    <col min="12816" max="13056" width="9.140625" style="29"/>
    <col min="13057" max="13057" width="31.85546875" style="29" customWidth="1"/>
    <col min="13058" max="13058" width="13.85546875" style="29" customWidth="1"/>
    <col min="13059" max="13059" width="13.28515625" style="29" customWidth="1"/>
    <col min="13060" max="13060" width="9" style="29" customWidth="1"/>
    <col min="13061" max="13061" width="14" style="29" customWidth="1"/>
    <col min="13062" max="13062" width="13.85546875" style="29" customWidth="1"/>
    <col min="13063" max="13063" width="13.28515625" style="29" customWidth="1"/>
    <col min="13064" max="13064" width="11.42578125" style="29" customWidth="1"/>
    <col min="13065" max="13066" width="13.85546875" style="29" customWidth="1"/>
    <col min="13067" max="13067" width="13.28515625" style="29" customWidth="1"/>
    <col min="13068" max="13068" width="11.42578125" style="29" customWidth="1"/>
    <col min="13069" max="13069" width="14.42578125" style="29" customWidth="1"/>
    <col min="13070" max="13070" width="13" style="29" customWidth="1"/>
    <col min="13071" max="13071" width="13.5703125" style="29" customWidth="1"/>
    <col min="13072" max="13312" width="9.140625" style="29"/>
    <col min="13313" max="13313" width="31.85546875" style="29" customWidth="1"/>
    <col min="13314" max="13314" width="13.85546875" style="29" customWidth="1"/>
    <col min="13315" max="13315" width="13.28515625" style="29" customWidth="1"/>
    <col min="13316" max="13316" width="9" style="29" customWidth="1"/>
    <col min="13317" max="13317" width="14" style="29" customWidth="1"/>
    <col min="13318" max="13318" width="13.85546875" style="29" customWidth="1"/>
    <col min="13319" max="13319" width="13.28515625" style="29" customWidth="1"/>
    <col min="13320" max="13320" width="11.42578125" style="29" customWidth="1"/>
    <col min="13321" max="13322" width="13.85546875" style="29" customWidth="1"/>
    <col min="13323" max="13323" width="13.28515625" style="29" customWidth="1"/>
    <col min="13324" max="13324" width="11.42578125" style="29" customWidth="1"/>
    <col min="13325" max="13325" width="14.42578125" style="29" customWidth="1"/>
    <col min="13326" max="13326" width="13" style="29" customWidth="1"/>
    <col min="13327" max="13327" width="13.5703125" style="29" customWidth="1"/>
    <col min="13328" max="13568" width="9.140625" style="29"/>
    <col min="13569" max="13569" width="31.85546875" style="29" customWidth="1"/>
    <col min="13570" max="13570" width="13.85546875" style="29" customWidth="1"/>
    <col min="13571" max="13571" width="13.28515625" style="29" customWidth="1"/>
    <col min="13572" max="13572" width="9" style="29" customWidth="1"/>
    <col min="13573" max="13573" width="14" style="29" customWidth="1"/>
    <col min="13574" max="13574" width="13.85546875" style="29" customWidth="1"/>
    <col min="13575" max="13575" width="13.28515625" style="29" customWidth="1"/>
    <col min="13576" max="13576" width="11.42578125" style="29" customWidth="1"/>
    <col min="13577" max="13578" width="13.85546875" style="29" customWidth="1"/>
    <col min="13579" max="13579" width="13.28515625" style="29" customWidth="1"/>
    <col min="13580" max="13580" width="11.42578125" style="29" customWidth="1"/>
    <col min="13581" max="13581" width="14.42578125" style="29" customWidth="1"/>
    <col min="13582" max="13582" width="13" style="29" customWidth="1"/>
    <col min="13583" max="13583" width="13.5703125" style="29" customWidth="1"/>
    <col min="13584" max="13824" width="9.140625" style="29"/>
    <col min="13825" max="13825" width="31.85546875" style="29" customWidth="1"/>
    <col min="13826" max="13826" width="13.85546875" style="29" customWidth="1"/>
    <col min="13827" max="13827" width="13.28515625" style="29" customWidth="1"/>
    <col min="13828" max="13828" width="9" style="29" customWidth="1"/>
    <col min="13829" max="13829" width="14" style="29" customWidth="1"/>
    <col min="13830" max="13830" width="13.85546875" style="29" customWidth="1"/>
    <col min="13831" max="13831" width="13.28515625" style="29" customWidth="1"/>
    <col min="13832" max="13832" width="11.42578125" style="29" customWidth="1"/>
    <col min="13833" max="13834" width="13.85546875" style="29" customWidth="1"/>
    <col min="13835" max="13835" width="13.28515625" style="29" customWidth="1"/>
    <col min="13836" max="13836" width="11.42578125" style="29" customWidth="1"/>
    <col min="13837" max="13837" width="14.42578125" style="29" customWidth="1"/>
    <col min="13838" max="13838" width="13" style="29" customWidth="1"/>
    <col min="13839" max="13839" width="13.5703125" style="29" customWidth="1"/>
    <col min="13840" max="14080" width="9.140625" style="29"/>
    <col min="14081" max="14081" width="31.85546875" style="29" customWidth="1"/>
    <col min="14082" max="14082" width="13.85546875" style="29" customWidth="1"/>
    <col min="14083" max="14083" width="13.28515625" style="29" customWidth="1"/>
    <col min="14084" max="14084" width="9" style="29" customWidth="1"/>
    <col min="14085" max="14085" width="14" style="29" customWidth="1"/>
    <col min="14086" max="14086" width="13.85546875" style="29" customWidth="1"/>
    <col min="14087" max="14087" width="13.28515625" style="29" customWidth="1"/>
    <col min="14088" max="14088" width="11.42578125" style="29" customWidth="1"/>
    <col min="14089" max="14090" width="13.85546875" style="29" customWidth="1"/>
    <col min="14091" max="14091" width="13.28515625" style="29" customWidth="1"/>
    <col min="14092" max="14092" width="11.42578125" style="29" customWidth="1"/>
    <col min="14093" max="14093" width="14.42578125" style="29" customWidth="1"/>
    <col min="14094" max="14094" width="13" style="29" customWidth="1"/>
    <col min="14095" max="14095" width="13.5703125" style="29" customWidth="1"/>
    <col min="14096" max="14336" width="9.140625" style="29"/>
    <col min="14337" max="14337" width="31.85546875" style="29" customWidth="1"/>
    <col min="14338" max="14338" width="13.85546875" style="29" customWidth="1"/>
    <col min="14339" max="14339" width="13.28515625" style="29" customWidth="1"/>
    <col min="14340" max="14340" width="9" style="29" customWidth="1"/>
    <col min="14341" max="14341" width="14" style="29" customWidth="1"/>
    <col min="14342" max="14342" width="13.85546875" style="29" customWidth="1"/>
    <col min="14343" max="14343" width="13.28515625" style="29" customWidth="1"/>
    <col min="14344" max="14344" width="11.42578125" style="29" customWidth="1"/>
    <col min="14345" max="14346" width="13.85546875" style="29" customWidth="1"/>
    <col min="14347" max="14347" width="13.28515625" style="29" customWidth="1"/>
    <col min="14348" max="14348" width="11.42578125" style="29" customWidth="1"/>
    <col min="14349" max="14349" width="14.42578125" style="29" customWidth="1"/>
    <col min="14350" max="14350" width="13" style="29" customWidth="1"/>
    <col min="14351" max="14351" width="13.5703125" style="29" customWidth="1"/>
    <col min="14352" max="14592" width="9.140625" style="29"/>
    <col min="14593" max="14593" width="31.85546875" style="29" customWidth="1"/>
    <col min="14594" max="14594" width="13.85546875" style="29" customWidth="1"/>
    <col min="14595" max="14595" width="13.28515625" style="29" customWidth="1"/>
    <col min="14596" max="14596" width="9" style="29" customWidth="1"/>
    <col min="14597" max="14597" width="14" style="29" customWidth="1"/>
    <col min="14598" max="14598" width="13.85546875" style="29" customWidth="1"/>
    <col min="14599" max="14599" width="13.28515625" style="29" customWidth="1"/>
    <col min="14600" max="14600" width="11.42578125" style="29" customWidth="1"/>
    <col min="14601" max="14602" width="13.85546875" style="29" customWidth="1"/>
    <col min="14603" max="14603" width="13.28515625" style="29" customWidth="1"/>
    <col min="14604" max="14604" width="11.42578125" style="29" customWidth="1"/>
    <col min="14605" max="14605" width="14.42578125" style="29" customWidth="1"/>
    <col min="14606" max="14606" width="13" style="29" customWidth="1"/>
    <col min="14607" max="14607" width="13.5703125" style="29" customWidth="1"/>
    <col min="14608" max="14848" width="9.140625" style="29"/>
    <col min="14849" max="14849" width="31.85546875" style="29" customWidth="1"/>
    <col min="14850" max="14850" width="13.85546875" style="29" customWidth="1"/>
    <col min="14851" max="14851" width="13.28515625" style="29" customWidth="1"/>
    <col min="14852" max="14852" width="9" style="29" customWidth="1"/>
    <col min="14853" max="14853" width="14" style="29" customWidth="1"/>
    <col min="14854" max="14854" width="13.85546875" style="29" customWidth="1"/>
    <col min="14855" max="14855" width="13.28515625" style="29" customWidth="1"/>
    <col min="14856" max="14856" width="11.42578125" style="29" customWidth="1"/>
    <col min="14857" max="14858" width="13.85546875" style="29" customWidth="1"/>
    <col min="14859" max="14859" width="13.28515625" style="29" customWidth="1"/>
    <col min="14860" max="14860" width="11.42578125" style="29" customWidth="1"/>
    <col min="14861" max="14861" width="14.42578125" style="29" customWidth="1"/>
    <col min="14862" max="14862" width="13" style="29" customWidth="1"/>
    <col min="14863" max="14863" width="13.5703125" style="29" customWidth="1"/>
    <col min="14864" max="15104" width="9.140625" style="29"/>
    <col min="15105" max="15105" width="31.85546875" style="29" customWidth="1"/>
    <col min="15106" max="15106" width="13.85546875" style="29" customWidth="1"/>
    <col min="15107" max="15107" width="13.28515625" style="29" customWidth="1"/>
    <col min="15108" max="15108" width="9" style="29" customWidth="1"/>
    <col min="15109" max="15109" width="14" style="29" customWidth="1"/>
    <col min="15110" max="15110" width="13.85546875" style="29" customWidth="1"/>
    <col min="15111" max="15111" width="13.28515625" style="29" customWidth="1"/>
    <col min="15112" max="15112" width="11.42578125" style="29" customWidth="1"/>
    <col min="15113" max="15114" width="13.85546875" style="29" customWidth="1"/>
    <col min="15115" max="15115" width="13.28515625" style="29" customWidth="1"/>
    <col min="15116" max="15116" width="11.42578125" style="29" customWidth="1"/>
    <col min="15117" max="15117" width="14.42578125" style="29" customWidth="1"/>
    <col min="15118" max="15118" width="13" style="29" customWidth="1"/>
    <col min="15119" max="15119" width="13.5703125" style="29" customWidth="1"/>
    <col min="15120" max="15360" width="9.140625" style="29"/>
    <col min="15361" max="15361" width="31.85546875" style="29" customWidth="1"/>
    <col min="15362" max="15362" width="13.85546875" style="29" customWidth="1"/>
    <col min="15363" max="15363" width="13.28515625" style="29" customWidth="1"/>
    <col min="15364" max="15364" width="9" style="29" customWidth="1"/>
    <col min="15365" max="15365" width="14" style="29" customWidth="1"/>
    <col min="15366" max="15366" width="13.85546875" style="29" customWidth="1"/>
    <col min="15367" max="15367" width="13.28515625" style="29" customWidth="1"/>
    <col min="15368" max="15368" width="11.42578125" style="29" customWidth="1"/>
    <col min="15369" max="15370" width="13.85546875" style="29" customWidth="1"/>
    <col min="15371" max="15371" width="13.28515625" style="29" customWidth="1"/>
    <col min="15372" max="15372" width="11.42578125" style="29" customWidth="1"/>
    <col min="15373" max="15373" width="14.42578125" style="29" customWidth="1"/>
    <col min="15374" max="15374" width="13" style="29" customWidth="1"/>
    <col min="15375" max="15375" width="13.5703125" style="29" customWidth="1"/>
    <col min="15376" max="15616" width="9.140625" style="29"/>
    <col min="15617" max="15617" width="31.85546875" style="29" customWidth="1"/>
    <col min="15618" max="15618" width="13.85546875" style="29" customWidth="1"/>
    <col min="15619" max="15619" width="13.28515625" style="29" customWidth="1"/>
    <col min="15620" max="15620" width="9" style="29" customWidth="1"/>
    <col min="15621" max="15621" width="14" style="29" customWidth="1"/>
    <col min="15622" max="15622" width="13.85546875" style="29" customWidth="1"/>
    <col min="15623" max="15623" width="13.28515625" style="29" customWidth="1"/>
    <col min="15624" max="15624" width="11.42578125" style="29" customWidth="1"/>
    <col min="15625" max="15626" width="13.85546875" style="29" customWidth="1"/>
    <col min="15627" max="15627" width="13.28515625" style="29" customWidth="1"/>
    <col min="15628" max="15628" width="11.42578125" style="29" customWidth="1"/>
    <col min="15629" max="15629" width="14.42578125" style="29" customWidth="1"/>
    <col min="15630" max="15630" width="13" style="29" customWidth="1"/>
    <col min="15631" max="15631" width="13.5703125" style="29" customWidth="1"/>
    <col min="15632" max="15872" width="9.140625" style="29"/>
    <col min="15873" max="15873" width="31.85546875" style="29" customWidth="1"/>
    <col min="15874" max="15874" width="13.85546875" style="29" customWidth="1"/>
    <col min="15875" max="15875" width="13.28515625" style="29" customWidth="1"/>
    <col min="15876" max="15876" width="9" style="29" customWidth="1"/>
    <col min="15877" max="15877" width="14" style="29" customWidth="1"/>
    <col min="15878" max="15878" width="13.85546875" style="29" customWidth="1"/>
    <col min="15879" max="15879" width="13.28515625" style="29" customWidth="1"/>
    <col min="15880" max="15880" width="11.42578125" style="29" customWidth="1"/>
    <col min="15881" max="15882" width="13.85546875" style="29" customWidth="1"/>
    <col min="15883" max="15883" width="13.28515625" style="29" customWidth="1"/>
    <col min="15884" max="15884" width="11.42578125" style="29" customWidth="1"/>
    <col min="15885" max="15885" width="14.42578125" style="29" customWidth="1"/>
    <col min="15886" max="15886" width="13" style="29" customWidth="1"/>
    <col min="15887" max="15887" width="13.5703125" style="29" customWidth="1"/>
    <col min="15888" max="16128" width="9.140625" style="29"/>
    <col min="16129" max="16129" width="31.85546875" style="29" customWidth="1"/>
    <col min="16130" max="16130" width="13.85546875" style="29" customWidth="1"/>
    <col min="16131" max="16131" width="13.28515625" style="29" customWidth="1"/>
    <col min="16132" max="16132" width="9" style="29" customWidth="1"/>
    <col min="16133" max="16133" width="14" style="29" customWidth="1"/>
    <col min="16134" max="16134" width="13.85546875" style="29" customWidth="1"/>
    <col min="16135" max="16135" width="13.28515625" style="29" customWidth="1"/>
    <col min="16136" max="16136" width="11.42578125" style="29" customWidth="1"/>
    <col min="16137" max="16138" width="13.85546875" style="29" customWidth="1"/>
    <col min="16139" max="16139" width="13.28515625" style="29" customWidth="1"/>
    <col min="16140" max="16140" width="11.42578125" style="29" customWidth="1"/>
    <col min="16141" max="16141" width="14.42578125" style="29" customWidth="1"/>
    <col min="16142" max="16142" width="13" style="29" customWidth="1"/>
    <col min="16143" max="16143" width="13.5703125" style="29" customWidth="1"/>
    <col min="16144" max="16384" width="9.140625" style="29"/>
  </cols>
  <sheetData>
    <row r="1" spans="1:15">
      <c r="A1" s="27"/>
      <c r="B1" s="27"/>
      <c r="C1" s="27"/>
      <c r="D1" s="27"/>
      <c r="E1" s="28"/>
      <c r="F1" s="27"/>
      <c r="G1" s="27"/>
      <c r="H1" s="27"/>
      <c r="I1" s="28"/>
      <c r="J1" s="27"/>
      <c r="K1" s="27"/>
      <c r="L1" s="27"/>
      <c r="M1" s="28"/>
      <c r="O1" s="29" t="s">
        <v>246</v>
      </c>
    </row>
    <row r="2" spans="1:15" ht="14.25" customHeight="1">
      <c r="A2" s="224" t="s">
        <v>287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</row>
    <row r="3" spans="1:15" ht="15">
      <c r="A3" s="225"/>
      <c r="B3" s="225"/>
      <c r="C3" s="225"/>
      <c r="D3" s="225"/>
      <c r="E3" s="225"/>
      <c r="F3" s="29"/>
      <c r="G3" s="29"/>
      <c r="H3" s="29"/>
      <c r="I3" s="29"/>
      <c r="J3" s="29"/>
      <c r="K3" s="29"/>
      <c r="L3" s="29"/>
      <c r="M3" s="29"/>
    </row>
    <row r="4" spans="1:15" ht="15">
      <c r="A4" s="30"/>
      <c r="B4" s="30"/>
      <c r="C4" s="31"/>
      <c r="D4" s="30"/>
      <c r="E4" s="32"/>
      <c r="F4" s="30"/>
      <c r="G4" s="31"/>
      <c r="H4" s="30"/>
      <c r="I4" s="32"/>
      <c r="J4" s="30"/>
      <c r="K4" s="31"/>
      <c r="L4" s="30"/>
      <c r="M4" s="32"/>
      <c r="O4" s="32" t="s">
        <v>278</v>
      </c>
    </row>
    <row r="5" spans="1:15" s="33" customFormat="1" ht="31.5" customHeight="1">
      <c r="A5" s="222" t="s">
        <v>172</v>
      </c>
      <c r="B5" s="226" t="s">
        <v>638</v>
      </c>
      <c r="C5" s="227"/>
      <c r="D5" s="227"/>
      <c r="E5" s="228"/>
      <c r="F5" s="226" t="s">
        <v>639</v>
      </c>
      <c r="G5" s="227"/>
      <c r="H5" s="227"/>
      <c r="I5" s="228"/>
      <c r="J5" s="226" t="s">
        <v>640</v>
      </c>
      <c r="K5" s="227"/>
      <c r="L5" s="227"/>
      <c r="M5" s="228"/>
      <c r="N5" s="222" t="s">
        <v>392</v>
      </c>
      <c r="O5" s="222" t="s">
        <v>391</v>
      </c>
    </row>
    <row r="6" spans="1:15" s="33" customFormat="1" ht="77.25" customHeight="1">
      <c r="A6" s="223"/>
      <c r="B6" s="34" t="s">
        <v>247</v>
      </c>
      <c r="C6" s="34" t="s">
        <v>248</v>
      </c>
      <c r="D6" s="55" t="s">
        <v>249</v>
      </c>
      <c r="E6" s="34" t="s">
        <v>160</v>
      </c>
      <c r="F6" s="34" t="s">
        <v>247</v>
      </c>
      <c r="G6" s="34" t="s">
        <v>248</v>
      </c>
      <c r="H6" s="34" t="s">
        <v>249</v>
      </c>
      <c r="I6" s="34" t="s">
        <v>160</v>
      </c>
      <c r="J6" s="34" t="s">
        <v>247</v>
      </c>
      <c r="K6" s="34" t="s">
        <v>248</v>
      </c>
      <c r="L6" s="34" t="s">
        <v>249</v>
      </c>
      <c r="M6" s="34" t="s">
        <v>160</v>
      </c>
      <c r="N6" s="223"/>
      <c r="O6" s="223"/>
    </row>
    <row r="7" spans="1:15" s="33" customFormat="1" ht="1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5">
        <v>11</v>
      </c>
      <c r="L7" s="35">
        <v>12</v>
      </c>
      <c r="M7" s="35">
        <v>13</v>
      </c>
      <c r="N7" s="36">
        <v>14</v>
      </c>
      <c r="O7" s="36">
        <v>15</v>
      </c>
    </row>
    <row r="8" spans="1:15" s="33" customFormat="1" ht="12">
      <c r="A8" s="37" t="s">
        <v>250</v>
      </c>
      <c r="B8" s="38">
        <v>380489293</v>
      </c>
      <c r="C8" s="38">
        <v>375497902.92300004</v>
      </c>
      <c r="D8" s="39">
        <v>98.688165430978387</v>
      </c>
      <c r="E8" s="38">
        <v>-4991390.0769999623</v>
      </c>
      <c r="F8" s="38">
        <v>405471220</v>
      </c>
      <c r="G8" s="38">
        <v>389461461.47474998</v>
      </c>
      <c r="H8" s="39">
        <v>96.051567229543451</v>
      </c>
      <c r="I8" s="38">
        <v>-16009758.525250018</v>
      </c>
      <c r="J8" s="38">
        <v>418639529</v>
      </c>
      <c r="K8" s="38">
        <v>417114967.17706996</v>
      </c>
      <c r="L8" s="39">
        <v>99.635829462504006</v>
      </c>
      <c r="M8" s="38">
        <v>-1524561.822930038</v>
      </c>
      <c r="N8" s="113">
        <v>107.10044726828841</v>
      </c>
      <c r="O8" s="40">
        <v>27653505.70231998</v>
      </c>
    </row>
    <row r="9" spans="1:15" s="33" customFormat="1" ht="12">
      <c r="A9" s="41" t="s">
        <v>251</v>
      </c>
      <c r="B9" s="38">
        <v>336427109</v>
      </c>
      <c r="C9" s="38">
        <v>342022896.51899999</v>
      </c>
      <c r="D9" s="39">
        <v>101.66329863714995</v>
      </c>
      <c r="E9" s="38">
        <v>5595787.5189999938</v>
      </c>
      <c r="F9" s="38">
        <v>385284394</v>
      </c>
      <c r="G9" s="38">
        <v>380551975.81181997</v>
      </c>
      <c r="H9" s="39">
        <v>98.771707792509233</v>
      </c>
      <c r="I9" s="38">
        <v>-4732418.1881800294</v>
      </c>
      <c r="J9" s="38">
        <v>370932081</v>
      </c>
      <c r="K9" s="38">
        <v>370776679.45833999</v>
      </c>
      <c r="L9" s="39">
        <v>99.958105122306733</v>
      </c>
      <c r="M9" s="38">
        <v>-155401.54166001081</v>
      </c>
      <c r="N9" s="113">
        <v>97.431284824464086</v>
      </c>
      <c r="O9" s="40">
        <v>-9775296.3534799814</v>
      </c>
    </row>
    <row r="10" spans="1:15" s="44" customFormat="1" ht="12">
      <c r="A10" s="41" t="s">
        <v>252</v>
      </c>
      <c r="B10" s="42">
        <v>43616920</v>
      </c>
      <c r="C10" s="42">
        <v>49792774.144999996</v>
      </c>
      <c r="D10" s="43">
        <v>114.15930823405228</v>
      </c>
      <c r="E10" s="42">
        <v>6175854.1449999958</v>
      </c>
      <c r="F10" s="42">
        <v>52716506.700000003</v>
      </c>
      <c r="G10" s="42">
        <v>55360747.227819994</v>
      </c>
      <c r="H10" s="43">
        <v>105.01596310785135</v>
      </c>
      <c r="I10" s="42">
        <v>2644240.5278199911</v>
      </c>
      <c r="J10" s="42">
        <v>32383815</v>
      </c>
      <c r="K10" s="42">
        <v>33900727.188340001</v>
      </c>
      <c r="L10" s="43">
        <v>104.68416765702251</v>
      </c>
      <c r="M10" s="42">
        <v>1516912.1883400008</v>
      </c>
      <c r="N10" s="114">
        <v>61.23603615542266</v>
      </c>
      <c r="O10" s="46">
        <v>-21460020.039479993</v>
      </c>
    </row>
    <row r="11" spans="1:15" s="44" customFormat="1" ht="12">
      <c r="A11" s="45" t="s">
        <v>253</v>
      </c>
      <c r="B11" s="46">
        <v>38002636</v>
      </c>
      <c r="C11" s="46">
        <v>40397907.108999997</v>
      </c>
      <c r="D11" s="47">
        <v>106.30290780092201</v>
      </c>
      <c r="E11" s="46">
        <v>2395271.1089999974</v>
      </c>
      <c r="F11" s="46">
        <v>46737625</v>
      </c>
      <c r="G11" s="46">
        <v>47822370.504539996</v>
      </c>
      <c r="H11" s="47">
        <v>102.32092560231717</v>
      </c>
      <c r="I11" s="46">
        <v>1084745.5045399964</v>
      </c>
      <c r="J11" s="46">
        <v>18038548</v>
      </c>
      <c r="K11" s="46">
        <v>18480178.606989998</v>
      </c>
      <c r="L11" s="47">
        <v>102.44826028674811</v>
      </c>
      <c r="M11" s="46">
        <v>441630.60698999837</v>
      </c>
      <c r="N11" s="114">
        <v>38.643376336260019</v>
      </c>
      <c r="O11" s="46">
        <v>-29342191.897549998</v>
      </c>
    </row>
    <row r="12" spans="1:15" s="44" customFormat="1" ht="12">
      <c r="A12" s="45" t="s">
        <v>254</v>
      </c>
      <c r="B12" s="46">
        <v>5614284</v>
      </c>
      <c r="C12" s="46">
        <v>9394867.0360000003</v>
      </c>
      <c r="D12" s="47">
        <v>167.33864970136887</v>
      </c>
      <c r="E12" s="46">
        <v>3780583.0360000003</v>
      </c>
      <c r="F12" s="46">
        <v>5751688.7000000002</v>
      </c>
      <c r="G12" s="46">
        <v>6750012.30528</v>
      </c>
      <c r="H12" s="47">
        <v>117.35705211723297</v>
      </c>
      <c r="I12" s="46">
        <v>998323.60527999979</v>
      </c>
      <c r="J12" s="46">
        <v>9360199</v>
      </c>
      <c r="K12" s="46">
        <v>10030433.56635</v>
      </c>
      <c r="L12" s="47">
        <v>107.16047347230544</v>
      </c>
      <c r="M12" s="46">
        <v>670234.56634999998</v>
      </c>
      <c r="N12" s="114">
        <v>148.59874490160539</v>
      </c>
      <c r="O12" s="46">
        <v>3280421.26107</v>
      </c>
    </row>
    <row r="13" spans="1:15" s="44" customFormat="1" ht="12.75" customHeight="1">
      <c r="A13" s="45" t="s">
        <v>255</v>
      </c>
      <c r="B13" s="46">
        <v>0</v>
      </c>
      <c r="C13" s="46">
        <v>0</v>
      </c>
      <c r="D13" s="47" t="e">
        <v>#DIV/0!</v>
      </c>
      <c r="E13" s="46">
        <v>0</v>
      </c>
      <c r="F13" s="46">
        <v>227193</v>
      </c>
      <c r="G13" s="46">
        <v>788364.41799999995</v>
      </c>
      <c r="H13" s="47">
        <v>347.00207224694418</v>
      </c>
      <c r="I13" s="46">
        <v>561171.41799999995</v>
      </c>
      <c r="J13" s="46">
        <v>16999</v>
      </c>
      <c r="K13" s="46">
        <v>17809.66</v>
      </c>
      <c r="L13" s="47">
        <v>104.7688687569857</v>
      </c>
      <c r="M13" s="46">
        <v>810.65999999999985</v>
      </c>
      <c r="N13" s="114">
        <v>2.2590644115041734</v>
      </c>
      <c r="O13" s="46">
        <v>-770554.75799999991</v>
      </c>
    </row>
    <row r="14" spans="1:15" s="44" customFormat="1" ht="12.75" customHeight="1">
      <c r="A14" s="45" t="s">
        <v>405</v>
      </c>
      <c r="B14" s="46">
        <v>0</v>
      </c>
      <c r="C14" s="46">
        <v>0</v>
      </c>
      <c r="D14" s="47">
        <v>0</v>
      </c>
      <c r="E14" s="46">
        <v>0</v>
      </c>
      <c r="F14" s="46">
        <v>0</v>
      </c>
      <c r="G14" s="46">
        <v>0</v>
      </c>
      <c r="H14" s="47">
        <v>0</v>
      </c>
      <c r="I14" s="46">
        <v>0</v>
      </c>
      <c r="J14" s="46">
        <v>4968069</v>
      </c>
      <c r="K14" s="46">
        <v>5372305.3550000004</v>
      </c>
      <c r="L14" s="47">
        <v>108.13668962729786</v>
      </c>
      <c r="M14" s="46">
        <v>404236.35500000045</v>
      </c>
      <c r="N14" s="114" t="e">
        <v>#DIV/0!</v>
      </c>
      <c r="O14" s="46">
        <v>5372305.3550000004</v>
      </c>
    </row>
    <row r="15" spans="1:15" s="44" customFormat="1" ht="12.75" customHeight="1">
      <c r="A15" s="45" t="s">
        <v>256</v>
      </c>
      <c r="B15" s="46">
        <v>292810189</v>
      </c>
      <c r="C15" s="46">
        <v>292230122.37400001</v>
      </c>
      <c r="D15" s="47">
        <v>99.801896707221488</v>
      </c>
      <c r="E15" s="46">
        <v>-580066.62599998713</v>
      </c>
      <c r="F15" s="46">
        <v>332567887.30000001</v>
      </c>
      <c r="G15" s="46">
        <v>325191228.58399999</v>
      </c>
      <c r="H15" s="47">
        <v>97.78190889809342</v>
      </c>
      <c r="I15" s="46">
        <v>-7376658.7160000205</v>
      </c>
      <c r="J15" s="46">
        <v>338548266</v>
      </c>
      <c r="K15" s="46">
        <v>336875952.26999998</v>
      </c>
      <c r="L15" s="47">
        <v>99.506033881148269</v>
      </c>
      <c r="M15" s="46">
        <v>-1672313.7300000191</v>
      </c>
      <c r="N15" s="114">
        <v>103.59318538106932</v>
      </c>
      <c r="O15" s="46">
        <v>11684723.68599999</v>
      </c>
    </row>
    <row r="16" spans="1:15" s="44" customFormat="1" ht="21.75" customHeight="1">
      <c r="A16" s="37" t="s">
        <v>257</v>
      </c>
      <c r="B16" s="42">
        <v>380489293</v>
      </c>
      <c r="C16" s="42">
        <v>375497902.92399997</v>
      </c>
      <c r="D16" s="43">
        <v>98.688165431241188</v>
      </c>
      <c r="E16" s="42">
        <v>-4991390.0760000348</v>
      </c>
      <c r="F16" s="42">
        <v>405471220</v>
      </c>
      <c r="G16" s="42">
        <v>389461461.47474998</v>
      </c>
      <c r="H16" s="43">
        <v>96.051567229543451</v>
      </c>
      <c r="I16" s="42">
        <v>-16009758.525250018</v>
      </c>
      <c r="J16" s="42">
        <v>418639529</v>
      </c>
      <c r="K16" s="42">
        <v>417114967.17707002</v>
      </c>
      <c r="L16" s="43">
        <v>99.635829462504006</v>
      </c>
      <c r="M16" s="42">
        <v>-1524561.8229299784</v>
      </c>
      <c r="N16" s="115">
        <v>107.10044726828842</v>
      </c>
      <c r="O16" s="42">
        <v>27653505.702320039</v>
      </c>
    </row>
    <row r="17" spans="1:15" s="44" customFormat="1" ht="17.25" customHeight="1">
      <c r="A17" s="41" t="s">
        <v>258</v>
      </c>
      <c r="B17" s="42">
        <v>340987522</v>
      </c>
      <c r="C17" s="42">
        <v>339720157.99699998</v>
      </c>
      <c r="D17" s="43">
        <v>99.628325401596356</v>
      </c>
      <c r="E17" s="42">
        <v>-1267364.003000021</v>
      </c>
      <c r="F17" s="42">
        <v>391356830</v>
      </c>
      <c r="G17" s="42">
        <v>376708441.91974998</v>
      </c>
      <c r="H17" s="43">
        <v>96.257025058116398</v>
      </c>
      <c r="I17" s="42">
        <v>-14648388.080250025</v>
      </c>
      <c r="J17" s="42">
        <v>377532999</v>
      </c>
      <c r="K17" s="42">
        <v>376008438.87307</v>
      </c>
      <c r="L17" s="43">
        <v>99.596178312632745</v>
      </c>
      <c r="M17" s="42">
        <v>-1524560.1269299984</v>
      </c>
      <c r="N17" s="115">
        <v>99.814179092161396</v>
      </c>
      <c r="O17" s="42">
        <v>-700003.0466799736</v>
      </c>
    </row>
    <row r="18" spans="1:15" s="44" customFormat="1" ht="12.75" customHeight="1">
      <c r="A18" s="41" t="s">
        <v>259</v>
      </c>
      <c r="B18" s="46">
        <v>8932355</v>
      </c>
      <c r="C18" s="46">
        <v>5005100.3339999998</v>
      </c>
      <c r="D18" s="47">
        <v>56.03337903609966</v>
      </c>
      <c r="E18" s="46">
        <v>-3927254.6660000002</v>
      </c>
      <c r="F18" s="46">
        <v>-4175749</v>
      </c>
      <c r="G18" s="46">
        <v>-5300201.54954</v>
      </c>
      <c r="H18" s="47">
        <v>126.92816425364649</v>
      </c>
      <c r="I18" s="46">
        <v>-1124452.54954</v>
      </c>
      <c r="J18" s="46">
        <v>-11814197</v>
      </c>
      <c r="K18" s="46">
        <v>-11914343.69056</v>
      </c>
      <c r="L18" s="47">
        <v>100.84768089240428</v>
      </c>
      <c r="M18" s="46">
        <v>-100146.69056000002</v>
      </c>
      <c r="N18" s="114">
        <v>224.79038918046496</v>
      </c>
      <c r="O18" s="46">
        <v>-6614142.14102</v>
      </c>
    </row>
    <row r="19" spans="1:15" s="44" customFormat="1" ht="12">
      <c r="A19" s="45" t="s">
        <v>260</v>
      </c>
      <c r="B19" s="46">
        <v>20738422</v>
      </c>
      <c r="C19" s="46">
        <v>17014398</v>
      </c>
      <c r="D19" s="47">
        <v>82.042876743466792</v>
      </c>
      <c r="E19" s="46">
        <v>-3724024</v>
      </c>
      <c r="F19" s="46">
        <v>7155849</v>
      </c>
      <c r="G19" s="46">
        <v>5794481</v>
      </c>
      <c r="H19" s="47">
        <v>80.975450991210124</v>
      </c>
      <c r="I19" s="46">
        <v>-1361368</v>
      </c>
      <c r="J19" s="46">
        <v>12000000</v>
      </c>
      <c r="K19" s="46">
        <v>12000000</v>
      </c>
      <c r="L19" s="47">
        <v>100</v>
      </c>
      <c r="M19" s="46">
        <v>0</v>
      </c>
      <c r="N19" s="114">
        <v>207.09361200770184</v>
      </c>
      <c r="O19" s="46">
        <v>6205519</v>
      </c>
    </row>
    <row r="20" spans="1:15" s="44" customFormat="1" ht="24">
      <c r="A20" s="45" t="s">
        <v>261</v>
      </c>
      <c r="B20" s="46">
        <v>11806067</v>
      </c>
      <c r="C20" s="46">
        <v>12009297.664999999</v>
      </c>
      <c r="D20" s="47">
        <v>101.72140870452453</v>
      </c>
      <c r="E20" s="46">
        <v>203230.66499999911</v>
      </c>
      <c r="F20" s="46">
        <v>11331598</v>
      </c>
      <c r="G20" s="46">
        <v>11094682.54954</v>
      </c>
      <c r="H20" s="47">
        <v>97.909249423955913</v>
      </c>
      <c r="I20" s="46">
        <v>-236915.45045999996</v>
      </c>
      <c r="J20" s="46">
        <v>23814197</v>
      </c>
      <c r="K20" s="46">
        <v>23914343.690559998</v>
      </c>
      <c r="L20" s="47">
        <v>100.42053356054792</v>
      </c>
      <c r="M20" s="46">
        <v>100146.69055999815</v>
      </c>
      <c r="N20" s="114">
        <v>215.54779583622712</v>
      </c>
      <c r="O20" s="46">
        <v>12819661.141019998</v>
      </c>
    </row>
    <row r="21" spans="1:15" s="44" customFormat="1" ht="24">
      <c r="A21" s="41" t="s">
        <v>262</v>
      </c>
      <c r="B21" s="46">
        <v>0</v>
      </c>
      <c r="C21" s="46">
        <v>0</v>
      </c>
      <c r="D21" s="47" t="e">
        <v>#DIV/0!</v>
      </c>
      <c r="E21" s="46">
        <v>0</v>
      </c>
      <c r="F21" s="46">
        <v>0</v>
      </c>
      <c r="G21" s="46">
        <v>0</v>
      </c>
      <c r="H21" s="47" t="e">
        <v>#DIV/0!</v>
      </c>
      <c r="I21" s="46">
        <v>0</v>
      </c>
      <c r="J21" s="46">
        <v>0</v>
      </c>
      <c r="K21" s="46">
        <v>-10805</v>
      </c>
      <c r="L21" s="47" t="e">
        <v>#DIV/0!</v>
      </c>
      <c r="M21" s="46">
        <v>-10805</v>
      </c>
      <c r="N21" s="114" t="e">
        <v>#DIV/0!</v>
      </c>
      <c r="O21" s="46">
        <v>-10805</v>
      </c>
    </row>
    <row r="22" spans="1:15" s="44" customFormat="1" ht="24">
      <c r="A22" s="45" t="s">
        <v>263</v>
      </c>
      <c r="B22" s="46">
        <v>0</v>
      </c>
      <c r="C22" s="46">
        <v>0</v>
      </c>
      <c r="D22" s="47" t="e">
        <v>#DIV/0!</v>
      </c>
      <c r="E22" s="46">
        <v>0</v>
      </c>
      <c r="F22" s="46">
        <v>0</v>
      </c>
      <c r="G22" s="46">
        <v>0</v>
      </c>
      <c r="H22" s="47" t="e">
        <v>#DIV/0!</v>
      </c>
      <c r="I22" s="46">
        <v>0</v>
      </c>
      <c r="J22" s="46">
        <v>0</v>
      </c>
      <c r="K22" s="46">
        <v>0</v>
      </c>
      <c r="L22" s="47" t="e">
        <v>#DIV/0!</v>
      </c>
      <c r="M22" s="46">
        <v>0</v>
      </c>
      <c r="N22" s="114" t="e">
        <v>#DIV/0!</v>
      </c>
      <c r="O22" s="46">
        <v>0</v>
      </c>
    </row>
    <row r="23" spans="1:15" s="44" customFormat="1" ht="36">
      <c r="A23" s="45" t="s">
        <v>264</v>
      </c>
      <c r="B23" s="46">
        <v>0</v>
      </c>
      <c r="C23" s="46">
        <v>0</v>
      </c>
      <c r="D23" s="47">
        <v>0</v>
      </c>
      <c r="E23" s="46">
        <v>0</v>
      </c>
      <c r="F23" s="46">
        <v>0</v>
      </c>
      <c r="G23" s="46">
        <v>0</v>
      </c>
      <c r="H23" s="47">
        <v>0</v>
      </c>
      <c r="I23" s="46">
        <v>0</v>
      </c>
      <c r="J23" s="46">
        <v>0</v>
      </c>
      <c r="K23" s="46">
        <v>10805</v>
      </c>
      <c r="L23" s="47">
        <v>0</v>
      </c>
      <c r="M23" s="46">
        <v>10805</v>
      </c>
      <c r="N23" s="114">
        <v>0</v>
      </c>
      <c r="O23" s="46">
        <v>10805</v>
      </c>
    </row>
    <row r="24" spans="1:15" s="44" customFormat="1" ht="24">
      <c r="A24" s="41" t="s">
        <v>265</v>
      </c>
      <c r="B24" s="46">
        <v>-13492768</v>
      </c>
      <c r="C24" s="46">
        <v>-2702361.8110000002</v>
      </c>
      <c r="D24" s="47">
        <v>20.028224090119984</v>
      </c>
      <c r="E24" s="46">
        <v>10790406.188999999</v>
      </c>
      <c r="F24" s="46">
        <v>-1896687</v>
      </c>
      <c r="G24" s="46">
        <v>9143735.4416099992</v>
      </c>
      <c r="H24" s="47">
        <v>-482.08984622185949</v>
      </c>
      <c r="I24" s="46">
        <v>11040422.441609999</v>
      </c>
      <c r="J24" s="46">
        <v>5213279</v>
      </c>
      <c r="K24" s="46">
        <v>6693389.2758299997</v>
      </c>
      <c r="L24" s="47">
        <v>128.39115796085343</v>
      </c>
      <c r="M24" s="46">
        <v>1480110.2758299997</v>
      </c>
      <c r="N24" s="114">
        <v>73.201913141216707</v>
      </c>
      <c r="O24" s="46">
        <v>-2450346.1657799995</v>
      </c>
    </row>
    <row r="25" spans="1:15" s="44" customFormat="1" ht="36">
      <c r="A25" s="41" t="s">
        <v>266</v>
      </c>
      <c r="B25" s="46">
        <v>13492768</v>
      </c>
      <c r="C25" s="46">
        <v>2702361.8110000002</v>
      </c>
      <c r="D25" s="47">
        <v>20.028224090119984</v>
      </c>
      <c r="E25" s="46">
        <v>-10790406.188999999</v>
      </c>
      <c r="F25" s="46">
        <v>1896687</v>
      </c>
      <c r="G25" s="46">
        <v>-9143735.4416099992</v>
      </c>
      <c r="H25" s="47">
        <v>-482.08984622185949</v>
      </c>
      <c r="I25" s="46">
        <v>-11040422.441609999</v>
      </c>
      <c r="J25" s="46">
        <v>-5213279</v>
      </c>
      <c r="K25" s="46">
        <v>-6693389.2758299997</v>
      </c>
      <c r="L25" s="47">
        <v>128.39115796085343</v>
      </c>
      <c r="M25" s="46">
        <v>-1480110.2758299997</v>
      </c>
      <c r="N25" s="114">
        <v>73.201913141216707</v>
      </c>
      <c r="O25" s="46">
        <v>2450346.1657799995</v>
      </c>
    </row>
    <row r="26" spans="1:15" s="44" customFormat="1" ht="12">
      <c r="A26" s="45" t="s">
        <v>267</v>
      </c>
      <c r="B26" s="46">
        <v>25307198</v>
      </c>
      <c r="C26" s="46">
        <v>26790155</v>
      </c>
      <c r="D26" s="47">
        <v>105.85982296420173</v>
      </c>
      <c r="E26" s="46">
        <v>1482957</v>
      </c>
      <c r="F26" s="46">
        <v>8047244</v>
      </c>
      <c r="G26" s="46">
        <v>8047244.2529999996</v>
      </c>
      <c r="H26" s="47">
        <v>100.0000031439335</v>
      </c>
      <c r="I26" s="46">
        <v>0.25299999956041574</v>
      </c>
      <c r="J26" s="46">
        <v>21401342</v>
      </c>
      <c r="K26" s="46">
        <v>20025374.05407</v>
      </c>
      <c r="L26" s="47">
        <v>93.570646429882771</v>
      </c>
      <c r="M26" s="46">
        <v>-1375967.9459300004</v>
      </c>
      <c r="N26" s="114">
        <v>248.84759831422505</v>
      </c>
      <c r="O26" s="46">
        <v>11978129.801070001</v>
      </c>
    </row>
    <row r="27" spans="1:15" s="44" customFormat="1" ht="12">
      <c r="A27" s="45" t="s">
        <v>268</v>
      </c>
      <c r="B27" s="46">
        <v>18763349</v>
      </c>
      <c r="C27" s="46">
        <v>18763346.927000001</v>
      </c>
      <c r="D27" s="47">
        <v>99.999988951865689</v>
      </c>
      <c r="E27" s="46">
        <v>-2.0729999989271164</v>
      </c>
      <c r="F27" s="46">
        <v>6958541</v>
      </c>
      <c r="G27" s="46">
        <v>6958538.5549999997</v>
      </c>
      <c r="H27" s="47">
        <v>99.999964863324081</v>
      </c>
      <c r="I27" s="46">
        <v>-2.4450000002980232</v>
      </c>
      <c r="J27" s="46">
        <v>29106530</v>
      </c>
      <c r="K27" s="46">
        <v>29106528.304000001</v>
      </c>
      <c r="L27" s="47">
        <v>99.999994173128854</v>
      </c>
      <c r="M27" s="46">
        <v>-1.6959999985992908</v>
      </c>
      <c r="N27" s="114">
        <v>418.28507629789226</v>
      </c>
      <c r="O27" s="46">
        <v>22147989.749000002</v>
      </c>
    </row>
    <row r="28" spans="1:15" s="48" customFormat="1" ht="23.25" customHeight="1">
      <c r="A28" s="45" t="s">
        <v>269</v>
      </c>
      <c r="B28" s="46">
        <v>6948919</v>
      </c>
      <c r="C28" s="46">
        <v>-5324446.2609999999</v>
      </c>
      <c r="D28" s="47">
        <v>-76.622655423095296</v>
      </c>
      <c r="E28" s="46">
        <v>-12273365.261</v>
      </c>
      <c r="F28" s="46">
        <v>807984</v>
      </c>
      <c r="G28" s="46">
        <v>-10232441.13961</v>
      </c>
      <c r="H28" s="47">
        <v>-1266.4163077004</v>
      </c>
      <c r="I28" s="46">
        <v>-11040425.13961</v>
      </c>
      <c r="J28" s="46">
        <v>2491909</v>
      </c>
      <c r="K28" s="46">
        <v>2387764.9741000002</v>
      </c>
      <c r="L28" s="47">
        <v>95.820713119941388</v>
      </c>
      <c r="M28" s="46">
        <v>-104144.02589999977</v>
      </c>
      <c r="N28" s="114">
        <v>-23.335242700365121</v>
      </c>
      <c r="O28" s="116">
        <v>12620206.113710001</v>
      </c>
    </row>
    <row r="29" spans="1:15" s="48" customForma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5" s="48" customFormat="1">
      <c r="A30" s="49"/>
      <c r="B30" s="50"/>
      <c r="C30" s="50"/>
      <c r="D30" s="51"/>
      <c r="E30" s="50"/>
      <c r="F30" s="50"/>
      <c r="G30" s="50"/>
      <c r="H30" s="51"/>
      <c r="I30" s="50"/>
      <c r="J30" s="50"/>
      <c r="K30" s="50"/>
      <c r="L30" s="51"/>
      <c r="M30" s="50"/>
    </row>
    <row r="31" spans="1:15" s="48" customForma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</row>
    <row r="32" spans="1:15" s="48" customFormat="1">
      <c r="A32" s="49"/>
      <c r="B32" s="50"/>
      <c r="C32" s="50"/>
      <c r="D32" s="50"/>
      <c r="E32" s="52"/>
      <c r="F32" s="50"/>
      <c r="G32" s="50"/>
      <c r="H32" s="50"/>
      <c r="I32" s="52"/>
      <c r="J32" s="50"/>
      <c r="K32" s="50"/>
      <c r="L32" s="50"/>
      <c r="M32" s="52"/>
    </row>
  </sheetData>
  <mergeCells count="8">
    <mergeCell ref="N5:N6"/>
    <mergeCell ref="O5:O6"/>
    <mergeCell ref="A2:M2"/>
    <mergeCell ref="A3:E3"/>
    <mergeCell ref="A5:A6"/>
    <mergeCell ref="B5:E5"/>
    <mergeCell ref="F5:I5"/>
    <mergeCell ref="J5:M5"/>
  </mergeCells>
  <pageMargins left="0.31496062992125984" right="0.27559055118110237" top="0.35433070866141736" bottom="0.39370078740157483" header="0.35433070866141736" footer="0.19685039370078741"/>
  <pageSetup paperSize="9" scale="7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showGridLines="0" tabSelected="1" workbookViewId="0">
      <pane xSplit="7" ySplit="6" topLeftCell="H28" activePane="bottomRight" state="frozen"/>
      <selection pane="topRight" activeCell="I1" sqref="I1"/>
      <selection pane="bottomLeft" activeCell="A7" sqref="A7"/>
      <selection pane="bottomRight" activeCell="S39" sqref="S39"/>
    </sheetView>
  </sheetViews>
  <sheetFormatPr defaultRowHeight="12.75"/>
  <cols>
    <col min="1" max="1" width="3.85546875" style="25" customWidth="1"/>
    <col min="2" max="3" width="4.140625" style="219" customWidth="1"/>
    <col min="4" max="4" width="53" style="20" customWidth="1"/>
    <col min="5" max="5" width="13" style="20" customWidth="1"/>
    <col min="6" max="6" width="12.85546875" style="20" customWidth="1"/>
    <col min="7" max="7" width="8.5703125" style="20" customWidth="1"/>
    <col min="8" max="8" width="11.140625" style="20" customWidth="1"/>
    <col min="9" max="10" width="12.85546875" style="20" customWidth="1"/>
    <col min="11" max="11" width="8.28515625" style="20" customWidth="1"/>
    <col min="12" max="12" width="11.42578125" style="20" customWidth="1"/>
    <col min="13" max="13" width="13.28515625" style="20" customWidth="1"/>
    <col min="14" max="14" width="12.7109375" style="20" customWidth="1"/>
    <col min="15" max="15" width="8.28515625" style="20" customWidth="1"/>
    <col min="16" max="16" width="12.140625" style="20" customWidth="1"/>
    <col min="17" max="16384" width="9.140625" style="20"/>
  </cols>
  <sheetData>
    <row r="1" spans="1:16" ht="15" customHeight="1">
      <c r="A1" s="229" t="s">
        <v>603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</row>
    <row r="2" spans="1:16" s="9" customFormat="1" ht="22.5" customHeight="1">
      <c r="A2" s="230" t="s">
        <v>604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</row>
    <row r="3" spans="1:16" s="9" customFormat="1" ht="14.25" customHeight="1">
      <c r="A3" s="231" t="s">
        <v>162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</row>
    <row r="4" spans="1:16" s="26" customFormat="1" ht="43.5" customHeight="1">
      <c r="A4" s="232" t="s">
        <v>605</v>
      </c>
      <c r="B4" s="232"/>
      <c r="C4" s="232"/>
      <c r="D4" s="180" t="s">
        <v>0</v>
      </c>
      <c r="E4" s="180" t="s">
        <v>667</v>
      </c>
      <c r="F4" s="180" t="s">
        <v>668</v>
      </c>
      <c r="G4" s="180" t="s">
        <v>606</v>
      </c>
      <c r="H4" s="180" t="s">
        <v>160</v>
      </c>
      <c r="I4" s="180" t="s">
        <v>669</v>
      </c>
      <c r="J4" s="180" t="s">
        <v>670</v>
      </c>
      <c r="K4" s="180" t="s">
        <v>606</v>
      </c>
      <c r="L4" s="180" t="s">
        <v>160</v>
      </c>
      <c r="M4" s="180" t="s">
        <v>671</v>
      </c>
      <c r="N4" s="180" t="s">
        <v>672</v>
      </c>
      <c r="O4" s="180" t="s">
        <v>606</v>
      </c>
      <c r="P4" s="180" t="s">
        <v>160</v>
      </c>
    </row>
    <row r="5" spans="1:16" ht="12" customHeight="1">
      <c r="A5" s="233" t="s">
        <v>1</v>
      </c>
      <c r="B5" s="233"/>
      <c r="C5" s="233"/>
      <c r="D5" s="181">
        <v>2</v>
      </c>
      <c r="E5" s="181">
        <v>7</v>
      </c>
      <c r="F5" s="181">
        <v>8</v>
      </c>
      <c r="G5" s="181">
        <v>9</v>
      </c>
      <c r="H5" s="181">
        <v>10</v>
      </c>
      <c r="I5" s="181">
        <v>11</v>
      </c>
      <c r="J5" s="181">
        <v>12</v>
      </c>
      <c r="K5" s="181">
        <v>13</v>
      </c>
      <c r="L5" s="181">
        <v>14</v>
      </c>
      <c r="M5" s="181">
        <v>11</v>
      </c>
      <c r="N5" s="181">
        <v>12</v>
      </c>
      <c r="O5" s="181">
        <v>13</v>
      </c>
      <c r="P5" s="181">
        <v>14</v>
      </c>
    </row>
    <row r="6" spans="1:16">
      <c r="A6" s="182"/>
      <c r="B6" s="183"/>
      <c r="C6" s="183"/>
      <c r="D6" s="184" t="s">
        <v>2</v>
      </c>
      <c r="E6" s="185">
        <f>E7+E18+E27+E33+E38+E41+E47</f>
        <v>373540374</v>
      </c>
      <c r="F6" s="185">
        <f>F7+F18+F27+F33+F38+F41+F47</f>
        <v>380822349.18468004</v>
      </c>
      <c r="G6" s="185">
        <f>F6/E6*100</f>
        <v>101.94944795570613</v>
      </c>
      <c r="H6" s="185">
        <f>F6-E6</f>
        <v>7281975.1846800447</v>
      </c>
      <c r="I6" s="185">
        <f>I7+I18+I27+I33+I38+I41+I47</f>
        <v>404663236</v>
      </c>
      <c r="J6" s="185">
        <f>J7+J18+J27+J33+J38+J41+J47</f>
        <v>399693902.56525999</v>
      </c>
      <c r="K6" s="185">
        <f>J6/I6*100</f>
        <v>98.771982974321887</v>
      </c>
      <c r="L6" s="185">
        <f>J6-I6</f>
        <v>-4969333.4347400069</v>
      </c>
      <c r="M6" s="185">
        <f>M7+M18+M27+M30+M33++M38+M43+M47</f>
        <v>416147620</v>
      </c>
      <c r="N6" s="185">
        <f>N7+N18+N27+N30+N33++N38+N43+N47</f>
        <v>414727202.20296997</v>
      </c>
      <c r="O6" s="185">
        <f>N6/M6*100</f>
        <v>99.65867453548573</v>
      </c>
      <c r="P6" s="185">
        <f>N6-M6</f>
        <v>-1420417.7970300317</v>
      </c>
    </row>
    <row r="7" spans="1:16" s="191" customFormat="1">
      <c r="A7" s="186" t="s">
        <v>3</v>
      </c>
      <c r="B7" s="187"/>
      <c r="C7" s="187"/>
      <c r="D7" s="188" t="s">
        <v>607</v>
      </c>
      <c r="E7" s="189">
        <f>E8+E11+E13+E17</f>
        <v>38002636</v>
      </c>
      <c r="F7" s="189">
        <f>F8+F11+F13+F17</f>
        <v>40397907.108479999</v>
      </c>
      <c r="G7" s="190">
        <f>F7/E7*100</f>
        <v>106.30290779955369</v>
      </c>
      <c r="H7" s="190">
        <f>F7-E7</f>
        <v>2395271.108479999</v>
      </c>
      <c r="I7" s="189">
        <f>I8+I11+I13+I17</f>
        <v>46737625</v>
      </c>
      <c r="J7" s="189">
        <f>J8+J11+J13+J17</f>
        <v>47822370.504539996</v>
      </c>
      <c r="K7" s="190">
        <f>J7/I7*100</f>
        <v>102.32092560231717</v>
      </c>
      <c r="L7" s="190">
        <f>J7-I7</f>
        <v>1084745.5045399964</v>
      </c>
      <c r="M7" s="189">
        <f>M8+M11+M13+M16</f>
        <v>18038548</v>
      </c>
      <c r="N7" s="189">
        <f>N8+N11+N13+N16</f>
        <v>18480178.606990002</v>
      </c>
      <c r="O7" s="190">
        <f>N7/M7*100</f>
        <v>102.44826028674814</v>
      </c>
      <c r="P7" s="190">
        <f>N7-M7</f>
        <v>441630.6069900021</v>
      </c>
    </row>
    <row r="8" spans="1:16" s="106" customFormat="1" ht="12" customHeight="1">
      <c r="A8" s="192"/>
      <c r="B8" s="193" t="s">
        <v>213</v>
      </c>
      <c r="C8" s="193"/>
      <c r="D8" s="194" t="s">
        <v>608</v>
      </c>
      <c r="E8" s="195">
        <f>E9+E10</f>
        <v>21591700</v>
      </c>
      <c r="F8" s="195">
        <f>F9+F10</f>
        <v>23466951.419099998</v>
      </c>
      <c r="G8" s="196">
        <f t="shared" ref="G8:G49" si="0">F8/E8*100</f>
        <v>108.68505684638077</v>
      </c>
      <c r="H8" s="196">
        <f t="shared" ref="H8:H49" si="1">F8-E8</f>
        <v>1875251.4190999977</v>
      </c>
      <c r="I8" s="195">
        <f>I9+I10</f>
        <v>26453834</v>
      </c>
      <c r="J8" s="195">
        <f>J9+J10</f>
        <v>27008859.268449999</v>
      </c>
      <c r="K8" s="196">
        <f t="shared" ref="K8:K49" si="2">J8/I8*100</f>
        <v>102.09809008573198</v>
      </c>
      <c r="L8" s="196">
        <f t="shared" ref="L8:L49" si="3">J8-I8</f>
        <v>555025.26844999939</v>
      </c>
      <c r="M8" s="195">
        <f>M9+M10</f>
        <v>0</v>
      </c>
      <c r="N8" s="195">
        <f>N9+N10</f>
        <v>0</v>
      </c>
      <c r="O8" s="196" t="e">
        <f t="shared" ref="O8:O49" si="4">N8/M8*100</f>
        <v>#DIV/0!</v>
      </c>
      <c r="P8" s="196">
        <f t="shared" ref="P8:P49" si="5">N8-M8</f>
        <v>0</v>
      </c>
    </row>
    <row r="9" spans="1:16">
      <c r="A9" s="197"/>
      <c r="B9" s="198"/>
      <c r="C9" s="199" t="s">
        <v>3</v>
      </c>
      <c r="D9" s="200" t="s">
        <v>609</v>
      </c>
      <c r="E9" s="201">
        <v>2858892</v>
      </c>
      <c r="F9" s="201">
        <v>2805315.7994200001</v>
      </c>
      <c r="G9" s="201">
        <f t="shared" si="0"/>
        <v>98.125980254588143</v>
      </c>
      <c r="H9" s="201">
        <f t="shared" si="1"/>
        <v>-53576.200579999946</v>
      </c>
      <c r="I9" s="201">
        <v>2990829</v>
      </c>
      <c r="J9" s="201">
        <v>3285728.8141999999</v>
      </c>
      <c r="K9" s="201">
        <f t="shared" si="2"/>
        <v>109.860136243162</v>
      </c>
      <c r="L9" s="201">
        <f t="shared" si="3"/>
        <v>294899.81419999991</v>
      </c>
      <c r="M9" s="201">
        <v>0</v>
      </c>
      <c r="N9" s="201">
        <v>0</v>
      </c>
      <c r="O9" s="201" t="e">
        <f t="shared" si="4"/>
        <v>#DIV/0!</v>
      </c>
      <c r="P9" s="201">
        <f t="shared" si="5"/>
        <v>0</v>
      </c>
    </row>
    <row r="10" spans="1:16">
      <c r="A10" s="197"/>
      <c r="B10" s="198"/>
      <c r="C10" s="198" t="s">
        <v>4</v>
      </c>
      <c r="D10" s="17" t="s">
        <v>608</v>
      </c>
      <c r="E10" s="201">
        <v>18732808</v>
      </c>
      <c r="F10" s="201">
        <v>20661635.619679999</v>
      </c>
      <c r="G10" s="202">
        <f t="shared" si="0"/>
        <v>110.29652158758046</v>
      </c>
      <c r="H10" s="202">
        <f t="shared" si="1"/>
        <v>1928827.6196799986</v>
      </c>
      <c r="I10" s="201">
        <v>23463005</v>
      </c>
      <c r="J10" s="201">
        <v>23723130.45425</v>
      </c>
      <c r="K10" s="201">
        <f t="shared" si="2"/>
        <v>101.10866214387289</v>
      </c>
      <c r="L10" s="201">
        <f t="shared" si="3"/>
        <v>260125.45425000042</v>
      </c>
      <c r="M10" s="201">
        <v>0</v>
      </c>
      <c r="N10" s="201">
        <v>0</v>
      </c>
      <c r="O10" s="201" t="e">
        <f t="shared" si="4"/>
        <v>#DIV/0!</v>
      </c>
      <c r="P10" s="201">
        <f t="shared" si="5"/>
        <v>0</v>
      </c>
    </row>
    <row r="11" spans="1:16" s="106" customFormat="1">
      <c r="A11" s="192"/>
      <c r="B11" s="193" t="s">
        <v>217</v>
      </c>
      <c r="C11" s="193"/>
      <c r="D11" s="194" t="s">
        <v>37</v>
      </c>
      <c r="E11" s="195">
        <f>E12</f>
        <v>13836245</v>
      </c>
      <c r="F11" s="195">
        <f>F12</f>
        <v>14168745.925959999</v>
      </c>
      <c r="G11" s="196">
        <f t="shared" si="0"/>
        <v>102.40311533916898</v>
      </c>
      <c r="H11" s="196">
        <f t="shared" si="1"/>
        <v>332500.92595999874</v>
      </c>
      <c r="I11" s="195">
        <f>I12</f>
        <v>16150036</v>
      </c>
      <c r="J11" s="195">
        <f>J12</f>
        <v>16554679.028929999</v>
      </c>
      <c r="K11" s="196">
        <f t="shared" si="2"/>
        <v>102.50552400582885</v>
      </c>
      <c r="L11" s="196">
        <f t="shared" si="3"/>
        <v>404643.0289299991</v>
      </c>
      <c r="M11" s="195">
        <f>M12</f>
        <v>17207915</v>
      </c>
      <c r="N11" s="195">
        <f>N12</f>
        <v>17367185.796530001</v>
      </c>
      <c r="O11" s="196">
        <f t="shared" si="4"/>
        <v>100.92556708078813</v>
      </c>
      <c r="P11" s="196">
        <f t="shared" si="5"/>
        <v>159270.79653000087</v>
      </c>
    </row>
    <row r="12" spans="1:16">
      <c r="A12" s="197"/>
      <c r="B12" s="198"/>
      <c r="C12" s="198" t="s">
        <v>3</v>
      </c>
      <c r="D12" s="17" t="s">
        <v>37</v>
      </c>
      <c r="E12" s="203">
        <v>13836245</v>
      </c>
      <c r="F12" s="203">
        <v>14168745.925959999</v>
      </c>
      <c r="G12" s="202">
        <f t="shared" si="0"/>
        <v>102.40311533916898</v>
      </c>
      <c r="H12" s="202">
        <f t="shared" si="1"/>
        <v>332500.92595999874</v>
      </c>
      <c r="I12" s="203">
        <v>16150036</v>
      </c>
      <c r="J12" s="203">
        <v>16554679.028929999</v>
      </c>
      <c r="K12" s="201">
        <f t="shared" si="2"/>
        <v>102.50552400582885</v>
      </c>
      <c r="L12" s="201">
        <f t="shared" si="3"/>
        <v>404643.0289299991</v>
      </c>
      <c r="M12" s="203">
        <v>17207915</v>
      </c>
      <c r="N12" s="203">
        <v>17367185.796530001</v>
      </c>
      <c r="O12" s="201">
        <f t="shared" si="4"/>
        <v>100.92556708078813</v>
      </c>
      <c r="P12" s="201">
        <f t="shared" si="5"/>
        <v>159270.79653000087</v>
      </c>
    </row>
    <row r="13" spans="1:16" s="106" customFormat="1">
      <c r="A13" s="192"/>
      <c r="B13" s="193" t="s">
        <v>221</v>
      </c>
      <c r="C13" s="193"/>
      <c r="D13" s="204" t="s">
        <v>610</v>
      </c>
      <c r="E13" s="195">
        <f>SUM(E14:E15)</f>
        <v>2574691</v>
      </c>
      <c r="F13" s="195">
        <f>SUM(F14:F15)</f>
        <v>2760555.7474199999</v>
      </c>
      <c r="G13" s="196">
        <f t="shared" si="0"/>
        <v>107.21891471326073</v>
      </c>
      <c r="H13" s="196">
        <f t="shared" si="1"/>
        <v>185864.74741999991</v>
      </c>
      <c r="I13" s="195">
        <f>SUM(I14:I15)</f>
        <v>4133755</v>
      </c>
      <c r="J13" s="195">
        <f>SUM(J14:J15)</f>
        <v>4258832.2071599998</v>
      </c>
      <c r="K13" s="196">
        <f t="shared" si="2"/>
        <v>103.02575278796155</v>
      </c>
      <c r="L13" s="196">
        <f t="shared" si="3"/>
        <v>125077.20715999976</v>
      </c>
      <c r="M13" s="195">
        <f>SUM(M14:M15)</f>
        <v>830633</v>
      </c>
      <c r="N13" s="195">
        <f>SUM(N14:N15)</f>
        <v>1112218.63546</v>
      </c>
      <c r="O13" s="196">
        <f t="shared" si="4"/>
        <v>133.90012622421696</v>
      </c>
      <c r="P13" s="196">
        <f t="shared" si="5"/>
        <v>281585.63546000002</v>
      </c>
    </row>
    <row r="14" spans="1:16">
      <c r="A14" s="197"/>
      <c r="B14" s="198"/>
      <c r="C14" s="205" t="s">
        <v>5</v>
      </c>
      <c r="D14" s="206" t="s">
        <v>611</v>
      </c>
      <c r="E14" s="207">
        <v>2574691</v>
      </c>
      <c r="F14" s="201">
        <v>2717096.2234199997</v>
      </c>
      <c r="G14" s="201">
        <f t="shared" si="0"/>
        <v>105.53096365427928</v>
      </c>
      <c r="H14" s="201">
        <f t="shared" si="1"/>
        <v>142405.2234199997</v>
      </c>
      <c r="I14" s="203">
        <v>4114994</v>
      </c>
      <c r="J14" s="203">
        <v>4181471.0591599997</v>
      </c>
      <c r="K14" s="201">
        <f t="shared" si="2"/>
        <v>101.61548374456923</v>
      </c>
      <c r="L14" s="201">
        <f t="shared" si="3"/>
        <v>66477.059159999713</v>
      </c>
      <c r="M14" s="203">
        <v>294013</v>
      </c>
      <c r="N14" s="203">
        <v>458170.15295999998</v>
      </c>
      <c r="O14" s="201">
        <f t="shared" si="4"/>
        <v>155.83329749364822</v>
      </c>
      <c r="P14" s="201">
        <f t="shared" si="5"/>
        <v>164157.15295999998</v>
      </c>
    </row>
    <row r="15" spans="1:16" s="106" customFormat="1" ht="25.5">
      <c r="A15" s="197"/>
      <c r="B15" s="198"/>
      <c r="C15" s="198" t="s">
        <v>6</v>
      </c>
      <c r="D15" s="208" t="s">
        <v>612</v>
      </c>
      <c r="E15" s="201">
        <v>0</v>
      </c>
      <c r="F15" s="201">
        <v>43459.523999999998</v>
      </c>
      <c r="G15" s="201" t="e">
        <f t="shared" si="0"/>
        <v>#DIV/0!</v>
      </c>
      <c r="H15" s="201">
        <f t="shared" si="1"/>
        <v>43459.523999999998</v>
      </c>
      <c r="I15" s="203">
        <v>18761</v>
      </c>
      <c r="J15" s="203">
        <v>77361.148000000001</v>
      </c>
      <c r="K15" s="201">
        <f t="shared" si="2"/>
        <v>412.35087681893293</v>
      </c>
      <c r="L15" s="201">
        <f t="shared" si="3"/>
        <v>58600.148000000001</v>
      </c>
      <c r="M15" s="203">
        <v>536620</v>
      </c>
      <c r="N15" s="203">
        <v>654048.48250000004</v>
      </c>
      <c r="O15" s="201">
        <f t="shared" si="4"/>
        <v>121.88298656404906</v>
      </c>
      <c r="P15" s="201">
        <f t="shared" si="5"/>
        <v>117428.48250000004</v>
      </c>
    </row>
    <row r="16" spans="1:16" s="106" customFormat="1">
      <c r="A16" s="192"/>
      <c r="B16" s="193" t="s">
        <v>225</v>
      </c>
      <c r="C16" s="193"/>
      <c r="D16" s="194" t="s">
        <v>613</v>
      </c>
      <c r="E16" s="195">
        <f>E17</f>
        <v>0</v>
      </c>
      <c r="F16" s="195">
        <f>F17</f>
        <v>1654.0160000000001</v>
      </c>
      <c r="G16" s="196" t="e">
        <f t="shared" si="0"/>
        <v>#DIV/0!</v>
      </c>
      <c r="H16" s="196">
        <f t="shared" si="1"/>
        <v>1654.0160000000001</v>
      </c>
      <c r="I16" s="195">
        <f>I17</f>
        <v>0</v>
      </c>
      <c r="J16" s="195">
        <f>J17</f>
        <v>0</v>
      </c>
      <c r="K16" s="196" t="e">
        <f t="shared" si="2"/>
        <v>#DIV/0!</v>
      </c>
      <c r="L16" s="196">
        <f t="shared" si="3"/>
        <v>0</v>
      </c>
      <c r="M16" s="195">
        <f>M17</f>
        <v>0</v>
      </c>
      <c r="N16" s="195">
        <f>N17</f>
        <v>774.17499999999995</v>
      </c>
      <c r="O16" s="196" t="e">
        <f t="shared" si="4"/>
        <v>#DIV/0!</v>
      </c>
      <c r="P16" s="196">
        <f t="shared" si="5"/>
        <v>774.17499999999995</v>
      </c>
    </row>
    <row r="17" spans="1:16">
      <c r="A17" s="197"/>
      <c r="B17" s="193"/>
      <c r="C17" s="198" t="s">
        <v>3</v>
      </c>
      <c r="D17" s="17" t="s">
        <v>613</v>
      </c>
      <c r="E17" s="201">
        <v>0</v>
      </c>
      <c r="F17" s="201">
        <v>1654.0160000000001</v>
      </c>
      <c r="G17" s="196" t="e">
        <f t="shared" si="0"/>
        <v>#DIV/0!</v>
      </c>
      <c r="H17" s="196">
        <f t="shared" si="1"/>
        <v>1654.0160000000001</v>
      </c>
      <c r="I17" s="201">
        <v>0</v>
      </c>
      <c r="J17" s="201">
        <v>0</v>
      </c>
      <c r="K17" s="201" t="e">
        <f t="shared" si="2"/>
        <v>#DIV/0!</v>
      </c>
      <c r="L17" s="201">
        <f t="shared" si="3"/>
        <v>0</v>
      </c>
      <c r="M17" s="201">
        <v>0</v>
      </c>
      <c r="N17" s="201">
        <v>774.17499999999995</v>
      </c>
      <c r="O17" s="201" t="e">
        <f t="shared" si="4"/>
        <v>#DIV/0!</v>
      </c>
      <c r="P17" s="201">
        <f t="shared" si="5"/>
        <v>774.17499999999995</v>
      </c>
    </row>
    <row r="18" spans="1:16">
      <c r="A18" s="192" t="s">
        <v>4</v>
      </c>
      <c r="B18" s="193"/>
      <c r="C18" s="193"/>
      <c r="D18" s="194" t="s">
        <v>614</v>
      </c>
      <c r="E18" s="195">
        <f>E19+E21+E23+E25</f>
        <v>5614284</v>
      </c>
      <c r="F18" s="195">
        <f>F19+F21+F23+F25</f>
        <v>9394867.0369799994</v>
      </c>
      <c r="G18" s="196">
        <f t="shared" si="0"/>
        <v>167.33864971882434</v>
      </c>
      <c r="H18" s="196">
        <f t="shared" si="1"/>
        <v>3780583.0369799994</v>
      </c>
      <c r="I18" s="195">
        <f>I19+I21+I23+I25</f>
        <v>5751688.7000000002</v>
      </c>
      <c r="J18" s="195">
        <f>J19+J21+J23+J25</f>
        <v>6750012.2561800005</v>
      </c>
      <c r="K18" s="196">
        <f t="shared" si="2"/>
        <v>117.35705126357065</v>
      </c>
      <c r="L18" s="196">
        <f t="shared" si="3"/>
        <v>998323.55618000031</v>
      </c>
      <c r="M18" s="195">
        <f>M19+M21+M23+M25</f>
        <v>9360199</v>
      </c>
      <c r="N18" s="195">
        <f>N19+N21+N23+N25</f>
        <v>10030433.56635</v>
      </c>
      <c r="O18" s="196">
        <f t="shared" si="4"/>
        <v>107.16047347230544</v>
      </c>
      <c r="P18" s="196">
        <f t="shared" si="5"/>
        <v>670234.56634999998</v>
      </c>
    </row>
    <row r="19" spans="1:16">
      <c r="A19" s="192"/>
      <c r="B19" s="193" t="s">
        <v>213</v>
      </c>
      <c r="C19" s="193"/>
      <c r="D19" s="194" t="s">
        <v>615</v>
      </c>
      <c r="E19" s="195">
        <f>SUM(E20:E20)</f>
        <v>693408</v>
      </c>
      <c r="F19" s="195">
        <f>SUM(F20:F20)</f>
        <v>712529.00225999998</v>
      </c>
      <c r="G19" s="196">
        <f t="shared" si="0"/>
        <v>102.75753989858785</v>
      </c>
      <c r="H19" s="196">
        <f t="shared" si="1"/>
        <v>19121.002259999979</v>
      </c>
      <c r="I19" s="195">
        <f>SUM(I20:I20)</f>
        <v>294724</v>
      </c>
      <c r="J19" s="195">
        <f>SUM(J20:J20)</f>
        <v>1117976.93126</v>
      </c>
      <c r="K19" s="196">
        <f t="shared" si="2"/>
        <v>379.33012963314832</v>
      </c>
      <c r="L19" s="196">
        <f t="shared" si="3"/>
        <v>823252.93125999998</v>
      </c>
      <c r="M19" s="195">
        <f>SUM(M20:M20)</f>
        <v>391663</v>
      </c>
      <c r="N19" s="195">
        <f>SUM(N20:N20)</f>
        <v>482166.05371000001</v>
      </c>
      <c r="O19" s="196">
        <f t="shared" si="4"/>
        <v>123.1073789737606</v>
      </c>
      <c r="P19" s="196">
        <f t="shared" si="5"/>
        <v>90503.053710000007</v>
      </c>
    </row>
    <row r="20" spans="1:16">
      <c r="A20" s="197"/>
      <c r="B20" s="198"/>
      <c r="C20" s="198" t="s">
        <v>3</v>
      </c>
      <c r="D20" s="17" t="s">
        <v>615</v>
      </c>
      <c r="E20" s="201">
        <v>693408</v>
      </c>
      <c r="F20" s="201">
        <v>712529.00225999998</v>
      </c>
      <c r="G20" s="196">
        <f t="shared" si="0"/>
        <v>102.75753989858785</v>
      </c>
      <c r="H20" s="196">
        <f t="shared" si="1"/>
        <v>19121.002259999979</v>
      </c>
      <c r="I20" s="201">
        <v>294724</v>
      </c>
      <c r="J20" s="201">
        <v>1117976.93126</v>
      </c>
      <c r="K20" s="201">
        <f t="shared" si="2"/>
        <v>379.33012963314832</v>
      </c>
      <c r="L20" s="201">
        <f t="shared" si="3"/>
        <v>823252.93125999998</v>
      </c>
      <c r="M20" s="201">
        <v>391663</v>
      </c>
      <c r="N20" s="201">
        <v>482166.05371000001</v>
      </c>
      <c r="O20" s="201">
        <f t="shared" si="4"/>
        <v>123.1073789737606</v>
      </c>
      <c r="P20" s="201">
        <f t="shared" si="5"/>
        <v>90503.053710000007</v>
      </c>
    </row>
    <row r="21" spans="1:16" ht="38.25">
      <c r="A21" s="192"/>
      <c r="B21" s="193" t="s">
        <v>217</v>
      </c>
      <c r="C21" s="193"/>
      <c r="D21" s="194" t="s">
        <v>616</v>
      </c>
      <c r="E21" s="195">
        <f t="shared" ref="E21:F21" si="6">E22</f>
        <v>13244</v>
      </c>
      <c r="F21" s="195">
        <f t="shared" si="6"/>
        <v>13247.61975</v>
      </c>
      <c r="G21" s="196">
        <f t="shared" si="0"/>
        <v>100.02733124433705</v>
      </c>
      <c r="H21" s="196">
        <f t="shared" si="1"/>
        <v>3.6197499999998399</v>
      </c>
      <c r="I21" s="195">
        <f t="shared" ref="I21:J21" si="7">I22</f>
        <v>29</v>
      </c>
      <c r="J21" s="195">
        <f t="shared" si="7"/>
        <v>1131.02836</v>
      </c>
      <c r="K21" s="201">
        <f t="shared" si="2"/>
        <v>3900.0977931034486</v>
      </c>
      <c r="L21" s="201">
        <f t="shared" si="3"/>
        <v>1102.02836</v>
      </c>
      <c r="M21" s="195">
        <f t="shared" ref="M21:N21" si="8">M22</f>
        <v>1488</v>
      </c>
      <c r="N21" s="195">
        <f t="shared" si="8"/>
        <v>1849.94749</v>
      </c>
      <c r="O21" s="201">
        <f t="shared" si="4"/>
        <v>124.32442809139785</v>
      </c>
      <c r="P21" s="201">
        <f t="shared" si="5"/>
        <v>361.94749000000002</v>
      </c>
    </row>
    <row r="22" spans="1:16" ht="38.25">
      <c r="A22" s="197"/>
      <c r="B22" s="198"/>
      <c r="C22" s="198" t="s">
        <v>3</v>
      </c>
      <c r="D22" s="17" t="s">
        <v>616</v>
      </c>
      <c r="E22" s="201">
        <v>13244</v>
      </c>
      <c r="F22" s="201">
        <v>13247.61975</v>
      </c>
      <c r="G22" s="196">
        <f t="shared" si="0"/>
        <v>100.02733124433705</v>
      </c>
      <c r="H22" s="196">
        <f t="shared" si="1"/>
        <v>3.6197499999998399</v>
      </c>
      <c r="I22" s="201">
        <v>29</v>
      </c>
      <c r="J22" s="201">
        <v>1131.02836</v>
      </c>
      <c r="K22" s="201">
        <f t="shared" si="2"/>
        <v>3900.0977931034486</v>
      </c>
      <c r="L22" s="201">
        <f t="shared" si="3"/>
        <v>1102.02836</v>
      </c>
      <c r="M22" s="201">
        <v>1488</v>
      </c>
      <c r="N22" s="201">
        <v>1849.94749</v>
      </c>
      <c r="O22" s="201">
        <f t="shared" si="4"/>
        <v>124.32442809139785</v>
      </c>
      <c r="P22" s="201">
        <f t="shared" si="5"/>
        <v>361.94749000000002</v>
      </c>
    </row>
    <row r="23" spans="1:16" s="106" customFormat="1" ht="63.75">
      <c r="A23" s="192"/>
      <c r="B23" s="193" t="s">
        <v>219</v>
      </c>
      <c r="C23" s="193"/>
      <c r="D23" s="194" t="s">
        <v>617</v>
      </c>
      <c r="E23" s="195">
        <f>E24</f>
        <v>4772903</v>
      </c>
      <c r="F23" s="195">
        <f>F24</f>
        <v>5293895.3917300003</v>
      </c>
      <c r="G23" s="196">
        <f t="shared" si="0"/>
        <v>110.91562916174915</v>
      </c>
      <c r="H23" s="196">
        <f t="shared" si="1"/>
        <v>520992.39173000026</v>
      </c>
      <c r="I23" s="195">
        <f>I24</f>
        <v>5409985.7000000002</v>
      </c>
      <c r="J23" s="195">
        <f>J24</f>
        <v>5515132.9697000002</v>
      </c>
      <c r="K23" s="196">
        <f t="shared" si="2"/>
        <v>101.94357759023282</v>
      </c>
      <c r="L23" s="196">
        <f t="shared" si="3"/>
        <v>105147.26970000006</v>
      </c>
      <c r="M23" s="195">
        <f>M24</f>
        <v>8919718</v>
      </c>
      <c r="N23" s="195">
        <f>N24</f>
        <v>9209280.0305700004</v>
      </c>
      <c r="O23" s="196">
        <f t="shared" si="4"/>
        <v>103.24631373514275</v>
      </c>
      <c r="P23" s="196">
        <f t="shared" si="5"/>
        <v>289562.03057000041</v>
      </c>
    </row>
    <row r="24" spans="1:16" s="106" customFormat="1" ht="68.25" customHeight="1">
      <c r="A24" s="197"/>
      <c r="B24" s="198"/>
      <c r="C24" s="198" t="s">
        <v>3</v>
      </c>
      <c r="D24" s="17" t="s">
        <v>618</v>
      </c>
      <c r="E24" s="203">
        <v>4772903</v>
      </c>
      <c r="F24" s="203">
        <v>5293895.3917300003</v>
      </c>
      <c r="G24" s="196">
        <f t="shared" si="0"/>
        <v>110.91562916174915</v>
      </c>
      <c r="H24" s="196">
        <f t="shared" si="1"/>
        <v>520992.39173000026</v>
      </c>
      <c r="I24" s="203">
        <v>5409985.7000000002</v>
      </c>
      <c r="J24" s="203">
        <v>5515132.9697000002</v>
      </c>
      <c r="K24" s="201">
        <f t="shared" si="2"/>
        <v>101.94357759023282</v>
      </c>
      <c r="L24" s="201">
        <f t="shared" si="3"/>
        <v>105147.26970000006</v>
      </c>
      <c r="M24" s="203">
        <v>8919718</v>
      </c>
      <c r="N24" s="203">
        <v>9209280.0305700004</v>
      </c>
      <c r="O24" s="201">
        <f t="shared" si="4"/>
        <v>103.24631373514275</v>
      </c>
      <c r="P24" s="201">
        <f t="shared" si="5"/>
        <v>289562.03057000041</v>
      </c>
    </row>
    <row r="25" spans="1:16" s="209" customFormat="1">
      <c r="A25" s="192"/>
      <c r="B25" s="193" t="s">
        <v>223</v>
      </c>
      <c r="C25" s="193"/>
      <c r="D25" s="194" t="s">
        <v>619</v>
      </c>
      <c r="E25" s="195">
        <f>E26</f>
        <v>134729</v>
      </c>
      <c r="F25" s="195">
        <f>F26</f>
        <v>3375195.02324</v>
      </c>
      <c r="G25" s="196">
        <f t="shared" si="0"/>
        <v>2505.1733652294606</v>
      </c>
      <c r="H25" s="196">
        <f t="shared" si="1"/>
        <v>3240466.02324</v>
      </c>
      <c r="I25" s="195">
        <f>I26</f>
        <v>46950</v>
      </c>
      <c r="J25" s="195">
        <f>J26</f>
        <v>115771.32686</v>
      </c>
      <c r="K25" s="196">
        <f t="shared" si="2"/>
        <v>246.58429576144835</v>
      </c>
      <c r="L25" s="196">
        <f t="shared" si="3"/>
        <v>68821.326860000001</v>
      </c>
      <c r="M25" s="195">
        <f>M26</f>
        <v>47330</v>
      </c>
      <c r="N25" s="195">
        <f>N26</f>
        <v>337137.53457999998</v>
      </c>
      <c r="O25" s="196">
        <f t="shared" si="4"/>
        <v>712.31255985632788</v>
      </c>
      <c r="P25" s="196">
        <f t="shared" si="5"/>
        <v>289807.53457999998</v>
      </c>
    </row>
    <row r="26" spans="1:16" s="106" customFormat="1">
      <c r="A26" s="197"/>
      <c r="B26" s="198"/>
      <c r="C26" s="198" t="s">
        <v>3</v>
      </c>
      <c r="D26" s="17" t="s">
        <v>619</v>
      </c>
      <c r="E26" s="201">
        <v>134729</v>
      </c>
      <c r="F26" s="201">
        <v>3375195.02324</v>
      </c>
      <c r="G26" s="196">
        <f t="shared" si="0"/>
        <v>2505.1733652294606</v>
      </c>
      <c r="H26" s="196">
        <f t="shared" si="1"/>
        <v>3240466.02324</v>
      </c>
      <c r="I26" s="201">
        <v>46950</v>
      </c>
      <c r="J26" s="201">
        <v>115771.32686</v>
      </c>
      <c r="K26" s="201">
        <f t="shared" si="2"/>
        <v>246.58429576144835</v>
      </c>
      <c r="L26" s="201">
        <f t="shared" si="3"/>
        <v>68821.326860000001</v>
      </c>
      <c r="M26" s="201">
        <v>47330</v>
      </c>
      <c r="N26" s="201">
        <v>337137.53457999998</v>
      </c>
      <c r="O26" s="201">
        <f t="shared" si="4"/>
        <v>712.31255985632788</v>
      </c>
      <c r="P26" s="201">
        <f t="shared" si="5"/>
        <v>289807.53457999998</v>
      </c>
    </row>
    <row r="27" spans="1:16" s="209" customFormat="1">
      <c r="A27" s="192" t="s">
        <v>5</v>
      </c>
      <c r="B27" s="193"/>
      <c r="C27" s="193"/>
      <c r="D27" s="194" t="s">
        <v>620</v>
      </c>
      <c r="E27" s="195">
        <f>E28</f>
        <v>0</v>
      </c>
      <c r="F27" s="195">
        <f>F28</f>
        <v>0</v>
      </c>
      <c r="G27" s="196" t="e">
        <f t="shared" si="0"/>
        <v>#DIV/0!</v>
      </c>
      <c r="H27" s="196">
        <f t="shared" si="1"/>
        <v>0</v>
      </c>
      <c r="I27" s="195">
        <f>I28</f>
        <v>227193</v>
      </c>
      <c r="J27" s="195">
        <f>J28</f>
        <v>788364.41799999995</v>
      </c>
      <c r="K27" s="196">
        <f t="shared" si="2"/>
        <v>347.00207224694418</v>
      </c>
      <c r="L27" s="196">
        <f t="shared" si="3"/>
        <v>561171.41799999995</v>
      </c>
      <c r="M27" s="195">
        <f>M28</f>
        <v>16999</v>
      </c>
      <c r="N27" s="195">
        <f>N28</f>
        <v>17809.66</v>
      </c>
      <c r="O27" s="196">
        <f t="shared" si="4"/>
        <v>104.7688687569857</v>
      </c>
      <c r="P27" s="196">
        <f t="shared" si="5"/>
        <v>810.65999999999985</v>
      </c>
    </row>
    <row r="28" spans="1:16" s="106" customFormat="1" ht="25.5">
      <c r="A28" s="192"/>
      <c r="B28" s="193" t="s">
        <v>213</v>
      </c>
      <c r="C28" s="193"/>
      <c r="D28" s="194" t="s">
        <v>621</v>
      </c>
      <c r="E28" s="195">
        <f>E29</f>
        <v>0</v>
      </c>
      <c r="F28" s="196">
        <f>F29</f>
        <v>0</v>
      </c>
      <c r="G28" s="196" t="e">
        <f t="shared" si="0"/>
        <v>#DIV/0!</v>
      </c>
      <c r="H28" s="196">
        <f t="shared" si="1"/>
        <v>0</v>
      </c>
      <c r="I28" s="195">
        <f>I29</f>
        <v>227193</v>
      </c>
      <c r="J28" s="196">
        <f>J29</f>
        <v>788364.41799999995</v>
      </c>
      <c r="K28" s="201">
        <f t="shared" si="2"/>
        <v>347.00207224694418</v>
      </c>
      <c r="L28" s="201">
        <f t="shared" si="3"/>
        <v>561171.41799999995</v>
      </c>
      <c r="M28" s="195">
        <f>M29</f>
        <v>16999</v>
      </c>
      <c r="N28" s="196">
        <f>N29</f>
        <v>17809.66</v>
      </c>
      <c r="O28" s="201">
        <f t="shared" si="4"/>
        <v>104.7688687569857</v>
      </c>
      <c r="P28" s="201">
        <f t="shared" si="5"/>
        <v>810.65999999999985</v>
      </c>
    </row>
    <row r="29" spans="1:16" s="210" customFormat="1" ht="25.5">
      <c r="A29" s="197"/>
      <c r="B29" s="198"/>
      <c r="C29" s="198" t="s">
        <v>3</v>
      </c>
      <c r="D29" s="17" t="s">
        <v>621</v>
      </c>
      <c r="E29" s="201">
        <v>0</v>
      </c>
      <c r="F29" s="201">
        <v>0</v>
      </c>
      <c r="G29" s="196" t="e">
        <f t="shared" si="0"/>
        <v>#DIV/0!</v>
      </c>
      <c r="H29" s="196">
        <f t="shared" si="1"/>
        <v>0</v>
      </c>
      <c r="I29" s="201">
        <v>227193</v>
      </c>
      <c r="J29" s="201">
        <v>788364.41799999995</v>
      </c>
      <c r="K29" s="201">
        <f t="shared" si="2"/>
        <v>347.00207224694418</v>
      </c>
      <c r="L29" s="201">
        <f t="shared" si="3"/>
        <v>561171.41799999995</v>
      </c>
      <c r="M29" s="201">
        <v>16999</v>
      </c>
      <c r="N29" s="201">
        <v>17809.66</v>
      </c>
      <c r="O29" s="201">
        <f t="shared" si="4"/>
        <v>104.7688687569857</v>
      </c>
      <c r="P29" s="201">
        <f t="shared" si="5"/>
        <v>810.65999999999985</v>
      </c>
    </row>
    <row r="30" spans="1:16" s="210" customFormat="1" ht="13.5">
      <c r="A30" s="192" t="s">
        <v>6</v>
      </c>
      <c r="B30" s="193"/>
      <c r="C30" s="193"/>
      <c r="D30" s="194" t="s">
        <v>622</v>
      </c>
      <c r="E30" s="196">
        <f>E31</f>
        <v>0</v>
      </c>
      <c r="F30" s="196">
        <f>F31</f>
        <v>0</v>
      </c>
      <c r="G30" s="196" t="e">
        <f t="shared" si="0"/>
        <v>#DIV/0!</v>
      </c>
      <c r="H30" s="196">
        <f t="shared" si="1"/>
        <v>0</v>
      </c>
      <c r="I30" s="196">
        <f>I31</f>
        <v>0</v>
      </c>
      <c r="J30" s="196">
        <f>J31</f>
        <v>0</v>
      </c>
      <c r="K30" s="201" t="e">
        <f t="shared" si="2"/>
        <v>#DIV/0!</v>
      </c>
      <c r="L30" s="201">
        <f t="shared" si="3"/>
        <v>0</v>
      </c>
      <c r="M30" s="211">
        <f>M31</f>
        <v>4968069</v>
      </c>
      <c r="N30" s="211">
        <f>N31</f>
        <v>5372305.3550000004</v>
      </c>
      <c r="O30" s="201">
        <f t="shared" si="4"/>
        <v>108.13668962729786</v>
      </c>
      <c r="P30" s="201">
        <f t="shared" si="5"/>
        <v>404236.35500000045</v>
      </c>
    </row>
    <row r="31" spans="1:16" s="210" customFormat="1" ht="13.5">
      <c r="A31" s="192"/>
      <c r="B31" s="193" t="s">
        <v>213</v>
      </c>
      <c r="C31" s="193"/>
      <c r="D31" s="17" t="s">
        <v>622</v>
      </c>
      <c r="E31" s="201">
        <f>E32</f>
        <v>0</v>
      </c>
      <c r="F31" s="201">
        <f>F32</f>
        <v>0</v>
      </c>
      <c r="G31" s="196" t="e">
        <f t="shared" si="0"/>
        <v>#DIV/0!</v>
      </c>
      <c r="H31" s="196">
        <f t="shared" si="1"/>
        <v>0</v>
      </c>
      <c r="I31" s="201">
        <f>I32</f>
        <v>0</v>
      </c>
      <c r="J31" s="201">
        <f>J32</f>
        <v>0</v>
      </c>
      <c r="K31" s="201" t="e">
        <f t="shared" si="2"/>
        <v>#DIV/0!</v>
      </c>
      <c r="L31" s="201">
        <f t="shared" si="3"/>
        <v>0</v>
      </c>
      <c r="M31" s="203">
        <f>M32</f>
        <v>4968069</v>
      </c>
      <c r="N31" s="203">
        <f>N32</f>
        <v>5372305.3550000004</v>
      </c>
      <c r="O31" s="201">
        <f t="shared" si="4"/>
        <v>108.13668962729786</v>
      </c>
      <c r="P31" s="201">
        <f t="shared" si="5"/>
        <v>404236.35500000045</v>
      </c>
    </row>
    <row r="32" spans="1:16" s="210" customFormat="1" ht="13.5">
      <c r="A32" s="197"/>
      <c r="B32" s="198"/>
      <c r="C32" s="198" t="s">
        <v>3</v>
      </c>
      <c r="D32" s="17" t="s">
        <v>622</v>
      </c>
      <c r="E32" s="201">
        <v>0</v>
      </c>
      <c r="F32" s="201">
        <v>0</v>
      </c>
      <c r="G32" s="196" t="e">
        <f t="shared" si="0"/>
        <v>#DIV/0!</v>
      </c>
      <c r="H32" s="196">
        <f t="shared" si="1"/>
        <v>0</v>
      </c>
      <c r="I32" s="201">
        <v>0</v>
      </c>
      <c r="J32" s="201">
        <v>0</v>
      </c>
      <c r="K32" s="201" t="e">
        <f t="shared" si="2"/>
        <v>#DIV/0!</v>
      </c>
      <c r="L32" s="201">
        <f t="shared" si="3"/>
        <v>0</v>
      </c>
      <c r="M32" s="203">
        <v>4968069</v>
      </c>
      <c r="N32" s="203">
        <v>5372305.3550000004</v>
      </c>
      <c r="O32" s="201">
        <f t="shared" si="4"/>
        <v>108.13668962729786</v>
      </c>
      <c r="P32" s="201">
        <f t="shared" si="5"/>
        <v>404236.35500000045</v>
      </c>
    </row>
    <row r="33" spans="1:16">
      <c r="A33" s="192" t="s">
        <v>7</v>
      </c>
      <c r="B33" s="193"/>
      <c r="C33" s="193"/>
      <c r="D33" s="194" t="s">
        <v>623</v>
      </c>
      <c r="E33" s="195">
        <f>E34+E36</f>
        <v>292810189</v>
      </c>
      <c r="F33" s="195">
        <f>F34+F36</f>
        <v>292230122.37400001</v>
      </c>
      <c r="G33" s="196">
        <f t="shared" si="0"/>
        <v>99.801896707221488</v>
      </c>
      <c r="H33" s="196">
        <f t="shared" si="1"/>
        <v>-580066.62599998713</v>
      </c>
      <c r="I33" s="195">
        <f>I34+I36</f>
        <v>332567887.30000001</v>
      </c>
      <c r="J33" s="195">
        <f>J34+J36</f>
        <v>325191228.58399999</v>
      </c>
      <c r="K33" s="196">
        <f t="shared" si="2"/>
        <v>97.78190889809342</v>
      </c>
      <c r="L33" s="196">
        <f t="shared" si="3"/>
        <v>-7376658.7160000205</v>
      </c>
      <c r="M33" s="195">
        <f>M34+M36</f>
        <v>338548266</v>
      </c>
      <c r="N33" s="195">
        <f>N34+N36</f>
        <v>336875952.26999998</v>
      </c>
      <c r="O33" s="196">
        <f t="shared" si="4"/>
        <v>99.506033881148269</v>
      </c>
      <c r="P33" s="196">
        <f t="shared" si="5"/>
        <v>-1672313.7300000191</v>
      </c>
    </row>
    <row r="34" spans="1:16" s="209" customFormat="1" ht="25.5">
      <c r="A34" s="192"/>
      <c r="B34" s="193" t="s">
        <v>213</v>
      </c>
      <c r="C34" s="193"/>
      <c r="D34" s="194" t="s">
        <v>624</v>
      </c>
      <c r="E34" s="195">
        <f>E35</f>
        <v>6337887</v>
      </c>
      <c r="F34" s="195">
        <f>F35</f>
        <v>6337877.3739999998</v>
      </c>
      <c r="G34" s="196">
        <f t="shared" si="0"/>
        <v>99.999848119728227</v>
      </c>
      <c r="H34" s="196">
        <f t="shared" si="1"/>
        <v>-9.6260000001639128</v>
      </c>
      <c r="I34" s="195">
        <f>I35</f>
        <v>9306006</v>
      </c>
      <c r="J34" s="195">
        <f>J35</f>
        <v>9265309.1840000004</v>
      </c>
      <c r="K34" s="196">
        <f t="shared" si="2"/>
        <v>99.562682250580963</v>
      </c>
      <c r="L34" s="196">
        <f t="shared" si="3"/>
        <v>-40696.815999999642</v>
      </c>
      <c r="M34" s="195">
        <f>M35</f>
        <v>17857432</v>
      </c>
      <c r="N34" s="195">
        <f>N35</f>
        <v>16185118.27</v>
      </c>
      <c r="O34" s="196">
        <f t="shared" si="4"/>
        <v>90.635194746926658</v>
      </c>
      <c r="P34" s="196">
        <f t="shared" si="5"/>
        <v>-1672313.7300000004</v>
      </c>
    </row>
    <row r="35" spans="1:16" s="209" customFormat="1" ht="25.5">
      <c r="A35" s="197"/>
      <c r="B35" s="198"/>
      <c r="C35" s="198" t="s">
        <v>4</v>
      </c>
      <c r="D35" s="17" t="s">
        <v>625</v>
      </c>
      <c r="E35" s="201">
        <v>6337887</v>
      </c>
      <c r="F35" s="201">
        <v>6337877.3739999998</v>
      </c>
      <c r="G35" s="196">
        <f t="shared" si="0"/>
        <v>99.999848119728227</v>
      </c>
      <c r="H35" s="196">
        <f t="shared" si="1"/>
        <v>-9.6260000001639128</v>
      </c>
      <c r="I35" s="201">
        <v>9306006</v>
      </c>
      <c r="J35" s="201">
        <v>9265309.1840000004</v>
      </c>
      <c r="K35" s="201">
        <f t="shared" si="2"/>
        <v>99.562682250580963</v>
      </c>
      <c r="L35" s="201">
        <f t="shared" si="3"/>
        <v>-40696.815999999642</v>
      </c>
      <c r="M35" s="201">
        <v>17857432</v>
      </c>
      <c r="N35" s="201">
        <v>16185118.27</v>
      </c>
      <c r="O35" s="201">
        <f t="shared" si="4"/>
        <v>90.635194746926658</v>
      </c>
      <c r="P35" s="201">
        <f t="shared" si="5"/>
        <v>-1672313.7300000004</v>
      </c>
    </row>
    <row r="36" spans="1:16" s="209" customFormat="1" ht="25.5">
      <c r="A36" s="192"/>
      <c r="B36" s="193" t="s">
        <v>215</v>
      </c>
      <c r="C36" s="193"/>
      <c r="D36" s="194" t="s">
        <v>626</v>
      </c>
      <c r="E36" s="195">
        <f>E37</f>
        <v>286472302</v>
      </c>
      <c r="F36" s="195">
        <f>F37</f>
        <v>285892245</v>
      </c>
      <c r="G36" s="196">
        <f t="shared" si="0"/>
        <v>99.797517248281835</v>
      </c>
      <c r="H36" s="196">
        <f t="shared" si="1"/>
        <v>-580057</v>
      </c>
      <c r="I36" s="195">
        <f>I37</f>
        <v>323261881.30000001</v>
      </c>
      <c r="J36" s="195">
        <f>J37</f>
        <v>315925919.39999998</v>
      </c>
      <c r="K36" s="196">
        <f t="shared" si="2"/>
        <v>97.730644309035625</v>
      </c>
      <c r="L36" s="196">
        <f t="shared" si="3"/>
        <v>-7335961.9000000358</v>
      </c>
      <c r="M36" s="195">
        <f>M37</f>
        <v>320690834</v>
      </c>
      <c r="N36" s="195">
        <f>N37</f>
        <v>320690834</v>
      </c>
      <c r="O36" s="196">
        <f t="shared" si="4"/>
        <v>100</v>
      </c>
      <c r="P36" s="196">
        <f t="shared" si="5"/>
        <v>0</v>
      </c>
    </row>
    <row r="37" spans="1:16" s="106" customFormat="1">
      <c r="A37" s="197"/>
      <c r="B37" s="198"/>
      <c r="C37" s="198" t="s">
        <v>3</v>
      </c>
      <c r="D37" s="17" t="s">
        <v>627</v>
      </c>
      <c r="E37" s="201">
        <v>286472302</v>
      </c>
      <c r="F37" s="201">
        <v>285892245</v>
      </c>
      <c r="G37" s="196">
        <f t="shared" si="0"/>
        <v>99.797517248281835</v>
      </c>
      <c r="H37" s="196">
        <f t="shared" si="1"/>
        <v>-580057</v>
      </c>
      <c r="I37" s="201">
        <v>323261881.30000001</v>
      </c>
      <c r="J37" s="201">
        <v>315925919.39999998</v>
      </c>
      <c r="K37" s="201">
        <f t="shared" si="2"/>
        <v>97.730644309035625</v>
      </c>
      <c r="L37" s="201">
        <f t="shared" si="3"/>
        <v>-7335961.9000000358</v>
      </c>
      <c r="M37" s="201">
        <v>320690834</v>
      </c>
      <c r="N37" s="201">
        <v>320690834</v>
      </c>
      <c r="O37" s="201">
        <f t="shared" si="4"/>
        <v>100</v>
      </c>
      <c r="P37" s="201">
        <f t="shared" si="5"/>
        <v>0</v>
      </c>
    </row>
    <row r="38" spans="1:16" s="210" customFormat="1" ht="13.5">
      <c r="A38" s="192" t="s">
        <v>8</v>
      </c>
      <c r="B38" s="193"/>
      <c r="C38" s="193"/>
      <c r="D38" s="194" t="s">
        <v>628</v>
      </c>
      <c r="E38" s="195">
        <f>E39</f>
        <v>11754002</v>
      </c>
      <c r="F38" s="195">
        <f>F39</f>
        <v>11957232.665220002</v>
      </c>
      <c r="G38" s="196">
        <f t="shared" si="0"/>
        <v>101.72903378117515</v>
      </c>
      <c r="H38" s="196">
        <f t="shared" si="1"/>
        <v>203230.66522000171</v>
      </c>
      <c r="I38" s="195">
        <f>I39</f>
        <v>11331598</v>
      </c>
      <c r="J38" s="195">
        <f>J39</f>
        <v>11094682.54954</v>
      </c>
      <c r="K38" s="196">
        <f t="shared" si="2"/>
        <v>97.909249423955913</v>
      </c>
      <c r="L38" s="196">
        <f t="shared" si="3"/>
        <v>-236915.45045999996</v>
      </c>
      <c r="M38" s="195">
        <f>M39</f>
        <v>23814197</v>
      </c>
      <c r="N38" s="195">
        <f>N39</f>
        <v>23914343.690559998</v>
      </c>
      <c r="O38" s="196">
        <f t="shared" si="4"/>
        <v>100.42053356054792</v>
      </c>
      <c r="P38" s="196">
        <f t="shared" si="5"/>
        <v>100146.69055999815</v>
      </c>
    </row>
    <row r="39" spans="1:16">
      <c r="A39" s="192"/>
      <c r="B39" s="193" t="s">
        <v>213</v>
      </c>
      <c r="C39" s="193"/>
      <c r="D39" s="194" t="s">
        <v>628</v>
      </c>
      <c r="E39" s="195">
        <f>SUM(E40:E40)</f>
        <v>11754002</v>
      </c>
      <c r="F39" s="195">
        <f>SUM(F40:F40)</f>
        <v>11957232.665220002</v>
      </c>
      <c r="G39" s="196">
        <f t="shared" si="0"/>
        <v>101.72903378117515</v>
      </c>
      <c r="H39" s="196">
        <f t="shared" si="1"/>
        <v>203230.66522000171</v>
      </c>
      <c r="I39" s="195">
        <f>SUM(I40:I40)</f>
        <v>11331598</v>
      </c>
      <c r="J39" s="195">
        <f>SUM(J40:J40)</f>
        <v>11094682.54954</v>
      </c>
      <c r="K39" s="196">
        <f t="shared" si="2"/>
        <v>97.909249423955913</v>
      </c>
      <c r="L39" s="196">
        <f t="shared" si="3"/>
        <v>-236915.45045999996</v>
      </c>
      <c r="M39" s="195">
        <f>SUM(M40:M41)</f>
        <v>23814197</v>
      </c>
      <c r="N39" s="195">
        <f>SUM(N40:N41)</f>
        <v>23914343.690559998</v>
      </c>
      <c r="O39" s="196">
        <f t="shared" si="4"/>
        <v>100.42053356054792</v>
      </c>
      <c r="P39" s="196">
        <f t="shared" si="5"/>
        <v>100146.69055999815</v>
      </c>
    </row>
    <row r="40" spans="1:16" s="106" customFormat="1" ht="25.5">
      <c r="A40" s="197"/>
      <c r="B40" s="198"/>
      <c r="C40" s="198" t="s">
        <v>3</v>
      </c>
      <c r="D40" s="17" t="s">
        <v>629</v>
      </c>
      <c r="E40" s="201">
        <v>11754002</v>
      </c>
      <c r="F40" s="201">
        <v>11957232.665220002</v>
      </c>
      <c r="G40" s="201">
        <f t="shared" si="0"/>
        <v>101.72903378117515</v>
      </c>
      <c r="H40" s="201">
        <f t="shared" si="1"/>
        <v>203230.66522000171</v>
      </c>
      <c r="I40" s="201">
        <v>11331598</v>
      </c>
      <c r="J40" s="201">
        <v>11094682.54954</v>
      </c>
      <c r="K40" s="201">
        <f t="shared" si="2"/>
        <v>97.909249423955913</v>
      </c>
      <c r="L40" s="201">
        <f t="shared" si="3"/>
        <v>-236915.45045999996</v>
      </c>
      <c r="M40" s="201">
        <v>23812351</v>
      </c>
      <c r="N40" s="201">
        <v>23911057.43454</v>
      </c>
      <c r="O40" s="201">
        <f>N40/M40*100</f>
        <v>100.41451780439488</v>
      </c>
      <c r="P40" s="201">
        <f>N40-M40</f>
        <v>98706.434539999813</v>
      </c>
    </row>
    <row r="41" spans="1:16">
      <c r="A41" s="192"/>
      <c r="B41" s="193" t="s">
        <v>213</v>
      </c>
      <c r="C41" s="193"/>
      <c r="D41" s="194" t="s">
        <v>630</v>
      </c>
      <c r="E41" s="212">
        <f>E42</f>
        <v>52065</v>
      </c>
      <c r="F41" s="212">
        <f>F42</f>
        <v>52065</v>
      </c>
      <c r="G41" s="196">
        <f t="shared" si="0"/>
        <v>100</v>
      </c>
      <c r="H41" s="196">
        <f t="shared" si="1"/>
        <v>0</v>
      </c>
      <c r="I41" s="212">
        <f>I42</f>
        <v>0</v>
      </c>
      <c r="J41" s="212">
        <f>J42</f>
        <v>0</v>
      </c>
      <c r="K41" s="196" t="e">
        <f t="shared" si="2"/>
        <v>#DIV/0!</v>
      </c>
      <c r="L41" s="196">
        <f t="shared" si="3"/>
        <v>0</v>
      </c>
      <c r="M41" s="212">
        <f>M42</f>
        <v>1846</v>
      </c>
      <c r="N41" s="212">
        <f>N42</f>
        <v>3286.2560199999998</v>
      </c>
      <c r="O41" s="196">
        <f t="shared" si="4"/>
        <v>178.02036944745393</v>
      </c>
      <c r="P41" s="196">
        <f t="shared" si="5"/>
        <v>1440.2560199999998</v>
      </c>
    </row>
    <row r="42" spans="1:16">
      <c r="A42" s="197"/>
      <c r="B42" s="198"/>
      <c r="C42" s="198" t="s">
        <v>4</v>
      </c>
      <c r="D42" s="17" t="s">
        <v>630</v>
      </c>
      <c r="E42" s="213">
        <v>52065</v>
      </c>
      <c r="F42" s="214">
        <v>52065</v>
      </c>
      <c r="G42" s="201">
        <f t="shared" si="0"/>
        <v>100</v>
      </c>
      <c r="H42" s="201">
        <f t="shared" si="1"/>
        <v>0</v>
      </c>
      <c r="I42" s="213">
        <v>0</v>
      </c>
      <c r="J42" s="214">
        <v>0</v>
      </c>
      <c r="K42" s="201" t="e">
        <f t="shared" si="2"/>
        <v>#DIV/0!</v>
      </c>
      <c r="L42" s="201">
        <f t="shared" si="3"/>
        <v>0</v>
      </c>
      <c r="M42" s="213">
        <v>1846</v>
      </c>
      <c r="N42" s="214">
        <v>3286.2560199999998</v>
      </c>
      <c r="O42" s="201">
        <f t="shared" si="4"/>
        <v>178.02036944745393</v>
      </c>
      <c r="P42" s="201">
        <f t="shared" si="5"/>
        <v>1440.2560199999998</v>
      </c>
    </row>
    <row r="43" spans="1:16" ht="14.25" customHeight="1">
      <c r="A43" s="192" t="s">
        <v>9</v>
      </c>
      <c r="B43" s="193"/>
      <c r="C43" s="193"/>
      <c r="D43" s="215" t="s">
        <v>631</v>
      </c>
      <c r="E43" s="212">
        <f>E44</f>
        <v>0</v>
      </c>
      <c r="F43" s="216">
        <v>0</v>
      </c>
      <c r="G43" s="196" t="e">
        <f t="shared" si="0"/>
        <v>#DIV/0!</v>
      </c>
      <c r="H43" s="196">
        <f t="shared" si="1"/>
        <v>0</v>
      </c>
      <c r="I43" s="212">
        <f>I44</f>
        <v>0</v>
      </c>
      <c r="J43" s="216">
        <v>0</v>
      </c>
      <c r="K43" s="196" t="e">
        <v>#DIV/0!</v>
      </c>
      <c r="L43" s="196">
        <v>0</v>
      </c>
      <c r="M43" s="216">
        <f>M44</f>
        <v>0</v>
      </c>
      <c r="N43" s="216">
        <f>N44</f>
        <v>10805</v>
      </c>
      <c r="O43" s="196" t="e">
        <f t="shared" si="4"/>
        <v>#DIV/0!</v>
      </c>
      <c r="P43" s="196">
        <f t="shared" si="5"/>
        <v>10805</v>
      </c>
    </row>
    <row r="44" spans="1:16">
      <c r="A44" s="197"/>
      <c r="B44" s="193" t="s">
        <v>213</v>
      </c>
      <c r="C44" s="193"/>
      <c r="D44" s="14" t="s">
        <v>631</v>
      </c>
      <c r="E44" s="212">
        <f>E45</f>
        <v>0</v>
      </c>
      <c r="F44" s="216">
        <v>0</v>
      </c>
      <c r="G44" s="196" t="e">
        <f t="shared" si="0"/>
        <v>#DIV/0!</v>
      </c>
      <c r="H44" s="196">
        <f t="shared" si="1"/>
        <v>0</v>
      </c>
      <c r="I44" s="212">
        <f>I45</f>
        <v>0</v>
      </c>
      <c r="J44" s="216">
        <v>0</v>
      </c>
      <c r="K44" s="196" t="e">
        <v>#DIV/0!</v>
      </c>
      <c r="L44" s="196">
        <v>0</v>
      </c>
      <c r="M44" s="216">
        <f>M45</f>
        <v>0</v>
      </c>
      <c r="N44" s="216">
        <f>N45</f>
        <v>10805</v>
      </c>
      <c r="O44" s="196" t="e">
        <f t="shared" si="4"/>
        <v>#DIV/0!</v>
      </c>
      <c r="P44" s="196">
        <f t="shared" si="5"/>
        <v>10805</v>
      </c>
    </row>
    <row r="45" spans="1:16">
      <c r="A45" s="197"/>
      <c r="B45" s="198"/>
      <c r="C45" s="193" t="s">
        <v>3</v>
      </c>
      <c r="D45" s="14" t="s">
        <v>632</v>
      </c>
      <c r="E45" s="213">
        <v>0</v>
      </c>
      <c r="F45" s="214">
        <v>0</v>
      </c>
      <c r="G45" s="201" t="e">
        <f t="shared" si="0"/>
        <v>#DIV/0!</v>
      </c>
      <c r="H45" s="201">
        <f t="shared" si="1"/>
        <v>0</v>
      </c>
      <c r="I45" s="213">
        <v>0</v>
      </c>
      <c r="J45" s="214">
        <v>0</v>
      </c>
      <c r="K45" s="201" t="e">
        <v>#DIV/0!</v>
      </c>
      <c r="L45" s="201">
        <v>0</v>
      </c>
      <c r="M45" s="214">
        <v>0</v>
      </c>
      <c r="N45" s="214">
        <v>10805</v>
      </c>
      <c r="O45" s="201" t="e">
        <f t="shared" si="4"/>
        <v>#DIV/0!</v>
      </c>
      <c r="P45" s="201">
        <f t="shared" si="5"/>
        <v>10805</v>
      </c>
    </row>
    <row r="46" spans="1:16">
      <c r="A46" s="217" t="s">
        <v>157</v>
      </c>
      <c r="B46" s="218"/>
      <c r="C46" s="218"/>
      <c r="D46" s="106" t="s">
        <v>633</v>
      </c>
      <c r="E46" s="195">
        <f>E47</f>
        <v>25307198</v>
      </c>
      <c r="F46" s="195">
        <f>F47</f>
        <v>26790155</v>
      </c>
      <c r="G46" s="196">
        <f t="shared" si="0"/>
        <v>105.85982296420173</v>
      </c>
      <c r="H46" s="196">
        <f t="shared" si="1"/>
        <v>1482957</v>
      </c>
      <c r="I46" s="195">
        <f>I47</f>
        <v>8047244</v>
      </c>
      <c r="J46" s="195">
        <f>J47</f>
        <v>8047244.2529999996</v>
      </c>
      <c r="K46" s="196">
        <f t="shared" si="2"/>
        <v>100.0000031439335</v>
      </c>
      <c r="L46" s="196">
        <f t="shared" si="3"/>
        <v>0.25299999956041574</v>
      </c>
      <c r="M46" s="195">
        <f>M47</f>
        <v>21401342</v>
      </c>
      <c r="N46" s="195">
        <f>N47</f>
        <v>20025374.05407</v>
      </c>
      <c r="O46" s="196">
        <f t="shared" si="4"/>
        <v>93.570646429882771</v>
      </c>
      <c r="P46" s="196">
        <f t="shared" si="5"/>
        <v>-1375967.9459300004</v>
      </c>
    </row>
    <row r="47" spans="1:16">
      <c r="A47" s="217"/>
      <c r="B47" s="218" t="s">
        <v>213</v>
      </c>
      <c r="C47" s="218"/>
      <c r="D47" s="106" t="s">
        <v>634</v>
      </c>
      <c r="E47" s="195">
        <f>E48+E49</f>
        <v>25307198</v>
      </c>
      <c r="F47" s="195">
        <f>F48+F49</f>
        <v>26790155</v>
      </c>
      <c r="G47" s="196">
        <f t="shared" si="0"/>
        <v>105.85982296420173</v>
      </c>
      <c r="H47" s="196">
        <f t="shared" si="1"/>
        <v>1482957</v>
      </c>
      <c r="I47" s="195">
        <f>I48+I49</f>
        <v>8047244</v>
      </c>
      <c r="J47" s="195">
        <f>J48+J49</f>
        <v>8047244.2529999996</v>
      </c>
      <c r="K47" s="196">
        <f t="shared" si="2"/>
        <v>100.0000031439335</v>
      </c>
      <c r="L47" s="196">
        <f t="shared" si="3"/>
        <v>0.25299999956041574</v>
      </c>
      <c r="M47" s="195">
        <f>M48+M49</f>
        <v>21401342</v>
      </c>
      <c r="N47" s="195">
        <f>N48+N49</f>
        <v>20025374.05407</v>
      </c>
      <c r="O47" s="196">
        <f t="shared" si="4"/>
        <v>93.570646429882771</v>
      </c>
      <c r="P47" s="196">
        <f t="shared" si="5"/>
        <v>-1375967.9459300004</v>
      </c>
    </row>
    <row r="48" spans="1:16">
      <c r="C48" s="219" t="s">
        <v>3</v>
      </c>
      <c r="D48" s="20" t="s">
        <v>635</v>
      </c>
      <c r="E48" s="201">
        <v>13582928</v>
      </c>
      <c r="F48" s="201">
        <v>18790155</v>
      </c>
      <c r="G48" s="201">
        <f t="shared" si="0"/>
        <v>138.33655747862318</v>
      </c>
      <c r="H48" s="201">
        <f t="shared" si="1"/>
        <v>5207227</v>
      </c>
      <c r="I48" s="201">
        <v>6047244</v>
      </c>
      <c r="J48" s="201">
        <v>6047244.2529999996</v>
      </c>
      <c r="K48" s="201">
        <f t="shared" si="2"/>
        <v>100.00000418372402</v>
      </c>
      <c r="L48" s="201">
        <f t="shared" si="3"/>
        <v>0.25299999956041574</v>
      </c>
      <c r="M48" s="201">
        <v>16501342</v>
      </c>
      <c r="N48" s="201">
        <v>15125374.05407</v>
      </c>
      <c r="O48" s="201">
        <f t="shared" si="4"/>
        <v>91.661478527443407</v>
      </c>
      <c r="P48" s="201">
        <f t="shared" si="5"/>
        <v>-1375967.9459300004</v>
      </c>
    </row>
    <row r="49" spans="3:16">
      <c r="C49" s="219" t="s">
        <v>4</v>
      </c>
      <c r="D49" s="20" t="s">
        <v>636</v>
      </c>
      <c r="E49" s="201">
        <v>11724270</v>
      </c>
      <c r="F49" s="201">
        <v>8000000</v>
      </c>
      <c r="G49" s="201">
        <f t="shared" si="0"/>
        <v>68.234525475786555</v>
      </c>
      <c r="H49" s="201">
        <f t="shared" si="1"/>
        <v>-3724270</v>
      </c>
      <c r="I49" s="201">
        <v>2000000</v>
      </c>
      <c r="J49" s="201">
        <v>2000000</v>
      </c>
      <c r="K49" s="201">
        <f t="shared" si="2"/>
        <v>100</v>
      </c>
      <c r="L49" s="201">
        <f t="shared" si="3"/>
        <v>0</v>
      </c>
      <c r="M49" s="201">
        <v>4900000</v>
      </c>
      <c r="N49" s="201">
        <v>4900000</v>
      </c>
      <c r="O49" s="201">
        <f t="shared" si="4"/>
        <v>100</v>
      </c>
      <c r="P49" s="201">
        <f t="shared" si="5"/>
        <v>0</v>
      </c>
    </row>
  </sheetData>
  <mergeCells count="5">
    <mergeCell ref="A1:P1"/>
    <mergeCell ref="A2:P2"/>
    <mergeCell ref="A3:P3"/>
    <mergeCell ref="A4:C4"/>
    <mergeCell ref="A5:C5"/>
  </mergeCells>
  <conditionalFormatting sqref="D14">
    <cfRule type="expression" dxfId="0" priority="1">
      <formula>$B14=1</formula>
    </cfRule>
  </conditionalFormatting>
  <pageMargins left="0.70866141732283472" right="0.70866141732283472" top="0.74803149606299213" bottom="0.74803149606299213" header="0.31496062992125984" footer="0.31496062992125984"/>
  <pageSetup paperSize="256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GridLines="0" zoomScaleNormal="100" workbookViewId="0">
      <selection activeCell="C8" sqref="C8:D36"/>
    </sheetView>
  </sheetViews>
  <sheetFormatPr defaultRowHeight="12.75"/>
  <cols>
    <col min="1" max="1" width="5.28515625" style="25" customWidth="1"/>
    <col min="2" max="2" width="78.85546875" style="20" customWidth="1"/>
    <col min="3" max="3" width="14.7109375" style="20" customWidth="1"/>
    <col min="4" max="4" width="14.140625" style="20" customWidth="1"/>
    <col min="5" max="5" width="12.85546875" style="20" customWidth="1"/>
    <col min="6" max="16384" width="9.140625" style="20"/>
  </cols>
  <sheetData>
    <row r="1" spans="1:5" ht="15" customHeight="1">
      <c r="B1" s="8"/>
      <c r="C1" s="8"/>
      <c r="D1" s="8"/>
      <c r="E1" s="8" t="s">
        <v>243</v>
      </c>
    </row>
    <row r="2" spans="1:5" s="9" customFormat="1" ht="51" customHeight="1">
      <c r="A2" s="234" t="s">
        <v>288</v>
      </c>
      <c r="B2" s="234"/>
      <c r="C2" s="234"/>
      <c r="D2" s="234"/>
      <c r="E2" s="234"/>
    </row>
    <row r="3" spans="1:5" ht="15" customHeight="1">
      <c r="B3" s="133"/>
      <c r="C3" s="133"/>
      <c r="D3" s="133"/>
      <c r="E3" s="133" t="s">
        <v>244</v>
      </c>
    </row>
    <row r="4" spans="1:5" s="26" customFormat="1" ht="43.5" customHeight="1">
      <c r="A4" s="135" t="s">
        <v>188</v>
      </c>
      <c r="B4" s="134" t="s">
        <v>0</v>
      </c>
      <c r="C4" s="75" t="s">
        <v>641</v>
      </c>
      <c r="D4" s="75" t="s">
        <v>642</v>
      </c>
      <c r="E4" s="75" t="s">
        <v>245</v>
      </c>
    </row>
    <row r="5" spans="1:5">
      <c r="A5" s="132" t="s">
        <v>1</v>
      </c>
      <c r="B5" s="72">
        <v>2</v>
      </c>
      <c r="C5" s="72">
        <v>3</v>
      </c>
      <c r="D5" s="72">
        <v>4</v>
      </c>
      <c r="E5" s="72">
        <v>5</v>
      </c>
    </row>
    <row r="6" spans="1:5" s="1" customFormat="1" ht="15">
      <c r="A6" s="136"/>
      <c r="B6" s="137" t="s">
        <v>2</v>
      </c>
      <c r="C6" s="74">
        <f>SUM(C8:C35)</f>
        <v>418381650</v>
      </c>
      <c r="D6" s="74">
        <f>SUM(D8:D35)</f>
        <v>416884580.94999993</v>
      </c>
      <c r="E6" s="138">
        <f>D6/C6*100</f>
        <v>99.642176216380406</v>
      </c>
    </row>
    <row r="7" spans="1:5" s="1" customFormat="1" ht="15">
      <c r="A7" s="235" t="s">
        <v>189</v>
      </c>
      <c r="B7" s="236"/>
      <c r="C7" s="236"/>
      <c r="D7" s="236"/>
      <c r="E7" s="236"/>
    </row>
    <row r="8" spans="1:5">
      <c r="A8" s="139" t="s">
        <v>27</v>
      </c>
      <c r="B8" s="140" t="s">
        <v>413</v>
      </c>
      <c r="C8" s="141">
        <v>103981</v>
      </c>
      <c r="D8" s="141">
        <v>103803.19</v>
      </c>
      <c r="E8" s="70">
        <f t="shared" ref="E8:E36" si="0">D8/C8*100</f>
        <v>99.82899760533175</v>
      </c>
    </row>
    <row r="9" spans="1:5">
      <c r="A9" s="139" t="s">
        <v>34</v>
      </c>
      <c r="B9" s="140" t="s">
        <v>417</v>
      </c>
      <c r="C9" s="141">
        <v>1259406.6000000001</v>
      </c>
      <c r="D9" s="141">
        <v>1247688.3999999999</v>
      </c>
      <c r="E9" s="70">
        <f t="shared" si="0"/>
        <v>99.069545927423263</v>
      </c>
    </row>
    <row r="10" spans="1:5">
      <c r="A10" s="139" t="s">
        <v>190</v>
      </c>
      <c r="B10" s="140" t="s">
        <v>422</v>
      </c>
      <c r="C10" s="141">
        <v>156906</v>
      </c>
      <c r="D10" s="141">
        <v>153118.51</v>
      </c>
      <c r="E10" s="70">
        <f t="shared" si="0"/>
        <v>97.586140746689111</v>
      </c>
    </row>
    <row r="11" spans="1:5">
      <c r="A11" s="139" t="s">
        <v>191</v>
      </c>
      <c r="B11" s="140" t="s">
        <v>424</v>
      </c>
      <c r="C11" s="141">
        <v>10919600</v>
      </c>
      <c r="D11" s="141">
        <v>10906492.35</v>
      </c>
      <c r="E11" s="70">
        <f t="shared" si="0"/>
        <v>99.879962178101749</v>
      </c>
    </row>
    <row r="12" spans="1:5">
      <c r="A12" s="139" t="s">
        <v>192</v>
      </c>
      <c r="B12" s="140" t="s">
        <v>426</v>
      </c>
      <c r="C12" s="141">
        <v>6252787</v>
      </c>
      <c r="D12" s="141">
        <v>6242400.7000000002</v>
      </c>
      <c r="E12" s="70">
        <f t="shared" si="0"/>
        <v>99.833893270312899</v>
      </c>
    </row>
    <row r="13" spans="1:5">
      <c r="A13" s="139" t="s">
        <v>193</v>
      </c>
      <c r="B13" s="140" t="s">
        <v>441</v>
      </c>
      <c r="C13" s="141">
        <v>4391743</v>
      </c>
      <c r="D13" s="141">
        <v>4234450.2</v>
      </c>
      <c r="E13" s="70">
        <f t="shared" si="0"/>
        <v>96.41844251815283</v>
      </c>
    </row>
    <row r="14" spans="1:5">
      <c r="A14" s="139" t="s">
        <v>194</v>
      </c>
      <c r="B14" s="140" t="s">
        <v>445</v>
      </c>
      <c r="C14" s="141">
        <v>33942191</v>
      </c>
      <c r="D14" s="141">
        <v>33938302.710000001</v>
      </c>
      <c r="E14" s="70">
        <f t="shared" si="0"/>
        <v>99.988544375346905</v>
      </c>
    </row>
    <row r="15" spans="1:5">
      <c r="A15" s="139" t="s">
        <v>195</v>
      </c>
      <c r="B15" s="140" t="s">
        <v>458</v>
      </c>
      <c r="C15" s="141">
        <v>12525547.4</v>
      </c>
      <c r="D15" s="141">
        <v>12512418.49</v>
      </c>
      <c r="E15" s="70">
        <f t="shared" si="0"/>
        <v>99.895182944259986</v>
      </c>
    </row>
    <row r="16" spans="1:5">
      <c r="A16" s="139" t="s">
        <v>196</v>
      </c>
      <c r="B16" s="140" t="s">
        <v>472</v>
      </c>
      <c r="C16" s="141">
        <v>32233092</v>
      </c>
      <c r="D16" s="141">
        <v>32230919.719999999</v>
      </c>
      <c r="E16" s="70">
        <f t="shared" si="0"/>
        <v>99.993260714795824</v>
      </c>
    </row>
    <row r="17" spans="1:5">
      <c r="A17" s="139" t="s">
        <v>197</v>
      </c>
      <c r="B17" s="140" t="s">
        <v>480</v>
      </c>
      <c r="C17" s="141">
        <v>194672</v>
      </c>
      <c r="D17" s="141">
        <v>174766.64</v>
      </c>
      <c r="E17" s="70">
        <f t="shared" si="0"/>
        <v>89.774923974685635</v>
      </c>
    </row>
    <row r="18" spans="1:5">
      <c r="A18" s="139" t="s">
        <v>198</v>
      </c>
      <c r="B18" s="140" t="s">
        <v>482</v>
      </c>
      <c r="C18" s="141">
        <v>230785485</v>
      </c>
      <c r="D18" s="141">
        <v>230148750.90000001</v>
      </c>
      <c r="E18" s="70">
        <f t="shared" si="0"/>
        <v>99.724101322923318</v>
      </c>
    </row>
    <row r="19" spans="1:5">
      <c r="A19" s="139" t="s">
        <v>199</v>
      </c>
      <c r="B19" s="140" t="s">
        <v>504</v>
      </c>
      <c r="C19" s="141">
        <v>479413</v>
      </c>
      <c r="D19" s="141">
        <v>478971.64</v>
      </c>
      <c r="E19" s="70">
        <f t="shared" si="0"/>
        <v>99.90793741513059</v>
      </c>
    </row>
    <row r="20" spans="1:5">
      <c r="A20" s="139" t="s">
        <v>200</v>
      </c>
      <c r="B20" s="140" t="s">
        <v>509</v>
      </c>
      <c r="C20" s="141">
        <v>10288135</v>
      </c>
      <c r="D20" s="141">
        <v>10287870.800000001</v>
      </c>
      <c r="E20" s="70">
        <f t="shared" si="0"/>
        <v>99.997431993262154</v>
      </c>
    </row>
    <row r="21" spans="1:5">
      <c r="A21" s="139" t="s">
        <v>201</v>
      </c>
      <c r="B21" s="140" t="s">
        <v>515</v>
      </c>
      <c r="C21" s="141">
        <v>191469</v>
      </c>
      <c r="D21" s="141">
        <v>190798.26</v>
      </c>
      <c r="E21" s="70">
        <f t="shared" si="0"/>
        <v>99.649687416761992</v>
      </c>
    </row>
    <row r="22" spans="1:5">
      <c r="A22" s="139" t="s">
        <v>202</v>
      </c>
      <c r="B22" s="140" t="s">
        <v>518</v>
      </c>
      <c r="C22" s="141">
        <v>33195299</v>
      </c>
      <c r="D22" s="141">
        <v>32963796.199999999</v>
      </c>
      <c r="E22" s="70">
        <f t="shared" si="0"/>
        <v>99.302603660837647</v>
      </c>
    </row>
    <row r="23" spans="1:5">
      <c r="A23" s="139" t="s">
        <v>203</v>
      </c>
      <c r="B23" s="140" t="s">
        <v>524</v>
      </c>
      <c r="C23" s="141">
        <v>136015</v>
      </c>
      <c r="D23" s="141">
        <v>135295.46</v>
      </c>
      <c r="E23" s="70">
        <f t="shared" si="0"/>
        <v>99.470984817850976</v>
      </c>
    </row>
    <row r="24" spans="1:5">
      <c r="A24" s="139">
        <v>276</v>
      </c>
      <c r="B24" s="140" t="s">
        <v>597</v>
      </c>
      <c r="C24" s="141">
        <v>6527</v>
      </c>
      <c r="D24" s="141">
        <v>6457.28</v>
      </c>
      <c r="E24" s="70">
        <f t="shared" si="0"/>
        <v>98.931821663857818</v>
      </c>
    </row>
    <row r="25" spans="1:5">
      <c r="A25" s="139" t="s">
        <v>204</v>
      </c>
      <c r="B25" s="140" t="s">
        <v>526</v>
      </c>
      <c r="C25" s="141">
        <v>21192663</v>
      </c>
      <c r="D25" s="141">
        <v>20867947.629999999</v>
      </c>
      <c r="E25" s="70">
        <f t="shared" si="0"/>
        <v>98.467793452856768</v>
      </c>
    </row>
    <row r="26" spans="1:5">
      <c r="A26" s="139" t="s">
        <v>205</v>
      </c>
      <c r="B26" s="140" t="s">
        <v>529</v>
      </c>
      <c r="C26" s="141">
        <v>274949</v>
      </c>
      <c r="D26" s="141">
        <v>274763.28000000003</v>
      </c>
      <c r="E26" s="70">
        <f t="shared" si="0"/>
        <v>99.932452927633861</v>
      </c>
    </row>
    <row r="27" spans="1:5">
      <c r="A27" s="139" t="s">
        <v>206</v>
      </c>
      <c r="B27" s="69" t="s">
        <v>531</v>
      </c>
      <c r="C27" s="141">
        <v>11859434</v>
      </c>
      <c r="D27" s="141">
        <v>11847208.4</v>
      </c>
      <c r="E27" s="70">
        <f t="shared" si="0"/>
        <v>99.896912449616053</v>
      </c>
    </row>
    <row r="28" spans="1:5" ht="38.25">
      <c r="A28" s="139" t="s">
        <v>207</v>
      </c>
      <c r="B28" s="69" t="s">
        <v>537</v>
      </c>
      <c r="C28" s="141">
        <v>110899</v>
      </c>
      <c r="D28" s="141">
        <v>110895</v>
      </c>
      <c r="E28" s="70">
        <f t="shared" si="0"/>
        <v>99.9963931144555</v>
      </c>
    </row>
    <row r="29" spans="1:5">
      <c r="A29" s="139" t="s">
        <v>271</v>
      </c>
      <c r="B29" s="140" t="s">
        <v>539</v>
      </c>
      <c r="C29" s="141">
        <v>48582</v>
      </c>
      <c r="D29" s="141">
        <v>47678.81</v>
      </c>
      <c r="E29" s="70">
        <f t="shared" si="0"/>
        <v>98.140895805030667</v>
      </c>
    </row>
    <row r="30" spans="1:5">
      <c r="A30" s="139" t="s">
        <v>208</v>
      </c>
      <c r="B30" s="140" t="s">
        <v>541</v>
      </c>
      <c r="C30" s="141">
        <v>2404087</v>
      </c>
      <c r="D30" s="141">
        <v>2379187.44</v>
      </c>
      <c r="E30" s="70">
        <f t="shared" si="0"/>
        <v>98.964282074650384</v>
      </c>
    </row>
    <row r="31" spans="1:5">
      <c r="A31" s="139" t="s">
        <v>209</v>
      </c>
      <c r="B31" s="140" t="s">
        <v>548</v>
      </c>
      <c r="C31" s="141">
        <v>63544</v>
      </c>
      <c r="D31" s="141">
        <v>63201.99</v>
      </c>
      <c r="E31" s="70">
        <f t="shared" si="0"/>
        <v>99.461774518443917</v>
      </c>
    </row>
    <row r="32" spans="1:5">
      <c r="A32" s="139" t="s">
        <v>313</v>
      </c>
      <c r="B32" s="140" t="s">
        <v>550</v>
      </c>
      <c r="C32" s="141">
        <v>2730177</v>
      </c>
      <c r="D32" s="141">
        <v>2728078.23</v>
      </c>
      <c r="E32" s="70">
        <f t="shared" si="0"/>
        <v>99.923126962098067</v>
      </c>
    </row>
    <row r="33" spans="1:5">
      <c r="A33" s="139" t="s">
        <v>314</v>
      </c>
      <c r="B33" s="140" t="s">
        <v>557</v>
      </c>
      <c r="C33" s="141">
        <v>1132324</v>
      </c>
      <c r="D33" s="141">
        <v>1126098.8999999999</v>
      </c>
      <c r="E33" s="70">
        <f t="shared" si="0"/>
        <v>99.450236858001759</v>
      </c>
    </row>
    <row r="34" spans="1:5">
      <c r="A34" s="139" t="s">
        <v>315</v>
      </c>
      <c r="B34" s="69" t="s">
        <v>563</v>
      </c>
      <c r="C34" s="142">
        <v>819822</v>
      </c>
      <c r="D34" s="142">
        <v>803295.6</v>
      </c>
      <c r="E34" s="70">
        <f t="shared" si="0"/>
        <v>97.984147778420194</v>
      </c>
    </row>
    <row r="35" spans="1:5" ht="25.5">
      <c r="A35" s="139" t="s">
        <v>365</v>
      </c>
      <c r="B35" s="69" t="s">
        <v>566</v>
      </c>
      <c r="C35" s="69">
        <v>682900</v>
      </c>
      <c r="D35" s="69">
        <v>679924.22</v>
      </c>
      <c r="E35" s="70">
        <f t="shared" si="0"/>
        <v>99.564243666715484</v>
      </c>
    </row>
    <row r="36" spans="1:5">
      <c r="A36" s="139">
        <v>774</v>
      </c>
      <c r="B36" s="140" t="s">
        <v>570</v>
      </c>
      <c r="C36" s="69">
        <v>257879</v>
      </c>
      <c r="D36" s="69">
        <v>230386.3</v>
      </c>
      <c r="E36" s="70">
        <f t="shared" si="0"/>
        <v>89.338914762349773</v>
      </c>
    </row>
  </sheetData>
  <mergeCells count="2">
    <mergeCell ref="A2:E2"/>
    <mergeCell ref="A7:E7"/>
  </mergeCells>
  <pageMargins left="0.7" right="0.7" top="0.75" bottom="0.75" header="0.3" footer="0.3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showGridLines="0" zoomScaleNormal="100" workbookViewId="0">
      <pane xSplit="2" topLeftCell="C1" activePane="topRight" state="frozen"/>
      <selection pane="topRight" activeCell="C7" sqref="C7:Q22"/>
    </sheetView>
  </sheetViews>
  <sheetFormatPr defaultColWidth="8.85546875" defaultRowHeight="12.75"/>
  <cols>
    <col min="1" max="1" width="4.85546875" style="24" customWidth="1"/>
    <col min="2" max="2" width="42" style="22" customWidth="1"/>
    <col min="3" max="3" width="12.140625" style="22" customWidth="1"/>
    <col min="4" max="4" width="12.28515625" style="22" customWidth="1"/>
    <col min="5" max="5" width="7.85546875" style="22" customWidth="1"/>
    <col min="6" max="6" width="11.140625" style="22" customWidth="1"/>
    <col min="7" max="7" width="12.140625" style="22" customWidth="1"/>
    <col min="8" max="8" width="12.42578125" style="22" customWidth="1"/>
    <col min="9" max="9" width="6.7109375" style="22" customWidth="1"/>
    <col min="10" max="10" width="11" style="22" customWidth="1"/>
    <col min="11" max="12" width="12.5703125" style="22" customWidth="1"/>
    <col min="13" max="13" width="8" style="22" customWidth="1"/>
    <col min="14" max="14" width="11.140625" style="22" customWidth="1"/>
    <col min="15" max="15" width="7.7109375" style="22" customWidth="1"/>
    <col min="16" max="16" width="9.5703125" style="22" customWidth="1"/>
    <col min="17" max="17" width="12.140625" style="22" customWidth="1"/>
    <col min="18" max="16384" width="8.85546875" style="22"/>
  </cols>
  <sheetData>
    <row r="1" spans="1:17" ht="15" customHeight="1">
      <c r="A1" s="237" t="s">
        <v>210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</row>
    <row r="2" spans="1:17" ht="18.75" customHeight="1">
      <c r="A2" s="238" t="s">
        <v>277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</row>
    <row r="3" spans="1:17" ht="18.7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7" ht="15" customHeight="1">
      <c r="A4" s="239" t="s">
        <v>162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</row>
    <row r="5" spans="1:17" ht="63" customHeight="1">
      <c r="A5" s="102" t="s">
        <v>211</v>
      </c>
      <c r="B5" s="75" t="s">
        <v>0</v>
      </c>
      <c r="C5" s="75" t="s">
        <v>643</v>
      </c>
      <c r="D5" s="75" t="s">
        <v>270</v>
      </c>
      <c r="E5" s="75" t="s">
        <v>173</v>
      </c>
      <c r="F5" s="75" t="s">
        <v>160</v>
      </c>
      <c r="G5" s="75" t="s">
        <v>644</v>
      </c>
      <c r="H5" s="75" t="s">
        <v>270</v>
      </c>
      <c r="I5" s="75" t="s">
        <v>161</v>
      </c>
      <c r="J5" s="75" t="s">
        <v>160</v>
      </c>
      <c r="K5" s="75" t="s">
        <v>645</v>
      </c>
      <c r="L5" s="75" t="s">
        <v>270</v>
      </c>
      <c r="M5" s="75" t="s">
        <v>161</v>
      </c>
      <c r="N5" s="75" t="s">
        <v>160</v>
      </c>
      <c r="O5" s="75" t="s">
        <v>212</v>
      </c>
      <c r="P5" s="75" t="s">
        <v>392</v>
      </c>
      <c r="Q5" s="75" t="s">
        <v>393</v>
      </c>
    </row>
    <row r="6" spans="1:17">
      <c r="A6" s="111" t="s">
        <v>3</v>
      </c>
      <c r="B6" s="112">
        <v>2</v>
      </c>
      <c r="C6" s="112">
        <v>3</v>
      </c>
      <c r="D6" s="112">
        <v>4</v>
      </c>
      <c r="E6" s="112">
        <v>5</v>
      </c>
      <c r="F6" s="112">
        <v>6</v>
      </c>
      <c r="G6" s="112">
        <v>7</v>
      </c>
      <c r="H6" s="112">
        <v>8</v>
      </c>
      <c r="I6" s="112">
        <v>9</v>
      </c>
      <c r="J6" s="112">
        <v>10</v>
      </c>
      <c r="K6" s="112">
        <v>11</v>
      </c>
      <c r="L6" s="112">
        <v>12</v>
      </c>
      <c r="M6" s="112">
        <v>13</v>
      </c>
      <c r="N6" s="112">
        <v>14</v>
      </c>
      <c r="O6" s="112">
        <v>15</v>
      </c>
      <c r="P6" s="112">
        <v>16</v>
      </c>
      <c r="Q6" s="112">
        <v>17</v>
      </c>
    </row>
    <row r="7" spans="1:17">
      <c r="A7" s="107"/>
      <c r="B7" s="108" t="s">
        <v>2</v>
      </c>
      <c r="C7" s="79">
        <v>340987522</v>
      </c>
      <c r="D7" s="79">
        <v>339720157.99099994</v>
      </c>
      <c r="E7" s="80">
        <v>99.628325399836754</v>
      </c>
      <c r="F7" s="80">
        <v>-1267364.0090000629</v>
      </c>
      <c r="G7" s="80">
        <v>391356830</v>
      </c>
      <c r="H7" s="80">
        <v>376708441.91974992</v>
      </c>
      <c r="I7" s="80">
        <v>96.257025058116369</v>
      </c>
      <c r="J7" s="80">
        <v>-14648388.080250084</v>
      </c>
      <c r="K7" s="80">
        <v>377532999</v>
      </c>
      <c r="L7" s="80">
        <v>376008438.87307</v>
      </c>
      <c r="M7" s="80">
        <v>99.596178312632745</v>
      </c>
      <c r="N7" s="80">
        <v>-1524560.1269299984</v>
      </c>
      <c r="O7" s="80">
        <v>100</v>
      </c>
      <c r="P7" s="80">
        <v>99.81417909216141</v>
      </c>
      <c r="Q7" s="80">
        <v>-700003.046679914</v>
      </c>
    </row>
    <row r="8" spans="1:17">
      <c r="A8" s="109" t="s">
        <v>213</v>
      </c>
      <c r="B8" s="110" t="s">
        <v>214</v>
      </c>
      <c r="C8" s="117">
        <v>2907951</v>
      </c>
      <c r="D8" s="117">
        <v>2776011.2370000002</v>
      </c>
      <c r="E8" s="96">
        <v>95.462792770579711</v>
      </c>
      <c r="F8" s="117">
        <v>-131939.7629999998</v>
      </c>
      <c r="G8" s="117">
        <v>2638701</v>
      </c>
      <c r="H8" s="117">
        <v>2486925.41867</v>
      </c>
      <c r="I8" s="96">
        <v>94.248094750788354</v>
      </c>
      <c r="J8" s="96">
        <v>-151775.58132999996</v>
      </c>
      <c r="K8" s="117">
        <v>2395460.6</v>
      </c>
      <c r="L8" s="117">
        <v>2370092.4140599999</v>
      </c>
      <c r="M8" s="117">
        <v>98.940989221864044</v>
      </c>
      <c r="N8" s="117">
        <v>-25368.185940000229</v>
      </c>
      <c r="O8" s="117">
        <v>0.63032958014542784</v>
      </c>
      <c r="P8" s="117">
        <v>95.302110640998549</v>
      </c>
      <c r="Q8" s="117">
        <v>-116833.00461000018</v>
      </c>
    </row>
    <row r="9" spans="1:17">
      <c r="A9" s="109" t="s">
        <v>215</v>
      </c>
      <c r="B9" s="110" t="s">
        <v>216</v>
      </c>
      <c r="C9" s="117">
        <v>420526</v>
      </c>
      <c r="D9" s="117">
        <v>332695.48700000002</v>
      </c>
      <c r="E9" s="96">
        <v>79.114130160798624</v>
      </c>
      <c r="F9" s="117">
        <v>-87830.512999999977</v>
      </c>
      <c r="G9" s="117">
        <v>2117010</v>
      </c>
      <c r="H9" s="117">
        <v>1391950.8492399999</v>
      </c>
      <c r="I9" s="96">
        <v>65.750792355255754</v>
      </c>
      <c r="J9" s="96">
        <v>-725059.15076000011</v>
      </c>
      <c r="K9" s="117">
        <v>817649</v>
      </c>
      <c r="L9" s="117">
        <v>813084.03732999996</v>
      </c>
      <c r="M9" s="117">
        <v>99.441696538490234</v>
      </c>
      <c r="N9" s="117">
        <v>-4564.9626700000372</v>
      </c>
      <c r="O9" s="117">
        <v>0.21624090133904533</v>
      </c>
      <c r="P9" s="117">
        <v>58.413272119050816</v>
      </c>
      <c r="Q9" s="117">
        <v>-578866.81190999993</v>
      </c>
    </row>
    <row r="10" spans="1:17" ht="24">
      <c r="A10" s="109" t="s">
        <v>217</v>
      </c>
      <c r="B10" s="110" t="s">
        <v>218</v>
      </c>
      <c r="C10" s="117">
        <v>8824436</v>
      </c>
      <c r="D10" s="117">
        <v>8812656.6490000002</v>
      </c>
      <c r="E10" s="96">
        <v>99.866514403866731</v>
      </c>
      <c r="F10" s="117">
        <v>-11779.350999999791</v>
      </c>
      <c r="G10" s="117">
        <v>9678544</v>
      </c>
      <c r="H10" s="117">
        <v>9373619.8596899994</v>
      </c>
      <c r="I10" s="96">
        <v>96.849483348838419</v>
      </c>
      <c r="J10" s="96">
        <v>-304924.14031000063</v>
      </c>
      <c r="K10" s="117">
        <v>12406186</v>
      </c>
      <c r="L10" s="117">
        <v>12365585.59643</v>
      </c>
      <c r="M10" s="117">
        <v>99.672740650752772</v>
      </c>
      <c r="N10" s="117">
        <v>-40600.403570000082</v>
      </c>
      <c r="O10" s="117">
        <v>3.2886457637734767</v>
      </c>
      <c r="P10" s="117">
        <v>131.91900014642741</v>
      </c>
      <c r="Q10" s="117">
        <v>2991965.7367400005</v>
      </c>
    </row>
    <row r="11" spans="1:17">
      <c r="A11" s="109" t="s">
        <v>219</v>
      </c>
      <c r="B11" s="110" t="s">
        <v>220</v>
      </c>
      <c r="C11" s="117">
        <v>196721254</v>
      </c>
      <c r="D11" s="117">
        <v>196539282.27200001</v>
      </c>
      <c r="E11" s="96">
        <v>99.907497677907244</v>
      </c>
      <c r="F11" s="117">
        <v>-181971.72799998522</v>
      </c>
      <c r="G11" s="117">
        <v>235221548</v>
      </c>
      <c r="H11" s="117">
        <v>231056916.64706001</v>
      </c>
      <c r="I11" s="96">
        <v>98.229485611182184</v>
      </c>
      <c r="J11" s="96">
        <v>-4164631.3529399931</v>
      </c>
      <c r="K11" s="117">
        <v>249492002</v>
      </c>
      <c r="L11" s="117">
        <v>248852341.01657999</v>
      </c>
      <c r="M11" s="117">
        <v>99.743614633618591</v>
      </c>
      <c r="N11" s="117">
        <v>-639660.98342001438</v>
      </c>
      <c r="O11" s="117">
        <v>66.182647858226829</v>
      </c>
      <c r="P11" s="117">
        <v>107.70174926063889</v>
      </c>
      <c r="Q11" s="117">
        <v>17795424.369519979</v>
      </c>
    </row>
    <row r="12" spans="1:17">
      <c r="A12" s="109" t="s">
        <v>221</v>
      </c>
      <c r="B12" s="110" t="s">
        <v>222</v>
      </c>
      <c r="C12" s="117">
        <v>5996090</v>
      </c>
      <c r="D12" s="117">
        <v>5992045.8679999998</v>
      </c>
      <c r="E12" s="96">
        <v>99.932553847590682</v>
      </c>
      <c r="F12" s="117">
        <v>-4044.1320000002161</v>
      </c>
      <c r="G12" s="117">
        <v>9173851</v>
      </c>
      <c r="H12" s="117">
        <v>8949142.8382699993</v>
      </c>
      <c r="I12" s="96">
        <v>97.550557974726203</v>
      </c>
      <c r="J12" s="96">
        <v>-224708.16173000075</v>
      </c>
      <c r="K12" s="117">
        <v>5518379</v>
      </c>
      <c r="L12" s="117">
        <v>5505874.2787699997</v>
      </c>
      <c r="M12" s="117">
        <v>99.773398651488051</v>
      </c>
      <c r="N12" s="117">
        <v>-12504.721230000257</v>
      </c>
      <c r="O12" s="117">
        <v>1.4642954012605631</v>
      </c>
      <c r="P12" s="117">
        <v>61.524040662584468</v>
      </c>
      <c r="Q12" s="117">
        <v>-3443268.5594999995</v>
      </c>
    </row>
    <row r="13" spans="1:17">
      <c r="A13" s="109" t="s">
        <v>223</v>
      </c>
      <c r="B13" s="110" t="s">
        <v>224</v>
      </c>
      <c r="C13" s="117">
        <v>15010885</v>
      </c>
      <c r="D13" s="117">
        <v>14994762.499</v>
      </c>
      <c r="E13" s="96">
        <v>99.892594600518223</v>
      </c>
      <c r="F13" s="117">
        <v>-16122.501000000164</v>
      </c>
      <c r="G13" s="117">
        <v>16472586</v>
      </c>
      <c r="H13" s="117">
        <v>16117537.520740001</v>
      </c>
      <c r="I13" s="96">
        <v>97.844609952195725</v>
      </c>
      <c r="J13" s="96">
        <v>-355048.47925999947</v>
      </c>
      <c r="K13" s="117">
        <v>12713149.4</v>
      </c>
      <c r="L13" s="117">
        <v>12699642.23755</v>
      </c>
      <c r="M13" s="117">
        <v>99.893754395350683</v>
      </c>
      <c r="N13" s="117">
        <v>-13507.162450000644</v>
      </c>
      <c r="O13" s="117">
        <v>3.3774886211628474</v>
      </c>
      <c r="P13" s="117">
        <v>78.793936240000292</v>
      </c>
      <c r="Q13" s="117">
        <v>-3417895.2831900008</v>
      </c>
    </row>
    <row r="14" spans="1:17">
      <c r="A14" s="109" t="s">
        <v>225</v>
      </c>
      <c r="B14" s="110" t="s">
        <v>226</v>
      </c>
      <c r="C14" s="117">
        <v>23227171</v>
      </c>
      <c r="D14" s="117">
        <v>23225404.441</v>
      </c>
      <c r="E14" s="96">
        <v>99.992394428921187</v>
      </c>
      <c r="F14" s="117">
        <v>-1766.5590000003576</v>
      </c>
      <c r="G14" s="117">
        <v>13293332</v>
      </c>
      <c r="H14" s="117">
        <v>10769124.90154</v>
      </c>
      <c r="I14" s="96">
        <v>81.011479300599731</v>
      </c>
      <c r="J14" s="96">
        <v>-2524207.09846</v>
      </c>
      <c r="K14" s="117">
        <v>15688453</v>
      </c>
      <c r="L14" s="117">
        <v>15681263.46355</v>
      </c>
      <c r="M14" s="117">
        <v>99.954173069518077</v>
      </c>
      <c r="N14" s="117">
        <v>-7189.5364500004798</v>
      </c>
      <c r="O14" s="117">
        <v>4.1704551925877276</v>
      </c>
      <c r="P14" s="117">
        <v>145.61316362212085</v>
      </c>
      <c r="Q14" s="117">
        <v>4912138.5620099995</v>
      </c>
    </row>
    <row r="15" spans="1:17" ht="24">
      <c r="A15" s="109" t="s">
        <v>227</v>
      </c>
      <c r="B15" s="110" t="s">
        <v>228</v>
      </c>
      <c r="C15" s="117">
        <v>8233389</v>
      </c>
      <c r="D15" s="117">
        <v>7830584.3550000004</v>
      </c>
      <c r="E15" s="96">
        <v>95.107668968392005</v>
      </c>
      <c r="F15" s="117">
        <v>-402804.64499999955</v>
      </c>
      <c r="G15" s="117">
        <v>10102366</v>
      </c>
      <c r="H15" s="117">
        <v>9942829.4802800007</v>
      </c>
      <c r="I15" s="96">
        <v>98.42080043704614</v>
      </c>
      <c r="J15" s="96">
        <v>-159536.51971999928</v>
      </c>
      <c r="K15" s="117">
        <v>10242051</v>
      </c>
      <c r="L15" s="117">
        <v>10208080.577299999</v>
      </c>
      <c r="M15" s="117">
        <v>99.668324023186358</v>
      </c>
      <c r="N15" s="117">
        <v>-33970.422700000927</v>
      </c>
      <c r="O15" s="117">
        <v>2.7148541154806272</v>
      </c>
      <c r="P15" s="117">
        <v>102.66776270825201</v>
      </c>
      <c r="Q15" s="117">
        <v>265251.09701999836</v>
      </c>
    </row>
    <row r="16" spans="1:17" ht="24">
      <c r="A16" s="109" t="s">
        <v>229</v>
      </c>
      <c r="B16" s="110" t="s">
        <v>230</v>
      </c>
      <c r="C16" s="117">
        <v>1445406</v>
      </c>
      <c r="D16" s="117">
        <v>1425471.5190000001</v>
      </c>
      <c r="E16" s="96">
        <v>98.6208386432601</v>
      </c>
      <c r="F16" s="117">
        <v>-19934.480999999912</v>
      </c>
      <c r="G16" s="117">
        <v>3407637.3</v>
      </c>
      <c r="H16" s="117">
        <v>3000005.8255400001</v>
      </c>
      <c r="I16" s="96">
        <v>88.037709457517693</v>
      </c>
      <c r="J16" s="96">
        <v>-407631.47445999971</v>
      </c>
      <c r="K16" s="117">
        <v>5504210</v>
      </c>
      <c r="L16" s="117">
        <v>5186684.1593199996</v>
      </c>
      <c r="M16" s="117">
        <v>94.231218636643575</v>
      </c>
      <c r="N16" s="117">
        <v>-317525.84068000037</v>
      </c>
      <c r="O16" s="117">
        <v>1.3794063172797248</v>
      </c>
      <c r="P16" s="117">
        <v>172.88913625314038</v>
      </c>
      <c r="Q16" s="117">
        <v>2186678.3337799995</v>
      </c>
    </row>
    <row r="17" spans="1:17" ht="48">
      <c r="A17" s="109" t="s">
        <v>231</v>
      </c>
      <c r="B17" s="110" t="s">
        <v>232</v>
      </c>
      <c r="C17" s="117">
        <v>23378453</v>
      </c>
      <c r="D17" s="117">
        <v>23154566.469000001</v>
      </c>
      <c r="E17" s="96">
        <v>99.042338126479109</v>
      </c>
      <c r="F17" s="117">
        <v>-223886.53099999949</v>
      </c>
      <c r="G17" s="117">
        <v>36591019.700000003</v>
      </c>
      <c r="H17" s="117">
        <v>35340465.94946</v>
      </c>
      <c r="I17" s="96">
        <v>96.582347907238002</v>
      </c>
      <c r="J17" s="96">
        <v>-1250553.7505400032</v>
      </c>
      <c r="K17" s="117">
        <v>35994927</v>
      </c>
      <c r="L17" s="117">
        <v>35805058.855760001</v>
      </c>
      <c r="M17" s="117">
        <v>99.472514156675473</v>
      </c>
      <c r="N17" s="117">
        <v>-189868.14423999935</v>
      </c>
      <c r="O17" s="117">
        <v>9.5224083169704592</v>
      </c>
      <c r="P17" s="117">
        <v>101.31462020609578</v>
      </c>
      <c r="Q17" s="117">
        <v>464592.90630000085</v>
      </c>
    </row>
    <row r="18" spans="1:17" ht="24">
      <c r="A18" s="109" t="s">
        <v>233</v>
      </c>
      <c r="B18" s="110" t="s">
        <v>234</v>
      </c>
      <c r="C18" s="117">
        <v>12398676</v>
      </c>
      <c r="D18" s="117">
        <v>12397917.423</v>
      </c>
      <c r="E18" s="96">
        <v>99.993881790281478</v>
      </c>
      <c r="F18" s="117">
        <v>-758.57699999958277</v>
      </c>
      <c r="G18" s="117">
        <v>9412936</v>
      </c>
      <c r="H18" s="117">
        <v>7289958.6035000002</v>
      </c>
      <c r="I18" s="96">
        <v>77.44617198608384</v>
      </c>
      <c r="J18" s="96">
        <v>-2122977.3964999998</v>
      </c>
      <c r="K18" s="117">
        <v>9480756</v>
      </c>
      <c r="L18" s="117">
        <v>9478984.1966399997</v>
      </c>
      <c r="M18" s="117">
        <v>99.981311581481464</v>
      </c>
      <c r="N18" s="117">
        <v>-1771.8033600002527</v>
      </c>
      <c r="O18" s="117">
        <v>2.5209498555535985</v>
      </c>
      <c r="P18" s="117">
        <v>130.02795642884749</v>
      </c>
      <c r="Q18" s="117">
        <v>2189025.5931399995</v>
      </c>
    </row>
    <row r="19" spans="1:17">
      <c r="A19" s="109" t="s">
        <v>235</v>
      </c>
      <c r="B19" s="110" t="s">
        <v>236</v>
      </c>
      <c r="C19" s="117">
        <v>8682281</v>
      </c>
      <c r="D19" s="117">
        <v>8681441.7679999992</v>
      </c>
      <c r="E19" s="96">
        <v>99.990333968688645</v>
      </c>
      <c r="F19" s="117">
        <v>-839.23200000077486</v>
      </c>
      <c r="G19" s="117">
        <v>8697423</v>
      </c>
      <c r="H19" s="117">
        <v>7118153.49242</v>
      </c>
      <c r="I19" s="96">
        <v>81.842098428695493</v>
      </c>
      <c r="J19" s="96">
        <v>-1579269.50758</v>
      </c>
      <c r="K19" s="117">
        <v>8997363</v>
      </c>
      <c r="L19" s="117">
        <v>8997099.3763299994</v>
      </c>
      <c r="M19" s="117">
        <v>99.997069989618055</v>
      </c>
      <c r="N19" s="117">
        <v>-263.62367000058293</v>
      </c>
      <c r="O19" s="117">
        <v>2.3927918754417026</v>
      </c>
      <c r="P19" s="117">
        <v>126.39653508330295</v>
      </c>
      <c r="Q19" s="117">
        <v>1878945.8839099994</v>
      </c>
    </row>
    <row r="20" spans="1:17">
      <c r="A20" s="109" t="s">
        <v>237</v>
      </c>
      <c r="B20" s="110" t="s">
        <v>238</v>
      </c>
      <c r="C20" s="117">
        <v>5872368</v>
      </c>
      <c r="D20" s="117">
        <v>5688690.1069999998</v>
      </c>
      <c r="E20" s="96">
        <v>96.872166509319584</v>
      </c>
      <c r="F20" s="117">
        <v>-183677.89300000016</v>
      </c>
      <c r="G20" s="117">
        <v>5292669</v>
      </c>
      <c r="H20" s="117">
        <v>4627214.9609500002</v>
      </c>
      <c r="I20" s="96">
        <v>87.42687216884336</v>
      </c>
      <c r="J20" s="96">
        <v>-665454.03904999979</v>
      </c>
      <c r="K20" s="117">
        <v>5386014</v>
      </c>
      <c r="L20" s="117">
        <v>5148255.5926700002</v>
      </c>
      <c r="M20" s="117">
        <v>95.585633321227917</v>
      </c>
      <c r="N20" s="117">
        <v>-237758.40732999984</v>
      </c>
      <c r="O20" s="117">
        <v>1.3691861831877417</v>
      </c>
      <c r="P20" s="117">
        <v>111.26035068863598</v>
      </c>
      <c r="Q20" s="117">
        <v>521040.63171999995</v>
      </c>
    </row>
    <row r="21" spans="1:17">
      <c r="A21" s="109" t="s">
        <v>239</v>
      </c>
      <c r="B21" s="110" t="s">
        <v>240</v>
      </c>
      <c r="C21" s="117">
        <v>939312</v>
      </c>
      <c r="D21" s="117">
        <v>939310.72400000005</v>
      </c>
      <c r="E21" s="96">
        <v>99.999864155892823</v>
      </c>
      <c r="F21" s="117">
        <v>-1.2759999999543652</v>
      </c>
      <c r="G21" s="117">
        <v>850245</v>
      </c>
      <c r="H21" s="117">
        <v>850242.67738999997</v>
      </c>
      <c r="I21" s="96">
        <v>99.999726830501785</v>
      </c>
      <c r="J21" s="96">
        <v>-2.3226100000320002</v>
      </c>
      <c r="K21" s="117">
        <v>862097</v>
      </c>
      <c r="L21" s="117">
        <v>862094.86077999999</v>
      </c>
      <c r="M21" s="117">
        <v>99.999751858549558</v>
      </c>
      <c r="N21" s="117">
        <v>-2.1392200000118464</v>
      </c>
      <c r="O21" s="117">
        <v>0.22927540226591014</v>
      </c>
      <c r="P21" s="117">
        <v>101.3939765322511</v>
      </c>
      <c r="Q21" s="117">
        <v>11852.18339000002</v>
      </c>
    </row>
    <row r="22" spans="1:17">
      <c r="A22" s="109" t="s">
        <v>241</v>
      </c>
      <c r="B22" s="110" t="s">
        <v>242</v>
      </c>
      <c r="C22" s="117">
        <v>26929324</v>
      </c>
      <c r="D22" s="117">
        <v>26929317.173</v>
      </c>
      <c r="E22" s="96">
        <v>99.999974648453858</v>
      </c>
      <c r="F22" s="117">
        <v>-6.8269999995827675</v>
      </c>
      <c r="G22" s="117">
        <v>28406962</v>
      </c>
      <c r="H22" s="117">
        <v>28394352.895</v>
      </c>
      <c r="I22" s="96">
        <v>99.955612624116569</v>
      </c>
      <c r="J22" s="96">
        <v>-12609.105000000447</v>
      </c>
      <c r="K22" s="117">
        <v>2034302</v>
      </c>
      <c r="L22" s="117">
        <v>2034298.21</v>
      </c>
      <c r="M22" s="117">
        <v>99.999813695311715</v>
      </c>
      <c r="N22" s="117">
        <v>-3.7900000000372529</v>
      </c>
      <c r="O22" s="117">
        <v>0.54102461532431789</v>
      </c>
      <c r="P22" s="117">
        <v>7.1644464570919038</v>
      </c>
      <c r="Q22" s="117">
        <v>-26360054.684999999</v>
      </c>
    </row>
  </sheetData>
  <mergeCells count="3">
    <mergeCell ref="A1:Q1"/>
    <mergeCell ref="A2:Q2"/>
    <mergeCell ref="A4:Q4"/>
  </mergeCells>
  <pageMargins left="0.7" right="0.7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showGridLines="0" topLeftCell="A199" zoomScaleNormal="100" zoomScaleSheetLayoutView="70" workbookViewId="0">
      <selection activeCell="A231" activeCellId="1" sqref="A226:XFD226 A231:XFD231"/>
    </sheetView>
  </sheetViews>
  <sheetFormatPr defaultRowHeight="11.25"/>
  <cols>
    <col min="1" max="2" width="4" style="21" customWidth="1"/>
    <col min="3" max="3" width="98.5703125" style="19" customWidth="1"/>
    <col min="4" max="4" width="13.5703125" style="101" customWidth="1"/>
    <col min="5" max="5" width="12.140625" style="101" customWidth="1"/>
    <col min="6" max="6" width="12.140625" style="67" customWidth="1"/>
    <col min="7" max="16384" width="9.140625" style="19"/>
  </cols>
  <sheetData>
    <row r="1" spans="1:6" ht="15" customHeight="1">
      <c r="A1" s="229" t="s">
        <v>187</v>
      </c>
      <c r="B1" s="229"/>
      <c r="C1" s="229"/>
      <c r="D1" s="229"/>
      <c r="E1" s="229"/>
      <c r="F1" s="229"/>
    </row>
    <row r="2" spans="1:6" s="9" customFormat="1" ht="21.75" customHeight="1">
      <c r="A2" s="241" t="s">
        <v>646</v>
      </c>
      <c r="B2" s="241"/>
      <c r="C2" s="241"/>
      <c r="D2" s="241"/>
      <c r="E2" s="241"/>
      <c r="F2" s="241"/>
    </row>
    <row r="3" spans="1:6" ht="12.75" customHeight="1">
      <c r="A3" s="242" t="s">
        <v>162</v>
      </c>
      <c r="B3" s="243"/>
      <c r="C3" s="243"/>
      <c r="D3" s="243"/>
      <c r="E3" s="243"/>
      <c r="F3" s="243"/>
    </row>
    <row r="4" spans="1:6" s="143" customFormat="1" ht="26.25" customHeight="1">
      <c r="A4" s="244" t="s">
        <v>188</v>
      </c>
      <c r="B4" s="244"/>
      <c r="C4" s="245" t="s">
        <v>0</v>
      </c>
      <c r="D4" s="246" t="s">
        <v>306</v>
      </c>
      <c r="E4" s="246" t="s">
        <v>270</v>
      </c>
      <c r="F4" s="247" t="s">
        <v>586</v>
      </c>
    </row>
    <row r="5" spans="1:6" s="143" customFormat="1" ht="27" customHeight="1">
      <c r="A5" s="244"/>
      <c r="B5" s="244"/>
      <c r="C5" s="245"/>
      <c r="D5" s="246"/>
      <c r="E5" s="246"/>
      <c r="F5" s="247"/>
    </row>
    <row r="6" spans="1:6" ht="11.25" customHeight="1">
      <c r="A6" s="240" t="s">
        <v>1</v>
      </c>
      <c r="B6" s="240"/>
      <c r="C6" s="72">
        <v>2</v>
      </c>
      <c r="D6" s="72">
        <v>3</v>
      </c>
      <c r="E6" s="72">
        <v>4</v>
      </c>
      <c r="F6" s="73">
        <v>5</v>
      </c>
    </row>
    <row r="7" spans="1:6" s="56" customFormat="1" ht="21" customHeight="1">
      <c r="A7" s="220"/>
      <c r="B7" s="220"/>
      <c r="C7" s="221" t="s">
        <v>2</v>
      </c>
      <c r="D7" s="74">
        <v>418639529</v>
      </c>
      <c r="E7" s="74">
        <v>417114967.94</v>
      </c>
      <c r="F7" s="74">
        <f>E7/D7*100</f>
        <v>99.635829644744319</v>
      </c>
    </row>
    <row r="8" spans="1:6" s="106" customFormat="1" ht="12.75">
      <c r="A8" s="103" t="s">
        <v>27</v>
      </c>
      <c r="B8" s="103"/>
      <c r="C8" s="104" t="s">
        <v>413</v>
      </c>
      <c r="D8" s="144">
        <v>103981</v>
      </c>
      <c r="E8" s="144">
        <v>103803.19</v>
      </c>
      <c r="F8" s="105">
        <f t="shared" ref="F8:F71" si="0">E8/D8*100</f>
        <v>99.82899760533175</v>
      </c>
    </row>
    <row r="9" spans="1:6" s="20" customFormat="1" ht="12.75">
      <c r="A9" s="68"/>
      <c r="B9" s="68" t="s">
        <v>316</v>
      </c>
      <c r="C9" s="69" t="s">
        <v>414</v>
      </c>
      <c r="D9" s="142">
        <v>84043</v>
      </c>
      <c r="E9" s="142">
        <v>83868.789999999994</v>
      </c>
      <c r="F9" s="71">
        <f t="shared" si="0"/>
        <v>99.792713253929534</v>
      </c>
    </row>
    <row r="10" spans="1:6" s="20" customFormat="1" ht="12.75">
      <c r="A10" s="68"/>
      <c r="B10" s="68" t="s">
        <v>317</v>
      </c>
      <c r="C10" s="69" t="s">
        <v>415</v>
      </c>
      <c r="D10" s="142">
        <v>2791</v>
      </c>
      <c r="E10" s="142">
        <v>2790.72</v>
      </c>
      <c r="F10" s="71">
        <f t="shared" si="0"/>
        <v>99.989967753493374</v>
      </c>
    </row>
    <row r="11" spans="1:6" s="177" customFormat="1" ht="13.5">
      <c r="A11" s="68"/>
      <c r="B11" s="68" t="s">
        <v>318</v>
      </c>
      <c r="C11" s="69" t="s">
        <v>416</v>
      </c>
      <c r="D11" s="142">
        <v>17147</v>
      </c>
      <c r="E11" s="142">
        <v>17143.68</v>
      </c>
      <c r="F11" s="71">
        <f t="shared" si="0"/>
        <v>99.980638012480313</v>
      </c>
    </row>
    <row r="12" spans="1:6" s="106" customFormat="1" ht="12.75">
      <c r="A12" s="103" t="s">
        <v>34</v>
      </c>
      <c r="B12" s="103"/>
      <c r="C12" s="104" t="s">
        <v>417</v>
      </c>
      <c r="D12" s="144">
        <v>1259406.6000000001</v>
      </c>
      <c r="E12" s="144">
        <v>1247688.3999999999</v>
      </c>
      <c r="F12" s="105">
        <f t="shared" si="0"/>
        <v>99.069545927423263</v>
      </c>
    </row>
    <row r="13" spans="1:6" s="20" customFormat="1" ht="14.25" customHeight="1">
      <c r="A13" s="68"/>
      <c r="B13" s="68" t="s">
        <v>316</v>
      </c>
      <c r="C13" s="69" t="s">
        <v>418</v>
      </c>
      <c r="D13" s="142">
        <v>1062459</v>
      </c>
      <c r="E13" s="142">
        <v>1055378.75</v>
      </c>
      <c r="F13" s="71">
        <f t="shared" si="0"/>
        <v>99.333597814127415</v>
      </c>
    </row>
    <row r="14" spans="1:6" s="20" customFormat="1" ht="12.75">
      <c r="A14" s="68"/>
      <c r="B14" s="68" t="s">
        <v>319</v>
      </c>
      <c r="C14" s="69" t="s">
        <v>470</v>
      </c>
      <c r="D14" s="142">
        <v>6489</v>
      </c>
      <c r="E14" s="142">
        <v>6488.27</v>
      </c>
      <c r="F14" s="71">
        <f t="shared" si="0"/>
        <v>99.988750192633688</v>
      </c>
    </row>
    <row r="15" spans="1:6" s="20" customFormat="1" ht="12.75">
      <c r="A15" s="68"/>
      <c r="B15" s="68" t="s">
        <v>320</v>
      </c>
      <c r="C15" s="69" t="s">
        <v>419</v>
      </c>
      <c r="D15" s="142">
        <v>151033</v>
      </c>
      <c r="E15" s="142">
        <v>147261.79</v>
      </c>
      <c r="F15" s="71">
        <f t="shared" si="0"/>
        <v>97.503055623605434</v>
      </c>
    </row>
    <row r="16" spans="1:6" s="20" customFormat="1" ht="12.75">
      <c r="A16" s="68"/>
      <c r="B16" s="68" t="s">
        <v>406</v>
      </c>
      <c r="C16" s="69" t="s">
        <v>420</v>
      </c>
      <c r="D16" s="142">
        <v>22384</v>
      </c>
      <c r="E16" s="142">
        <v>22383.35</v>
      </c>
      <c r="F16" s="71">
        <f t="shared" si="0"/>
        <v>99.997096140100055</v>
      </c>
    </row>
    <row r="17" spans="1:6" s="20" customFormat="1" ht="25.5">
      <c r="A17" s="68"/>
      <c r="B17" s="68" t="s">
        <v>370</v>
      </c>
      <c r="C17" s="69" t="s">
        <v>421</v>
      </c>
      <c r="D17" s="142">
        <v>17041.599999999999</v>
      </c>
      <c r="E17" s="142">
        <v>16176.24</v>
      </c>
      <c r="F17" s="71">
        <f t="shared" si="0"/>
        <v>94.92207304478454</v>
      </c>
    </row>
    <row r="18" spans="1:6" s="106" customFormat="1" ht="12.75">
      <c r="A18" s="103" t="s">
        <v>190</v>
      </c>
      <c r="B18" s="103"/>
      <c r="C18" s="104" t="s">
        <v>422</v>
      </c>
      <c r="D18" s="144">
        <v>156906</v>
      </c>
      <c r="E18" s="144">
        <v>153118.51</v>
      </c>
      <c r="F18" s="105">
        <f t="shared" si="0"/>
        <v>97.586140746689111</v>
      </c>
    </row>
    <row r="19" spans="1:6" s="20" customFormat="1" ht="25.5">
      <c r="A19" s="68"/>
      <c r="B19" s="68" t="s">
        <v>316</v>
      </c>
      <c r="C19" s="69" t="s">
        <v>423</v>
      </c>
      <c r="D19" s="142">
        <v>76125</v>
      </c>
      <c r="E19" s="142">
        <v>72337.509999999995</v>
      </c>
      <c r="F19" s="71">
        <f t="shared" si="0"/>
        <v>95.024643678160913</v>
      </c>
    </row>
    <row r="20" spans="1:6" s="20" customFormat="1" ht="12.75">
      <c r="A20" s="68"/>
      <c r="B20" s="68" t="s">
        <v>32</v>
      </c>
      <c r="C20" s="69" t="s">
        <v>440</v>
      </c>
      <c r="D20" s="142">
        <v>80781</v>
      </c>
      <c r="E20" s="142">
        <v>80781</v>
      </c>
      <c r="F20" s="71">
        <f t="shared" si="0"/>
        <v>100</v>
      </c>
    </row>
    <row r="21" spans="1:6" s="106" customFormat="1" ht="12.75">
      <c r="A21" s="103" t="s">
        <v>191</v>
      </c>
      <c r="B21" s="103"/>
      <c r="C21" s="104" t="s">
        <v>424</v>
      </c>
      <c r="D21" s="144">
        <v>10919600</v>
      </c>
      <c r="E21" s="144">
        <v>10906492.35</v>
      </c>
      <c r="F21" s="105">
        <f t="shared" si="0"/>
        <v>99.879962178101749</v>
      </c>
    </row>
    <row r="22" spans="1:6" s="20" customFormat="1" ht="21" customHeight="1">
      <c r="A22" s="68"/>
      <c r="B22" s="68" t="s">
        <v>316</v>
      </c>
      <c r="C22" s="69" t="s">
        <v>425</v>
      </c>
      <c r="D22" s="142">
        <v>10648606</v>
      </c>
      <c r="E22" s="142">
        <v>10635502</v>
      </c>
      <c r="F22" s="71">
        <f t="shared" si="0"/>
        <v>99.876941639121583</v>
      </c>
    </row>
    <row r="23" spans="1:6" ht="12.75">
      <c r="A23" s="69"/>
      <c r="B23" s="69" t="s">
        <v>322</v>
      </c>
      <c r="C23" s="69" t="s">
        <v>415</v>
      </c>
      <c r="D23" s="146">
        <v>270994</v>
      </c>
      <c r="E23" s="146">
        <v>270990.34999999998</v>
      </c>
      <c r="F23" s="71">
        <f t="shared" si="0"/>
        <v>99.998653106710847</v>
      </c>
    </row>
    <row r="24" spans="1:6" s="56" customFormat="1" ht="12.75">
      <c r="A24" s="104" t="s">
        <v>192</v>
      </c>
      <c r="B24" s="104"/>
      <c r="C24" s="104" t="s">
        <v>426</v>
      </c>
      <c r="D24" s="145">
        <v>6252787</v>
      </c>
      <c r="E24" s="145">
        <v>6242400.7000000002</v>
      </c>
      <c r="F24" s="105">
        <f t="shared" si="0"/>
        <v>99.833893270312899</v>
      </c>
    </row>
    <row r="25" spans="1:6" ht="12.75">
      <c r="A25" s="69"/>
      <c r="B25" s="69" t="s">
        <v>316</v>
      </c>
      <c r="C25" s="69" t="s">
        <v>427</v>
      </c>
      <c r="D25" s="146">
        <v>225120</v>
      </c>
      <c r="E25" s="146">
        <v>219591.31</v>
      </c>
      <c r="F25" s="71">
        <f t="shared" si="0"/>
        <v>97.544114250177685</v>
      </c>
    </row>
    <row r="26" spans="1:6" ht="12.75">
      <c r="A26" s="69"/>
      <c r="B26" s="69" t="s">
        <v>317</v>
      </c>
      <c r="C26" s="69" t="s">
        <v>575</v>
      </c>
      <c r="D26" s="146">
        <v>30395</v>
      </c>
      <c r="E26" s="146">
        <v>30395</v>
      </c>
      <c r="F26" s="71">
        <f t="shared" si="0"/>
        <v>100</v>
      </c>
    </row>
    <row r="27" spans="1:6" ht="12.75">
      <c r="A27" s="69"/>
      <c r="B27" s="69" t="s">
        <v>322</v>
      </c>
      <c r="C27" s="69" t="s">
        <v>428</v>
      </c>
      <c r="D27" s="146">
        <v>194236</v>
      </c>
      <c r="E27" s="146">
        <v>194102.8</v>
      </c>
      <c r="F27" s="71">
        <f t="shared" si="0"/>
        <v>99.931423628987417</v>
      </c>
    </row>
    <row r="28" spans="1:6" ht="12.75">
      <c r="A28" s="69"/>
      <c r="B28" s="69" t="s">
        <v>319</v>
      </c>
      <c r="C28" s="69" t="s">
        <v>660</v>
      </c>
      <c r="D28" s="146">
        <v>3500</v>
      </c>
      <c r="E28" s="146">
        <v>2833.33</v>
      </c>
      <c r="F28" s="71">
        <f t="shared" si="0"/>
        <v>80.952285714285708</v>
      </c>
    </row>
    <row r="29" spans="1:6" ht="12.75">
      <c r="A29" s="69"/>
      <c r="B29" s="69" t="s">
        <v>323</v>
      </c>
      <c r="C29" s="69" t="s">
        <v>429</v>
      </c>
      <c r="D29" s="146">
        <v>180499</v>
      </c>
      <c r="E29" s="146">
        <v>180499</v>
      </c>
      <c r="F29" s="71">
        <f t="shared" si="0"/>
        <v>100</v>
      </c>
    </row>
    <row r="30" spans="1:6" ht="12.75">
      <c r="A30" s="69"/>
      <c r="B30" s="69" t="s">
        <v>324</v>
      </c>
      <c r="C30" s="69" t="s">
        <v>430</v>
      </c>
      <c r="D30" s="146">
        <v>31199</v>
      </c>
      <c r="E30" s="146">
        <v>31182.85</v>
      </c>
      <c r="F30" s="71">
        <f t="shared" si="0"/>
        <v>99.948235520369238</v>
      </c>
    </row>
    <row r="31" spans="1:6" ht="12.75">
      <c r="A31" s="69"/>
      <c r="B31" s="69" t="s">
        <v>325</v>
      </c>
      <c r="C31" s="69" t="s">
        <v>589</v>
      </c>
      <c r="D31" s="146">
        <v>106280</v>
      </c>
      <c r="E31" s="146">
        <v>106280</v>
      </c>
      <c r="F31" s="71">
        <f t="shared" si="0"/>
        <v>100</v>
      </c>
    </row>
    <row r="32" spans="1:6" ht="12.75">
      <c r="A32" s="69"/>
      <c r="B32" s="69" t="s">
        <v>326</v>
      </c>
      <c r="C32" s="69" t="s">
        <v>431</v>
      </c>
      <c r="D32" s="146">
        <v>50600</v>
      </c>
      <c r="E32" s="146">
        <v>50600</v>
      </c>
      <c r="F32" s="71">
        <f t="shared" si="0"/>
        <v>100</v>
      </c>
    </row>
    <row r="33" spans="1:6" ht="25.5">
      <c r="A33" s="69"/>
      <c r="B33" s="69" t="s">
        <v>407</v>
      </c>
      <c r="C33" s="69" t="s">
        <v>432</v>
      </c>
      <c r="D33" s="146">
        <v>1327899</v>
      </c>
      <c r="E33" s="146">
        <v>1327899</v>
      </c>
      <c r="F33" s="71">
        <f t="shared" si="0"/>
        <v>100</v>
      </c>
    </row>
    <row r="34" spans="1:6" ht="12.75">
      <c r="A34" s="69"/>
      <c r="B34" s="69" t="s">
        <v>327</v>
      </c>
      <c r="C34" s="69" t="s">
        <v>433</v>
      </c>
      <c r="D34" s="146">
        <v>61095</v>
      </c>
      <c r="E34" s="146">
        <v>61092.56</v>
      </c>
      <c r="F34" s="71">
        <f t="shared" si="0"/>
        <v>99.996006219821581</v>
      </c>
    </row>
    <row r="35" spans="1:6" ht="12.75">
      <c r="A35" s="69"/>
      <c r="B35" s="69" t="s">
        <v>408</v>
      </c>
      <c r="C35" s="69" t="s">
        <v>434</v>
      </c>
      <c r="D35" s="146">
        <v>357799</v>
      </c>
      <c r="E35" s="146">
        <v>355163.34</v>
      </c>
      <c r="F35" s="71">
        <f t="shared" si="0"/>
        <v>99.263368539319572</v>
      </c>
    </row>
    <row r="36" spans="1:6" ht="25.5">
      <c r="A36" s="69"/>
      <c r="B36" s="69" t="s">
        <v>328</v>
      </c>
      <c r="C36" s="69" t="s">
        <v>435</v>
      </c>
      <c r="D36" s="146">
        <v>282015</v>
      </c>
      <c r="E36" s="146">
        <v>282014.7</v>
      </c>
      <c r="F36" s="71">
        <f t="shared" si="0"/>
        <v>99.99989362267965</v>
      </c>
    </row>
    <row r="37" spans="1:6" ht="25.5">
      <c r="A37" s="69"/>
      <c r="B37" s="69" t="s">
        <v>329</v>
      </c>
      <c r="C37" s="69" t="s">
        <v>436</v>
      </c>
      <c r="D37" s="146">
        <v>1801214</v>
      </c>
      <c r="E37" s="146">
        <v>1801213.39</v>
      </c>
      <c r="F37" s="71">
        <f t="shared" si="0"/>
        <v>99.999966133951872</v>
      </c>
    </row>
    <row r="38" spans="1:6" ht="12.75">
      <c r="A38" s="69"/>
      <c r="B38" s="69" t="s">
        <v>330</v>
      </c>
      <c r="C38" s="69" t="s">
        <v>437</v>
      </c>
      <c r="D38" s="146">
        <v>1245607</v>
      </c>
      <c r="E38" s="146">
        <v>1245606.6000000001</v>
      </c>
      <c r="F38" s="71">
        <f t="shared" si="0"/>
        <v>99.999967887142589</v>
      </c>
    </row>
    <row r="39" spans="1:6" ht="25.5">
      <c r="A39" s="69"/>
      <c r="B39" s="69" t="s">
        <v>332</v>
      </c>
      <c r="C39" s="69" t="s">
        <v>438</v>
      </c>
      <c r="D39" s="146">
        <v>156513</v>
      </c>
      <c r="E39" s="146">
        <v>156513</v>
      </c>
      <c r="F39" s="71">
        <f t="shared" si="0"/>
        <v>100</v>
      </c>
    </row>
    <row r="40" spans="1:6" ht="12.75">
      <c r="A40" s="69"/>
      <c r="B40" s="69" t="s">
        <v>409</v>
      </c>
      <c r="C40" s="69" t="s">
        <v>439</v>
      </c>
      <c r="D40" s="146">
        <v>114172</v>
      </c>
      <c r="E40" s="146">
        <v>112769.82</v>
      </c>
      <c r="F40" s="71">
        <f t="shared" si="0"/>
        <v>98.77187051115861</v>
      </c>
    </row>
    <row r="41" spans="1:6" ht="12.75">
      <c r="A41" s="69"/>
      <c r="B41" s="69" t="s">
        <v>32</v>
      </c>
      <c r="C41" s="69" t="s">
        <v>440</v>
      </c>
      <c r="D41" s="146">
        <v>84644</v>
      </c>
      <c r="E41" s="146">
        <v>84644</v>
      </c>
      <c r="F41" s="71">
        <f t="shared" si="0"/>
        <v>100</v>
      </c>
    </row>
    <row r="42" spans="1:6" s="56" customFormat="1" ht="12.75">
      <c r="A42" s="104" t="s">
        <v>193</v>
      </c>
      <c r="B42" s="104"/>
      <c r="C42" s="104" t="s">
        <v>441</v>
      </c>
      <c r="D42" s="145">
        <v>4391743</v>
      </c>
      <c r="E42" s="145">
        <v>4234450.34</v>
      </c>
      <c r="F42" s="105">
        <f t="shared" si="0"/>
        <v>96.418445705953189</v>
      </c>
    </row>
    <row r="43" spans="1:6" ht="12.75">
      <c r="A43" s="69"/>
      <c r="B43" s="69" t="s">
        <v>316</v>
      </c>
      <c r="C43" s="69" t="s">
        <v>442</v>
      </c>
      <c r="D43" s="146">
        <v>130802</v>
      </c>
      <c r="E43" s="146">
        <v>126855.36</v>
      </c>
      <c r="F43" s="71">
        <f t="shared" si="0"/>
        <v>96.982737267014258</v>
      </c>
    </row>
    <row r="44" spans="1:6" ht="12.75">
      <c r="A44" s="69"/>
      <c r="B44" s="69" t="s">
        <v>317</v>
      </c>
      <c r="C44" s="69" t="s">
        <v>443</v>
      </c>
      <c r="D44" s="146">
        <v>124318</v>
      </c>
      <c r="E44" s="146">
        <v>124314.78</v>
      </c>
      <c r="F44" s="71">
        <f t="shared" si="0"/>
        <v>99.997409868241121</v>
      </c>
    </row>
    <row r="45" spans="1:6" ht="12.75">
      <c r="A45" s="69"/>
      <c r="B45" s="69" t="s">
        <v>318</v>
      </c>
      <c r="C45" s="69" t="s">
        <v>444</v>
      </c>
      <c r="D45" s="146">
        <v>3837864</v>
      </c>
      <c r="E45" s="146">
        <v>3832686.09</v>
      </c>
      <c r="F45" s="71">
        <f t="shared" si="0"/>
        <v>99.865083546472718</v>
      </c>
    </row>
    <row r="46" spans="1:6" ht="12.75">
      <c r="A46" s="69"/>
      <c r="B46" s="69" t="s">
        <v>323</v>
      </c>
      <c r="C46" s="69" t="s">
        <v>576</v>
      </c>
      <c r="D46" s="146">
        <v>2581</v>
      </c>
      <c r="E46" s="146">
        <v>2581</v>
      </c>
      <c r="F46" s="71">
        <f t="shared" si="0"/>
        <v>100</v>
      </c>
    </row>
    <row r="47" spans="1:6" ht="12.75">
      <c r="A47" s="69"/>
      <c r="B47" s="69" t="s">
        <v>587</v>
      </c>
      <c r="C47" s="69" t="s">
        <v>590</v>
      </c>
      <c r="D47" s="146">
        <v>69395</v>
      </c>
      <c r="E47" s="146">
        <v>69393.3</v>
      </c>
      <c r="F47" s="71">
        <f t="shared" si="0"/>
        <v>99.997550255782116</v>
      </c>
    </row>
    <row r="48" spans="1:6" ht="12.75">
      <c r="A48" s="69"/>
      <c r="B48" s="69" t="s">
        <v>336</v>
      </c>
      <c r="C48" s="69" t="s">
        <v>415</v>
      </c>
      <c r="D48" s="146">
        <v>150</v>
      </c>
      <c r="E48" s="146">
        <v>149.41</v>
      </c>
      <c r="F48" s="71">
        <f t="shared" si="0"/>
        <v>99.606666666666669</v>
      </c>
    </row>
    <row r="49" spans="1:6" ht="12.75">
      <c r="A49" s="69"/>
      <c r="B49" s="69" t="s">
        <v>337</v>
      </c>
      <c r="C49" s="69" t="s">
        <v>470</v>
      </c>
      <c r="D49" s="146">
        <v>78033</v>
      </c>
      <c r="E49" s="146">
        <v>78033</v>
      </c>
      <c r="F49" s="71">
        <f t="shared" si="0"/>
        <v>100</v>
      </c>
    </row>
    <row r="50" spans="1:6" ht="25.5">
      <c r="A50" s="69"/>
      <c r="B50" s="69" t="s">
        <v>658</v>
      </c>
      <c r="C50" s="69" t="s">
        <v>661</v>
      </c>
      <c r="D50" s="146">
        <v>148600</v>
      </c>
      <c r="E50" s="146">
        <v>437.4</v>
      </c>
      <c r="F50" s="71">
        <f t="shared" si="0"/>
        <v>0.29434724091520859</v>
      </c>
    </row>
    <row r="51" spans="1:6" s="56" customFormat="1" ht="12.75">
      <c r="A51" s="104" t="s">
        <v>194</v>
      </c>
      <c r="B51" s="104"/>
      <c r="C51" s="104" t="s">
        <v>445</v>
      </c>
      <c r="D51" s="145">
        <v>33942191</v>
      </c>
      <c r="E51" s="145">
        <v>33938302.710000001</v>
      </c>
      <c r="F51" s="105">
        <f t="shared" si="0"/>
        <v>99.988544375346905</v>
      </c>
    </row>
    <row r="52" spans="1:6" ht="12.75">
      <c r="A52" s="69"/>
      <c r="B52" s="69" t="s">
        <v>316</v>
      </c>
      <c r="C52" s="69" t="s">
        <v>446</v>
      </c>
      <c r="D52" s="146">
        <v>183324</v>
      </c>
      <c r="E52" s="146">
        <v>182168.63</v>
      </c>
      <c r="F52" s="71">
        <f t="shared" si="0"/>
        <v>99.369766097183131</v>
      </c>
    </row>
    <row r="53" spans="1:6" ht="12.75">
      <c r="A53" s="69"/>
      <c r="B53" s="69" t="s">
        <v>334</v>
      </c>
      <c r="C53" s="69" t="s">
        <v>447</v>
      </c>
      <c r="D53" s="146">
        <v>276570</v>
      </c>
      <c r="E53" s="146">
        <v>276568.99</v>
      </c>
      <c r="F53" s="71">
        <f t="shared" si="0"/>
        <v>99.999634812163279</v>
      </c>
    </row>
    <row r="54" spans="1:6" ht="12.75">
      <c r="A54" s="69"/>
      <c r="B54" s="69" t="s">
        <v>317</v>
      </c>
      <c r="C54" s="69" t="s">
        <v>415</v>
      </c>
      <c r="D54" s="146">
        <v>3157</v>
      </c>
      <c r="E54" s="146">
        <v>3156.2</v>
      </c>
      <c r="F54" s="71">
        <f t="shared" si="0"/>
        <v>99.974659486854605</v>
      </c>
    </row>
    <row r="55" spans="1:6" ht="12.75">
      <c r="A55" s="69"/>
      <c r="B55" s="69" t="s">
        <v>322</v>
      </c>
      <c r="C55" s="69" t="s">
        <v>448</v>
      </c>
      <c r="D55" s="146">
        <v>2636209</v>
      </c>
      <c r="E55" s="146">
        <v>2636208.38</v>
      </c>
      <c r="F55" s="71">
        <f t="shared" si="0"/>
        <v>99.999976481379122</v>
      </c>
    </row>
    <row r="56" spans="1:6" ht="38.25">
      <c r="A56" s="69"/>
      <c r="B56" s="69" t="s">
        <v>323</v>
      </c>
      <c r="C56" s="69" t="s">
        <v>449</v>
      </c>
      <c r="D56" s="146">
        <v>7637</v>
      </c>
      <c r="E56" s="146">
        <v>7636.8</v>
      </c>
      <c r="F56" s="71">
        <f t="shared" si="0"/>
        <v>99.997381170616734</v>
      </c>
    </row>
    <row r="57" spans="1:6" ht="25.5">
      <c r="A57" s="69"/>
      <c r="B57" s="69" t="s">
        <v>326</v>
      </c>
      <c r="C57" s="69" t="s">
        <v>450</v>
      </c>
      <c r="D57" s="146">
        <v>5321805</v>
      </c>
      <c r="E57" s="146">
        <v>5321805</v>
      </c>
      <c r="F57" s="71">
        <f t="shared" si="0"/>
        <v>100</v>
      </c>
    </row>
    <row r="58" spans="1:6" ht="12.75">
      <c r="A58" s="69"/>
      <c r="B58" s="69" t="s">
        <v>410</v>
      </c>
      <c r="C58" s="69" t="s">
        <v>451</v>
      </c>
      <c r="D58" s="146">
        <v>34519</v>
      </c>
      <c r="E58" s="146">
        <v>34517.589999999997</v>
      </c>
      <c r="F58" s="71">
        <f t="shared" si="0"/>
        <v>99.995915293027011</v>
      </c>
    </row>
    <row r="59" spans="1:6" ht="25.5">
      <c r="A59" s="69"/>
      <c r="B59" s="69" t="s">
        <v>411</v>
      </c>
      <c r="C59" s="69" t="s">
        <v>452</v>
      </c>
      <c r="D59" s="146">
        <v>8578</v>
      </c>
      <c r="E59" s="146">
        <v>5936.38</v>
      </c>
      <c r="F59" s="71">
        <f t="shared" si="0"/>
        <v>69.204709722546056</v>
      </c>
    </row>
    <row r="60" spans="1:6" ht="12.75">
      <c r="A60" s="69"/>
      <c r="B60" s="69" t="s">
        <v>338</v>
      </c>
      <c r="C60" s="69" t="s">
        <v>453</v>
      </c>
      <c r="D60" s="146">
        <v>2500000</v>
      </c>
      <c r="E60" s="146">
        <v>2499999.77</v>
      </c>
      <c r="F60" s="71">
        <f t="shared" si="0"/>
        <v>99.999990800000006</v>
      </c>
    </row>
    <row r="61" spans="1:6" ht="25.5">
      <c r="A61" s="69"/>
      <c r="B61" s="69" t="s">
        <v>331</v>
      </c>
      <c r="C61" s="69" t="s">
        <v>454</v>
      </c>
      <c r="D61" s="146">
        <v>7000000</v>
      </c>
      <c r="E61" s="146">
        <v>7000000</v>
      </c>
      <c r="F61" s="71">
        <f t="shared" si="0"/>
        <v>100</v>
      </c>
    </row>
    <row r="62" spans="1:6" ht="25.5">
      <c r="A62" s="69"/>
      <c r="B62" s="69" t="s">
        <v>339</v>
      </c>
      <c r="C62" s="69" t="s">
        <v>455</v>
      </c>
      <c r="D62" s="146">
        <v>5549651</v>
      </c>
      <c r="E62" s="146">
        <v>5549651</v>
      </c>
      <c r="F62" s="71">
        <f t="shared" si="0"/>
        <v>100</v>
      </c>
    </row>
    <row r="63" spans="1:6" ht="25.5">
      <c r="A63" s="69"/>
      <c r="B63" s="69" t="s">
        <v>341</v>
      </c>
      <c r="C63" s="69" t="s">
        <v>456</v>
      </c>
      <c r="D63" s="146">
        <v>4776881</v>
      </c>
      <c r="E63" s="146">
        <v>4776795.8</v>
      </c>
      <c r="F63" s="71">
        <f t="shared" si="0"/>
        <v>99.998216409410233</v>
      </c>
    </row>
    <row r="64" spans="1:6" ht="25.5">
      <c r="A64" s="69"/>
      <c r="B64" s="69" t="s">
        <v>332</v>
      </c>
      <c r="C64" s="69" t="s">
        <v>457</v>
      </c>
      <c r="D64" s="146">
        <v>743860</v>
      </c>
      <c r="E64" s="146">
        <v>743858.17</v>
      </c>
      <c r="F64" s="71">
        <f t="shared" si="0"/>
        <v>99.999753985965114</v>
      </c>
    </row>
    <row r="65" spans="1:6" ht="25.5">
      <c r="A65" s="69"/>
      <c r="B65" s="69" t="s">
        <v>342</v>
      </c>
      <c r="C65" s="69" t="s">
        <v>591</v>
      </c>
      <c r="D65" s="146">
        <v>1400000</v>
      </c>
      <c r="E65" s="146">
        <v>1400000</v>
      </c>
      <c r="F65" s="71">
        <f t="shared" si="0"/>
        <v>100</v>
      </c>
    </row>
    <row r="66" spans="1:6" ht="12.75">
      <c r="A66" s="69"/>
      <c r="B66" s="69" t="s">
        <v>343</v>
      </c>
      <c r="C66" s="69" t="s">
        <v>592</v>
      </c>
      <c r="D66" s="146">
        <v>3500000</v>
      </c>
      <c r="E66" s="146">
        <v>3500000</v>
      </c>
      <c r="F66" s="71">
        <f t="shared" si="0"/>
        <v>100</v>
      </c>
    </row>
    <row r="67" spans="1:6" s="56" customFormat="1" ht="12.75">
      <c r="A67" s="104" t="s">
        <v>195</v>
      </c>
      <c r="B67" s="104"/>
      <c r="C67" s="104" t="s">
        <v>458</v>
      </c>
      <c r="D67" s="145">
        <v>12525547.4</v>
      </c>
      <c r="E67" s="145">
        <v>12512418.49</v>
      </c>
      <c r="F67" s="105">
        <f t="shared" si="0"/>
        <v>99.895182944259986</v>
      </c>
    </row>
    <row r="68" spans="1:6" ht="25.5">
      <c r="A68" s="69"/>
      <c r="B68" s="69" t="s">
        <v>316</v>
      </c>
      <c r="C68" s="69" t="s">
        <v>459</v>
      </c>
      <c r="D68" s="146">
        <v>144047</v>
      </c>
      <c r="E68" s="146">
        <v>142769.69</v>
      </c>
      <c r="F68" s="71">
        <f t="shared" si="0"/>
        <v>99.113268585947651</v>
      </c>
    </row>
    <row r="69" spans="1:6" ht="38.25">
      <c r="A69" s="69"/>
      <c r="B69" s="69" t="s">
        <v>334</v>
      </c>
      <c r="C69" s="69" t="s">
        <v>460</v>
      </c>
      <c r="D69" s="146">
        <v>1166680</v>
      </c>
      <c r="E69" s="146">
        <v>1166488.8700000001</v>
      </c>
      <c r="F69" s="71">
        <f t="shared" si="0"/>
        <v>99.983617615798678</v>
      </c>
    </row>
    <row r="70" spans="1:6" ht="38.25">
      <c r="A70" s="69"/>
      <c r="B70" s="69" t="s">
        <v>336</v>
      </c>
      <c r="C70" s="69" t="s">
        <v>461</v>
      </c>
      <c r="D70" s="146">
        <v>1841807</v>
      </c>
      <c r="E70" s="146">
        <v>1841632.05</v>
      </c>
      <c r="F70" s="71">
        <f t="shared" si="0"/>
        <v>99.990501176290465</v>
      </c>
    </row>
    <row r="71" spans="1:6" ht="25.5">
      <c r="A71" s="69"/>
      <c r="B71" s="69" t="s">
        <v>344</v>
      </c>
      <c r="C71" s="69" t="s">
        <v>462</v>
      </c>
      <c r="D71" s="146">
        <v>1534831</v>
      </c>
      <c r="E71" s="146">
        <v>1534045.03</v>
      </c>
      <c r="F71" s="71">
        <f t="shared" si="0"/>
        <v>99.948791104688411</v>
      </c>
    </row>
    <row r="72" spans="1:6" ht="38.25">
      <c r="A72" s="69"/>
      <c r="B72" s="69" t="s">
        <v>345</v>
      </c>
      <c r="C72" s="69" t="s">
        <v>463</v>
      </c>
      <c r="D72" s="146">
        <v>326092</v>
      </c>
      <c r="E72" s="146">
        <v>326090.17</v>
      </c>
      <c r="F72" s="71">
        <f t="shared" ref="F72:F135" si="1">E72/D72*100</f>
        <v>99.999438808679756</v>
      </c>
    </row>
    <row r="73" spans="1:6" ht="12.75">
      <c r="A73" s="69"/>
      <c r="B73" s="69" t="s">
        <v>325</v>
      </c>
      <c r="C73" s="69" t="s">
        <v>464</v>
      </c>
      <c r="D73" s="146">
        <v>82121</v>
      </c>
      <c r="E73" s="146">
        <v>82120.679999999993</v>
      </c>
      <c r="F73" s="71">
        <f t="shared" si="1"/>
        <v>99.99961033109679</v>
      </c>
    </row>
    <row r="74" spans="1:6" ht="12.75">
      <c r="A74" s="69"/>
      <c r="B74" s="69" t="s">
        <v>346</v>
      </c>
      <c r="C74" s="69" t="s">
        <v>465</v>
      </c>
      <c r="D74" s="146">
        <v>246874</v>
      </c>
      <c r="E74" s="146">
        <v>246398.47</v>
      </c>
      <c r="F74" s="71">
        <f t="shared" si="1"/>
        <v>99.807379472929512</v>
      </c>
    </row>
    <row r="75" spans="1:6" ht="25.5">
      <c r="A75" s="69"/>
      <c r="B75" s="69" t="s">
        <v>368</v>
      </c>
      <c r="C75" s="69" t="s">
        <v>466</v>
      </c>
      <c r="D75" s="146">
        <v>392316</v>
      </c>
      <c r="E75" s="146">
        <v>392315.38</v>
      </c>
      <c r="F75" s="71">
        <f t="shared" si="1"/>
        <v>99.999841964130951</v>
      </c>
    </row>
    <row r="76" spans="1:6" ht="12.75">
      <c r="A76" s="69"/>
      <c r="B76" s="69" t="s">
        <v>339</v>
      </c>
      <c r="C76" s="69" t="s">
        <v>467</v>
      </c>
      <c r="D76" s="146">
        <v>152100</v>
      </c>
      <c r="E76" s="146">
        <v>152099.75</v>
      </c>
      <c r="F76" s="71">
        <f t="shared" si="1"/>
        <v>99.999835634451017</v>
      </c>
    </row>
    <row r="77" spans="1:6" ht="16.5" customHeight="1">
      <c r="A77" s="69"/>
      <c r="B77" s="69" t="s">
        <v>347</v>
      </c>
      <c r="C77" s="69" t="s">
        <v>468</v>
      </c>
      <c r="D77" s="146">
        <v>993990</v>
      </c>
      <c r="E77" s="146">
        <v>993966.28</v>
      </c>
      <c r="F77" s="71">
        <f t="shared" si="1"/>
        <v>99.9976136580851</v>
      </c>
    </row>
    <row r="78" spans="1:6" ht="25.5">
      <c r="A78" s="69"/>
      <c r="B78" s="69" t="s">
        <v>348</v>
      </c>
      <c r="C78" s="69" t="s">
        <v>469</v>
      </c>
      <c r="D78" s="146">
        <v>16404</v>
      </c>
      <c r="E78" s="146">
        <v>16403.79</v>
      </c>
      <c r="F78" s="71">
        <f t="shared" si="1"/>
        <v>99.998719824433067</v>
      </c>
    </row>
    <row r="79" spans="1:6" ht="12.75">
      <c r="A79" s="69"/>
      <c r="B79" s="69" t="s">
        <v>349</v>
      </c>
      <c r="C79" s="69" t="s">
        <v>470</v>
      </c>
      <c r="D79" s="146">
        <v>49913</v>
      </c>
      <c r="E79" s="146">
        <v>48368.36</v>
      </c>
      <c r="F79" s="71">
        <f t="shared" si="1"/>
        <v>96.9053352833931</v>
      </c>
    </row>
    <row r="80" spans="1:6" ht="12.75">
      <c r="A80" s="69"/>
      <c r="B80" s="69" t="s">
        <v>350</v>
      </c>
      <c r="C80" s="69" t="s">
        <v>471</v>
      </c>
      <c r="D80" s="146">
        <v>3697082</v>
      </c>
      <c r="E80" s="146">
        <v>3688431.39</v>
      </c>
      <c r="F80" s="71">
        <f t="shared" si="1"/>
        <v>99.766015197931779</v>
      </c>
    </row>
    <row r="81" spans="1:6" ht="25.5">
      <c r="A81" s="69"/>
      <c r="B81" s="69" t="s">
        <v>659</v>
      </c>
      <c r="C81" s="69" t="s">
        <v>662</v>
      </c>
      <c r="D81" s="146">
        <v>6222</v>
      </c>
      <c r="E81" s="146">
        <v>6222</v>
      </c>
      <c r="F81" s="71">
        <f t="shared" si="1"/>
        <v>100</v>
      </c>
    </row>
    <row r="82" spans="1:6" ht="12.75">
      <c r="A82" s="69"/>
      <c r="B82" s="69" t="s">
        <v>572</v>
      </c>
      <c r="C82" s="69" t="s">
        <v>577</v>
      </c>
      <c r="D82" s="146">
        <v>30409</v>
      </c>
      <c r="E82" s="146">
        <v>30407.23</v>
      </c>
      <c r="F82" s="71">
        <f t="shared" si="1"/>
        <v>99.994179354796273</v>
      </c>
    </row>
    <row r="83" spans="1:6" ht="12.75">
      <c r="A83" s="69"/>
      <c r="B83" s="69" t="s">
        <v>32</v>
      </c>
      <c r="C83" s="69" t="s">
        <v>440</v>
      </c>
      <c r="D83" s="146">
        <v>1783398</v>
      </c>
      <c r="E83" s="146">
        <v>1783398</v>
      </c>
      <c r="F83" s="71">
        <f t="shared" si="1"/>
        <v>100</v>
      </c>
    </row>
    <row r="84" spans="1:6" ht="25.5">
      <c r="A84" s="69"/>
      <c r="B84" s="69" t="s">
        <v>370</v>
      </c>
      <c r="C84" s="69" t="s">
        <v>421</v>
      </c>
      <c r="D84" s="146">
        <v>61261.4</v>
      </c>
      <c r="E84" s="146">
        <v>61261.35</v>
      </c>
      <c r="F84" s="71">
        <f t="shared" si="1"/>
        <v>99.999918382537771</v>
      </c>
    </row>
    <row r="85" spans="1:6" s="56" customFormat="1" ht="12.75">
      <c r="A85" s="104" t="s">
        <v>196</v>
      </c>
      <c r="B85" s="104"/>
      <c r="C85" s="104" t="s">
        <v>472</v>
      </c>
      <c r="D85" s="145">
        <v>32233092</v>
      </c>
      <c r="E85" s="145">
        <v>32230919.719999999</v>
      </c>
      <c r="F85" s="105">
        <f t="shared" si="1"/>
        <v>99.993260714795824</v>
      </c>
    </row>
    <row r="86" spans="1:6" ht="25.5">
      <c r="A86" s="69"/>
      <c r="B86" s="69" t="s">
        <v>316</v>
      </c>
      <c r="C86" s="69" t="s">
        <v>473</v>
      </c>
      <c r="D86" s="146">
        <v>212177</v>
      </c>
      <c r="E86" s="146">
        <v>210294.86</v>
      </c>
      <c r="F86" s="71">
        <f t="shared" si="1"/>
        <v>99.112938725686561</v>
      </c>
    </row>
    <row r="87" spans="1:6" ht="12.75">
      <c r="A87" s="69"/>
      <c r="B87" s="69" t="s">
        <v>335</v>
      </c>
      <c r="C87" s="69" t="s">
        <v>474</v>
      </c>
      <c r="D87" s="146">
        <v>805381</v>
      </c>
      <c r="E87" s="146">
        <v>805380.02</v>
      </c>
      <c r="F87" s="71">
        <f t="shared" si="1"/>
        <v>99.99987831846046</v>
      </c>
    </row>
    <row r="88" spans="1:6" ht="12.75">
      <c r="A88" s="69"/>
      <c r="B88" s="69" t="s">
        <v>319</v>
      </c>
      <c r="C88" s="69" t="s">
        <v>94</v>
      </c>
      <c r="D88" s="146">
        <v>1683843</v>
      </c>
      <c r="E88" s="146">
        <v>1683843</v>
      </c>
      <c r="F88" s="71">
        <f t="shared" si="1"/>
        <v>100</v>
      </c>
    </row>
    <row r="89" spans="1:6" ht="12.75">
      <c r="A89" s="69"/>
      <c r="B89" s="69" t="s">
        <v>323</v>
      </c>
      <c r="C89" s="69" t="s">
        <v>593</v>
      </c>
      <c r="D89" s="146">
        <v>16334367</v>
      </c>
      <c r="E89" s="146">
        <v>16334367</v>
      </c>
      <c r="F89" s="71">
        <f t="shared" si="1"/>
        <v>100</v>
      </c>
    </row>
    <row r="90" spans="1:6" ht="12.75">
      <c r="A90" s="69"/>
      <c r="B90" s="69" t="s">
        <v>321</v>
      </c>
      <c r="C90" s="69" t="s">
        <v>475</v>
      </c>
      <c r="D90" s="146">
        <v>6215</v>
      </c>
      <c r="E90" s="146">
        <v>6214.23</v>
      </c>
      <c r="F90" s="71">
        <f t="shared" si="1"/>
        <v>99.987610619469024</v>
      </c>
    </row>
    <row r="91" spans="1:6" ht="12.75">
      <c r="A91" s="69"/>
      <c r="B91" s="69" t="s">
        <v>351</v>
      </c>
      <c r="C91" s="69" t="s">
        <v>476</v>
      </c>
      <c r="D91" s="146">
        <v>1</v>
      </c>
      <c r="E91" s="146">
        <v>0</v>
      </c>
      <c r="F91" s="71">
        <f t="shared" si="1"/>
        <v>0</v>
      </c>
    </row>
    <row r="92" spans="1:6" ht="12.75">
      <c r="A92" s="69"/>
      <c r="B92" s="69" t="s">
        <v>336</v>
      </c>
      <c r="C92" s="69" t="s">
        <v>415</v>
      </c>
      <c r="D92" s="146">
        <v>1361</v>
      </c>
      <c r="E92" s="146">
        <v>1079.48</v>
      </c>
      <c r="F92" s="71">
        <f t="shared" si="1"/>
        <v>79.315209404849369</v>
      </c>
    </row>
    <row r="93" spans="1:6" s="56" customFormat="1" ht="12.75">
      <c r="A93" s="104"/>
      <c r="B93" s="104" t="s">
        <v>345</v>
      </c>
      <c r="C93" s="104" t="s">
        <v>477</v>
      </c>
      <c r="D93" s="145">
        <v>12770317</v>
      </c>
      <c r="E93" s="145">
        <v>12770315.300000001</v>
      </c>
      <c r="F93" s="105">
        <f t="shared" si="1"/>
        <v>99.999986687879399</v>
      </c>
    </row>
    <row r="94" spans="1:6" ht="25.5">
      <c r="A94" s="69"/>
      <c r="B94" s="69" t="s">
        <v>324</v>
      </c>
      <c r="C94" s="69" t="s">
        <v>478</v>
      </c>
      <c r="D94" s="146">
        <v>56716</v>
      </c>
      <c r="E94" s="146">
        <v>56714.85</v>
      </c>
      <c r="F94" s="71">
        <f t="shared" si="1"/>
        <v>99.997972353480506</v>
      </c>
    </row>
    <row r="95" spans="1:6" s="56" customFormat="1" ht="12.75">
      <c r="A95" s="104"/>
      <c r="B95" s="104" t="s">
        <v>325</v>
      </c>
      <c r="C95" s="104" t="s">
        <v>599</v>
      </c>
      <c r="D95" s="145">
        <v>1846</v>
      </c>
      <c r="E95" s="145">
        <v>1846</v>
      </c>
      <c r="F95" s="105">
        <f t="shared" si="1"/>
        <v>100</v>
      </c>
    </row>
    <row r="96" spans="1:6" ht="25.5">
      <c r="A96" s="69"/>
      <c r="B96" s="69" t="s">
        <v>339</v>
      </c>
      <c r="C96" s="69" t="s">
        <v>479</v>
      </c>
      <c r="D96" s="146">
        <v>344244</v>
      </c>
      <c r="E96" s="146">
        <v>344240.98</v>
      </c>
      <c r="F96" s="71">
        <f t="shared" si="1"/>
        <v>99.999122715283335</v>
      </c>
    </row>
    <row r="97" spans="1:6" ht="12.75">
      <c r="A97" s="69"/>
      <c r="B97" s="69" t="s">
        <v>32</v>
      </c>
      <c r="C97" s="69" t="s">
        <v>440</v>
      </c>
      <c r="D97" s="146">
        <v>16624</v>
      </c>
      <c r="E97" s="146">
        <v>16624</v>
      </c>
      <c r="F97" s="71">
        <f t="shared" si="1"/>
        <v>100</v>
      </c>
    </row>
    <row r="98" spans="1:6" s="56" customFormat="1" ht="12.75">
      <c r="A98" s="104" t="s">
        <v>197</v>
      </c>
      <c r="B98" s="104"/>
      <c r="C98" s="104" t="s">
        <v>480</v>
      </c>
      <c r="D98" s="145">
        <v>194672</v>
      </c>
      <c r="E98" s="145">
        <v>174766.64</v>
      </c>
      <c r="F98" s="105">
        <f t="shared" si="1"/>
        <v>89.774923974685635</v>
      </c>
    </row>
    <row r="99" spans="1:6" ht="25.5">
      <c r="A99" s="69"/>
      <c r="B99" s="69" t="s">
        <v>316</v>
      </c>
      <c r="C99" s="69" t="s">
        <v>481</v>
      </c>
      <c r="D99" s="146">
        <v>184309</v>
      </c>
      <c r="E99" s="146">
        <v>174766.64</v>
      </c>
      <c r="F99" s="71">
        <f t="shared" si="1"/>
        <v>94.822629388689649</v>
      </c>
    </row>
    <row r="100" spans="1:6" ht="51">
      <c r="A100" s="69"/>
      <c r="B100" s="69" t="s">
        <v>317</v>
      </c>
      <c r="C100" s="69" t="s">
        <v>663</v>
      </c>
      <c r="D100" s="146">
        <v>10363</v>
      </c>
      <c r="E100" s="146">
        <v>0</v>
      </c>
      <c r="F100" s="71">
        <f t="shared" si="1"/>
        <v>0</v>
      </c>
    </row>
    <row r="101" spans="1:6" s="56" customFormat="1" ht="12.75">
      <c r="A101" s="104" t="s">
        <v>198</v>
      </c>
      <c r="B101" s="104"/>
      <c r="C101" s="104" t="s">
        <v>482</v>
      </c>
      <c r="D101" s="145">
        <v>230785485</v>
      </c>
      <c r="E101" s="145">
        <v>230148751.16999999</v>
      </c>
      <c r="F101" s="105">
        <f t="shared" si="1"/>
        <v>99.724101439915074</v>
      </c>
    </row>
    <row r="102" spans="1:6" ht="12.75">
      <c r="A102" s="69"/>
      <c r="B102" s="69" t="s">
        <v>316</v>
      </c>
      <c r="C102" s="69" t="s">
        <v>483</v>
      </c>
      <c r="D102" s="146">
        <v>872648</v>
      </c>
      <c r="E102" s="146">
        <v>782186.84</v>
      </c>
      <c r="F102" s="71">
        <f t="shared" si="1"/>
        <v>89.633717145974089</v>
      </c>
    </row>
    <row r="103" spans="1:6" ht="12.75">
      <c r="A103" s="69"/>
      <c r="B103" s="69" t="s">
        <v>317</v>
      </c>
      <c r="C103" s="69" t="s">
        <v>484</v>
      </c>
      <c r="D103" s="146">
        <v>2613084</v>
      </c>
      <c r="E103" s="146">
        <v>2609017.34</v>
      </c>
      <c r="F103" s="71">
        <f t="shared" si="1"/>
        <v>99.844373162133309</v>
      </c>
    </row>
    <row r="104" spans="1:6" ht="12.75">
      <c r="A104" s="69"/>
      <c r="B104" s="69" t="s">
        <v>335</v>
      </c>
      <c r="C104" s="69" t="s">
        <v>485</v>
      </c>
      <c r="D104" s="146">
        <v>50674</v>
      </c>
      <c r="E104" s="146">
        <v>47431.94</v>
      </c>
      <c r="F104" s="71">
        <f t="shared" si="1"/>
        <v>93.602123376879661</v>
      </c>
    </row>
    <row r="105" spans="1:6" ht="25.5">
      <c r="A105" s="69"/>
      <c r="B105" s="69" t="s">
        <v>318</v>
      </c>
      <c r="C105" s="69" t="s">
        <v>664</v>
      </c>
      <c r="D105" s="146">
        <v>7</v>
      </c>
      <c r="E105" s="146">
        <v>0</v>
      </c>
      <c r="F105" s="71">
        <f t="shared" si="1"/>
        <v>0</v>
      </c>
    </row>
    <row r="106" spans="1:6" ht="12.75">
      <c r="A106" s="69"/>
      <c r="B106" s="69" t="s">
        <v>322</v>
      </c>
      <c r="C106" s="69" t="s">
        <v>486</v>
      </c>
      <c r="D106" s="146">
        <v>3178395</v>
      </c>
      <c r="E106" s="146">
        <v>3176592.41</v>
      </c>
      <c r="F106" s="71">
        <f t="shared" si="1"/>
        <v>99.943286155433796</v>
      </c>
    </row>
    <row r="107" spans="1:6" ht="25.5">
      <c r="A107" s="69"/>
      <c r="B107" s="69" t="s">
        <v>319</v>
      </c>
      <c r="C107" s="69" t="s">
        <v>487</v>
      </c>
      <c r="D107" s="146">
        <v>439697</v>
      </c>
      <c r="E107" s="146">
        <v>439210.34</v>
      </c>
      <c r="F107" s="71">
        <f t="shared" si="1"/>
        <v>99.889319235746441</v>
      </c>
    </row>
    <row r="108" spans="1:6" ht="25.5">
      <c r="A108" s="69"/>
      <c r="B108" s="69" t="s">
        <v>321</v>
      </c>
      <c r="C108" s="69" t="s">
        <v>488</v>
      </c>
      <c r="D108" s="146">
        <v>1128222</v>
      </c>
      <c r="E108" s="146">
        <v>1125775.49</v>
      </c>
      <c r="F108" s="71">
        <f t="shared" si="1"/>
        <v>99.783153492840952</v>
      </c>
    </row>
    <row r="109" spans="1:6" ht="12.75">
      <c r="A109" s="69"/>
      <c r="B109" s="69" t="s">
        <v>351</v>
      </c>
      <c r="C109" s="69" t="s">
        <v>489</v>
      </c>
      <c r="D109" s="146">
        <v>151038</v>
      </c>
      <c r="E109" s="146">
        <v>150968.75</v>
      </c>
      <c r="F109" s="71">
        <f t="shared" si="1"/>
        <v>99.954150611104481</v>
      </c>
    </row>
    <row r="110" spans="1:6" ht="12.75">
      <c r="A110" s="69"/>
      <c r="B110" s="69" t="s">
        <v>345</v>
      </c>
      <c r="C110" s="69" t="s">
        <v>490</v>
      </c>
      <c r="D110" s="146">
        <v>413314</v>
      </c>
      <c r="E110" s="146">
        <v>413151.46</v>
      </c>
      <c r="F110" s="71">
        <f t="shared" si="1"/>
        <v>99.960673967008134</v>
      </c>
    </row>
    <row r="111" spans="1:6" ht="12.75">
      <c r="A111" s="69"/>
      <c r="B111" s="69" t="s">
        <v>352</v>
      </c>
      <c r="C111" s="69" t="s">
        <v>491</v>
      </c>
      <c r="D111" s="146">
        <v>15890353</v>
      </c>
      <c r="E111" s="146">
        <v>15890336.34</v>
      </c>
      <c r="F111" s="71">
        <f t="shared" si="1"/>
        <v>99.999895156514143</v>
      </c>
    </row>
    <row r="112" spans="1:6" ht="12.75">
      <c r="A112" s="69"/>
      <c r="B112" s="69" t="s">
        <v>327</v>
      </c>
      <c r="C112" s="69" t="s">
        <v>492</v>
      </c>
      <c r="D112" s="146">
        <v>2036318</v>
      </c>
      <c r="E112" s="146">
        <v>2035587.93</v>
      </c>
      <c r="F112" s="71">
        <f t="shared" si="1"/>
        <v>99.964147544735155</v>
      </c>
    </row>
    <row r="113" spans="1:6" ht="12.75">
      <c r="A113" s="69"/>
      <c r="B113" s="69" t="s">
        <v>340</v>
      </c>
      <c r="C113" s="69" t="s">
        <v>493</v>
      </c>
      <c r="D113" s="146">
        <v>8425135</v>
      </c>
      <c r="E113" s="146">
        <v>8417274.6199999992</v>
      </c>
      <c r="F113" s="71">
        <f t="shared" si="1"/>
        <v>99.906703216031545</v>
      </c>
    </row>
    <row r="114" spans="1:6" ht="25.5">
      <c r="A114" s="69"/>
      <c r="B114" s="69" t="s">
        <v>332</v>
      </c>
      <c r="C114" s="69" t="s">
        <v>438</v>
      </c>
      <c r="D114" s="146">
        <v>141558</v>
      </c>
      <c r="E114" s="146">
        <v>141558</v>
      </c>
      <c r="F114" s="71">
        <f t="shared" si="1"/>
        <v>100</v>
      </c>
    </row>
    <row r="115" spans="1:6" ht="12.75">
      <c r="A115" s="69"/>
      <c r="B115" s="69" t="s">
        <v>349</v>
      </c>
      <c r="C115" s="69" t="s">
        <v>470</v>
      </c>
      <c r="D115" s="146">
        <v>3159868</v>
      </c>
      <c r="E115" s="146">
        <v>3159852.29</v>
      </c>
      <c r="F115" s="71">
        <f t="shared" si="1"/>
        <v>99.999502827333302</v>
      </c>
    </row>
    <row r="116" spans="1:6" ht="25.5">
      <c r="A116" s="69"/>
      <c r="B116" s="69" t="s">
        <v>353</v>
      </c>
      <c r="C116" s="69" t="s">
        <v>494</v>
      </c>
      <c r="D116" s="146">
        <v>111392651</v>
      </c>
      <c r="E116" s="146">
        <v>111126200.89</v>
      </c>
      <c r="F116" s="71">
        <f t="shared" si="1"/>
        <v>99.760800997545161</v>
      </c>
    </row>
    <row r="117" spans="1:6" ht="12.75">
      <c r="A117" s="69"/>
      <c r="B117" s="69" t="s">
        <v>354</v>
      </c>
      <c r="C117" s="69" t="s">
        <v>495</v>
      </c>
      <c r="D117" s="146">
        <v>293128</v>
      </c>
      <c r="E117" s="146">
        <v>293127.36</v>
      </c>
      <c r="F117" s="71">
        <f t="shared" si="1"/>
        <v>99.999781665347555</v>
      </c>
    </row>
    <row r="118" spans="1:6" ht="25.5">
      <c r="A118" s="69"/>
      <c r="B118" s="69" t="s">
        <v>355</v>
      </c>
      <c r="C118" s="69" t="s">
        <v>496</v>
      </c>
      <c r="D118" s="146">
        <v>722</v>
      </c>
      <c r="E118" s="146">
        <v>721.13</v>
      </c>
      <c r="F118" s="71">
        <f t="shared" si="1"/>
        <v>99.87950138504155</v>
      </c>
    </row>
    <row r="119" spans="1:6" ht="25.5">
      <c r="A119" s="69"/>
      <c r="B119" s="69" t="s">
        <v>356</v>
      </c>
      <c r="C119" s="69" t="s">
        <v>497</v>
      </c>
      <c r="D119" s="146">
        <v>2277</v>
      </c>
      <c r="E119" s="146">
        <v>2270.63</v>
      </c>
      <c r="F119" s="71">
        <f t="shared" si="1"/>
        <v>99.720245937637245</v>
      </c>
    </row>
    <row r="120" spans="1:6" ht="25.5">
      <c r="A120" s="69"/>
      <c r="B120" s="69" t="s">
        <v>342</v>
      </c>
      <c r="C120" s="69" t="s">
        <v>498</v>
      </c>
      <c r="D120" s="146">
        <v>245277</v>
      </c>
      <c r="E120" s="146">
        <v>244770.91</v>
      </c>
      <c r="F120" s="71">
        <f t="shared" si="1"/>
        <v>99.793665936879535</v>
      </c>
    </row>
    <row r="121" spans="1:6" ht="12.75">
      <c r="A121" s="69"/>
      <c r="B121" s="69" t="s">
        <v>343</v>
      </c>
      <c r="C121" s="69" t="s">
        <v>499</v>
      </c>
      <c r="D121" s="146">
        <v>114948</v>
      </c>
      <c r="E121" s="146">
        <v>114839.36</v>
      </c>
      <c r="F121" s="71">
        <f t="shared" si="1"/>
        <v>99.905487698785535</v>
      </c>
    </row>
    <row r="122" spans="1:6" ht="25.5">
      <c r="A122" s="69"/>
      <c r="B122" s="69" t="s">
        <v>357</v>
      </c>
      <c r="C122" s="69" t="s">
        <v>500</v>
      </c>
      <c r="D122" s="146">
        <v>39779768</v>
      </c>
      <c r="E122" s="146">
        <v>39528281.340000004</v>
      </c>
      <c r="F122" s="71">
        <f t="shared" si="1"/>
        <v>99.367802597541555</v>
      </c>
    </row>
    <row r="123" spans="1:6" ht="25.5">
      <c r="A123" s="69"/>
      <c r="B123" s="69" t="s">
        <v>358</v>
      </c>
      <c r="C123" s="69" t="s">
        <v>501</v>
      </c>
      <c r="D123" s="146">
        <v>33873</v>
      </c>
      <c r="E123" s="146">
        <v>33835.96</v>
      </c>
      <c r="F123" s="71">
        <f t="shared" si="1"/>
        <v>99.890650370501575</v>
      </c>
    </row>
    <row r="124" spans="1:6" ht="12.75">
      <c r="A124" s="69"/>
      <c r="B124" s="69" t="s">
        <v>359</v>
      </c>
      <c r="C124" s="69" t="s">
        <v>502</v>
      </c>
      <c r="D124" s="146">
        <v>33483300</v>
      </c>
      <c r="E124" s="146">
        <v>33480979.82</v>
      </c>
      <c r="F124" s="71">
        <f t="shared" si="1"/>
        <v>99.993070635212177</v>
      </c>
    </row>
    <row r="125" spans="1:6" ht="12.75">
      <c r="A125" s="69"/>
      <c r="B125" s="69" t="s">
        <v>366</v>
      </c>
      <c r="C125" s="69" t="s">
        <v>503</v>
      </c>
      <c r="D125" s="146">
        <v>6939230</v>
      </c>
      <c r="E125" s="146">
        <v>6934780.0199999996</v>
      </c>
      <c r="F125" s="71">
        <f t="shared" si="1"/>
        <v>99.935872135669229</v>
      </c>
    </row>
    <row r="126" spans="1:6" s="56" customFormat="1" ht="12.75">
      <c r="A126" s="104" t="s">
        <v>199</v>
      </c>
      <c r="B126" s="104"/>
      <c r="C126" s="104" t="s">
        <v>504</v>
      </c>
      <c r="D126" s="145">
        <v>479413</v>
      </c>
      <c r="E126" s="145">
        <v>478971.64</v>
      </c>
      <c r="F126" s="105">
        <f t="shared" si="1"/>
        <v>99.90793741513059</v>
      </c>
    </row>
    <row r="127" spans="1:6" ht="25.5">
      <c r="A127" s="69"/>
      <c r="B127" s="69" t="s">
        <v>316</v>
      </c>
      <c r="C127" s="69" t="s">
        <v>505</v>
      </c>
      <c r="D127" s="146">
        <v>159347</v>
      </c>
      <c r="E127" s="146">
        <v>158919.26</v>
      </c>
      <c r="F127" s="71">
        <f t="shared" si="1"/>
        <v>99.731566957645896</v>
      </c>
    </row>
    <row r="128" spans="1:6" ht="12.75">
      <c r="A128" s="69"/>
      <c r="B128" s="69" t="s">
        <v>318</v>
      </c>
      <c r="C128" s="69" t="s">
        <v>506</v>
      </c>
      <c r="D128" s="146">
        <v>43845</v>
      </c>
      <c r="E128" s="146">
        <v>43844.55</v>
      </c>
      <c r="F128" s="71">
        <f t="shared" si="1"/>
        <v>99.998973657201503</v>
      </c>
    </row>
    <row r="129" spans="1:6" ht="12.75">
      <c r="A129" s="69"/>
      <c r="B129" s="69" t="s">
        <v>323</v>
      </c>
      <c r="C129" s="69" t="s">
        <v>507</v>
      </c>
      <c r="D129" s="146">
        <v>182526</v>
      </c>
      <c r="E129" s="146">
        <v>182525.88</v>
      </c>
      <c r="F129" s="71">
        <f t="shared" si="1"/>
        <v>99.999934255941625</v>
      </c>
    </row>
    <row r="130" spans="1:6" ht="12.75">
      <c r="A130" s="69"/>
      <c r="B130" s="69" t="s">
        <v>361</v>
      </c>
      <c r="C130" s="69" t="s">
        <v>508</v>
      </c>
      <c r="D130" s="146">
        <v>87447</v>
      </c>
      <c r="E130" s="146">
        <v>87434.45</v>
      </c>
      <c r="F130" s="71">
        <f t="shared" si="1"/>
        <v>99.98564844991823</v>
      </c>
    </row>
    <row r="131" spans="1:6" ht="12.75">
      <c r="A131" s="69"/>
      <c r="B131" s="69" t="s">
        <v>588</v>
      </c>
      <c r="C131" s="69" t="s">
        <v>594</v>
      </c>
      <c r="D131" s="146">
        <v>6248</v>
      </c>
      <c r="E131" s="146">
        <v>6247.5</v>
      </c>
      <c r="F131" s="71">
        <f t="shared" si="1"/>
        <v>99.991997439180537</v>
      </c>
    </row>
    <row r="132" spans="1:6" s="56" customFormat="1" ht="12.75">
      <c r="A132" s="104" t="s">
        <v>200</v>
      </c>
      <c r="B132" s="104"/>
      <c r="C132" s="104" t="s">
        <v>509</v>
      </c>
      <c r="D132" s="145">
        <v>10288135</v>
      </c>
      <c r="E132" s="145">
        <v>10287870.800000001</v>
      </c>
      <c r="F132" s="105">
        <f t="shared" si="1"/>
        <v>99.997431993262154</v>
      </c>
    </row>
    <row r="133" spans="1:6" ht="12.75">
      <c r="A133" s="69"/>
      <c r="B133" s="69" t="s">
        <v>316</v>
      </c>
      <c r="C133" s="69" t="s">
        <v>510</v>
      </c>
      <c r="D133" s="146">
        <v>121281</v>
      </c>
      <c r="E133" s="146">
        <v>121018.52</v>
      </c>
      <c r="F133" s="71">
        <f t="shared" si="1"/>
        <v>99.783576982379756</v>
      </c>
    </row>
    <row r="134" spans="1:6" s="56" customFormat="1" ht="12.75">
      <c r="A134" s="104"/>
      <c r="B134" s="104" t="s">
        <v>317</v>
      </c>
      <c r="C134" s="104" t="s">
        <v>511</v>
      </c>
      <c r="D134" s="145">
        <v>678262</v>
      </c>
      <c r="E134" s="145">
        <v>678262</v>
      </c>
      <c r="F134" s="105">
        <f t="shared" si="1"/>
        <v>100</v>
      </c>
    </row>
    <row r="135" spans="1:6" ht="12.75">
      <c r="A135" s="69"/>
      <c r="B135" s="69" t="s">
        <v>318</v>
      </c>
      <c r="C135" s="69" t="s">
        <v>512</v>
      </c>
      <c r="D135" s="146">
        <v>270807</v>
      </c>
      <c r="E135" s="146">
        <v>270806.32</v>
      </c>
      <c r="F135" s="71">
        <f t="shared" si="1"/>
        <v>99.999748898662148</v>
      </c>
    </row>
    <row r="136" spans="1:6" ht="12.75">
      <c r="A136" s="69"/>
      <c r="B136" s="69" t="s">
        <v>321</v>
      </c>
      <c r="C136" s="69" t="s">
        <v>415</v>
      </c>
      <c r="D136" s="146">
        <v>648</v>
      </c>
      <c r="E136" s="146">
        <v>647.78</v>
      </c>
      <c r="F136" s="71">
        <f t="shared" ref="F136:F199" si="2">E136/D136*100</f>
        <v>99.966049382716051</v>
      </c>
    </row>
    <row r="137" spans="1:6" ht="12.75">
      <c r="A137" s="69"/>
      <c r="B137" s="69" t="s">
        <v>346</v>
      </c>
      <c r="C137" s="69" t="s">
        <v>513</v>
      </c>
      <c r="D137" s="146">
        <v>1220467</v>
      </c>
      <c r="E137" s="146">
        <v>1220466.78</v>
      </c>
      <c r="F137" s="71">
        <f t="shared" si="2"/>
        <v>99.999981974113197</v>
      </c>
    </row>
    <row r="138" spans="1:6" s="56" customFormat="1" ht="12.75">
      <c r="A138" s="104"/>
      <c r="B138" s="104" t="s">
        <v>333</v>
      </c>
      <c r="C138" s="104" t="s">
        <v>147</v>
      </c>
      <c r="D138" s="145">
        <v>1290772</v>
      </c>
      <c r="E138" s="145">
        <v>1290771.3999999999</v>
      </c>
      <c r="F138" s="105">
        <f t="shared" si="2"/>
        <v>99.999953516190303</v>
      </c>
    </row>
    <row r="139" spans="1:6" ht="12.75">
      <c r="A139" s="69"/>
      <c r="B139" s="69" t="s">
        <v>32</v>
      </c>
      <c r="C139" s="69" t="s">
        <v>440</v>
      </c>
      <c r="D139" s="146">
        <v>595648</v>
      </c>
      <c r="E139" s="146">
        <v>595648</v>
      </c>
      <c r="F139" s="71">
        <f t="shared" si="2"/>
        <v>100</v>
      </c>
    </row>
    <row r="140" spans="1:6" ht="12.75">
      <c r="A140" s="69"/>
      <c r="B140" s="69" t="s">
        <v>362</v>
      </c>
      <c r="C140" s="69" t="s">
        <v>514</v>
      </c>
      <c r="D140" s="146">
        <v>6110250</v>
      </c>
      <c r="E140" s="146">
        <v>6110250</v>
      </c>
      <c r="F140" s="71">
        <f t="shared" si="2"/>
        <v>100</v>
      </c>
    </row>
    <row r="141" spans="1:6" s="56" customFormat="1" ht="12.75">
      <c r="A141" s="104" t="s">
        <v>201</v>
      </c>
      <c r="B141" s="104"/>
      <c r="C141" s="104" t="s">
        <v>515</v>
      </c>
      <c r="D141" s="145">
        <v>191469</v>
      </c>
      <c r="E141" s="145">
        <v>190798.26</v>
      </c>
      <c r="F141" s="105">
        <f t="shared" si="2"/>
        <v>99.649687416761992</v>
      </c>
    </row>
    <row r="142" spans="1:6" ht="12.75">
      <c r="A142" s="69"/>
      <c r="B142" s="69" t="s">
        <v>316</v>
      </c>
      <c r="C142" s="69" t="s">
        <v>516</v>
      </c>
      <c r="D142" s="146">
        <v>55318</v>
      </c>
      <c r="E142" s="146">
        <v>54994.55</v>
      </c>
      <c r="F142" s="71">
        <f t="shared" si="2"/>
        <v>99.415289779095417</v>
      </c>
    </row>
    <row r="143" spans="1:6" ht="12.75">
      <c r="A143" s="69"/>
      <c r="B143" s="69" t="s">
        <v>335</v>
      </c>
      <c r="C143" s="69" t="s">
        <v>470</v>
      </c>
      <c r="D143" s="146">
        <v>9081</v>
      </c>
      <c r="E143" s="146">
        <v>9080.3799999999992</v>
      </c>
      <c r="F143" s="71">
        <f t="shared" si="2"/>
        <v>99.993172558088304</v>
      </c>
    </row>
    <row r="144" spans="1:6" ht="12.75">
      <c r="A144" s="69"/>
      <c r="B144" s="69" t="s">
        <v>318</v>
      </c>
      <c r="C144" s="69" t="s">
        <v>517</v>
      </c>
      <c r="D144" s="146">
        <v>127070</v>
      </c>
      <c r="E144" s="146">
        <v>126723.33</v>
      </c>
      <c r="F144" s="71">
        <f t="shared" si="2"/>
        <v>99.727181868261596</v>
      </c>
    </row>
    <row r="145" spans="1:6" s="56" customFormat="1" ht="12.75">
      <c r="A145" s="104" t="s">
        <v>202</v>
      </c>
      <c r="B145" s="104"/>
      <c r="C145" s="104" t="s">
        <v>518</v>
      </c>
      <c r="D145" s="145">
        <v>33195299</v>
      </c>
      <c r="E145" s="145">
        <v>32963796.25</v>
      </c>
      <c r="F145" s="105">
        <f t="shared" si="2"/>
        <v>99.302603811461381</v>
      </c>
    </row>
    <row r="146" spans="1:6" ht="12.75">
      <c r="A146" s="69"/>
      <c r="B146" s="69" t="s">
        <v>316</v>
      </c>
      <c r="C146" s="69" t="s">
        <v>519</v>
      </c>
      <c r="D146" s="146">
        <v>245486</v>
      </c>
      <c r="E146" s="146">
        <v>244775.77</v>
      </c>
      <c r="F146" s="71">
        <f t="shared" si="2"/>
        <v>99.710684112332274</v>
      </c>
    </row>
    <row r="147" spans="1:6" ht="12.75">
      <c r="A147" s="69"/>
      <c r="B147" s="69" t="s">
        <v>334</v>
      </c>
      <c r="C147" s="69" t="s">
        <v>578</v>
      </c>
      <c r="D147" s="146">
        <v>23850</v>
      </c>
      <c r="E147" s="146">
        <v>22264.82</v>
      </c>
      <c r="F147" s="71">
        <f t="shared" si="2"/>
        <v>93.353542976939195</v>
      </c>
    </row>
    <row r="148" spans="1:6" ht="12.75">
      <c r="A148" s="69"/>
      <c r="B148" s="69" t="s">
        <v>317</v>
      </c>
      <c r="C148" s="69" t="s">
        <v>579</v>
      </c>
      <c r="D148" s="146">
        <v>1215522</v>
      </c>
      <c r="E148" s="146">
        <v>1215522</v>
      </c>
      <c r="F148" s="71">
        <f t="shared" si="2"/>
        <v>100</v>
      </c>
    </row>
    <row r="149" spans="1:6" ht="12.75">
      <c r="A149" s="69"/>
      <c r="B149" s="69" t="s">
        <v>320</v>
      </c>
      <c r="C149" s="69" t="s">
        <v>580</v>
      </c>
      <c r="D149" s="146">
        <v>7100000</v>
      </c>
      <c r="E149" s="146">
        <v>7100000</v>
      </c>
      <c r="F149" s="71">
        <f t="shared" si="2"/>
        <v>100</v>
      </c>
    </row>
    <row r="150" spans="1:6" ht="12.75">
      <c r="A150" s="69"/>
      <c r="B150" s="69" t="s">
        <v>412</v>
      </c>
      <c r="C150" s="69" t="s">
        <v>520</v>
      </c>
      <c r="D150" s="146">
        <v>305791</v>
      </c>
      <c r="E150" s="146">
        <v>303672.78000000003</v>
      </c>
      <c r="F150" s="71">
        <f t="shared" si="2"/>
        <v>99.307298121919885</v>
      </c>
    </row>
    <row r="151" spans="1:6" ht="12.75">
      <c r="A151" s="69"/>
      <c r="B151" s="69" t="s">
        <v>573</v>
      </c>
      <c r="C151" s="69" t="s">
        <v>581</v>
      </c>
      <c r="D151" s="146">
        <v>1611040</v>
      </c>
      <c r="E151" s="146">
        <v>1384074.5</v>
      </c>
      <c r="F151" s="71">
        <f t="shared" si="2"/>
        <v>85.911864385738397</v>
      </c>
    </row>
    <row r="152" spans="1:6" ht="12.75">
      <c r="A152" s="69"/>
      <c r="B152" s="69" t="s">
        <v>339</v>
      </c>
      <c r="C152" s="69" t="s">
        <v>521</v>
      </c>
      <c r="D152" s="146">
        <v>13185</v>
      </c>
      <c r="E152" s="146">
        <v>13185</v>
      </c>
      <c r="F152" s="71">
        <f t="shared" si="2"/>
        <v>100</v>
      </c>
    </row>
    <row r="153" spans="1:6" ht="12.75">
      <c r="A153" s="69"/>
      <c r="B153" s="69" t="s">
        <v>356</v>
      </c>
      <c r="C153" s="69" t="s">
        <v>522</v>
      </c>
      <c r="D153" s="146">
        <v>3619594</v>
      </c>
      <c r="E153" s="146">
        <v>3619470.38</v>
      </c>
      <c r="F153" s="71">
        <f t="shared" si="2"/>
        <v>99.996584699830976</v>
      </c>
    </row>
    <row r="154" spans="1:6" ht="25.5">
      <c r="A154" s="69"/>
      <c r="B154" s="69" t="s">
        <v>367</v>
      </c>
      <c r="C154" s="69" t="s">
        <v>523</v>
      </c>
      <c r="D154" s="146">
        <v>2088120</v>
      </c>
      <c r="E154" s="146">
        <v>2088120</v>
      </c>
      <c r="F154" s="71">
        <f t="shared" si="2"/>
        <v>100</v>
      </c>
    </row>
    <row r="155" spans="1:6" ht="12.75">
      <c r="A155" s="69"/>
      <c r="B155" s="69" t="s">
        <v>32</v>
      </c>
      <c r="C155" s="69" t="s">
        <v>440</v>
      </c>
      <c r="D155" s="146">
        <v>1209311</v>
      </c>
      <c r="E155" s="146">
        <v>1209311</v>
      </c>
      <c r="F155" s="71">
        <f t="shared" si="2"/>
        <v>100</v>
      </c>
    </row>
    <row r="156" spans="1:6" ht="12.75">
      <c r="A156" s="69"/>
      <c r="B156" s="69" t="s">
        <v>362</v>
      </c>
      <c r="C156" s="69" t="s">
        <v>514</v>
      </c>
      <c r="D156" s="146">
        <v>7542247</v>
      </c>
      <c r="E156" s="146">
        <v>7542247</v>
      </c>
      <c r="F156" s="71">
        <f t="shared" si="2"/>
        <v>100</v>
      </c>
    </row>
    <row r="157" spans="1:6" ht="38.25">
      <c r="A157" s="69"/>
      <c r="B157" s="69" t="s">
        <v>36</v>
      </c>
      <c r="C157" s="69" t="s">
        <v>600</v>
      </c>
      <c r="D157" s="146">
        <v>284153</v>
      </c>
      <c r="E157" s="146">
        <v>284153</v>
      </c>
      <c r="F157" s="71">
        <f t="shared" si="2"/>
        <v>100</v>
      </c>
    </row>
    <row r="158" spans="1:6" ht="12.75">
      <c r="A158" s="69"/>
      <c r="B158" s="69" t="s">
        <v>359</v>
      </c>
      <c r="C158" s="69" t="s">
        <v>665</v>
      </c>
      <c r="D158" s="146">
        <v>7937000</v>
      </c>
      <c r="E158" s="146">
        <v>7937000</v>
      </c>
      <c r="F158" s="71">
        <f t="shared" si="2"/>
        <v>100</v>
      </c>
    </row>
    <row r="159" spans="1:6" s="56" customFormat="1" ht="12.75">
      <c r="A159" s="104" t="s">
        <v>203</v>
      </c>
      <c r="B159" s="104"/>
      <c r="C159" s="104" t="s">
        <v>524</v>
      </c>
      <c r="D159" s="145">
        <v>136015</v>
      </c>
      <c r="E159" s="145">
        <v>135295.46</v>
      </c>
      <c r="F159" s="105">
        <f t="shared" si="2"/>
        <v>99.470984817850976</v>
      </c>
    </row>
    <row r="160" spans="1:6" ht="12.75">
      <c r="A160" s="69"/>
      <c r="B160" s="69" t="s">
        <v>316</v>
      </c>
      <c r="C160" s="69" t="s">
        <v>525</v>
      </c>
      <c r="D160" s="146">
        <v>135016</v>
      </c>
      <c r="E160" s="146">
        <v>134296.70000000001</v>
      </c>
      <c r="F160" s="71">
        <f t="shared" si="2"/>
        <v>99.46724832612432</v>
      </c>
    </row>
    <row r="161" spans="1:6" ht="12.75">
      <c r="A161" s="69"/>
      <c r="B161" s="69" t="s">
        <v>337</v>
      </c>
      <c r="C161" s="69" t="s">
        <v>470</v>
      </c>
      <c r="D161" s="146">
        <v>999</v>
      </c>
      <c r="E161" s="146">
        <v>998.76</v>
      </c>
      <c r="F161" s="71">
        <f t="shared" si="2"/>
        <v>99.97597597597597</v>
      </c>
    </row>
    <row r="162" spans="1:6" s="56" customFormat="1" ht="12.75">
      <c r="A162" s="104" t="s">
        <v>598</v>
      </c>
      <c r="B162" s="104"/>
      <c r="C162" s="104" t="s">
        <v>597</v>
      </c>
      <c r="D162" s="145">
        <v>6527</v>
      </c>
      <c r="E162" s="145">
        <v>6457.28</v>
      </c>
      <c r="F162" s="105">
        <f t="shared" si="2"/>
        <v>98.931821663857818</v>
      </c>
    </row>
    <row r="163" spans="1:6" ht="12.75">
      <c r="A163" s="69"/>
      <c r="B163" s="69" t="s">
        <v>316</v>
      </c>
      <c r="C163" s="69" t="s">
        <v>601</v>
      </c>
      <c r="D163" s="146">
        <v>6527</v>
      </c>
      <c r="E163" s="146">
        <v>6457.28</v>
      </c>
      <c r="F163" s="71">
        <f t="shared" si="2"/>
        <v>98.931821663857818</v>
      </c>
    </row>
    <row r="164" spans="1:6" s="56" customFormat="1" ht="12.75">
      <c r="A164" s="104" t="s">
        <v>204</v>
      </c>
      <c r="B164" s="104"/>
      <c r="C164" s="104" t="s">
        <v>526</v>
      </c>
      <c r="D164" s="145">
        <v>21192663</v>
      </c>
      <c r="E164" s="145">
        <v>20867947.629999999</v>
      </c>
      <c r="F164" s="105">
        <f t="shared" si="2"/>
        <v>98.467793452856768</v>
      </c>
    </row>
    <row r="165" spans="1:6" ht="25.5">
      <c r="A165" s="69"/>
      <c r="B165" s="69" t="s">
        <v>316</v>
      </c>
      <c r="C165" s="69" t="s">
        <v>527</v>
      </c>
      <c r="D165" s="146">
        <v>158471</v>
      </c>
      <c r="E165" s="146">
        <v>154297.51</v>
      </c>
      <c r="F165" s="71">
        <f t="shared" si="2"/>
        <v>97.366401423604316</v>
      </c>
    </row>
    <row r="166" spans="1:6" ht="12.75">
      <c r="A166" s="69"/>
      <c r="B166" s="69" t="s">
        <v>318</v>
      </c>
      <c r="C166" s="69" t="s">
        <v>415</v>
      </c>
      <c r="D166" s="146">
        <v>4670</v>
      </c>
      <c r="E166" s="146">
        <v>2639.99</v>
      </c>
      <c r="F166" s="71">
        <f t="shared" si="2"/>
        <v>56.530835117773016</v>
      </c>
    </row>
    <row r="167" spans="1:6" ht="12.75">
      <c r="A167" s="69"/>
      <c r="B167" s="69" t="s">
        <v>319</v>
      </c>
      <c r="C167" s="69" t="s">
        <v>582</v>
      </c>
      <c r="D167" s="69">
        <v>1050000</v>
      </c>
      <c r="E167" s="69">
        <v>746377.53</v>
      </c>
      <c r="F167" s="176">
        <f t="shared" si="2"/>
        <v>71.083574285714292</v>
      </c>
    </row>
    <row r="168" spans="1:6" ht="12.75">
      <c r="A168" s="69"/>
      <c r="B168" s="69" t="s">
        <v>412</v>
      </c>
      <c r="C168" s="69" t="s">
        <v>595</v>
      </c>
      <c r="D168" s="69">
        <v>1249587</v>
      </c>
      <c r="E168" s="69">
        <v>1248600.97</v>
      </c>
      <c r="F168" s="176">
        <f t="shared" si="2"/>
        <v>99.921091528641057</v>
      </c>
    </row>
    <row r="169" spans="1:6" ht="12.75">
      <c r="A169" s="69"/>
      <c r="B169" s="69" t="s">
        <v>363</v>
      </c>
      <c r="C169" s="69" t="s">
        <v>528</v>
      </c>
      <c r="D169" s="69">
        <v>50000</v>
      </c>
      <c r="E169" s="69">
        <v>50000</v>
      </c>
      <c r="F169" s="176">
        <f t="shared" si="2"/>
        <v>100</v>
      </c>
    </row>
    <row r="170" spans="1:6" ht="12.75">
      <c r="A170" s="69"/>
      <c r="B170" s="69" t="s">
        <v>574</v>
      </c>
      <c r="C170" s="69" t="s">
        <v>583</v>
      </c>
      <c r="D170" s="69">
        <v>4454210</v>
      </c>
      <c r="E170" s="69">
        <v>4440306.63</v>
      </c>
      <c r="F170" s="176">
        <f t="shared" si="2"/>
        <v>99.687860024561019</v>
      </c>
    </row>
    <row r="171" spans="1:6" ht="12.75">
      <c r="A171" s="69"/>
      <c r="B171" s="69" t="s">
        <v>32</v>
      </c>
      <c r="C171" s="69" t="s">
        <v>440</v>
      </c>
      <c r="D171" s="69">
        <v>1418197</v>
      </c>
      <c r="E171" s="69">
        <v>1418197</v>
      </c>
      <c r="F171" s="176">
        <f t="shared" si="2"/>
        <v>100</v>
      </c>
    </row>
    <row r="172" spans="1:6" ht="12.75">
      <c r="A172" s="69"/>
      <c r="B172" s="69" t="s">
        <v>362</v>
      </c>
      <c r="C172" s="69" t="s">
        <v>514</v>
      </c>
      <c r="D172" s="69">
        <v>12807528</v>
      </c>
      <c r="E172" s="69">
        <v>12807528</v>
      </c>
      <c r="F172" s="176">
        <f t="shared" si="2"/>
        <v>100</v>
      </c>
    </row>
    <row r="173" spans="1:6" s="56" customFormat="1" ht="12.75">
      <c r="A173" s="104" t="s">
        <v>205</v>
      </c>
      <c r="B173" s="104"/>
      <c r="C173" s="104" t="s">
        <v>529</v>
      </c>
      <c r="D173" s="104">
        <v>274949</v>
      </c>
      <c r="E173" s="104">
        <v>274763.28000000003</v>
      </c>
      <c r="F173" s="175">
        <f t="shared" si="2"/>
        <v>99.932452927633861</v>
      </c>
    </row>
    <row r="174" spans="1:6" ht="12.75">
      <c r="A174" s="69"/>
      <c r="B174" s="69" t="s">
        <v>316</v>
      </c>
      <c r="C174" s="69" t="s">
        <v>530</v>
      </c>
      <c r="D174" s="69">
        <v>271554</v>
      </c>
      <c r="E174" s="69">
        <v>271368.90000000002</v>
      </c>
      <c r="F174" s="176">
        <f t="shared" si="2"/>
        <v>99.931836761749054</v>
      </c>
    </row>
    <row r="175" spans="1:6" ht="12.75">
      <c r="A175" s="69"/>
      <c r="B175" s="69" t="s">
        <v>317</v>
      </c>
      <c r="C175" s="69" t="s">
        <v>415</v>
      </c>
      <c r="D175" s="69">
        <v>3395</v>
      </c>
      <c r="E175" s="69">
        <v>3394.38</v>
      </c>
      <c r="F175" s="176">
        <f t="shared" si="2"/>
        <v>99.981737849779094</v>
      </c>
    </row>
    <row r="176" spans="1:6" s="56" customFormat="1" ht="12.75">
      <c r="A176" s="104" t="s">
        <v>206</v>
      </c>
      <c r="B176" s="104"/>
      <c r="C176" s="104" t="s">
        <v>531</v>
      </c>
      <c r="D176" s="104">
        <v>11859434</v>
      </c>
      <c r="E176" s="104">
        <v>11847208.550000001</v>
      </c>
      <c r="F176" s="175">
        <f t="shared" si="2"/>
        <v>99.896913714431918</v>
      </c>
    </row>
    <row r="177" spans="1:6" ht="12.75">
      <c r="A177" s="69"/>
      <c r="B177" s="69" t="s">
        <v>316</v>
      </c>
      <c r="C177" s="69" t="s">
        <v>532</v>
      </c>
      <c r="D177" s="69">
        <v>81481</v>
      </c>
      <c r="E177" s="69">
        <v>81210.710000000006</v>
      </c>
      <c r="F177" s="176">
        <f t="shared" si="2"/>
        <v>99.668278494372927</v>
      </c>
    </row>
    <row r="178" spans="1:6" ht="12.75">
      <c r="A178" s="69"/>
      <c r="B178" s="69" t="s">
        <v>334</v>
      </c>
      <c r="C178" s="69" t="s">
        <v>533</v>
      </c>
      <c r="D178" s="69">
        <v>414194</v>
      </c>
      <c r="E178" s="69">
        <v>414162.89</v>
      </c>
      <c r="F178" s="176">
        <f t="shared" si="2"/>
        <v>99.992489026881131</v>
      </c>
    </row>
    <row r="179" spans="1:6" ht="25.5">
      <c r="A179" s="69"/>
      <c r="B179" s="69" t="s">
        <v>317</v>
      </c>
      <c r="C179" s="69" t="s">
        <v>534</v>
      </c>
      <c r="D179" s="69">
        <v>4882096</v>
      </c>
      <c r="E179" s="69">
        <v>4880041.1900000004</v>
      </c>
      <c r="F179" s="176">
        <f t="shared" si="2"/>
        <v>99.957911315140052</v>
      </c>
    </row>
    <row r="180" spans="1:6" ht="12.75">
      <c r="A180" s="69"/>
      <c r="B180" s="69" t="s">
        <v>318</v>
      </c>
      <c r="C180" s="69" t="s">
        <v>415</v>
      </c>
      <c r="D180" s="69">
        <v>1650</v>
      </c>
      <c r="E180" s="69">
        <v>1649.99</v>
      </c>
      <c r="F180" s="176">
        <f t="shared" si="2"/>
        <v>99.99939393939394</v>
      </c>
    </row>
    <row r="181" spans="1:6" ht="12.75">
      <c r="A181" s="69"/>
      <c r="B181" s="69" t="s">
        <v>322</v>
      </c>
      <c r="C181" s="69" t="s">
        <v>535</v>
      </c>
      <c r="D181" s="69">
        <v>5831431</v>
      </c>
      <c r="E181" s="69">
        <v>5828873.4100000001</v>
      </c>
      <c r="F181" s="176">
        <f t="shared" si="2"/>
        <v>99.956141297050422</v>
      </c>
    </row>
    <row r="182" spans="1:6" ht="12.75">
      <c r="A182" s="69"/>
      <c r="B182" s="69" t="s">
        <v>319</v>
      </c>
      <c r="C182" s="69" t="s">
        <v>536</v>
      </c>
      <c r="D182" s="69">
        <v>426450</v>
      </c>
      <c r="E182" s="69">
        <v>425896.36</v>
      </c>
      <c r="F182" s="176">
        <f t="shared" si="2"/>
        <v>99.87017469808886</v>
      </c>
    </row>
    <row r="183" spans="1:6" ht="12.75">
      <c r="A183" s="69"/>
      <c r="B183" s="69" t="s">
        <v>337</v>
      </c>
      <c r="C183" s="69" t="s">
        <v>470</v>
      </c>
      <c r="D183" s="69">
        <v>218816</v>
      </c>
      <c r="E183" s="69">
        <v>212058</v>
      </c>
      <c r="F183" s="176">
        <f t="shared" si="2"/>
        <v>96.911560397777123</v>
      </c>
    </row>
    <row r="184" spans="1:6" ht="12.75">
      <c r="A184" s="69"/>
      <c r="B184" s="69" t="s">
        <v>32</v>
      </c>
      <c r="C184" s="69" t="s">
        <v>440</v>
      </c>
      <c r="D184" s="69">
        <v>3316</v>
      </c>
      <c r="E184" s="69">
        <v>3316</v>
      </c>
      <c r="F184" s="176">
        <f t="shared" si="2"/>
        <v>100</v>
      </c>
    </row>
    <row r="185" spans="1:6" s="56" customFormat="1" ht="25.5">
      <c r="A185" s="104" t="s">
        <v>207</v>
      </c>
      <c r="B185" s="104"/>
      <c r="C185" s="104" t="s">
        <v>537</v>
      </c>
      <c r="D185" s="104">
        <v>110899</v>
      </c>
      <c r="E185" s="104">
        <v>110895</v>
      </c>
      <c r="F185" s="175">
        <f t="shared" si="2"/>
        <v>99.9963931144555</v>
      </c>
    </row>
    <row r="186" spans="1:6" ht="12.75">
      <c r="A186" s="69"/>
      <c r="B186" s="69" t="s">
        <v>334</v>
      </c>
      <c r="C186" s="69" t="s">
        <v>596</v>
      </c>
      <c r="D186" s="69">
        <v>31226</v>
      </c>
      <c r="E186" s="69">
        <v>31226</v>
      </c>
      <c r="F186" s="176">
        <f t="shared" si="2"/>
        <v>100</v>
      </c>
    </row>
    <row r="187" spans="1:6" ht="12.75">
      <c r="A187" s="69"/>
      <c r="B187" s="69" t="s">
        <v>335</v>
      </c>
      <c r="C187" s="69" t="s">
        <v>538</v>
      </c>
      <c r="D187" s="69">
        <v>79673</v>
      </c>
      <c r="E187" s="69">
        <v>79669</v>
      </c>
      <c r="F187" s="176">
        <f t="shared" si="2"/>
        <v>99.994979478618845</v>
      </c>
    </row>
    <row r="188" spans="1:6" s="56" customFormat="1" ht="12.75">
      <c r="A188" s="104" t="s">
        <v>271</v>
      </c>
      <c r="B188" s="104"/>
      <c r="C188" s="104" t="s">
        <v>539</v>
      </c>
      <c r="D188" s="104">
        <v>48582</v>
      </c>
      <c r="E188" s="104">
        <v>47678.81</v>
      </c>
      <c r="F188" s="175">
        <f t="shared" si="2"/>
        <v>98.140895805030667</v>
      </c>
    </row>
    <row r="189" spans="1:6" ht="12.75">
      <c r="A189" s="69"/>
      <c r="B189" s="69" t="s">
        <v>316</v>
      </c>
      <c r="C189" s="69" t="s">
        <v>540</v>
      </c>
      <c r="D189" s="69">
        <v>48582</v>
      </c>
      <c r="E189" s="69">
        <v>47678.81</v>
      </c>
      <c r="F189" s="176">
        <f t="shared" si="2"/>
        <v>98.140895805030667</v>
      </c>
    </row>
    <row r="190" spans="1:6" s="56" customFormat="1" ht="12.75">
      <c r="A190" s="104" t="s">
        <v>208</v>
      </c>
      <c r="B190" s="104"/>
      <c r="C190" s="104" t="s">
        <v>541</v>
      </c>
      <c r="D190" s="104">
        <v>2404087</v>
      </c>
      <c r="E190" s="104">
        <v>2379187.44</v>
      </c>
      <c r="F190" s="175">
        <f t="shared" si="2"/>
        <v>98.964282074650384</v>
      </c>
    </row>
    <row r="191" spans="1:6" ht="12.75">
      <c r="A191" s="69"/>
      <c r="B191" s="69" t="s">
        <v>316</v>
      </c>
      <c r="C191" s="69" t="s">
        <v>542</v>
      </c>
      <c r="D191" s="69">
        <v>108130</v>
      </c>
      <c r="E191" s="69">
        <v>107896.95</v>
      </c>
      <c r="F191" s="176">
        <f t="shared" si="2"/>
        <v>99.784472394340142</v>
      </c>
    </row>
    <row r="192" spans="1:6" ht="12.75">
      <c r="A192" s="69"/>
      <c r="B192" s="69" t="s">
        <v>323</v>
      </c>
      <c r="C192" s="69" t="s">
        <v>584</v>
      </c>
      <c r="D192" s="69">
        <v>19349</v>
      </c>
      <c r="E192" s="69">
        <v>19348.14</v>
      </c>
      <c r="F192" s="176">
        <f t="shared" si="2"/>
        <v>99.995555325856628</v>
      </c>
    </row>
    <row r="193" spans="1:6" ht="12.75">
      <c r="A193" s="69"/>
      <c r="B193" s="69" t="s">
        <v>320</v>
      </c>
      <c r="C193" s="69" t="s">
        <v>602</v>
      </c>
      <c r="D193" s="69">
        <v>4000</v>
      </c>
      <c r="E193" s="69">
        <v>4000</v>
      </c>
      <c r="F193" s="176">
        <f t="shared" si="2"/>
        <v>100</v>
      </c>
    </row>
    <row r="194" spans="1:6" ht="25.5">
      <c r="A194" s="69"/>
      <c r="B194" s="69" t="s">
        <v>321</v>
      </c>
      <c r="C194" s="69" t="s">
        <v>543</v>
      </c>
      <c r="D194" s="69">
        <v>4131</v>
      </c>
      <c r="E194" s="69">
        <v>4117.59</v>
      </c>
      <c r="F194" s="176">
        <f t="shared" si="2"/>
        <v>99.675381263616558</v>
      </c>
    </row>
    <row r="195" spans="1:6" ht="12.75">
      <c r="A195" s="69"/>
      <c r="B195" s="69" t="s">
        <v>351</v>
      </c>
      <c r="C195" s="69" t="s">
        <v>544</v>
      </c>
      <c r="D195" s="69">
        <v>24500</v>
      </c>
      <c r="E195" s="69">
        <v>24499.93</v>
      </c>
      <c r="F195" s="176">
        <f t="shared" si="2"/>
        <v>99.99971428571429</v>
      </c>
    </row>
    <row r="196" spans="1:6" ht="12.75">
      <c r="A196" s="69"/>
      <c r="B196" s="69" t="s">
        <v>336</v>
      </c>
      <c r="C196" s="69" t="s">
        <v>545</v>
      </c>
      <c r="D196" s="69">
        <v>9156</v>
      </c>
      <c r="E196" s="69">
        <v>9155.8799999999992</v>
      </c>
      <c r="F196" s="176">
        <f t="shared" si="2"/>
        <v>99.998689384010476</v>
      </c>
    </row>
    <row r="197" spans="1:6" ht="12.75">
      <c r="A197" s="69"/>
      <c r="B197" s="69" t="s">
        <v>344</v>
      </c>
      <c r="C197" s="69" t="s">
        <v>546</v>
      </c>
      <c r="D197" s="69">
        <v>2037401</v>
      </c>
      <c r="E197" s="69">
        <v>2012750.51</v>
      </c>
      <c r="F197" s="176">
        <f t="shared" si="2"/>
        <v>98.790101212279751</v>
      </c>
    </row>
    <row r="198" spans="1:6" ht="12.75">
      <c r="A198" s="69"/>
      <c r="B198" s="69" t="s">
        <v>346</v>
      </c>
      <c r="C198" s="69" t="s">
        <v>547</v>
      </c>
      <c r="D198" s="69">
        <v>2051</v>
      </c>
      <c r="E198" s="69">
        <v>2050.1</v>
      </c>
      <c r="F198" s="176">
        <f t="shared" si="2"/>
        <v>99.956118966357863</v>
      </c>
    </row>
    <row r="199" spans="1:6" ht="38.25">
      <c r="A199" s="69"/>
      <c r="B199" s="69" t="s">
        <v>368</v>
      </c>
      <c r="C199" s="69" t="s">
        <v>585</v>
      </c>
      <c r="D199" s="69">
        <v>64546</v>
      </c>
      <c r="E199" s="69">
        <v>64545.34</v>
      </c>
      <c r="F199" s="176">
        <f t="shared" si="2"/>
        <v>99.99897747342979</v>
      </c>
    </row>
    <row r="200" spans="1:6" ht="12.75">
      <c r="A200" s="69"/>
      <c r="B200" s="69" t="s">
        <v>408</v>
      </c>
      <c r="C200" s="69" t="s">
        <v>666</v>
      </c>
      <c r="D200" s="69">
        <v>1580</v>
      </c>
      <c r="E200" s="69">
        <v>1580</v>
      </c>
      <c r="F200" s="176">
        <f t="shared" ref="F200:F233" si="3">E200/D200*100</f>
        <v>100</v>
      </c>
    </row>
    <row r="201" spans="1:6" ht="12.75">
      <c r="A201" s="69"/>
      <c r="B201" s="69" t="s">
        <v>32</v>
      </c>
      <c r="C201" s="69" t="s">
        <v>440</v>
      </c>
      <c r="D201" s="69">
        <v>129243</v>
      </c>
      <c r="E201" s="69">
        <v>129243</v>
      </c>
      <c r="F201" s="176">
        <f t="shared" si="3"/>
        <v>100</v>
      </c>
    </row>
    <row r="202" spans="1:6" s="56" customFormat="1" ht="12.75">
      <c r="A202" s="104" t="s">
        <v>209</v>
      </c>
      <c r="B202" s="104"/>
      <c r="C202" s="104" t="s">
        <v>548</v>
      </c>
      <c r="D202" s="104">
        <v>63544</v>
      </c>
      <c r="E202" s="104">
        <v>63201.99</v>
      </c>
      <c r="F202" s="175">
        <f t="shared" si="3"/>
        <v>99.461774518443917</v>
      </c>
    </row>
    <row r="203" spans="1:6" ht="25.5">
      <c r="A203" s="69"/>
      <c r="B203" s="69" t="s">
        <v>316</v>
      </c>
      <c r="C203" s="69" t="s">
        <v>549</v>
      </c>
      <c r="D203" s="69">
        <v>63544</v>
      </c>
      <c r="E203" s="69">
        <v>63201.99</v>
      </c>
      <c r="F203" s="176">
        <f t="shared" si="3"/>
        <v>99.461774518443917</v>
      </c>
    </row>
    <row r="204" spans="1:6" s="56" customFormat="1" ht="12.75">
      <c r="A204" s="104" t="s">
        <v>313</v>
      </c>
      <c r="B204" s="104"/>
      <c r="C204" s="104" t="s">
        <v>550</v>
      </c>
      <c r="D204" s="104">
        <v>2730177</v>
      </c>
      <c r="E204" s="104">
        <v>2728078.23</v>
      </c>
      <c r="F204" s="175">
        <f t="shared" si="3"/>
        <v>99.923126962098067</v>
      </c>
    </row>
    <row r="205" spans="1:6" ht="12.75">
      <c r="A205" s="69"/>
      <c r="B205" s="69" t="s">
        <v>316</v>
      </c>
      <c r="C205" s="69" t="s">
        <v>551</v>
      </c>
      <c r="D205" s="69">
        <v>114364</v>
      </c>
      <c r="E205" s="69">
        <v>113003.41</v>
      </c>
      <c r="F205" s="176">
        <f t="shared" si="3"/>
        <v>98.810298695393655</v>
      </c>
    </row>
    <row r="206" spans="1:6" ht="12.75">
      <c r="A206" s="69"/>
      <c r="B206" s="69" t="s">
        <v>334</v>
      </c>
      <c r="C206" s="69" t="s">
        <v>552</v>
      </c>
      <c r="D206" s="69">
        <v>76568</v>
      </c>
      <c r="E206" s="69">
        <v>76364.87</v>
      </c>
      <c r="F206" s="176">
        <f t="shared" si="3"/>
        <v>99.734706404764381</v>
      </c>
    </row>
    <row r="207" spans="1:6" ht="12.75">
      <c r="A207" s="69"/>
      <c r="B207" s="69" t="s">
        <v>318</v>
      </c>
      <c r="C207" s="69" t="s">
        <v>553</v>
      </c>
      <c r="D207" s="69">
        <v>926367</v>
      </c>
      <c r="E207" s="69">
        <v>926249.92</v>
      </c>
      <c r="F207" s="176">
        <f t="shared" si="3"/>
        <v>99.987361380532775</v>
      </c>
    </row>
    <row r="208" spans="1:6" ht="12.75">
      <c r="A208" s="69"/>
      <c r="B208" s="69" t="s">
        <v>319</v>
      </c>
      <c r="C208" s="69" t="s">
        <v>554</v>
      </c>
      <c r="D208" s="69">
        <v>400141</v>
      </c>
      <c r="E208" s="69">
        <v>400124.29</v>
      </c>
      <c r="F208" s="176">
        <f t="shared" si="3"/>
        <v>99.995823972049848</v>
      </c>
    </row>
    <row r="209" spans="1:6" ht="12.75">
      <c r="A209" s="69"/>
      <c r="B209" s="69" t="s">
        <v>323</v>
      </c>
      <c r="C209" s="69" t="s">
        <v>555</v>
      </c>
      <c r="D209" s="69">
        <v>935174</v>
      </c>
      <c r="E209" s="69">
        <v>935174</v>
      </c>
      <c r="F209" s="176">
        <f t="shared" si="3"/>
        <v>100</v>
      </c>
    </row>
    <row r="210" spans="1:6" ht="12.75">
      <c r="A210" s="69"/>
      <c r="B210" s="69" t="s">
        <v>320</v>
      </c>
      <c r="C210" s="69" t="s">
        <v>556</v>
      </c>
      <c r="D210" s="69">
        <v>259387</v>
      </c>
      <c r="E210" s="69">
        <v>258986.74</v>
      </c>
      <c r="F210" s="176">
        <f t="shared" si="3"/>
        <v>99.845690030726288</v>
      </c>
    </row>
    <row r="211" spans="1:6" ht="12.75">
      <c r="A211" s="69"/>
      <c r="B211" s="69" t="s">
        <v>337</v>
      </c>
      <c r="C211" s="69" t="s">
        <v>470</v>
      </c>
      <c r="D211" s="69">
        <v>8373</v>
      </c>
      <c r="E211" s="69">
        <v>8372</v>
      </c>
      <c r="F211" s="176">
        <f t="shared" si="3"/>
        <v>99.98805684939687</v>
      </c>
    </row>
    <row r="212" spans="1:6" ht="12.75">
      <c r="A212" s="69"/>
      <c r="B212" s="69" t="s">
        <v>32</v>
      </c>
      <c r="C212" s="69" t="s">
        <v>440</v>
      </c>
      <c r="D212" s="69">
        <v>9803</v>
      </c>
      <c r="E212" s="69">
        <v>9803</v>
      </c>
      <c r="F212" s="176">
        <f t="shared" si="3"/>
        <v>100</v>
      </c>
    </row>
    <row r="213" spans="1:6" s="56" customFormat="1" ht="12.75">
      <c r="A213" s="104" t="s">
        <v>314</v>
      </c>
      <c r="B213" s="104"/>
      <c r="C213" s="104" t="s">
        <v>557</v>
      </c>
      <c r="D213" s="104">
        <v>1132324</v>
      </c>
      <c r="E213" s="104">
        <v>1126098.95</v>
      </c>
      <c r="F213" s="175">
        <f t="shared" si="3"/>
        <v>99.450241273699049</v>
      </c>
    </row>
    <row r="214" spans="1:6" ht="12.75">
      <c r="A214" s="69"/>
      <c r="B214" s="69" t="s">
        <v>316</v>
      </c>
      <c r="C214" s="69" t="s">
        <v>558</v>
      </c>
      <c r="D214" s="69">
        <v>227401</v>
      </c>
      <c r="E214" s="69">
        <v>227346.66</v>
      </c>
      <c r="F214" s="176">
        <f t="shared" si="3"/>
        <v>99.9761038869662</v>
      </c>
    </row>
    <row r="215" spans="1:6" ht="12.75">
      <c r="A215" s="69"/>
      <c r="B215" s="69" t="s">
        <v>317</v>
      </c>
      <c r="C215" s="69" t="s">
        <v>559</v>
      </c>
      <c r="D215" s="69">
        <v>63845</v>
      </c>
      <c r="E215" s="69">
        <v>63816.21</v>
      </c>
      <c r="F215" s="176">
        <f t="shared" si="3"/>
        <v>99.954906413971329</v>
      </c>
    </row>
    <row r="216" spans="1:6" ht="12.75">
      <c r="A216" s="69"/>
      <c r="B216" s="69" t="s">
        <v>318</v>
      </c>
      <c r="C216" s="69" t="s">
        <v>415</v>
      </c>
      <c r="D216" s="69">
        <v>148</v>
      </c>
      <c r="E216" s="69">
        <v>147.32</v>
      </c>
      <c r="F216" s="176">
        <f t="shared" si="3"/>
        <v>99.540540540540533</v>
      </c>
    </row>
    <row r="217" spans="1:6" ht="12.75">
      <c r="A217" s="69"/>
      <c r="B217" s="69" t="s">
        <v>319</v>
      </c>
      <c r="C217" s="69" t="s">
        <v>560</v>
      </c>
      <c r="D217" s="69">
        <v>704668</v>
      </c>
      <c r="E217" s="69">
        <v>698534.69</v>
      </c>
      <c r="F217" s="176">
        <f t="shared" si="3"/>
        <v>99.129617067895794</v>
      </c>
    </row>
    <row r="218" spans="1:6" ht="12.75">
      <c r="A218" s="69"/>
      <c r="B218" s="69" t="s">
        <v>337</v>
      </c>
      <c r="C218" s="69" t="s">
        <v>470</v>
      </c>
      <c r="D218" s="69">
        <v>742</v>
      </c>
      <c r="E218" s="69">
        <v>741.15</v>
      </c>
      <c r="F218" s="176">
        <f t="shared" si="3"/>
        <v>99.885444743935309</v>
      </c>
    </row>
    <row r="219" spans="1:6" ht="12.75">
      <c r="A219" s="69"/>
      <c r="B219" s="69" t="s">
        <v>360</v>
      </c>
      <c r="C219" s="69" t="s">
        <v>561</v>
      </c>
      <c r="D219" s="69">
        <v>124986</v>
      </c>
      <c r="E219" s="69">
        <v>124978.97</v>
      </c>
      <c r="F219" s="176">
        <f t="shared" si="3"/>
        <v>99.994375370041439</v>
      </c>
    </row>
    <row r="220" spans="1:6" ht="12.75">
      <c r="A220" s="69"/>
      <c r="B220" s="69" t="s">
        <v>364</v>
      </c>
      <c r="C220" s="69" t="s">
        <v>562</v>
      </c>
      <c r="D220" s="69">
        <v>10534</v>
      </c>
      <c r="E220" s="69">
        <v>10533.95</v>
      </c>
      <c r="F220" s="176">
        <f t="shared" si="3"/>
        <v>99.999525346497066</v>
      </c>
    </row>
    <row r="221" spans="1:6" s="56" customFormat="1" ht="12.75">
      <c r="A221" s="104" t="s">
        <v>315</v>
      </c>
      <c r="B221" s="104"/>
      <c r="C221" s="104" t="s">
        <v>563</v>
      </c>
      <c r="D221" s="104">
        <v>819822</v>
      </c>
      <c r="E221" s="104">
        <v>803295.69</v>
      </c>
      <c r="F221" s="175">
        <f t="shared" si="3"/>
        <v>97.984158756412981</v>
      </c>
    </row>
    <row r="222" spans="1:6" ht="25.5">
      <c r="A222" s="69"/>
      <c r="B222" s="69" t="s">
        <v>316</v>
      </c>
      <c r="C222" s="69" t="s">
        <v>564</v>
      </c>
      <c r="D222" s="69">
        <v>372029</v>
      </c>
      <c r="E222" s="69">
        <v>369533.63</v>
      </c>
      <c r="F222" s="176">
        <f t="shared" si="3"/>
        <v>99.329253902249562</v>
      </c>
    </row>
    <row r="223" spans="1:6" ht="12.75">
      <c r="A223" s="69"/>
      <c r="B223" s="69" t="s">
        <v>317</v>
      </c>
      <c r="C223" s="69" t="s">
        <v>565</v>
      </c>
      <c r="D223" s="69">
        <v>429936</v>
      </c>
      <c r="E223" s="69">
        <v>429620.41</v>
      </c>
      <c r="F223" s="176">
        <f t="shared" si="3"/>
        <v>99.926596051505328</v>
      </c>
    </row>
    <row r="224" spans="1:6" ht="12.75">
      <c r="A224" s="69"/>
      <c r="B224" s="69" t="s">
        <v>320</v>
      </c>
      <c r="C224" s="69" t="s">
        <v>415</v>
      </c>
      <c r="D224" s="69">
        <v>14331</v>
      </c>
      <c r="E224" s="69">
        <v>617.37</v>
      </c>
      <c r="F224" s="176">
        <f t="shared" si="3"/>
        <v>4.3079338496964628</v>
      </c>
    </row>
    <row r="225" spans="1:6" ht="12.75">
      <c r="A225" s="69"/>
      <c r="B225" s="69" t="s">
        <v>337</v>
      </c>
      <c r="C225" s="69" t="s">
        <v>470</v>
      </c>
      <c r="D225" s="69">
        <v>3526</v>
      </c>
      <c r="E225" s="69">
        <v>3524.28</v>
      </c>
      <c r="F225" s="176">
        <f t="shared" si="3"/>
        <v>99.951219512195138</v>
      </c>
    </row>
    <row r="226" spans="1:6" s="56" customFormat="1" ht="12.75">
      <c r="A226" s="104" t="s">
        <v>365</v>
      </c>
      <c r="B226" s="104"/>
      <c r="C226" s="104" t="s">
        <v>566</v>
      </c>
      <c r="D226" s="104">
        <v>682900</v>
      </c>
      <c r="E226" s="104">
        <v>679924.22</v>
      </c>
      <c r="F226" s="175">
        <f t="shared" si="3"/>
        <v>99.564243666715484</v>
      </c>
    </row>
    <row r="227" spans="1:6" ht="25.5">
      <c r="A227" s="69"/>
      <c r="B227" s="69" t="s">
        <v>316</v>
      </c>
      <c r="C227" s="69" t="s">
        <v>567</v>
      </c>
      <c r="D227" s="69">
        <v>96012</v>
      </c>
      <c r="E227" s="69">
        <v>93044.42</v>
      </c>
      <c r="F227" s="176">
        <f t="shared" si="3"/>
        <v>96.909157188684745</v>
      </c>
    </row>
    <row r="228" spans="1:6" ht="12.75">
      <c r="A228" s="69"/>
      <c r="B228" s="69" t="s">
        <v>317</v>
      </c>
      <c r="C228" s="69" t="s">
        <v>568</v>
      </c>
      <c r="D228" s="69">
        <v>145707</v>
      </c>
      <c r="E228" s="69">
        <v>145702.71</v>
      </c>
      <c r="F228" s="176">
        <f t="shared" si="3"/>
        <v>99.997055735139696</v>
      </c>
    </row>
    <row r="229" spans="1:6" ht="12.75">
      <c r="A229" s="69"/>
      <c r="B229" s="69" t="s">
        <v>335</v>
      </c>
      <c r="C229" s="69" t="s">
        <v>569</v>
      </c>
      <c r="D229" s="69">
        <v>295146</v>
      </c>
      <c r="E229" s="69">
        <v>295142.09000000003</v>
      </c>
      <c r="F229" s="176">
        <f t="shared" si="3"/>
        <v>99.998675231919137</v>
      </c>
    </row>
    <row r="230" spans="1:6" ht="12.75">
      <c r="A230" s="69"/>
      <c r="B230" s="69" t="s">
        <v>337</v>
      </c>
      <c r="C230" s="69" t="s">
        <v>470</v>
      </c>
      <c r="D230" s="69">
        <v>146035</v>
      </c>
      <c r="E230" s="69">
        <v>146035</v>
      </c>
      <c r="F230" s="176">
        <f t="shared" si="3"/>
        <v>100</v>
      </c>
    </row>
    <row r="231" spans="1:6" s="56" customFormat="1" ht="25.5">
      <c r="A231" s="104" t="s">
        <v>390</v>
      </c>
      <c r="B231" s="104"/>
      <c r="C231" s="104" t="s">
        <v>570</v>
      </c>
      <c r="D231" s="104">
        <v>257879</v>
      </c>
      <c r="E231" s="104">
        <v>230386.24</v>
      </c>
      <c r="F231" s="175">
        <f t="shared" si="3"/>
        <v>89.338891495623912</v>
      </c>
    </row>
    <row r="232" spans="1:6" ht="25.5">
      <c r="A232" s="69"/>
      <c r="B232" s="69" t="s">
        <v>316</v>
      </c>
      <c r="C232" s="69" t="s">
        <v>571</v>
      </c>
      <c r="D232" s="69">
        <v>233569</v>
      </c>
      <c r="E232" s="69">
        <v>219669.09</v>
      </c>
      <c r="F232" s="176">
        <f t="shared" si="3"/>
        <v>94.048906318903619</v>
      </c>
    </row>
    <row r="233" spans="1:6" ht="12.75">
      <c r="A233" s="69"/>
      <c r="B233" s="69" t="s">
        <v>322</v>
      </c>
      <c r="C233" s="69" t="s">
        <v>415</v>
      </c>
      <c r="D233" s="69">
        <v>24310</v>
      </c>
      <c r="E233" s="69">
        <v>10717.15</v>
      </c>
      <c r="F233" s="176">
        <f t="shared" si="3"/>
        <v>44.085355820649937</v>
      </c>
    </row>
  </sheetData>
  <mergeCells count="9">
    <mergeCell ref="A6:B6"/>
    <mergeCell ref="A1:F1"/>
    <mergeCell ref="A2:F2"/>
    <mergeCell ref="A3:F3"/>
    <mergeCell ref="A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GridLines="0" zoomScaleNormal="100" workbookViewId="0">
      <selection activeCell="B8" sqref="B8:G19"/>
    </sheetView>
  </sheetViews>
  <sheetFormatPr defaultColWidth="8.85546875" defaultRowHeight="12.75"/>
  <cols>
    <col min="1" max="1" width="29" style="9" customWidth="1"/>
    <col min="2" max="7" width="14.7109375" style="9" customWidth="1"/>
    <col min="8" max="16384" width="8.85546875" style="9"/>
  </cols>
  <sheetData>
    <row r="1" spans="1:7" ht="15" customHeight="1">
      <c r="A1" s="248" t="s">
        <v>182</v>
      </c>
      <c r="B1" s="248"/>
      <c r="C1" s="248"/>
      <c r="D1" s="248"/>
      <c r="E1" s="248"/>
      <c r="F1" s="248"/>
      <c r="G1" s="248"/>
    </row>
    <row r="2" spans="1:7">
      <c r="C2" s="10"/>
      <c r="D2" s="10"/>
      <c r="E2" s="10"/>
      <c r="F2" s="10"/>
      <c r="G2" s="11"/>
    </row>
    <row r="3" spans="1:7" ht="15.75">
      <c r="A3" s="241" t="s">
        <v>183</v>
      </c>
      <c r="B3" s="241"/>
      <c r="C3" s="241"/>
      <c r="D3" s="241"/>
      <c r="E3" s="241"/>
      <c r="F3" s="241"/>
      <c r="G3" s="249"/>
    </row>
    <row r="4" spans="1:7" ht="12.75" customHeight="1">
      <c r="A4" s="12"/>
      <c r="B4" s="12"/>
      <c r="C4" s="12"/>
      <c r="D4" s="12"/>
      <c r="E4" s="12"/>
      <c r="F4" s="12"/>
      <c r="G4" s="12"/>
    </row>
    <row r="5" spans="1:7" ht="15" customHeight="1">
      <c r="A5" s="250" t="s">
        <v>162</v>
      </c>
      <c r="B5" s="250"/>
      <c r="C5" s="250"/>
      <c r="D5" s="250"/>
      <c r="E5" s="250"/>
      <c r="F5" s="250"/>
      <c r="G5" s="250"/>
    </row>
    <row r="6" spans="1:7" s="13" customFormat="1" ht="38.25" customHeight="1">
      <c r="A6" s="130" t="s">
        <v>0</v>
      </c>
      <c r="B6" s="130" t="s">
        <v>647</v>
      </c>
      <c r="C6" s="130" t="s">
        <v>270</v>
      </c>
      <c r="D6" s="130" t="s">
        <v>648</v>
      </c>
      <c r="E6" s="130" t="s">
        <v>270</v>
      </c>
      <c r="F6" s="130" t="s">
        <v>649</v>
      </c>
      <c r="G6" s="130" t="s">
        <v>270</v>
      </c>
    </row>
    <row r="7" spans="1:7" s="13" customFormat="1">
      <c r="A7" s="131">
        <v>1</v>
      </c>
      <c r="B7" s="131">
        <v>2</v>
      </c>
      <c r="C7" s="131">
        <v>3</v>
      </c>
      <c r="D7" s="131">
        <v>4</v>
      </c>
      <c r="E7" s="131">
        <v>5</v>
      </c>
      <c r="F7" s="131">
        <v>6</v>
      </c>
      <c r="G7" s="131">
        <v>7</v>
      </c>
    </row>
    <row r="8" spans="1:7" s="13" customFormat="1">
      <c r="A8" s="129" t="s">
        <v>2</v>
      </c>
      <c r="B8" s="118">
        <v>23477432</v>
      </c>
      <c r="C8" s="118">
        <v>23477432</v>
      </c>
      <c r="D8" s="118">
        <v>26234709</v>
      </c>
      <c r="E8" s="118">
        <v>26234709</v>
      </c>
      <c r="F8" s="118">
        <v>1683843</v>
      </c>
      <c r="G8" s="118">
        <v>1683843</v>
      </c>
    </row>
    <row r="9" spans="1:7">
      <c r="A9" s="95" t="s">
        <v>181</v>
      </c>
      <c r="B9" s="85">
        <v>4137975</v>
      </c>
      <c r="C9" s="85">
        <v>4137975</v>
      </c>
      <c r="D9" s="85">
        <v>5033977</v>
      </c>
      <c r="E9" s="85">
        <v>5033977</v>
      </c>
      <c r="F9" s="85">
        <v>0</v>
      </c>
      <c r="G9" s="85">
        <v>0</v>
      </c>
    </row>
    <row r="10" spans="1:7">
      <c r="A10" s="95" t="s">
        <v>174</v>
      </c>
      <c r="B10" s="117">
        <v>1774180</v>
      </c>
      <c r="C10" s="117">
        <v>1774180</v>
      </c>
      <c r="D10" s="117">
        <v>2121347</v>
      </c>
      <c r="E10" s="117">
        <v>2121347</v>
      </c>
      <c r="F10" s="117">
        <v>0</v>
      </c>
      <c r="G10" s="117">
        <v>0</v>
      </c>
    </row>
    <row r="11" spans="1:7">
      <c r="A11" s="95" t="s">
        <v>184</v>
      </c>
      <c r="B11" s="117">
        <v>1856800</v>
      </c>
      <c r="C11" s="117">
        <v>1856800</v>
      </c>
      <c r="D11" s="117">
        <v>1900143</v>
      </c>
      <c r="E11" s="117">
        <v>1900143</v>
      </c>
      <c r="F11" s="117">
        <v>241000</v>
      </c>
      <c r="G11" s="117">
        <v>241000</v>
      </c>
    </row>
    <row r="12" spans="1:7">
      <c r="A12" s="95" t="s">
        <v>175</v>
      </c>
      <c r="B12" s="117">
        <v>2516790</v>
      </c>
      <c r="C12" s="117">
        <v>2516790</v>
      </c>
      <c r="D12" s="117">
        <v>3230553</v>
      </c>
      <c r="E12" s="117">
        <v>3230553</v>
      </c>
      <c r="F12" s="117">
        <v>0</v>
      </c>
      <c r="G12" s="117">
        <v>0</v>
      </c>
    </row>
    <row r="13" spans="1:7">
      <c r="A13" s="95" t="s">
        <v>185</v>
      </c>
      <c r="B13" s="117">
        <v>1393168</v>
      </c>
      <c r="C13" s="117">
        <v>1393168</v>
      </c>
      <c r="D13" s="117">
        <v>1642723</v>
      </c>
      <c r="E13" s="117">
        <v>1642723</v>
      </c>
      <c r="F13" s="117">
        <v>106865</v>
      </c>
      <c r="G13" s="117">
        <v>106865</v>
      </c>
    </row>
    <row r="14" spans="1:7">
      <c r="A14" s="95" t="s">
        <v>176</v>
      </c>
      <c r="B14" s="117">
        <v>1406947</v>
      </c>
      <c r="C14" s="117">
        <v>1406947</v>
      </c>
      <c r="D14" s="117">
        <v>1683061</v>
      </c>
      <c r="E14" s="117">
        <v>1683061</v>
      </c>
      <c r="F14" s="117">
        <v>0</v>
      </c>
      <c r="G14" s="117">
        <v>0</v>
      </c>
    </row>
    <row r="15" spans="1:7">
      <c r="A15" s="95" t="s">
        <v>177</v>
      </c>
      <c r="B15" s="117">
        <v>1204650</v>
      </c>
      <c r="C15" s="117">
        <v>1204650</v>
      </c>
      <c r="D15" s="117">
        <v>1433903</v>
      </c>
      <c r="E15" s="117">
        <v>1433903</v>
      </c>
      <c r="F15" s="117">
        <v>0</v>
      </c>
      <c r="G15" s="117">
        <v>0</v>
      </c>
    </row>
    <row r="16" spans="1:7">
      <c r="A16" s="95" t="s">
        <v>179</v>
      </c>
      <c r="B16" s="117">
        <v>2209925</v>
      </c>
      <c r="C16" s="117">
        <v>2209925</v>
      </c>
      <c r="D16" s="117">
        <v>2254758</v>
      </c>
      <c r="E16" s="117">
        <v>2254758</v>
      </c>
      <c r="F16" s="117">
        <v>0</v>
      </c>
      <c r="G16" s="117">
        <v>0</v>
      </c>
    </row>
    <row r="17" spans="1:7">
      <c r="A17" s="95" t="s">
        <v>180</v>
      </c>
      <c r="B17" s="117">
        <v>3046715</v>
      </c>
      <c r="C17" s="117">
        <v>3046715</v>
      </c>
      <c r="D17" s="117">
        <v>2495965</v>
      </c>
      <c r="E17" s="117">
        <v>2495965</v>
      </c>
      <c r="F17" s="117">
        <v>0</v>
      </c>
      <c r="G17" s="117">
        <v>0</v>
      </c>
    </row>
    <row r="18" spans="1:7">
      <c r="A18" s="95" t="s">
        <v>178</v>
      </c>
      <c r="B18" s="117">
        <v>1705298</v>
      </c>
      <c r="C18" s="117">
        <v>1705298</v>
      </c>
      <c r="D18" s="117">
        <v>1937565</v>
      </c>
      <c r="E18" s="117">
        <v>1937565</v>
      </c>
      <c r="F18" s="117">
        <v>1335978</v>
      </c>
      <c r="G18" s="117">
        <v>1335978</v>
      </c>
    </row>
    <row r="19" spans="1:7">
      <c r="A19" s="95" t="s">
        <v>186</v>
      </c>
      <c r="B19" s="117">
        <v>2224984</v>
      </c>
      <c r="C19" s="117">
        <v>2224984</v>
      </c>
      <c r="D19" s="117">
        <v>2500714</v>
      </c>
      <c r="E19" s="117">
        <v>2500714</v>
      </c>
      <c r="F19" s="117">
        <v>0</v>
      </c>
      <c r="G19" s="117">
        <v>0</v>
      </c>
    </row>
    <row r="20" spans="1:7" ht="14.25" customHeight="1">
      <c r="A20" s="14"/>
      <c r="B20" s="15"/>
      <c r="C20" s="16"/>
      <c r="D20" s="16"/>
      <c r="E20" s="16"/>
    </row>
    <row r="21" spans="1:7" ht="14.25" customHeight="1">
      <c r="A21" s="17"/>
      <c r="F21" s="18"/>
      <c r="G21" s="18"/>
    </row>
  </sheetData>
  <mergeCells count="3">
    <mergeCell ref="A1:G1"/>
    <mergeCell ref="A3:G3"/>
    <mergeCell ref="A5:G5"/>
  </mergeCells>
  <pageMargins left="0.7" right="0.7" top="0.75" bottom="0.75" header="0.3" footer="0.3"/>
  <pageSetup paperSize="2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4"/>
  <sheetViews>
    <sheetView showGridLines="0" zoomScaleNormal="100" workbookViewId="0">
      <pane xSplit="9" ySplit="6" topLeftCell="J103" activePane="bottomRight" state="frozen"/>
      <selection pane="topRight" activeCell="K1" sqref="K1"/>
      <selection pane="bottomLeft" activeCell="A7" sqref="A7"/>
      <selection pane="bottomRight" activeCell="F6" sqref="F6:Q114"/>
    </sheetView>
  </sheetViews>
  <sheetFormatPr defaultRowHeight="15"/>
  <cols>
    <col min="1" max="1" width="2.85546875" style="5" customWidth="1"/>
    <col min="2" max="2" width="2.5703125" style="5" customWidth="1"/>
    <col min="3" max="4" width="3.85546875" style="5" customWidth="1"/>
    <col min="5" max="5" width="61.85546875" style="7" customWidth="1"/>
    <col min="6" max="6" width="12.28515625" style="1" customWidth="1"/>
    <col min="7" max="7" width="13.7109375" style="1" customWidth="1"/>
    <col min="8" max="8" width="8.42578125" style="1" customWidth="1"/>
    <col min="9" max="9" width="11.42578125" style="1" customWidth="1"/>
    <col min="10" max="10" width="12.5703125" style="1" customWidth="1"/>
    <col min="11" max="11" width="13.140625" style="1" customWidth="1"/>
    <col min="12" max="12" width="7.140625" style="1" customWidth="1"/>
    <col min="13" max="13" width="11.5703125" style="1" customWidth="1"/>
    <col min="14" max="14" width="12.42578125" style="1" customWidth="1"/>
    <col min="15" max="15" width="12.5703125" style="1" customWidth="1"/>
    <col min="16" max="16" width="7.5703125" style="1" customWidth="1"/>
    <col min="17" max="17" width="12" style="1" customWidth="1"/>
    <col min="18" max="16384" width="9.140625" style="1"/>
  </cols>
  <sheetData>
    <row r="1" spans="1:17">
      <c r="A1" s="229" t="s">
        <v>294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</row>
    <row r="2" spans="1:17" s="2" customFormat="1" ht="21.75" customHeight="1">
      <c r="A2" s="241" t="s">
        <v>163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53"/>
      <c r="Q2" s="253"/>
    </row>
    <row r="3" spans="1:17" ht="12.75" customHeight="1">
      <c r="A3" s="250" t="s">
        <v>162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</row>
    <row r="4" spans="1:17" s="3" customFormat="1" ht="63.75" customHeight="1">
      <c r="A4" s="251" t="s">
        <v>24</v>
      </c>
      <c r="B4" s="251"/>
      <c r="C4" s="251"/>
      <c r="D4" s="251"/>
      <c r="E4" s="75" t="s">
        <v>0</v>
      </c>
      <c r="F4" s="75" t="s">
        <v>650</v>
      </c>
      <c r="G4" s="75" t="s">
        <v>270</v>
      </c>
      <c r="H4" s="75" t="s">
        <v>161</v>
      </c>
      <c r="I4" s="75" t="s">
        <v>160</v>
      </c>
      <c r="J4" s="75" t="s">
        <v>651</v>
      </c>
      <c r="K4" s="75" t="s">
        <v>270</v>
      </c>
      <c r="L4" s="75" t="s">
        <v>161</v>
      </c>
      <c r="M4" s="75" t="s">
        <v>160</v>
      </c>
      <c r="N4" s="75" t="s">
        <v>652</v>
      </c>
      <c r="O4" s="75" t="s">
        <v>270</v>
      </c>
      <c r="P4" s="75" t="s">
        <v>161</v>
      </c>
      <c r="Q4" s="75" t="s">
        <v>160</v>
      </c>
    </row>
    <row r="5" spans="1:17" ht="12.75" customHeight="1">
      <c r="A5" s="252" t="s">
        <v>1</v>
      </c>
      <c r="B5" s="252"/>
      <c r="C5" s="252"/>
      <c r="D5" s="252"/>
      <c r="E5" s="76">
        <v>2</v>
      </c>
      <c r="F5" s="76">
        <v>3</v>
      </c>
      <c r="G5" s="76">
        <v>4</v>
      </c>
      <c r="H5" s="76">
        <v>5</v>
      </c>
      <c r="I5" s="76">
        <v>6</v>
      </c>
      <c r="J5" s="76">
        <v>7</v>
      </c>
      <c r="K5" s="76">
        <v>8</v>
      </c>
      <c r="L5" s="76">
        <v>9</v>
      </c>
      <c r="M5" s="76">
        <v>10</v>
      </c>
      <c r="N5" s="76">
        <v>11</v>
      </c>
      <c r="O5" s="76">
        <v>12</v>
      </c>
      <c r="P5" s="76">
        <v>13</v>
      </c>
      <c r="Q5" s="76">
        <v>14</v>
      </c>
    </row>
    <row r="6" spans="1:17">
      <c r="A6" s="77"/>
      <c r="B6" s="77"/>
      <c r="C6" s="77"/>
      <c r="D6" s="77"/>
      <c r="E6" s="78" t="s">
        <v>2</v>
      </c>
      <c r="F6" s="79">
        <v>379839293</v>
      </c>
      <c r="G6" s="80">
        <v>375497902.92400002</v>
      </c>
      <c r="H6" s="80">
        <v>98.857045556895557</v>
      </c>
      <c r="I6" s="80">
        <v>-4341390.0759999752</v>
      </c>
      <c r="J6" s="81">
        <v>405471220</v>
      </c>
      <c r="K6" s="81">
        <v>389461462.25000006</v>
      </c>
      <c r="L6" s="82">
        <v>96.051567420740753</v>
      </c>
      <c r="M6" s="82">
        <v>-16009757.74999994</v>
      </c>
      <c r="N6" s="82">
        <v>418639529</v>
      </c>
      <c r="O6" s="82">
        <v>417114967.94000006</v>
      </c>
      <c r="P6" s="82">
        <v>99.635829644744334</v>
      </c>
      <c r="Q6" s="82">
        <v>-1524561.0599999428</v>
      </c>
    </row>
    <row r="7" spans="1:17" s="4" customFormat="1">
      <c r="A7" s="83" t="s">
        <v>3</v>
      </c>
      <c r="B7" s="83"/>
      <c r="C7" s="83"/>
      <c r="D7" s="83"/>
      <c r="E7" s="84" t="s">
        <v>25</v>
      </c>
      <c r="F7" s="86">
        <v>283457802</v>
      </c>
      <c r="G7" s="86">
        <v>282682856.15979999</v>
      </c>
      <c r="H7" s="87">
        <v>99.726609804093513</v>
      </c>
      <c r="I7" s="87">
        <v>-774945.84020000696</v>
      </c>
      <c r="J7" s="86">
        <v>329549860.39999998</v>
      </c>
      <c r="K7" s="86">
        <v>325028712.46000004</v>
      </c>
      <c r="L7" s="88">
        <v>98.628083794509195</v>
      </c>
      <c r="M7" s="88">
        <v>-4521147.939999938</v>
      </c>
      <c r="N7" s="86">
        <v>321133969.5</v>
      </c>
      <c r="O7" s="86">
        <v>320200710.69000006</v>
      </c>
      <c r="P7" s="88">
        <v>99.709386455922726</v>
      </c>
      <c r="Q7" s="88">
        <v>-933258.80999994278</v>
      </c>
    </row>
    <row r="8" spans="1:17" s="4" customFormat="1">
      <c r="A8" s="83"/>
      <c r="B8" s="83" t="s">
        <v>3</v>
      </c>
      <c r="C8" s="83"/>
      <c r="D8" s="83"/>
      <c r="E8" s="84" t="s">
        <v>26</v>
      </c>
      <c r="F8" s="86">
        <v>224154714.5</v>
      </c>
      <c r="G8" s="86">
        <v>223387055.9411</v>
      </c>
      <c r="H8" s="87">
        <v>99.657531825457099</v>
      </c>
      <c r="I8" s="87">
        <v>-767658.55889999866</v>
      </c>
      <c r="J8" s="86">
        <v>257145106.80000001</v>
      </c>
      <c r="K8" s="86">
        <v>253956583.92000005</v>
      </c>
      <c r="L8" s="88">
        <v>98.760029728086593</v>
      </c>
      <c r="M8" s="88">
        <v>-3188522.8799999654</v>
      </c>
      <c r="N8" s="86">
        <v>277695874.10000002</v>
      </c>
      <c r="O8" s="86">
        <v>276920620.75000006</v>
      </c>
      <c r="P8" s="88">
        <v>99.720826478782769</v>
      </c>
      <c r="Q8" s="88">
        <v>-775253.34999996424</v>
      </c>
    </row>
    <row r="9" spans="1:17" s="6" customFormat="1">
      <c r="A9" s="89"/>
      <c r="B9" s="89"/>
      <c r="C9" s="89" t="s">
        <v>27</v>
      </c>
      <c r="D9" s="89"/>
      <c r="E9" s="90" t="s">
        <v>28</v>
      </c>
      <c r="F9" s="91">
        <v>126159929</v>
      </c>
      <c r="G9" s="91">
        <v>126078745.3486</v>
      </c>
      <c r="H9" s="92">
        <v>99.935650208395415</v>
      </c>
      <c r="I9" s="92">
        <v>-81183.651399999857</v>
      </c>
      <c r="J9" s="91">
        <v>136839116.30000001</v>
      </c>
      <c r="K9" s="91">
        <v>136232389.22000006</v>
      </c>
      <c r="L9" s="93">
        <v>99.556612833811499</v>
      </c>
      <c r="M9" s="93">
        <v>-606727.07999995351</v>
      </c>
      <c r="N9" s="91">
        <v>145795743.10000002</v>
      </c>
      <c r="O9" s="91">
        <v>145580081.27000001</v>
      </c>
      <c r="P9" s="93">
        <v>99.852079474054264</v>
      </c>
      <c r="Q9" s="93">
        <v>-215661.83000001311</v>
      </c>
    </row>
    <row r="10" spans="1:17" s="4" customFormat="1">
      <c r="A10" s="94"/>
      <c r="B10" s="94"/>
      <c r="C10" s="94"/>
      <c r="D10" s="94" t="s">
        <v>13</v>
      </c>
      <c r="E10" s="95" t="s">
        <v>29</v>
      </c>
      <c r="F10" s="85">
        <v>114872481.3</v>
      </c>
      <c r="G10" s="85">
        <v>114814744.60619</v>
      </c>
      <c r="H10" s="96">
        <v>99.94973844635669</v>
      </c>
      <c r="I10" s="96">
        <v>-57736.693810001016</v>
      </c>
      <c r="J10" s="85">
        <v>123941209.10000001</v>
      </c>
      <c r="K10" s="85">
        <v>123375900.07000005</v>
      </c>
      <c r="L10" s="97">
        <v>99.54388936972218</v>
      </c>
      <c r="M10" s="97">
        <v>-565309.02999995649</v>
      </c>
      <c r="N10" s="85">
        <v>131042594.40000002</v>
      </c>
      <c r="O10" s="85">
        <v>130854243.03000002</v>
      </c>
      <c r="P10" s="97">
        <v>99.856267062734531</v>
      </c>
      <c r="Q10" s="97">
        <v>-188351.37000000477</v>
      </c>
    </row>
    <row r="11" spans="1:17" s="4" customFormat="1">
      <c r="A11" s="94"/>
      <c r="B11" s="94"/>
      <c r="C11" s="94"/>
      <c r="D11" s="94" t="s">
        <v>30</v>
      </c>
      <c r="E11" s="95" t="s">
        <v>31</v>
      </c>
      <c r="F11" s="85">
        <v>1043906.7</v>
      </c>
      <c r="G11" s="85">
        <v>1036015.6164000001</v>
      </c>
      <c r="H11" s="96">
        <v>99.244081525676592</v>
      </c>
      <c r="I11" s="96">
        <v>-7891.0835999998963</v>
      </c>
      <c r="J11" s="85">
        <v>1239419.5</v>
      </c>
      <c r="K11" s="85">
        <v>1236382.1700000002</v>
      </c>
      <c r="L11" s="97">
        <v>99.754939308281038</v>
      </c>
      <c r="M11" s="97">
        <v>-3037.3299999998417</v>
      </c>
      <c r="N11" s="85">
        <v>1462626.8</v>
      </c>
      <c r="O11" s="85">
        <v>1461434.3499999999</v>
      </c>
      <c r="P11" s="97">
        <v>99.91847202580999</v>
      </c>
      <c r="Q11" s="97">
        <v>-1192.4500000001863</v>
      </c>
    </row>
    <row r="12" spans="1:17" s="4" customFormat="1">
      <c r="A12" s="94"/>
      <c r="B12" s="94"/>
      <c r="C12" s="94"/>
      <c r="D12" s="94" t="s">
        <v>32</v>
      </c>
      <c r="E12" s="95" t="s">
        <v>33</v>
      </c>
      <c r="F12" s="85">
        <v>9187283.0999999996</v>
      </c>
      <c r="G12" s="85">
        <v>9176792.591</v>
      </c>
      <c r="H12" s="96">
        <v>99.885814893415017</v>
      </c>
      <c r="I12" s="96">
        <v>-10490.508999999613</v>
      </c>
      <c r="J12" s="85">
        <v>9741262.7999999989</v>
      </c>
      <c r="K12" s="85">
        <v>9718547.2000000011</v>
      </c>
      <c r="L12" s="97">
        <v>99.766810520705818</v>
      </c>
      <c r="M12" s="97">
        <v>-22715.599999997765</v>
      </c>
      <c r="N12" s="85">
        <v>10086553.300000001</v>
      </c>
      <c r="O12" s="85">
        <v>10065280.800000003</v>
      </c>
      <c r="P12" s="97">
        <v>99.789100405586524</v>
      </c>
      <c r="Q12" s="97">
        <v>-21272.499999998137</v>
      </c>
    </row>
    <row r="13" spans="1:17" s="4" customFormat="1">
      <c r="A13" s="94"/>
      <c r="B13" s="94"/>
      <c r="C13" s="94"/>
      <c r="D13" s="94" t="s">
        <v>307</v>
      </c>
      <c r="E13" s="95" t="s">
        <v>308</v>
      </c>
      <c r="F13" s="85">
        <v>1056257.8999999999</v>
      </c>
      <c r="G13" s="85">
        <v>1051192.5349999999</v>
      </c>
      <c r="H13" s="96">
        <v>99.520442403318356</v>
      </c>
      <c r="I13" s="96">
        <v>-5065.3649999999907</v>
      </c>
      <c r="J13" s="85">
        <v>1917224.9000000001</v>
      </c>
      <c r="K13" s="85">
        <v>1901559.7799999998</v>
      </c>
      <c r="L13" s="97">
        <v>99.182927365485369</v>
      </c>
      <c r="M13" s="97">
        <v>-15665.120000000345</v>
      </c>
      <c r="N13" s="85">
        <v>3203968.6</v>
      </c>
      <c r="O13" s="85">
        <v>3199123.09</v>
      </c>
      <c r="P13" s="97">
        <v>99.848765371795452</v>
      </c>
      <c r="Q13" s="97">
        <v>-4845.5100000002421</v>
      </c>
    </row>
    <row r="14" spans="1:17" s="4" customFormat="1">
      <c r="A14" s="89"/>
      <c r="B14" s="89"/>
      <c r="C14" s="89" t="s">
        <v>34</v>
      </c>
      <c r="D14" s="89"/>
      <c r="E14" s="90" t="s">
        <v>35</v>
      </c>
      <c r="F14" s="91">
        <v>12251215.4</v>
      </c>
      <c r="G14" s="91">
        <v>12241452.1779</v>
      </c>
      <c r="H14" s="96">
        <v>99.920308134489247</v>
      </c>
      <c r="I14" s="96">
        <v>-9763.2221000008285</v>
      </c>
      <c r="J14" s="91">
        <v>14517153.600000001</v>
      </c>
      <c r="K14" s="91">
        <v>14398941.219999997</v>
      </c>
      <c r="L14" s="97">
        <v>99.185705522878777</v>
      </c>
      <c r="M14" s="97">
        <v>-118212.38000000454</v>
      </c>
      <c r="N14" s="91">
        <v>16359766.600000001</v>
      </c>
      <c r="O14" s="91">
        <v>16349813.800000001</v>
      </c>
      <c r="P14" s="97">
        <v>99.939162946248871</v>
      </c>
      <c r="Q14" s="97">
        <v>-9952.8000000007451</v>
      </c>
    </row>
    <row r="15" spans="1:17" s="6" customFormat="1">
      <c r="A15" s="94"/>
      <c r="B15" s="94"/>
      <c r="C15" s="94"/>
      <c r="D15" s="94" t="s">
        <v>36</v>
      </c>
      <c r="E15" s="95" t="s">
        <v>37</v>
      </c>
      <c r="F15" s="85">
        <v>5976891</v>
      </c>
      <c r="G15" s="85">
        <v>5974924.8498400003</v>
      </c>
      <c r="H15" s="92">
        <v>99.967104132231967</v>
      </c>
      <c r="I15" s="92">
        <v>-1966.1501599997282</v>
      </c>
      <c r="J15" s="85">
        <v>6283577.5999999996</v>
      </c>
      <c r="K15" s="85">
        <v>6250872.2499999991</v>
      </c>
      <c r="L15" s="93">
        <v>99.47951068512306</v>
      </c>
      <c r="M15" s="93">
        <v>-32705.350000000559</v>
      </c>
      <c r="N15" s="85">
        <v>6621411.7999999998</v>
      </c>
      <c r="O15" s="85">
        <v>6619541.2700000014</v>
      </c>
      <c r="P15" s="93">
        <v>99.971750284433327</v>
      </c>
      <c r="Q15" s="93">
        <v>-1870.5299999983981</v>
      </c>
    </row>
    <row r="16" spans="1:17" s="4" customFormat="1">
      <c r="A16" s="94"/>
      <c r="B16" s="94"/>
      <c r="C16" s="94"/>
      <c r="D16" s="94" t="s">
        <v>38</v>
      </c>
      <c r="E16" s="95" t="s">
        <v>39</v>
      </c>
      <c r="F16" s="85">
        <v>3304203.9</v>
      </c>
      <c r="G16" s="85">
        <v>3300656.4838999999</v>
      </c>
      <c r="H16" s="96">
        <v>99.892639310183</v>
      </c>
      <c r="I16" s="96">
        <v>-3547.4161000000313</v>
      </c>
      <c r="J16" s="85">
        <v>5068006.3999999994</v>
      </c>
      <c r="K16" s="85">
        <v>5018171.5399999982</v>
      </c>
      <c r="L16" s="97">
        <v>99.016677248079219</v>
      </c>
      <c r="M16" s="97">
        <v>-49834.860000001267</v>
      </c>
      <c r="N16" s="85">
        <v>6041725.1000000006</v>
      </c>
      <c r="O16" s="85">
        <v>6039028.79</v>
      </c>
      <c r="P16" s="97">
        <v>99.955371852320781</v>
      </c>
      <c r="Q16" s="97">
        <v>-2696.3100000005215</v>
      </c>
    </row>
    <row r="17" spans="1:17" s="4" customFormat="1" ht="14.25" customHeight="1">
      <c r="A17" s="94"/>
      <c r="B17" s="94"/>
      <c r="C17" s="94"/>
      <c r="D17" s="94" t="s">
        <v>40</v>
      </c>
      <c r="E17" s="95" t="s">
        <v>41</v>
      </c>
      <c r="F17" s="85">
        <v>23208.400000000001</v>
      </c>
      <c r="G17" s="85">
        <v>22449.976159999998</v>
      </c>
      <c r="H17" s="96">
        <v>96.732114923906849</v>
      </c>
      <c r="I17" s="96">
        <v>-758.42384000000311</v>
      </c>
      <c r="J17" s="85">
        <v>41877.600000000006</v>
      </c>
      <c r="K17" s="85">
        <v>36623.490000000013</v>
      </c>
      <c r="L17" s="97">
        <v>87.453650639005119</v>
      </c>
      <c r="M17" s="97">
        <v>-5254.1099999999933</v>
      </c>
      <c r="N17" s="85">
        <v>53518.400000000001</v>
      </c>
      <c r="O17" s="85">
        <v>53074.199999999968</v>
      </c>
      <c r="P17" s="97">
        <v>99.170005082364128</v>
      </c>
      <c r="Q17" s="97">
        <v>-444.20000000003347</v>
      </c>
    </row>
    <row r="18" spans="1:17" s="4" customFormat="1">
      <c r="A18" s="94"/>
      <c r="B18" s="94"/>
      <c r="C18" s="94"/>
      <c r="D18" s="94" t="s">
        <v>42</v>
      </c>
      <c r="E18" s="95" t="s">
        <v>43</v>
      </c>
      <c r="F18" s="85">
        <v>2946912.1</v>
      </c>
      <c r="G18" s="85">
        <v>2943420.8679999998</v>
      </c>
      <c r="H18" s="96">
        <v>99.881529143675493</v>
      </c>
      <c r="I18" s="96">
        <v>-3491.2320000003092</v>
      </c>
      <c r="J18" s="85">
        <v>3123692.0000000009</v>
      </c>
      <c r="K18" s="85">
        <v>3093273.94</v>
      </c>
      <c r="L18" s="97">
        <v>99.026214492337886</v>
      </c>
      <c r="M18" s="97">
        <v>-30418.060000000987</v>
      </c>
      <c r="N18" s="85">
        <v>3643111.3000000007</v>
      </c>
      <c r="O18" s="85">
        <v>3638169.5399999996</v>
      </c>
      <c r="P18" s="97">
        <v>99.864353307020821</v>
      </c>
      <c r="Q18" s="97">
        <v>-4941.7600000011735</v>
      </c>
    </row>
    <row r="19" spans="1:17" s="4" customFormat="1" ht="24">
      <c r="A19" s="89"/>
      <c r="B19" s="89"/>
      <c r="C19" s="89" t="s">
        <v>20</v>
      </c>
      <c r="D19" s="89"/>
      <c r="E19" s="90" t="s">
        <v>44</v>
      </c>
      <c r="F19" s="91">
        <v>890367.7</v>
      </c>
      <c r="G19" s="91">
        <v>880464.34609999997</v>
      </c>
      <c r="H19" s="96">
        <v>98.887723139552335</v>
      </c>
      <c r="I19" s="96">
        <v>-9903.3538999999873</v>
      </c>
      <c r="J19" s="91">
        <v>1014073.1000000001</v>
      </c>
      <c r="K19" s="91">
        <v>1004636.4499999998</v>
      </c>
      <c r="L19" s="97">
        <v>99.069430990724399</v>
      </c>
      <c r="M19" s="97">
        <v>-9436.6500000002561</v>
      </c>
      <c r="N19" s="91">
        <v>1085457.2</v>
      </c>
      <c r="O19" s="91">
        <v>1078212.7399999998</v>
      </c>
      <c r="P19" s="97">
        <v>99.332589069380148</v>
      </c>
      <c r="Q19" s="97">
        <v>-7244.4600000001956</v>
      </c>
    </row>
    <row r="20" spans="1:17" s="6" customFormat="1">
      <c r="A20" s="94"/>
      <c r="B20" s="94"/>
      <c r="C20" s="94"/>
      <c r="D20" s="94" t="s">
        <v>14</v>
      </c>
      <c r="E20" s="95" t="s">
        <v>45</v>
      </c>
      <c r="F20" s="85">
        <v>778148.8</v>
      </c>
      <c r="G20" s="85">
        <v>771509.62104</v>
      </c>
      <c r="H20" s="92">
        <v>99.146798278169925</v>
      </c>
      <c r="I20" s="92">
        <v>-6639.1789600000484</v>
      </c>
      <c r="J20" s="85">
        <v>866305.60000000009</v>
      </c>
      <c r="K20" s="85">
        <v>861297.29999999981</v>
      </c>
      <c r="L20" s="93">
        <v>99.421878376406639</v>
      </c>
      <c r="M20" s="93">
        <v>-5008.3000000002794</v>
      </c>
      <c r="N20" s="85">
        <v>925828.79999999993</v>
      </c>
      <c r="O20" s="85">
        <v>922619.54999999993</v>
      </c>
      <c r="P20" s="93">
        <v>99.653364639337212</v>
      </c>
      <c r="Q20" s="93">
        <v>-3209.25</v>
      </c>
    </row>
    <row r="21" spans="1:17" s="6" customFormat="1">
      <c r="A21" s="94"/>
      <c r="B21" s="94"/>
      <c r="C21" s="94"/>
      <c r="D21" s="94" t="s">
        <v>279</v>
      </c>
      <c r="E21" s="95" t="s">
        <v>280</v>
      </c>
      <c r="F21" s="85">
        <v>0</v>
      </c>
      <c r="G21" s="85">
        <v>0</v>
      </c>
      <c r="H21" s="92" t="e">
        <v>#DIV/0!</v>
      </c>
      <c r="I21" s="92">
        <v>0</v>
      </c>
      <c r="J21" s="85"/>
      <c r="K21" s="85"/>
      <c r="L21" s="93" t="e">
        <v>#DIV/0!</v>
      </c>
      <c r="M21" s="93">
        <v>0</v>
      </c>
      <c r="N21" s="85">
        <v>0</v>
      </c>
      <c r="O21" s="85">
        <v>0</v>
      </c>
      <c r="P21" s="93" t="e">
        <v>#DIV/0!</v>
      </c>
      <c r="Q21" s="93">
        <v>0</v>
      </c>
    </row>
    <row r="22" spans="1:17" s="4" customFormat="1">
      <c r="A22" s="94"/>
      <c r="B22" s="94"/>
      <c r="C22" s="94"/>
      <c r="D22" s="94" t="s">
        <v>46</v>
      </c>
      <c r="E22" s="95" t="s">
        <v>47</v>
      </c>
      <c r="F22" s="85">
        <v>91577.600000000006</v>
      </c>
      <c r="G22" s="85">
        <v>89539.571089999998</v>
      </c>
      <c r="H22" s="96">
        <v>97.774533390261368</v>
      </c>
      <c r="I22" s="96">
        <v>-2038.0289100000082</v>
      </c>
      <c r="J22" s="85">
        <v>120099</v>
      </c>
      <c r="K22" s="85">
        <v>117141.42000000001</v>
      </c>
      <c r="L22" s="97">
        <v>97.537381660130407</v>
      </c>
      <c r="M22" s="97">
        <v>-2957.5799999999872</v>
      </c>
      <c r="N22" s="85">
        <v>132194.20000000001</v>
      </c>
      <c r="O22" s="85">
        <v>130059.50999999998</v>
      </c>
      <c r="P22" s="97">
        <v>98.385186339491426</v>
      </c>
      <c r="Q22" s="97">
        <v>-2134.6900000000314</v>
      </c>
    </row>
    <row r="23" spans="1:17" s="4" customFormat="1">
      <c r="A23" s="94"/>
      <c r="B23" s="94"/>
      <c r="C23" s="94"/>
      <c r="D23" s="94" t="s">
        <v>48</v>
      </c>
      <c r="E23" s="95" t="s">
        <v>49</v>
      </c>
      <c r="F23" s="85">
        <v>20641.3</v>
      </c>
      <c r="G23" s="85">
        <v>19415.153999999999</v>
      </c>
      <c r="H23" s="96">
        <v>94.059744299050934</v>
      </c>
      <c r="I23" s="96">
        <v>-1226.1460000000006</v>
      </c>
      <c r="J23" s="85">
        <v>27668.5</v>
      </c>
      <c r="K23" s="85">
        <v>26197.729999999996</v>
      </c>
      <c r="L23" s="97">
        <v>94.684316099535565</v>
      </c>
      <c r="M23" s="97">
        <v>-1470.7700000000041</v>
      </c>
      <c r="N23" s="85">
        <v>27434.199999999997</v>
      </c>
      <c r="O23" s="85">
        <v>25533.680000000004</v>
      </c>
      <c r="P23" s="97">
        <v>93.072442425877213</v>
      </c>
      <c r="Q23" s="97">
        <v>-1900.5199999999932</v>
      </c>
    </row>
    <row r="24" spans="1:17" s="4" customFormat="1">
      <c r="A24" s="89"/>
      <c r="B24" s="89"/>
      <c r="C24" s="89" t="s">
        <v>50</v>
      </c>
      <c r="D24" s="89"/>
      <c r="E24" s="90" t="s">
        <v>51</v>
      </c>
      <c r="F24" s="119">
        <v>7078014.5999999996</v>
      </c>
      <c r="G24" s="119">
        <v>6891455.6705999998</v>
      </c>
      <c r="H24" s="96">
        <v>97.364247745405891</v>
      </c>
      <c r="I24" s="96">
        <v>-186558.92939999979</v>
      </c>
      <c r="J24" s="91">
        <v>8123318.1000000006</v>
      </c>
      <c r="K24" s="91">
        <v>7554383.9000000013</v>
      </c>
      <c r="L24" s="97">
        <v>92.996283132135389</v>
      </c>
      <c r="M24" s="97">
        <v>-568934.19999999925</v>
      </c>
      <c r="N24" s="91">
        <v>9683206.6999999993</v>
      </c>
      <c r="O24" s="91">
        <v>9666781.2699999996</v>
      </c>
      <c r="P24" s="97">
        <v>99.830371998565312</v>
      </c>
      <c r="Q24" s="97">
        <v>-16425.429999999702</v>
      </c>
    </row>
    <row r="25" spans="1:17" s="4" customFormat="1">
      <c r="A25" s="94"/>
      <c r="B25" s="94"/>
      <c r="C25" s="94"/>
      <c r="D25" s="94" t="s">
        <v>52</v>
      </c>
      <c r="E25" s="95" t="s">
        <v>53</v>
      </c>
      <c r="F25" s="117">
        <v>1394403.6</v>
      </c>
      <c r="G25" s="117">
        <v>1393357.4847200001</v>
      </c>
      <c r="H25" s="96">
        <v>99.924977583247781</v>
      </c>
      <c r="I25" s="96">
        <v>-1046.1152800000273</v>
      </c>
      <c r="J25" s="85">
        <v>1404224.7000000002</v>
      </c>
      <c r="K25" s="85">
        <v>1362695.4400000002</v>
      </c>
      <c r="L25" s="97">
        <v>97.042548817151555</v>
      </c>
      <c r="M25" s="97">
        <v>-41529.260000000009</v>
      </c>
      <c r="N25" s="85">
        <v>1664510.0999999999</v>
      </c>
      <c r="O25" s="85">
        <v>1663973.5600000003</v>
      </c>
      <c r="P25" s="97">
        <v>99.967765890997015</v>
      </c>
      <c r="Q25" s="97">
        <v>-536.53999999957159</v>
      </c>
    </row>
    <row r="26" spans="1:17" s="4" customFormat="1" ht="24">
      <c r="A26" s="94"/>
      <c r="B26" s="94"/>
      <c r="C26" s="94"/>
      <c r="D26" s="94" t="s">
        <v>54</v>
      </c>
      <c r="E26" s="95" t="s">
        <v>55</v>
      </c>
      <c r="F26" s="117">
        <v>2330036.2999999998</v>
      </c>
      <c r="G26" s="117">
        <v>2329366.2671400001</v>
      </c>
      <c r="H26" s="96">
        <v>99.971243672899007</v>
      </c>
      <c r="I26" s="96">
        <v>-670.03285999968648</v>
      </c>
      <c r="J26" s="85">
        <v>3252607.3</v>
      </c>
      <c r="K26" s="85">
        <v>3246220.64</v>
      </c>
      <c r="L26" s="97">
        <v>99.803644909731347</v>
      </c>
      <c r="M26" s="97">
        <v>-6386.6599999996834</v>
      </c>
      <c r="N26" s="85">
        <v>3170086.4000000004</v>
      </c>
      <c r="O26" s="85">
        <v>3169925.3</v>
      </c>
      <c r="P26" s="97">
        <v>99.994918119581826</v>
      </c>
      <c r="Q26" s="97">
        <v>-161.10000000055879</v>
      </c>
    </row>
    <row r="27" spans="1:17" s="4" customFormat="1" ht="24">
      <c r="A27" s="94"/>
      <c r="B27" s="94"/>
      <c r="C27" s="94"/>
      <c r="D27" s="94" t="s">
        <v>56</v>
      </c>
      <c r="E27" s="95" t="s">
        <v>57</v>
      </c>
      <c r="F27" s="117">
        <v>11962</v>
      </c>
      <c r="G27" s="117">
        <v>11958.52224</v>
      </c>
      <c r="H27" s="96">
        <v>99.970926600902871</v>
      </c>
      <c r="I27" s="96">
        <v>-3.4777599999997619</v>
      </c>
      <c r="J27" s="85">
        <v>146107</v>
      </c>
      <c r="K27" s="85">
        <v>94920.15</v>
      </c>
      <c r="L27" s="97">
        <v>64.966189162736896</v>
      </c>
      <c r="M27" s="97">
        <v>-51186.850000000006</v>
      </c>
      <c r="N27" s="85">
        <v>286156</v>
      </c>
      <c r="O27" s="85">
        <v>283013.96000000002</v>
      </c>
      <c r="P27" s="97">
        <v>98.901983533457283</v>
      </c>
      <c r="Q27" s="97">
        <v>-3142.039999999979</v>
      </c>
    </row>
    <row r="28" spans="1:17" s="4" customFormat="1">
      <c r="A28" s="94"/>
      <c r="B28" s="94"/>
      <c r="C28" s="94"/>
      <c r="D28" s="94" t="s">
        <v>58</v>
      </c>
      <c r="E28" s="95" t="s">
        <v>59</v>
      </c>
      <c r="F28" s="117">
        <v>934518.3</v>
      </c>
      <c r="G28" s="117">
        <v>928344.80079999997</v>
      </c>
      <c r="H28" s="96">
        <v>99.339392369309394</v>
      </c>
      <c r="I28" s="96">
        <v>-6173.4992000000784</v>
      </c>
      <c r="J28" s="85">
        <v>788884.29999999993</v>
      </c>
      <c r="K28" s="85">
        <v>761999.98999999976</v>
      </c>
      <c r="L28" s="97">
        <v>96.59210989494909</v>
      </c>
      <c r="M28" s="97">
        <v>-26884.310000000172</v>
      </c>
      <c r="N28" s="85">
        <v>1057922.6999999997</v>
      </c>
      <c r="O28" s="85">
        <v>1055851.2799999998</v>
      </c>
      <c r="P28" s="97">
        <v>99.804199304920871</v>
      </c>
      <c r="Q28" s="97">
        <v>-2071.4199999999255</v>
      </c>
    </row>
    <row r="29" spans="1:17" s="6" customFormat="1">
      <c r="A29" s="94"/>
      <c r="B29" s="94"/>
      <c r="C29" s="94"/>
      <c r="D29" s="94" t="s">
        <v>60</v>
      </c>
      <c r="E29" s="95" t="s">
        <v>61</v>
      </c>
      <c r="F29" s="117">
        <v>2407094.4</v>
      </c>
      <c r="G29" s="117">
        <v>2228428.5956700002</v>
      </c>
      <c r="H29" s="96">
        <v>92.577532300768937</v>
      </c>
      <c r="I29" s="96">
        <v>-178665.80432999972</v>
      </c>
      <c r="J29" s="85">
        <v>2531494.8000000007</v>
      </c>
      <c r="K29" s="85">
        <v>2088547.6800000004</v>
      </c>
      <c r="L29" s="93">
        <v>82.502546716667155</v>
      </c>
      <c r="M29" s="93">
        <v>-442947.12000000034</v>
      </c>
      <c r="N29" s="85">
        <v>3504531.4999999995</v>
      </c>
      <c r="O29" s="85">
        <v>3494017.1699999995</v>
      </c>
      <c r="P29" s="97">
        <v>99.699979012886601</v>
      </c>
      <c r="Q29" s="97">
        <v>-10514.330000000075</v>
      </c>
    </row>
    <row r="30" spans="1:17" s="4" customFormat="1">
      <c r="A30" s="89"/>
      <c r="B30" s="89"/>
      <c r="C30" s="89" t="s">
        <v>15</v>
      </c>
      <c r="D30" s="89"/>
      <c r="E30" s="90" t="s">
        <v>62</v>
      </c>
      <c r="F30" s="119">
        <v>68410995</v>
      </c>
      <c r="G30" s="119">
        <v>67947037.123799995</v>
      </c>
      <c r="H30" s="96">
        <v>99.321808027788506</v>
      </c>
      <c r="I30" s="96">
        <v>-463957.87620000541</v>
      </c>
      <c r="J30" s="119">
        <v>64816241.399999991</v>
      </c>
      <c r="K30" s="119">
        <v>63231001.659999996</v>
      </c>
      <c r="L30" s="97">
        <v>97.554255375258464</v>
      </c>
      <c r="M30" s="97">
        <v>-1585239.7399999946</v>
      </c>
      <c r="N30" s="91">
        <v>53319778.499999993</v>
      </c>
      <c r="O30" s="91">
        <v>53102664.920000009</v>
      </c>
      <c r="P30" s="97">
        <v>99.592808548520168</v>
      </c>
      <c r="Q30" s="97">
        <v>-217113.57999998331</v>
      </c>
    </row>
    <row r="31" spans="1:17" s="4" customFormat="1">
      <c r="A31" s="94"/>
      <c r="B31" s="94"/>
      <c r="C31" s="94"/>
      <c r="D31" s="94" t="s">
        <v>63</v>
      </c>
      <c r="E31" s="95" t="s">
        <v>64</v>
      </c>
      <c r="F31" s="117">
        <v>5995868.7000000002</v>
      </c>
      <c r="G31" s="117">
        <v>5988191.04562</v>
      </c>
      <c r="H31" s="96">
        <v>99.871950925476398</v>
      </c>
      <c r="I31" s="96">
        <v>-7677.6543800001964</v>
      </c>
      <c r="J31" s="117">
        <v>7871895.2000000011</v>
      </c>
      <c r="K31" s="117">
        <v>7852054.1900000004</v>
      </c>
      <c r="L31" s="97">
        <v>99.747951293863764</v>
      </c>
      <c r="M31" s="97">
        <v>-19841.010000000708</v>
      </c>
      <c r="N31" s="85">
        <v>10042831.5</v>
      </c>
      <c r="O31" s="85">
        <v>10037145.68</v>
      </c>
      <c r="P31" s="97">
        <v>99.943384293563014</v>
      </c>
      <c r="Q31" s="97">
        <v>-5685.820000000298</v>
      </c>
    </row>
    <row r="32" spans="1:17" s="4" customFormat="1">
      <c r="A32" s="94"/>
      <c r="B32" s="94"/>
      <c r="C32" s="94"/>
      <c r="D32" s="94" t="s">
        <v>16</v>
      </c>
      <c r="E32" s="95" t="s">
        <v>65</v>
      </c>
      <c r="F32" s="117">
        <v>727898.1</v>
      </c>
      <c r="G32" s="117">
        <v>718256.68582999997</v>
      </c>
      <c r="H32" s="96">
        <v>98.67544452032503</v>
      </c>
      <c r="I32" s="96">
        <v>-9641.4141700000037</v>
      </c>
      <c r="J32" s="117">
        <v>845140</v>
      </c>
      <c r="K32" s="117">
        <v>829297.02</v>
      </c>
      <c r="L32" s="97">
        <v>98.125401708592662</v>
      </c>
      <c r="M32" s="97">
        <v>-15842.979999999981</v>
      </c>
      <c r="N32" s="85">
        <v>900444.60000000009</v>
      </c>
      <c r="O32" s="85">
        <v>855125.6399999999</v>
      </c>
      <c r="P32" s="97">
        <v>94.967046279138088</v>
      </c>
      <c r="Q32" s="97">
        <v>-45318.960000000196</v>
      </c>
    </row>
    <row r="33" spans="1:17" s="4" customFormat="1">
      <c r="A33" s="94"/>
      <c r="B33" s="94"/>
      <c r="C33" s="94"/>
      <c r="D33" s="94" t="s">
        <v>18</v>
      </c>
      <c r="E33" s="95" t="s">
        <v>66</v>
      </c>
      <c r="F33" s="117">
        <v>432736.8</v>
      </c>
      <c r="G33" s="117">
        <v>430830.91298999998</v>
      </c>
      <c r="H33" s="96">
        <v>99.559573623042922</v>
      </c>
      <c r="I33" s="96">
        <v>-1905.8870100000058</v>
      </c>
      <c r="J33" s="117">
        <v>496758.5</v>
      </c>
      <c r="K33" s="117">
        <v>489820.63</v>
      </c>
      <c r="L33" s="97">
        <v>98.603371658461811</v>
      </c>
      <c r="M33" s="97">
        <v>-6937.8699999999953</v>
      </c>
      <c r="N33" s="85">
        <v>434262.1</v>
      </c>
      <c r="O33" s="85">
        <v>434019.99000000005</v>
      </c>
      <c r="P33" s="97">
        <v>99.944247955324698</v>
      </c>
      <c r="Q33" s="97">
        <v>-242.10999999992782</v>
      </c>
    </row>
    <row r="34" spans="1:17" s="4" customFormat="1">
      <c r="A34" s="94"/>
      <c r="B34" s="94"/>
      <c r="C34" s="94"/>
      <c r="D34" s="94" t="s">
        <v>67</v>
      </c>
      <c r="E34" s="95" t="s">
        <v>68</v>
      </c>
      <c r="F34" s="117">
        <v>4476</v>
      </c>
      <c r="G34" s="117">
        <v>1345.1</v>
      </c>
      <c r="H34" s="96">
        <v>30.051385165326185</v>
      </c>
      <c r="I34" s="96">
        <v>-3130.9</v>
      </c>
      <c r="J34" s="117">
        <v>1054</v>
      </c>
      <c r="K34" s="117">
        <v>1052.5900000000001</v>
      </c>
      <c r="L34" s="97">
        <v>99.866223908918414</v>
      </c>
      <c r="M34" s="97">
        <v>-1.4099999999998545</v>
      </c>
      <c r="N34" s="85">
        <v>1658</v>
      </c>
      <c r="O34" s="85">
        <v>1657.79</v>
      </c>
      <c r="P34" s="97">
        <v>99.987334137515077</v>
      </c>
      <c r="Q34" s="97">
        <v>-0.21000000000003638</v>
      </c>
    </row>
    <row r="35" spans="1:17" s="6" customFormat="1">
      <c r="A35" s="94"/>
      <c r="B35" s="94"/>
      <c r="C35" s="94"/>
      <c r="D35" s="94" t="s">
        <v>21</v>
      </c>
      <c r="E35" s="95" t="s">
        <v>69</v>
      </c>
      <c r="F35" s="117">
        <v>173171</v>
      </c>
      <c r="G35" s="117">
        <v>157715.60000999999</v>
      </c>
      <c r="H35" s="92">
        <v>91.075064537364796</v>
      </c>
      <c r="I35" s="92">
        <v>-15455.399990000005</v>
      </c>
      <c r="J35" s="117">
        <v>102069</v>
      </c>
      <c r="K35" s="117">
        <v>101688.82999999999</v>
      </c>
      <c r="L35" s="93">
        <v>99.627536274480974</v>
      </c>
      <c r="M35" s="93">
        <v>-380.17000000001281</v>
      </c>
      <c r="N35" s="85">
        <v>106620.4</v>
      </c>
      <c r="O35" s="85">
        <v>103785.76</v>
      </c>
      <c r="P35" s="97">
        <v>97.341371820026936</v>
      </c>
      <c r="Q35" s="97">
        <v>-2834.6399999999994</v>
      </c>
    </row>
    <row r="36" spans="1:17" s="6" customFormat="1">
      <c r="A36" s="94"/>
      <c r="B36" s="94"/>
      <c r="C36" s="94"/>
      <c r="D36" s="94" t="s">
        <v>281</v>
      </c>
      <c r="E36" s="95" t="s">
        <v>284</v>
      </c>
      <c r="F36" s="117">
        <v>0</v>
      </c>
      <c r="G36" s="117">
        <v>0</v>
      </c>
      <c r="H36" s="92" t="e">
        <v>#DIV/0!</v>
      </c>
      <c r="I36" s="92">
        <v>0</v>
      </c>
      <c r="J36" s="117">
        <v>0</v>
      </c>
      <c r="K36" s="117">
        <v>0</v>
      </c>
      <c r="L36" s="93" t="e">
        <v>#DIV/0!</v>
      </c>
      <c r="M36" s="93">
        <v>0</v>
      </c>
      <c r="N36" s="85">
        <v>0</v>
      </c>
      <c r="O36" s="85">
        <v>0</v>
      </c>
      <c r="P36" s="97" t="e">
        <v>#DIV/0!</v>
      </c>
      <c r="Q36" s="97">
        <v>0</v>
      </c>
    </row>
    <row r="37" spans="1:17" s="6" customFormat="1">
      <c r="A37" s="94"/>
      <c r="B37" s="94"/>
      <c r="C37" s="94"/>
      <c r="D37" s="94" t="s">
        <v>282</v>
      </c>
      <c r="E37" s="95" t="s">
        <v>285</v>
      </c>
      <c r="F37" s="117">
        <v>0</v>
      </c>
      <c r="G37" s="117">
        <v>0</v>
      </c>
      <c r="H37" s="92" t="e">
        <v>#DIV/0!</v>
      </c>
      <c r="I37" s="92">
        <v>0</v>
      </c>
      <c r="J37" s="117">
        <v>1091</v>
      </c>
      <c r="K37" s="117">
        <v>1090.0999999999999</v>
      </c>
      <c r="L37" s="93">
        <v>99.917506874427119</v>
      </c>
      <c r="M37" s="93">
        <v>-0.90000000000009095</v>
      </c>
      <c r="N37" s="85">
        <v>0</v>
      </c>
      <c r="O37" s="85">
        <v>0</v>
      </c>
      <c r="P37" s="97" t="e">
        <v>#DIV/0!</v>
      </c>
      <c r="Q37" s="97">
        <v>0</v>
      </c>
    </row>
    <row r="38" spans="1:17" s="6" customFormat="1">
      <c r="A38" s="94"/>
      <c r="B38" s="94"/>
      <c r="C38" s="94"/>
      <c r="D38" s="94" t="s">
        <v>283</v>
      </c>
      <c r="E38" s="95" t="s">
        <v>286</v>
      </c>
      <c r="F38" s="117">
        <v>323447.3</v>
      </c>
      <c r="G38" s="117">
        <v>254899.20308000001</v>
      </c>
      <c r="H38" s="92">
        <v>78.80702763015799</v>
      </c>
      <c r="I38" s="92">
        <v>-68548.096919999982</v>
      </c>
      <c r="J38" s="117">
        <v>563554.70000000007</v>
      </c>
      <c r="K38" s="117">
        <v>505781.5</v>
      </c>
      <c r="L38" s="93">
        <v>89.748430808934771</v>
      </c>
      <c r="M38" s="93">
        <v>-57773.20000000007</v>
      </c>
      <c r="N38" s="85">
        <v>1042891.4</v>
      </c>
      <c r="O38" s="85">
        <v>1016567.4600000001</v>
      </c>
      <c r="P38" s="97">
        <v>97.475869491300827</v>
      </c>
      <c r="Q38" s="97">
        <v>-26323.939999999944</v>
      </c>
    </row>
    <row r="39" spans="1:17" s="4" customFormat="1">
      <c r="A39" s="94"/>
      <c r="B39" s="94"/>
      <c r="C39" s="94"/>
      <c r="D39" s="94" t="s">
        <v>17</v>
      </c>
      <c r="E39" s="95" t="s">
        <v>70</v>
      </c>
      <c r="F39" s="117">
        <v>60753397.100000001</v>
      </c>
      <c r="G39" s="117">
        <v>60395798.576240003</v>
      </c>
      <c r="H39" s="96">
        <v>99.411393369211282</v>
      </c>
      <c r="I39" s="96">
        <v>-357598.52375999838</v>
      </c>
      <c r="J39" s="117">
        <v>54934678.999999993</v>
      </c>
      <c r="K39" s="117">
        <v>53450216.799999997</v>
      </c>
      <c r="L39" s="97">
        <v>97.297768500658762</v>
      </c>
      <c r="M39" s="97">
        <v>-1484462.1999999955</v>
      </c>
      <c r="N39" s="85">
        <v>40791070.499999993</v>
      </c>
      <c r="O39" s="85">
        <v>40654362.600000009</v>
      </c>
      <c r="P39" s="97">
        <v>99.664858268429157</v>
      </c>
      <c r="Q39" s="97">
        <v>-136707.89999998361</v>
      </c>
    </row>
    <row r="40" spans="1:17" s="4" customFormat="1">
      <c r="A40" s="89"/>
      <c r="B40" s="89"/>
      <c r="C40" s="89" t="s">
        <v>71</v>
      </c>
      <c r="D40" s="89"/>
      <c r="E40" s="90" t="s">
        <v>72</v>
      </c>
      <c r="F40" s="119">
        <v>9364192.8000000007</v>
      </c>
      <c r="G40" s="119">
        <v>9347901.2741999999</v>
      </c>
      <c r="H40" s="96">
        <v>99.826023169877487</v>
      </c>
      <c r="I40" s="96">
        <v>-16291.525800000876</v>
      </c>
      <c r="J40" s="91">
        <v>31835204.299999997</v>
      </c>
      <c r="K40" s="91">
        <v>31535231.469999999</v>
      </c>
      <c r="L40" s="97">
        <v>99.057732354492856</v>
      </c>
      <c r="M40" s="97">
        <v>-299972.82999999821</v>
      </c>
      <c r="N40" s="91">
        <v>51451922.000000007</v>
      </c>
      <c r="O40" s="91">
        <v>51143066.75</v>
      </c>
      <c r="P40" s="97">
        <v>99.399720675157653</v>
      </c>
      <c r="Q40" s="97">
        <v>-308855.25000000745</v>
      </c>
    </row>
    <row r="41" spans="1:17" s="4" customFormat="1">
      <c r="A41" s="94"/>
      <c r="B41" s="94"/>
      <c r="C41" s="94"/>
      <c r="D41" s="94" t="s">
        <v>73</v>
      </c>
      <c r="E41" s="95" t="s">
        <v>74</v>
      </c>
      <c r="F41" s="117">
        <v>771842</v>
      </c>
      <c r="G41" s="117">
        <v>762755.19111999997</v>
      </c>
      <c r="H41" s="96">
        <v>98.822711269923118</v>
      </c>
      <c r="I41" s="96">
        <v>-9086.808880000026</v>
      </c>
      <c r="J41" s="85">
        <v>908738.4</v>
      </c>
      <c r="K41" s="85">
        <v>894351.0499999997</v>
      </c>
      <c r="L41" s="97">
        <v>98.416777589678134</v>
      </c>
      <c r="M41" s="97">
        <v>-14387.350000000326</v>
      </c>
      <c r="N41" s="85">
        <v>1035890.2</v>
      </c>
      <c r="O41" s="85">
        <v>1022399.2</v>
      </c>
      <c r="P41" s="97">
        <v>98.6976418929342</v>
      </c>
      <c r="Q41" s="97">
        <v>-13491</v>
      </c>
    </row>
    <row r="42" spans="1:17" s="4" customFormat="1">
      <c r="A42" s="94"/>
      <c r="B42" s="94"/>
      <c r="C42" s="94"/>
      <c r="D42" s="94" t="s">
        <v>75</v>
      </c>
      <c r="E42" s="95" t="s">
        <v>76</v>
      </c>
      <c r="F42" s="117">
        <v>98527.4</v>
      </c>
      <c r="G42" s="117">
        <v>97705.580400000006</v>
      </c>
      <c r="H42" s="96">
        <v>99.165897405188815</v>
      </c>
      <c r="I42" s="96">
        <v>-821.81959999998799</v>
      </c>
      <c r="J42" s="85">
        <v>126322</v>
      </c>
      <c r="K42" s="85">
        <v>121390.05</v>
      </c>
      <c r="L42" s="97">
        <v>96.095731543199122</v>
      </c>
      <c r="M42" s="97">
        <v>-4931.9499999999971</v>
      </c>
      <c r="N42" s="85">
        <v>175697.4</v>
      </c>
      <c r="O42" s="85">
        <v>175526</v>
      </c>
      <c r="P42" s="97">
        <v>99.902445909842726</v>
      </c>
      <c r="Q42" s="97">
        <v>-171.39999999999418</v>
      </c>
    </row>
    <row r="43" spans="1:17" s="4" customFormat="1">
      <c r="A43" s="94"/>
      <c r="B43" s="94"/>
      <c r="C43" s="94"/>
      <c r="D43" s="94" t="s">
        <v>148</v>
      </c>
      <c r="E43" s="95" t="s">
        <v>149</v>
      </c>
      <c r="F43" s="117">
        <v>5620820.0999999996</v>
      </c>
      <c r="G43" s="117">
        <v>5620659.6787</v>
      </c>
      <c r="H43" s="96">
        <v>99.9971459449485</v>
      </c>
      <c r="I43" s="96">
        <v>-160.42129999957979</v>
      </c>
      <c r="J43" s="85">
        <v>6075580</v>
      </c>
      <c r="K43" s="85">
        <v>5867895.8099999996</v>
      </c>
      <c r="L43" s="97">
        <v>96.581656566122078</v>
      </c>
      <c r="M43" s="97">
        <v>-207684.19000000041</v>
      </c>
      <c r="N43" s="85">
        <v>6685040</v>
      </c>
      <c r="O43" s="85">
        <v>6660071.1800000006</v>
      </c>
      <c r="P43" s="97">
        <v>99.626497074063892</v>
      </c>
      <c r="Q43" s="97">
        <v>-24968.819999999367</v>
      </c>
    </row>
    <row r="44" spans="1:17" s="4" customFormat="1">
      <c r="A44" s="94"/>
      <c r="B44" s="94"/>
      <c r="C44" s="94"/>
      <c r="D44" s="94" t="s">
        <v>77</v>
      </c>
      <c r="E44" s="95" t="s">
        <v>78</v>
      </c>
      <c r="F44" s="117">
        <v>58233.8</v>
      </c>
      <c r="G44" s="117">
        <v>58175.65238</v>
      </c>
      <c r="H44" s="96">
        <v>99.90014798965548</v>
      </c>
      <c r="I44" s="96">
        <v>-58.147620000003371</v>
      </c>
      <c r="J44" s="85">
        <v>224864.1</v>
      </c>
      <c r="K44" s="85">
        <v>224197.06999999998</v>
      </c>
      <c r="L44" s="97">
        <v>99.703363053506536</v>
      </c>
      <c r="M44" s="97">
        <v>-667.03000000002794</v>
      </c>
      <c r="N44" s="85">
        <v>435034.2</v>
      </c>
      <c r="O44" s="85">
        <v>434150.45000000007</v>
      </c>
      <c r="P44" s="97">
        <v>99.796855051855701</v>
      </c>
      <c r="Q44" s="97">
        <v>-883.74999999994179</v>
      </c>
    </row>
    <row r="45" spans="1:17" s="4" customFormat="1">
      <c r="A45" s="94"/>
      <c r="B45" s="94"/>
      <c r="C45" s="94"/>
      <c r="D45" s="94" t="s">
        <v>394</v>
      </c>
      <c r="E45" s="95" t="s">
        <v>396</v>
      </c>
      <c r="F45" s="117">
        <v>0</v>
      </c>
      <c r="G45" s="117">
        <v>0</v>
      </c>
      <c r="H45" s="96" t="e">
        <v>#DIV/0!</v>
      </c>
      <c r="I45" s="96">
        <v>0</v>
      </c>
      <c r="J45" s="85">
        <v>0</v>
      </c>
      <c r="K45" s="85">
        <v>0</v>
      </c>
      <c r="L45" s="97" t="e">
        <v>#DIV/0!</v>
      </c>
      <c r="M45" s="97">
        <v>0</v>
      </c>
      <c r="N45" s="85">
        <v>56523.6</v>
      </c>
      <c r="O45" s="85">
        <v>52752.76</v>
      </c>
      <c r="P45" s="97">
        <v>93.328733484774503</v>
      </c>
      <c r="Q45" s="97">
        <v>-3770.8399999999965</v>
      </c>
    </row>
    <row r="46" spans="1:17" s="4" customFormat="1">
      <c r="A46" s="94"/>
      <c r="B46" s="94"/>
      <c r="C46" s="94"/>
      <c r="D46" s="94" t="s">
        <v>395</v>
      </c>
      <c r="E46" s="95" t="s">
        <v>397</v>
      </c>
      <c r="F46" s="117">
        <v>0</v>
      </c>
      <c r="G46" s="117">
        <v>0</v>
      </c>
      <c r="H46" s="96" t="e">
        <v>#DIV/0!</v>
      </c>
      <c r="I46" s="96">
        <v>0</v>
      </c>
      <c r="J46" s="85">
        <v>0</v>
      </c>
      <c r="K46" s="85">
        <v>0</v>
      </c>
      <c r="L46" s="97" t="e">
        <v>#DIV/0!</v>
      </c>
      <c r="M46" s="97">
        <v>0</v>
      </c>
      <c r="N46" s="85">
        <v>221577</v>
      </c>
      <c r="O46" s="85">
        <v>221013.38</v>
      </c>
      <c r="P46" s="97">
        <v>99.745632443800574</v>
      </c>
      <c r="Q46" s="97">
        <v>-563.61999999999534</v>
      </c>
    </row>
    <row r="47" spans="1:17" s="4" customFormat="1">
      <c r="A47" s="94"/>
      <c r="B47" s="94"/>
      <c r="C47" s="94"/>
      <c r="D47" s="94" t="s">
        <v>79</v>
      </c>
      <c r="E47" s="95" t="s">
        <v>80</v>
      </c>
      <c r="F47" s="117">
        <v>2814769.5</v>
      </c>
      <c r="G47" s="117">
        <v>2808605.1715500001</v>
      </c>
      <c r="H47" s="96">
        <v>99.781000595253005</v>
      </c>
      <c r="I47" s="96">
        <v>-6164.3284499999136</v>
      </c>
      <c r="J47" s="85">
        <v>24499699.799999997</v>
      </c>
      <c r="K47" s="85">
        <v>24427397.489999998</v>
      </c>
      <c r="L47" s="97">
        <v>99.704884914549041</v>
      </c>
      <c r="M47" s="97">
        <v>-72302.309999998659</v>
      </c>
      <c r="N47" s="85">
        <v>42842159.600000009</v>
      </c>
      <c r="O47" s="85">
        <v>42577153.780000001</v>
      </c>
      <c r="P47" s="97">
        <v>99.381436831209584</v>
      </c>
      <c r="Q47" s="97">
        <v>-265005.82000000775</v>
      </c>
    </row>
    <row r="48" spans="1:17" s="6" customFormat="1">
      <c r="A48" s="83"/>
      <c r="B48" s="83" t="s">
        <v>4</v>
      </c>
      <c r="C48" s="83"/>
      <c r="D48" s="83"/>
      <c r="E48" s="84" t="s">
        <v>81</v>
      </c>
      <c r="F48" s="120">
        <v>939312</v>
      </c>
      <c r="G48" s="120">
        <v>939310.72400000005</v>
      </c>
      <c r="H48" s="98">
        <v>99.999864155892823</v>
      </c>
      <c r="I48" s="98">
        <v>-1.2759999999543652</v>
      </c>
      <c r="J48" s="120">
        <v>846389</v>
      </c>
      <c r="K48" s="120">
        <v>846386.68</v>
      </c>
      <c r="L48" s="99">
        <v>99.999725894358278</v>
      </c>
      <c r="M48" s="99">
        <v>-2.3199999999487773</v>
      </c>
      <c r="N48" s="121">
        <v>862096</v>
      </c>
      <c r="O48" s="121">
        <v>862094.63</v>
      </c>
      <c r="P48" s="88">
        <v>99.999841084983572</v>
      </c>
      <c r="Q48" s="88">
        <v>-1.3699999999953434</v>
      </c>
    </row>
    <row r="49" spans="1:17" s="4" customFormat="1">
      <c r="A49" s="89"/>
      <c r="B49" s="89"/>
      <c r="C49" s="89" t="s">
        <v>22</v>
      </c>
      <c r="D49" s="89"/>
      <c r="E49" s="90" t="s">
        <v>82</v>
      </c>
      <c r="F49" s="119">
        <v>939312</v>
      </c>
      <c r="G49" s="119">
        <v>939310.72400000005</v>
      </c>
      <c r="H49" s="96">
        <v>99.999864155892823</v>
      </c>
      <c r="I49" s="96">
        <v>-1.2759999999543652</v>
      </c>
      <c r="J49" s="119">
        <v>846389</v>
      </c>
      <c r="K49" s="119">
        <v>846386.68</v>
      </c>
      <c r="L49" s="97">
        <v>99.999725894358278</v>
      </c>
      <c r="M49" s="97">
        <v>-2.3199999999487773</v>
      </c>
      <c r="N49" s="91">
        <v>862096</v>
      </c>
      <c r="O49" s="91">
        <v>862094.63</v>
      </c>
      <c r="P49" s="97">
        <v>99.999841084983572</v>
      </c>
      <c r="Q49" s="97">
        <v>-1.3699999999953434</v>
      </c>
    </row>
    <row r="50" spans="1:17" s="4" customFormat="1" ht="24">
      <c r="A50" s="94"/>
      <c r="B50" s="94"/>
      <c r="C50" s="94"/>
      <c r="D50" s="94" t="s">
        <v>10</v>
      </c>
      <c r="E50" s="95" t="s">
        <v>150</v>
      </c>
      <c r="F50" s="119">
        <v>11051</v>
      </c>
      <c r="G50" s="119">
        <v>11050.16028</v>
      </c>
      <c r="H50" s="96">
        <v>99.992401411636962</v>
      </c>
      <c r="I50" s="96">
        <v>-0.83971999999994296</v>
      </c>
      <c r="J50" s="119">
        <v>11731</v>
      </c>
      <c r="K50" s="119">
        <v>11729.13</v>
      </c>
      <c r="L50" s="97">
        <v>99.984059329980397</v>
      </c>
      <c r="M50" s="97">
        <v>-1.8700000000008004</v>
      </c>
      <c r="N50" s="85">
        <v>56715</v>
      </c>
      <c r="O50" s="85">
        <v>56714.61</v>
      </c>
      <c r="P50" s="97">
        <v>99.999312351229833</v>
      </c>
      <c r="Q50" s="97">
        <v>-0.38999999999941792</v>
      </c>
    </row>
    <row r="51" spans="1:17" s="4" customFormat="1" ht="24">
      <c r="A51" s="94"/>
      <c r="B51" s="94"/>
      <c r="C51" s="94"/>
      <c r="D51" s="94" t="s">
        <v>11</v>
      </c>
      <c r="E51" s="95" t="s">
        <v>156</v>
      </c>
      <c r="F51" s="119">
        <v>928261</v>
      </c>
      <c r="G51" s="119">
        <v>928260.56373000005</v>
      </c>
      <c r="H51" s="96">
        <v>99.999953001364929</v>
      </c>
      <c r="I51" s="96">
        <v>-0.4362699999473989</v>
      </c>
      <c r="J51" s="117">
        <v>834658</v>
      </c>
      <c r="K51" s="117">
        <v>834657.55</v>
      </c>
      <c r="L51" s="97">
        <v>99.999946085702177</v>
      </c>
      <c r="M51" s="97">
        <v>-0.44999999995343387</v>
      </c>
      <c r="N51" s="85">
        <v>805381</v>
      </c>
      <c r="O51" s="85">
        <v>805380.02</v>
      </c>
      <c r="P51" s="97">
        <v>99.99987831846046</v>
      </c>
      <c r="Q51" s="97">
        <v>-0.97999999998137355</v>
      </c>
    </row>
    <row r="52" spans="1:17" s="4" customFormat="1">
      <c r="A52" s="83"/>
      <c r="B52" s="83" t="s">
        <v>5</v>
      </c>
      <c r="C52" s="83"/>
      <c r="D52" s="83"/>
      <c r="E52" s="84" t="s">
        <v>83</v>
      </c>
      <c r="F52" s="120">
        <v>58363775.5</v>
      </c>
      <c r="G52" s="120">
        <v>58356489.494800001</v>
      </c>
      <c r="H52" s="87">
        <v>99.987516220228073</v>
      </c>
      <c r="I52" s="87">
        <v>-7286.0051999986172</v>
      </c>
      <c r="J52" s="120">
        <v>71558364.599999994</v>
      </c>
      <c r="K52" s="120">
        <v>70225741.859999999</v>
      </c>
      <c r="L52" s="88">
        <v>98.137712135472711</v>
      </c>
      <c r="M52" s="88">
        <v>-1332622.7399999946</v>
      </c>
      <c r="N52" s="122">
        <v>42575999.399999999</v>
      </c>
      <c r="O52" s="122">
        <v>42417995.310000002</v>
      </c>
      <c r="P52" s="88">
        <v>99.628889298603298</v>
      </c>
      <c r="Q52" s="88">
        <v>-158004.08999999613</v>
      </c>
    </row>
    <row r="53" spans="1:17" s="4" customFormat="1">
      <c r="A53" s="89"/>
      <c r="B53" s="89"/>
      <c r="C53" s="89" t="s">
        <v>84</v>
      </c>
      <c r="D53" s="89"/>
      <c r="E53" s="90" t="s">
        <v>85</v>
      </c>
      <c r="F53" s="117">
        <v>20149511</v>
      </c>
      <c r="G53" s="117">
        <v>20144010.932799999</v>
      </c>
      <c r="H53" s="96">
        <v>99.97270371871555</v>
      </c>
      <c r="I53" s="96">
        <v>-5500.0672000013292</v>
      </c>
      <c r="J53" s="85">
        <v>32728512</v>
      </c>
      <c r="K53" s="85">
        <v>32200092.440000001</v>
      </c>
      <c r="L53" s="97">
        <v>98.385445815562903</v>
      </c>
      <c r="M53" s="97">
        <v>-528419.55999999866</v>
      </c>
      <c r="N53" s="123">
        <v>31973815</v>
      </c>
      <c r="O53" s="123">
        <v>31825562.019999996</v>
      </c>
      <c r="P53" s="97">
        <v>99.536330025053303</v>
      </c>
      <c r="Q53" s="97">
        <v>-148252.98000000417</v>
      </c>
    </row>
    <row r="54" spans="1:17" s="4" customFormat="1" ht="24">
      <c r="A54" s="94"/>
      <c r="B54" s="94"/>
      <c r="C54" s="94"/>
      <c r="D54" s="94" t="s">
        <v>86</v>
      </c>
      <c r="E54" s="95" t="s">
        <v>87</v>
      </c>
      <c r="F54" s="119">
        <v>20149511</v>
      </c>
      <c r="G54" s="119">
        <v>20144010.932750002</v>
      </c>
      <c r="H54" s="96">
        <v>99.972703718467415</v>
      </c>
      <c r="I54" s="96">
        <v>-5500.0672499984503</v>
      </c>
      <c r="J54" s="91">
        <v>32728512</v>
      </c>
      <c r="K54" s="91">
        <v>32200092.440000001</v>
      </c>
      <c r="L54" s="97">
        <v>98.385445815562903</v>
      </c>
      <c r="M54" s="97">
        <v>-528419.55999999866</v>
      </c>
      <c r="N54" s="124">
        <v>2308351</v>
      </c>
      <c r="O54" s="124">
        <v>2160188.29</v>
      </c>
      <c r="P54" s="97">
        <v>93.581447968701468</v>
      </c>
      <c r="Q54" s="97">
        <v>-148162.70999999996</v>
      </c>
    </row>
    <row r="55" spans="1:17" s="4" customFormat="1" ht="24">
      <c r="A55" s="94"/>
      <c r="B55" s="94"/>
      <c r="C55" s="94"/>
      <c r="D55" s="94" t="s">
        <v>398</v>
      </c>
      <c r="E55" s="95" t="s">
        <v>400</v>
      </c>
      <c r="F55" s="119">
        <v>0</v>
      </c>
      <c r="G55" s="119">
        <v>0</v>
      </c>
      <c r="H55" s="96" t="e">
        <v>#DIV/0!</v>
      </c>
      <c r="I55" s="96">
        <v>0</v>
      </c>
      <c r="J55" s="91">
        <v>0</v>
      </c>
      <c r="K55" s="91">
        <v>0</v>
      </c>
      <c r="L55" s="97" t="e">
        <v>#DIV/0!</v>
      </c>
      <c r="M55" s="97">
        <v>0</v>
      </c>
      <c r="N55" s="124">
        <v>16888674.399999999</v>
      </c>
      <c r="O55" s="124">
        <v>16888586.419999998</v>
      </c>
      <c r="P55" s="97">
        <v>99.999479059173524</v>
      </c>
      <c r="Q55" s="97">
        <v>-87.980000000447035</v>
      </c>
    </row>
    <row r="56" spans="1:17" s="4" customFormat="1">
      <c r="A56" s="94"/>
      <c r="B56" s="94"/>
      <c r="C56" s="94"/>
      <c r="D56" s="94" t="s">
        <v>399</v>
      </c>
      <c r="E56" s="95" t="s">
        <v>401</v>
      </c>
      <c r="F56" s="119">
        <v>0</v>
      </c>
      <c r="G56" s="119">
        <v>0</v>
      </c>
      <c r="H56" s="96" t="e">
        <v>#DIV/0!</v>
      </c>
      <c r="I56" s="96">
        <v>0</v>
      </c>
      <c r="J56" s="91">
        <v>0</v>
      </c>
      <c r="K56" s="91">
        <v>0</v>
      </c>
      <c r="L56" s="97" t="e">
        <v>#DIV/0!</v>
      </c>
      <c r="M56" s="97">
        <v>0</v>
      </c>
      <c r="N56" s="124">
        <v>12776789.6</v>
      </c>
      <c r="O56" s="124">
        <v>12776787.310000001</v>
      </c>
      <c r="P56" s="97">
        <v>99.999982076874787</v>
      </c>
      <c r="Q56" s="97">
        <v>-2.2899999991059303</v>
      </c>
    </row>
    <row r="57" spans="1:17" s="4" customFormat="1">
      <c r="A57" s="89"/>
      <c r="B57" s="89"/>
      <c r="C57" s="89" t="s">
        <v>88</v>
      </c>
      <c r="D57" s="89"/>
      <c r="E57" s="90" t="s">
        <v>89</v>
      </c>
      <c r="F57" s="117">
        <v>1412530.5</v>
      </c>
      <c r="G57" s="117">
        <v>1410761.689</v>
      </c>
      <c r="H57" s="96">
        <v>99.87477714640498</v>
      </c>
      <c r="I57" s="96">
        <v>-1768.810999999987</v>
      </c>
      <c r="J57" s="85">
        <v>1687038.9</v>
      </c>
      <c r="K57" s="85">
        <v>1684979.8399999999</v>
      </c>
      <c r="L57" s="97">
        <v>99.87794827967511</v>
      </c>
      <c r="M57" s="97">
        <v>-2059.0600000000559</v>
      </c>
      <c r="N57" s="125">
        <v>1868448.4</v>
      </c>
      <c r="O57" s="125">
        <v>1867351.7</v>
      </c>
      <c r="P57" s="97">
        <v>99.941304239389211</v>
      </c>
      <c r="Q57" s="97">
        <v>-1096.6999999999534</v>
      </c>
    </row>
    <row r="58" spans="1:17" s="4" customFormat="1" ht="24">
      <c r="A58" s="89"/>
      <c r="B58" s="89"/>
      <c r="C58" s="89"/>
      <c r="D58" s="89" t="s">
        <v>304</v>
      </c>
      <c r="E58" s="95" t="s">
        <v>305</v>
      </c>
      <c r="F58" s="117">
        <v>862397.5</v>
      </c>
      <c r="G58" s="117">
        <v>862386.55500000005</v>
      </c>
      <c r="H58" s="96">
        <v>99.998730863667859</v>
      </c>
      <c r="I58" s="96">
        <v>-10.944999999948777</v>
      </c>
      <c r="J58" s="126">
        <v>1010515</v>
      </c>
      <c r="K58" s="126">
        <v>1010515</v>
      </c>
      <c r="L58" s="97">
        <v>100</v>
      </c>
      <c r="M58" s="97">
        <v>0</v>
      </c>
      <c r="N58" s="125">
        <v>1175351</v>
      </c>
      <c r="O58" s="125">
        <v>1174977.19</v>
      </c>
      <c r="P58" s="97">
        <v>99.968195883612637</v>
      </c>
      <c r="Q58" s="97">
        <v>-373.81000000005588</v>
      </c>
    </row>
    <row r="59" spans="1:17" s="4" customFormat="1">
      <c r="A59" s="94"/>
      <c r="B59" s="94"/>
      <c r="C59" s="94"/>
      <c r="D59" s="94" t="s">
        <v>90</v>
      </c>
      <c r="E59" s="95" t="s">
        <v>89</v>
      </c>
      <c r="F59" s="117">
        <v>474301</v>
      </c>
      <c r="G59" s="117">
        <v>472543.67801999999</v>
      </c>
      <c r="H59" s="96">
        <v>99.62949224648483</v>
      </c>
      <c r="I59" s="96">
        <v>-1757.3219800000079</v>
      </c>
      <c r="J59" s="85">
        <v>557589.9</v>
      </c>
      <c r="K59" s="85">
        <v>555530.90999999992</v>
      </c>
      <c r="L59" s="97">
        <v>99.630733985676557</v>
      </c>
      <c r="M59" s="97">
        <v>-2058.9900000001071</v>
      </c>
      <c r="N59" s="124">
        <v>563626.4</v>
      </c>
      <c r="O59" s="124">
        <v>562903.51</v>
      </c>
      <c r="P59" s="97">
        <v>99.871743055328849</v>
      </c>
      <c r="Q59" s="97">
        <v>-722.89000000001397</v>
      </c>
    </row>
    <row r="60" spans="1:17" s="4" customFormat="1">
      <c r="A60" s="94"/>
      <c r="B60" s="94"/>
      <c r="C60" s="94"/>
      <c r="D60" s="94" t="s">
        <v>275</v>
      </c>
      <c r="E60" s="95" t="s">
        <v>276</v>
      </c>
      <c r="F60" s="117">
        <v>75832</v>
      </c>
      <c r="G60" s="117">
        <v>75831.456000000006</v>
      </c>
      <c r="H60" s="96">
        <v>99.999282624749455</v>
      </c>
      <c r="I60" s="96">
        <v>-0.54399999999441206</v>
      </c>
      <c r="J60" s="85">
        <v>118934</v>
      </c>
      <c r="K60" s="85">
        <v>118933.93</v>
      </c>
      <c r="L60" s="97">
        <v>99.99994114382767</v>
      </c>
      <c r="M60" s="97">
        <v>-7.0000000006984919E-2</v>
      </c>
      <c r="N60" s="124">
        <v>129471</v>
      </c>
      <c r="O60" s="124">
        <v>129471</v>
      </c>
      <c r="P60" s="97">
        <v>100</v>
      </c>
      <c r="Q60" s="97">
        <v>0</v>
      </c>
    </row>
    <row r="61" spans="1:17" s="4" customFormat="1">
      <c r="A61" s="89"/>
      <c r="B61" s="89"/>
      <c r="C61" s="89" t="s">
        <v>91</v>
      </c>
      <c r="D61" s="89"/>
      <c r="E61" s="90" t="s">
        <v>92</v>
      </c>
      <c r="F61" s="117">
        <v>35864079</v>
      </c>
      <c r="G61" s="117">
        <v>35864068.270000003</v>
      </c>
      <c r="H61" s="96">
        <v>99.999970081484605</v>
      </c>
      <c r="I61" s="96">
        <v>-10.729999996721745</v>
      </c>
      <c r="J61" s="91">
        <v>35505800.700000003</v>
      </c>
      <c r="K61" s="91">
        <v>34703661.340000004</v>
      </c>
      <c r="L61" s="97">
        <v>97.740821656783538</v>
      </c>
      <c r="M61" s="97">
        <v>-802139.3599999994</v>
      </c>
      <c r="N61" s="125">
        <v>7305176</v>
      </c>
      <c r="O61" s="125">
        <v>7305175.2300000004</v>
      </c>
      <c r="P61" s="97">
        <v>99.999989459528422</v>
      </c>
      <c r="Q61" s="97">
        <v>-0.76999999955296516</v>
      </c>
    </row>
    <row r="62" spans="1:17" s="4" customFormat="1">
      <c r="A62" s="94"/>
      <c r="B62" s="94"/>
      <c r="C62" s="94"/>
      <c r="D62" s="94" t="s">
        <v>93</v>
      </c>
      <c r="E62" s="95" t="s">
        <v>94</v>
      </c>
      <c r="F62" s="117">
        <v>23477432</v>
      </c>
      <c r="G62" s="117">
        <v>23477432</v>
      </c>
      <c r="H62" s="96">
        <v>100</v>
      </c>
      <c r="I62" s="96">
        <v>0</v>
      </c>
      <c r="J62" s="85">
        <v>26234709</v>
      </c>
      <c r="K62" s="85">
        <v>26234709</v>
      </c>
      <c r="L62" s="97">
        <v>100</v>
      </c>
      <c r="M62" s="97">
        <v>0</v>
      </c>
      <c r="N62" s="125">
        <v>1683843</v>
      </c>
      <c r="O62" s="125">
        <v>1683843</v>
      </c>
      <c r="P62" s="97">
        <v>100</v>
      </c>
      <c r="Q62" s="97">
        <v>0</v>
      </c>
    </row>
    <row r="63" spans="1:17" s="4" customFormat="1" ht="24">
      <c r="A63" s="94"/>
      <c r="B63" s="94"/>
      <c r="C63" s="94"/>
      <c r="D63" s="94" t="s">
        <v>153</v>
      </c>
      <c r="E63" s="95" t="s">
        <v>164</v>
      </c>
      <c r="F63" s="117">
        <v>0</v>
      </c>
      <c r="G63" s="117">
        <v>0</v>
      </c>
      <c r="H63" s="96" t="e">
        <v>#DIV/0!</v>
      </c>
      <c r="I63" s="96">
        <v>0</v>
      </c>
      <c r="J63" s="85">
        <v>424965</v>
      </c>
      <c r="K63" s="85">
        <v>424965</v>
      </c>
      <c r="L63" s="97">
        <v>100</v>
      </c>
      <c r="M63" s="97">
        <v>0</v>
      </c>
      <c r="N63" s="125">
        <v>0</v>
      </c>
      <c r="O63" s="125">
        <v>0</v>
      </c>
      <c r="P63" s="97" t="e">
        <v>#DIV/0!</v>
      </c>
      <c r="Q63" s="97">
        <v>0</v>
      </c>
    </row>
    <row r="64" spans="1:17" s="6" customFormat="1">
      <c r="A64" s="94"/>
      <c r="B64" s="94"/>
      <c r="C64" s="94"/>
      <c r="D64" s="94" t="s">
        <v>154</v>
      </c>
      <c r="E64" s="95" t="s">
        <v>155</v>
      </c>
      <c r="F64" s="119">
        <v>0</v>
      </c>
      <c r="G64" s="119">
        <v>0</v>
      </c>
      <c r="H64" s="96" t="e">
        <v>#DIV/0!</v>
      </c>
      <c r="I64" s="96">
        <v>0</v>
      </c>
      <c r="J64" s="85"/>
      <c r="K64" s="85"/>
      <c r="L64" s="97" t="e">
        <v>#DIV/0!</v>
      </c>
      <c r="M64" s="97">
        <v>0</v>
      </c>
      <c r="N64" s="125">
        <v>0</v>
      </c>
      <c r="O64" s="125">
        <v>0</v>
      </c>
      <c r="P64" s="97" t="e">
        <v>#DIV/0!</v>
      </c>
      <c r="Q64" s="97">
        <v>0</v>
      </c>
    </row>
    <row r="65" spans="1:17" s="4" customFormat="1">
      <c r="A65" s="94"/>
      <c r="B65" s="94"/>
      <c r="C65" s="94"/>
      <c r="D65" s="94" t="s">
        <v>151</v>
      </c>
      <c r="E65" s="95" t="s">
        <v>152</v>
      </c>
      <c r="F65" s="117">
        <v>2502127</v>
      </c>
      <c r="G65" s="117">
        <v>2502126.5699999998</v>
      </c>
      <c r="H65" s="96">
        <v>99.999982814621319</v>
      </c>
      <c r="I65" s="96">
        <v>-0.43000000016763806</v>
      </c>
      <c r="J65" s="85">
        <v>22048</v>
      </c>
      <c r="K65" s="85">
        <v>22047.66</v>
      </c>
      <c r="L65" s="97">
        <v>99.998457910014508</v>
      </c>
      <c r="M65" s="97">
        <v>-0.34000000000014552</v>
      </c>
      <c r="N65" s="125">
        <v>6215</v>
      </c>
      <c r="O65" s="125">
        <v>6214.23</v>
      </c>
      <c r="P65" s="97">
        <v>99.987610619469024</v>
      </c>
      <c r="Q65" s="97">
        <v>-0.77000000000043656</v>
      </c>
    </row>
    <row r="66" spans="1:17" s="4" customFormat="1">
      <c r="A66" s="94"/>
      <c r="B66" s="94"/>
      <c r="C66" s="94"/>
      <c r="D66" s="94" t="s">
        <v>95</v>
      </c>
      <c r="E66" s="95" t="s">
        <v>92</v>
      </c>
      <c r="F66" s="117">
        <v>9884520</v>
      </c>
      <c r="G66" s="117">
        <v>9884509.6999999993</v>
      </c>
      <c r="H66" s="96">
        <v>99.999895796659814</v>
      </c>
      <c r="I66" s="96">
        <v>-10.300000000745058</v>
      </c>
      <c r="J66" s="85">
        <v>8824078.6999999993</v>
      </c>
      <c r="K66" s="85">
        <v>8021939.6799999997</v>
      </c>
      <c r="L66" s="97">
        <v>90.90965700475904</v>
      </c>
      <c r="M66" s="97">
        <v>-802139.01999999955</v>
      </c>
      <c r="N66" s="125">
        <v>5615118</v>
      </c>
      <c r="O66" s="125">
        <v>5615118</v>
      </c>
      <c r="P66" s="97">
        <v>100</v>
      </c>
      <c r="Q66" s="97">
        <v>0</v>
      </c>
    </row>
    <row r="67" spans="1:17" s="4" customFormat="1">
      <c r="A67" s="89"/>
      <c r="B67" s="89"/>
      <c r="C67" s="89" t="s">
        <v>96</v>
      </c>
      <c r="D67" s="89"/>
      <c r="E67" s="90" t="s">
        <v>97</v>
      </c>
      <c r="F67" s="117">
        <v>937655</v>
      </c>
      <c r="G67" s="117">
        <v>937648.603</v>
      </c>
      <c r="H67" s="92">
        <v>99.999317766129337</v>
      </c>
      <c r="I67" s="92">
        <v>-6.396999999997206</v>
      </c>
      <c r="J67" s="85">
        <v>1637013</v>
      </c>
      <c r="K67" s="85">
        <v>1637008.24</v>
      </c>
      <c r="L67" s="93">
        <v>99.999709226499732</v>
      </c>
      <c r="M67" s="93">
        <v>-4.7600000000093132</v>
      </c>
      <c r="N67" s="85">
        <v>1428560</v>
      </c>
      <c r="O67" s="85">
        <v>1419906.3599999999</v>
      </c>
      <c r="P67" s="97">
        <v>99.394240353922825</v>
      </c>
      <c r="Q67" s="97">
        <v>-8653.6400000001304</v>
      </c>
    </row>
    <row r="68" spans="1:17" s="6" customFormat="1" ht="24">
      <c r="A68" s="94"/>
      <c r="B68" s="94"/>
      <c r="C68" s="94"/>
      <c r="D68" s="94" t="s">
        <v>98</v>
      </c>
      <c r="E68" s="95" t="s">
        <v>19</v>
      </c>
      <c r="F68" s="117">
        <v>937655</v>
      </c>
      <c r="G68" s="117">
        <v>937648.603</v>
      </c>
      <c r="H68" s="92">
        <v>99.999317766129337</v>
      </c>
      <c r="I68" s="92">
        <v>-6.396999999997206</v>
      </c>
      <c r="J68" s="85">
        <v>1637013</v>
      </c>
      <c r="K68" s="85">
        <v>1637008.24</v>
      </c>
      <c r="L68" s="97">
        <v>99.999709226499732</v>
      </c>
      <c r="M68" s="97">
        <v>-4.7600000000093132</v>
      </c>
      <c r="N68" s="85">
        <v>344244</v>
      </c>
      <c r="O68" s="85">
        <v>344240.98</v>
      </c>
      <c r="P68" s="97">
        <v>99.999122715283335</v>
      </c>
      <c r="Q68" s="97">
        <v>-3.0200000000186265</v>
      </c>
    </row>
    <row r="69" spans="1:17" s="6" customFormat="1">
      <c r="A69" s="94"/>
      <c r="B69" s="94"/>
      <c r="C69" s="94"/>
      <c r="D69" s="94" t="s">
        <v>403</v>
      </c>
      <c r="E69" s="95" t="s">
        <v>402</v>
      </c>
      <c r="F69" s="117">
        <v>0</v>
      </c>
      <c r="G69" s="117">
        <v>0</v>
      </c>
      <c r="H69" s="92" t="e">
        <v>#DIV/0!</v>
      </c>
      <c r="I69" s="92">
        <v>0</v>
      </c>
      <c r="J69" s="85">
        <v>0</v>
      </c>
      <c r="K69" s="85">
        <v>0</v>
      </c>
      <c r="L69" s="97" t="e">
        <v>#DIV/0!</v>
      </c>
      <c r="M69" s="97">
        <v>0</v>
      </c>
      <c r="N69" s="85">
        <v>392316</v>
      </c>
      <c r="O69" s="85">
        <v>392315.38</v>
      </c>
      <c r="P69" s="97">
        <v>99.999841964130951</v>
      </c>
      <c r="Q69" s="97">
        <v>-0.61999999999534339</v>
      </c>
    </row>
    <row r="70" spans="1:17" s="6" customFormat="1">
      <c r="A70" s="94"/>
      <c r="B70" s="94"/>
      <c r="C70" s="94"/>
      <c r="D70" s="94" t="s">
        <v>656</v>
      </c>
      <c r="E70" s="95" t="s">
        <v>657</v>
      </c>
      <c r="F70" s="117">
        <v>0</v>
      </c>
      <c r="G70" s="117">
        <v>0</v>
      </c>
      <c r="H70" s="92">
        <v>0</v>
      </c>
      <c r="I70" s="92">
        <v>0</v>
      </c>
      <c r="J70" s="85">
        <v>0</v>
      </c>
      <c r="K70" s="85">
        <v>0</v>
      </c>
      <c r="L70" s="97">
        <v>0</v>
      </c>
      <c r="M70" s="97">
        <v>0</v>
      </c>
      <c r="N70" s="85">
        <v>692000</v>
      </c>
      <c r="O70" s="85">
        <v>683350</v>
      </c>
      <c r="P70" s="97">
        <v>98.75</v>
      </c>
      <c r="Q70" s="97">
        <v>-8650</v>
      </c>
    </row>
    <row r="71" spans="1:17" s="54" customFormat="1" ht="14.25">
      <c r="A71" s="83" t="s">
        <v>4</v>
      </c>
      <c r="B71" s="83"/>
      <c r="C71" s="83"/>
      <c r="D71" s="83"/>
      <c r="E71" s="84" t="s">
        <v>99</v>
      </c>
      <c r="F71" s="120">
        <v>56892612</v>
      </c>
      <c r="G71" s="120">
        <v>56400195.137100004</v>
      </c>
      <c r="H71" s="98">
        <v>99.134480127402142</v>
      </c>
      <c r="I71" s="98">
        <v>-492416.86289999634</v>
      </c>
      <c r="J71" s="86">
        <v>60849030.600000001</v>
      </c>
      <c r="K71" s="86">
        <v>50721791.230000004</v>
      </c>
      <c r="L71" s="88">
        <v>83.356777798856172</v>
      </c>
      <c r="M71" s="88">
        <v>-10127239.369999997</v>
      </c>
      <c r="N71" s="86">
        <v>55108257.5</v>
      </c>
      <c r="O71" s="86">
        <v>54516957.549999997</v>
      </c>
      <c r="P71" s="88">
        <v>98.927021145605991</v>
      </c>
      <c r="Q71" s="88">
        <v>-591299.95000000298</v>
      </c>
    </row>
    <row r="72" spans="1:17" s="54" customFormat="1" ht="14.25">
      <c r="A72" s="83"/>
      <c r="B72" s="83" t="s">
        <v>6</v>
      </c>
      <c r="C72" s="83"/>
      <c r="D72" s="83"/>
      <c r="E72" s="84" t="s">
        <v>100</v>
      </c>
      <c r="F72" s="127">
        <v>56892612</v>
      </c>
      <c r="G72" s="127">
        <v>56400195.137100004</v>
      </c>
      <c r="H72" s="98">
        <v>99.134480127402142</v>
      </c>
      <c r="I72" s="98">
        <v>-492416.86289999634</v>
      </c>
      <c r="J72" s="128">
        <v>60849030.600000001</v>
      </c>
      <c r="K72" s="128">
        <v>50721791.230000004</v>
      </c>
      <c r="L72" s="88">
        <v>83.356777798856172</v>
      </c>
      <c r="M72" s="88">
        <v>-10127239.369999997</v>
      </c>
      <c r="N72" s="88">
        <v>55108257.5</v>
      </c>
      <c r="O72" s="88">
        <v>54516957.549999997</v>
      </c>
      <c r="P72" s="88">
        <v>98.927021145605991</v>
      </c>
      <c r="Q72" s="88">
        <v>-591299.95000000298</v>
      </c>
    </row>
    <row r="73" spans="1:17" s="6" customFormat="1">
      <c r="A73" s="89"/>
      <c r="B73" s="89"/>
      <c r="C73" s="89" t="s">
        <v>12</v>
      </c>
      <c r="D73" s="89"/>
      <c r="E73" s="90" t="s">
        <v>101</v>
      </c>
      <c r="F73" s="117">
        <v>4307941.3</v>
      </c>
      <c r="G73" s="117">
        <v>4250129.6848999998</v>
      </c>
      <c r="H73" s="92">
        <v>98.65802221817647</v>
      </c>
      <c r="I73" s="92">
        <v>-57811.615100000054</v>
      </c>
      <c r="J73" s="85">
        <v>8068469.2999999998</v>
      </c>
      <c r="K73" s="85">
        <v>7405301.9299999997</v>
      </c>
      <c r="L73" s="97">
        <v>91.780753630679371</v>
      </c>
      <c r="M73" s="93">
        <v>-663167.37000000011</v>
      </c>
      <c r="N73" s="93">
        <v>1567894.5000000002</v>
      </c>
      <c r="O73" s="93">
        <v>1529938.4199999995</v>
      </c>
      <c r="P73" s="97">
        <v>97.579168751468885</v>
      </c>
      <c r="Q73" s="97">
        <v>-37956.080000000773</v>
      </c>
    </row>
    <row r="74" spans="1:17" s="4" customFormat="1">
      <c r="A74" s="94"/>
      <c r="B74" s="94"/>
      <c r="C74" s="94"/>
      <c r="D74" s="94" t="s">
        <v>102</v>
      </c>
      <c r="E74" s="95" t="s">
        <v>103</v>
      </c>
      <c r="F74" s="85">
        <v>4550</v>
      </c>
      <c r="G74" s="85">
        <v>0</v>
      </c>
      <c r="H74" s="92">
        <v>0</v>
      </c>
      <c r="I74" s="92">
        <v>-4550</v>
      </c>
      <c r="J74" s="85"/>
      <c r="K74" s="85"/>
      <c r="L74" s="97" t="e">
        <v>#DIV/0!</v>
      </c>
      <c r="M74" s="97">
        <v>0</v>
      </c>
      <c r="N74" s="85">
        <v>23664</v>
      </c>
      <c r="O74" s="85">
        <v>23664</v>
      </c>
      <c r="P74" s="97">
        <v>100</v>
      </c>
      <c r="Q74" s="97">
        <v>0</v>
      </c>
    </row>
    <row r="75" spans="1:17" s="6" customFormat="1">
      <c r="A75" s="94"/>
      <c r="B75" s="94"/>
      <c r="C75" s="94"/>
      <c r="D75" s="94" t="s">
        <v>104</v>
      </c>
      <c r="E75" s="95" t="s">
        <v>105</v>
      </c>
      <c r="F75" s="117">
        <v>755987.6</v>
      </c>
      <c r="G75" s="117">
        <v>754720.33615999995</v>
      </c>
      <c r="H75" s="96">
        <v>99.832369758445765</v>
      </c>
      <c r="I75" s="96">
        <v>-1267.2638400000287</v>
      </c>
      <c r="J75" s="85">
        <v>1433752.2</v>
      </c>
      <c r="K75" s="85">
        <v>1217638.4300000002</v>
      </c>
      <c r="L75" s="97">
        <v>84.926700025290302</v>
      </c>
      <c r="M75" s="97">
        <v>-216113.76999999979</v>
      </c>
      <c r="N75" s="85">
        <v>149733.9</v>
      </c>
      <c r="O75" s="85">
        <v>149733</v>
      </c>
      <c r="P75" s="97">
        <v>99.999398933708406</v>
      </c>
      <c r="Q75" s="97">
        <v>-0.89999999999417923</v>
      </c>
    </row>
    <row r="76" spans="1:17" s="4" customFormat="1" ht="24">
      <c r="A76" s="94"/>
      <c r="B76" s="94"/>
      <c r="C76" s="94"/>
      <c r="D76" s="94" t="s">
        <v>106</v>
      </c>
      <c r="E76" s="95" t="s">
        <v>107</v>
      </c>
      <c r="F76" s="119">
        <v>3095636.1</v>
      </c>
      <c r="G76" s="119">
        <v>3045010.19838</v>
      </c>
      <c r="H76" s="92">
        <v>98.364604236912726</v>
      </c>
      <c r="I76" s="92">
        <v>-50625.901620000135</v>
      </c>
      <c r="J76" s="91">
        <v>5273844.7</v>
      </c>
      <c r="K76" s="91">
        <v>5086875.1899999995</v>
      </c>
      <c r="L76" s="93">
        <v>96.454777858741252</v>
      </c>
      <c r="M76" s="93">
        <v>-186969.51000000071</v>
      </c>
      <c r="N76" s="91">
        <v>1324429.1000000001</v>
      </c>
      <c r="O76" s="91">
        <v>1290336.3899999997</v>
      </c>
      <c r="P76" s="97">
        <v>97.425856167008078</v>
      </c>
      <c r="Q76" s="97">
        <v>-34092.710000000428</v>
      </c>
    </row>
    <row r="77" spans="1:17" s="4" customFormat="1">
      <c r="A77" s="94"/>
      <c r="B77" s="94"/>
      <c r="C77" s="94"/>
      <c r="D77" s="94" t="s">
        <v>108</v>
      </c>
      <c r="E77" s="95" t="s">
        <v>109</v>
      </c>
      <c r="F77" s="117">
        <v>21666.6</v>
      </c>
      <c r="G77" s="117">
        <v>20383.78328</v>
      </c>
      <c r="H77" s="96">
        <v>94.07928922858224</v>
      </c>
      <c r="I77" s="96">
        <v>-1282.8167199999989</v>
      </c>
      <c r="J77" s="85">
        <v>54971.3</v>
      </c>
      <c r="K77" s="85">
        <v>5904.8200000000006</v>
      </c>
      <c r="L77" s="93">
        <v>10.741641547498421</v>
      </c>
      <c r="M77" s="93">
        <v>-49066.48</v>
      </c>
      <c r="N77" s="85">
        <v>16743.599999999999</v>
      </c>
      <c r="O77" s="85">
        <v>16740.13</v>
      </c>
      <c r="P77" s="97">
        <v>99.979275663537123</v>
      </c>
      <c r="Q77" s="97">
        <v>-3.4699999999975262</v>
      </c>
    </row>
    <row r="78" spans="1:17" s="4" customFormat="1">
      <c r="A78" s="94"/>
      <c r="B78" s="94"/>
      <c r="C78" s="94"/>
      <c r="D78" s="94" t="s">
        <v>110</v>
      </c>
      <c r="E78" s="95" t="s">
        <v>111</v>
      </c>
      <c r="F78" s="117">
        <v>405682</v>
      </c>
      <c r="G78" s="117">
        <v>405672.49806999997</v>
      </c>
      <c r="H78" s="92">
        <v>99.997657788612742</v>
      </c>
      <c r="I78" s="92">
        <v>-9.5019300000276417</v>
      </c>
      <c r="J78" s="85">
        <v>619669</v>
      </c>
      <c r="K78" s="85">
        <v>609331</v>
      </c>
      <c r="L78" s="93">
        <v>98.331689982877961</v>
      </c>
      <c r="M78" s="93">
        <v>-10338</v>
      </c>
      <c r="N78" s="85">
        <v>44301.1</v>
      </c>
      <c r="O78" s="85">
        <v>40452</v>
      </c>
      <c r="P78" s="97">
        <v>91.31150242319039</v>
      </c>
      <c r="Q78" s="97">
        <v>-3849.0999999999985</v>
      </c>
    </row>
    <row r="79" spans="1:17" s="4" customFormat="1">
      <c r="A79" s="94"/>
      <c r="B79" s="94"/>
      <c r="C79" s="94"/>
      <c r="D79" s="94" t="s">
        <v>112</v>
      </c>
      <c r="E79" s="95" t="s">
        <v>113</v>
      </c>
      <c r="F79" s="117">
        <v>24419</v>
      </c>
      <c r="G79" s="117">
        <v>24342.868999999999</v>
      </c>
      <c r="H79" s="92">
        <v>99.688230476268473</v>
      </c>
      <c r="I79" s="92">
        <v>-76.131000000001222</v>
      </c>
      <c r="J79" s="85">
        <v>686232.1</v>
      </c>
      <c r="K79" s="85">
        <v>485552.49</v>
      </c>
      <c r="L79" s="93">
        <v>70.756306794741903</v>
      </c>
      <c r="M79" s="93">
        <v>-200679.61</v>
      </c>
      <c r="N79" s="85">
        <v>9022.7999999999993</v>
      </c>
      <c r="O79" s="85">
        <v>9012.9000000000015</v>
      </c>
      <c r="P79" s="97">
        <v>99.890277962495034</v>
      </c>
      <c r="Q79" s="97">
        <v>-9.8999999999978172</v>
      </c>
    </row>
    <row r="80" spans="1:17" s="6" customFormat="1">
      <c r="A80" s="89"/>
      <c r="B80" s="89"/>
      <c r="C80" s="89" t="s">
        <v>114</v>
      </c>
      <c r="D80" s="89"/>
      <c r="E80" s="90" t="s">
        <v>115</v>
      </c>
      <c r="F80" s="117">
        <v>2905111.7</v>
      </c>
      <c r="G80" s="117">
        <v>2803810.8958000001</v>
      </c>
      <c r="H80" s="92">
        <v>96.513015172531908</v>
      </c>
      <c r="I80" s="92">
        <v>-101300.80420000013</v>
      </c>
      <c r="J80" s="85">
        <v>6912339</v>
      </c>
      <c r="K80" s="85">
        <v>5114559.9700000007</v>
      </c>
      <c r="L80" s="93">
        <v>73.991741001128574</v>
      </c>
      <c r="M80" s="93">
        <v>-1797779.0299999993</v>
      </c>
      <c r="N80" s="85">
        <v>3512439</v>
      </c>
      <c r="O80" s="85">
        <v>3508399.52</v>
      </c>
      <c r="P80" s="97">
        <v>99.884995013436523</v>
      </c>
      <c r="Q80" s="97">
        <v>-4039.4799999999814</v>
      </c>
    </row>
    <row r="81" spans="1:17" s="4" customFormat="1">
      <c r="A81" s="94"/>
      <c r="B81" s="94"/>
      <c r="C81" s="94"/>
      <c r="D81" s="94" t="s">
        <v>116</v>
      </c>
      <c r="E81" s="95" t="s">
        <v>117</v>
      </c>
      <c r="F81" s="117">
        <v>2508760.7000000002</v>
      </c>
      <c r="G81" s="117">
        <v>2407461.8785399999</v>
      </c>
      <c r="H81" s="92">
        <v>95.96219673482608</v>
      </c>
      <c r="I81" s="92">
        <v>-101298.82146000024</v>
      </c>
      <c r="J81" s="85">
        <v>5713450.5</v>
      </c>
      <c r="K81" s="85">
        <v>4269474.32</v>
      </c>
      <c r="L81" s="93">
        <v>74.726722844627773</v>
      </c>
      <c r="M81" s="93">
        <v>-1443976.1799999997</v>
      </c>
      <c r="N81" s="85">
        <v>3077155.1</v>
      </c>
      <c r="O81" s="85">
        <v>3077151.36</v>
      </c>
      <c r="P81" s="97">
        <v>99.999878459165075</v>
      </c>
      <c r="Q81" s="97">
        <v>-3.7400000002235174</v>
      </c>
    </row>
    <row r="82" spans="1:17" s="4" customFormat="1">
      <c r="A82" s="94"/>
      <c r="B82" s="94"/>
      <c r="C82" s="94"/>
      <c r="D82" s="94" t="s">
        <v>118</v>
      </c>
      <c r="E82" s="95" t="s">
        <v>119</v>
      </c>
      <c r="F82" s="117">
        <v>0</v>
      </c>
      <c r="G82" s="117">
        <v>0</v>
      </c>
      <c r="H82" s="92" t="e">
        <v>#DIV/0!</v>
      </c>
      <c r="I82" s="92">
        <v>0</v>
      </c>
      <c r="J82" s="85">
        <v>0</v>
      </c>
      <c r="K82" s="85">
        <v>0</v>
      </c>
      <c r="L82" s="93" t="e">
        <v>#DIV/0!</v>
      </c>
      <c r="M82" s="93">
        <v>0</v>
      </c>
      <c r="N82" s="85">
        <v>0</v>
      </c>
      <c r="O82" s="85">
        <v>0</v>
      </c>
      <c r="P82" s="97" t="e">
        <v>#DIV/0!</v>
      </c>
      <c r="Q82" s="97">
        <v>0</v>
      </c>
    </row>
    <row r="83" spans="1:17" s="4" customFormat="1" ht="24">
      <c r="A83" s="94"/>
      <c r="B83" s="94"/>
      <c r="C83" s="94"/>
      <c r="D83" s="94" t="s">
        <v>120</v>
      </c>
      <c r="E83" s="95" t="s">
        <v>121</v>
      </c>
      <c r="F83" s="117">
        <v>396351</v>
      </c>
      <c r="G83" s="117">
        <v>396349.01727999997</v>
      </c>
      <c r="H83" s="92">
        <v>99.999499756528934</v>
      </c>
      <c r="I83" s="92">
        <v>-1.9827200000290759</v>
      </c>
      <c r="J83" s="85">
        <v>1198888.5</v>
      </c>
      <c r="K83" s="85">
        <v>845085.65</v>
      </c>
      <c r="L83" s="93">
        <v>70.489094690623858</v>
      </c>
      <c r="M83" s="93">
        <v>-353802.85</v>
      </c>
      <c r="N83" s="85">
        <v>435283.9</v>
      </c>
      <c r="O83" s="85">
        <v>431248.16000000003</v>
      </c>
      <c r="P83" s="97">
        <v>99.072848777544948</v>
      </c>
      <c r="Q83" s="97">
        <v>-4035.7399999999907</v>
      </c>
    </row>
    <row r="84" spans="1:17" s="4" customFormat="1">
      <c r="A84" s="89"/>
      <c r="B84" s="89"/>
      <c r="C84" s="89" t="s">
        <v>122</v>
      </c>
      <c r="D84" s="89"/>
      <c r="E84" s="90" t="s">
        <v>123</v>
      </c>
      <c r="F84" s="117">
        <v>17668135</v>
      </c>
      <c r="G84" s="117">
        <v>17334830.556400001</v>
      </c>
      <c r="H84" s="92">
        <v>98.113527864712381</v>
      </c>
      <c r="I84" s="92">
        <v>-333304.44359999895</v>
      </c>
      <c r="J84" s="85">
        <v>24854862.300000001</v>
      </c>
      <c r="K84" s="85">
        <v>22509263.430000003</v>
      </c>
      <c r="L84" s="93">
        <v>90.562816877887116</v>
      </c>
      <c r="M84" s="93">
        <v>-2345598.8699999973</v>
      </c>
      <c r="N84" s="125">
        <v>23567899</v>
      </c>
      <c r="O84" s="125">
        <v>23018594.609999999</v>
      </c>
      <c r="P84" s="97">
        <v>97.669268737107188</v>
      </c>
      <c r="Q84" s="97">
        <v>-549304.3900000006</v>
      </c>
    </row>
    <row r="85" spans="1:17" s="4" customFormat="1">
      <c r="A85" s="94"/>
      <c r="B85" s="94"/>
      <c r="C85" s="94"/>
      <c r="D85" s="94" t="s">
        <v>124</v>
      </c>
      <c r="E85" s="95" t="s">
        <v>125</v>
      </c>
      <c r="F85" s="117">
        <v>17668135</v>
      </c>
      <c r="G85" s="117">
        <v>17334830.556430001</v>
      </c>
      <c r="H85" s="92">
        <v>98.113527864882172</v>
      </c>
      <c r="I85" s="92">
        <v>-333304.44356999919</v>
      </c>
      <c r="J85" s="85">
        <v>24854862.300000001</v>
      </c>
      <c r="K85" s="85">
        <v>22509263.430000003</v>
      </c>
      <c r="L85" s="93">
        <v>90.562816877887116</v>
      </c>
      <c r="M85" s="93">
        <v>-2345598.8699999973</v>
      </c>
      <c r="N85" s="125">
        <v>23188230</v>
      </c>
      <c r="O85" s="125">
        <v>22796480.539999999</v>
      </c>
      <c r="P85" s="97">
        <v>98.31056764574096</v>
      </c>
      <c r="Q85" s="97">
        <v>-391749.46000000089</v>
      </c>
    </row>
    <row r="86" spans="1:17" s="4" customFormat="1">
      <c r="A86" s="94"/>
      <c r="B86" s="94"/>
      <c r="C86" s="94"/>
      <c r="D86" s="94" t="s">
        <v>126</v>
      </c>
      <c r="E86" s="95" t="s">
        <v>127</v>
      </c>
      <c r="F86" s="117">
        <v>0</v>
      </c>
      <c r="G86" s="117">
        <v>0</v>
      </c>
      <c r="H86" s="92" t="e">
        <v>#DIV/0!</v>
      </c>
      <c r="I86" s="92">
        <v>0</v>
      </c>
      <c r="J86" s="85">
        <v>0</v>
      </c>
      <c r="K86" s="85">
        <v>0</v>
      </c>
      <c r="L86" s="93" t="e">
        <v>#DIV/0!</v>
      </c>
      <c r="M86" s="93">
        <v>0</v>
      </c>
      <c r="N86" s="125">
        <v>379669</v>
      </c>
      <c r="O86" s="125">
        <v>222114.07</v>
      </c>
      <c r="P86" s="97">
        <v>58.502029399292546</v>
      </c>
      <c r="Q86" s="97">
        <v>-157554.93</v>
      </c>
    </row>
    <row r="87" spans="1:17" s="6" customFormat="1">
      <c r="A87" s="89"/>
      <c r="B87" s="89"/>
      <c r="C87" s="89" t="s">
        <v>128</v>
      </c>
      <c r="D87" s="89"/>
      <c r="E87" s="90" t="s">
        <v>129</v>
      </c>
      <c r="F87" s="119">
        <v>32011424</v>
      </c>
      <c r="G87" s="119">
        <v>32011424</v>
      </c>
      <c r="H87" s="92">
        <v>100</v>
      </c>
      <c r="I87" s="92">
        <v>0</v>
      </c>
      <c r="J87" s="91">
        <v>21013360</v>
      </c>
      <c r="K87" s="91">
        <v>15692665.9</v>
      </c>
      <c r="L87" s="93">
        <v>74.679470108540471</v>
      </c>
      <c r="M87" s="93">
        <v>-5320694.0999999996</v>
      </c>
      <c r="N87" s="125">
        <v>26460025</v>
      </c>
      <c r="O87" s="125">
        <v>26460025</v>
      </c>
      <c r="P87" s="97">
        <v>100</v>
      </c>
      <c r="Q87" s="97">
        <v>0</v>
      </c>
    </row>
    <row r="88" spans="1:17" s="4" customFormat="1" ht="24">
      <c r="A88" s="94"/>
      <c r="B88" s="94"/>
      <c r="C88" s="94"/>
      <c r="D88" s="94" t="s">
        <v>130</v>
      </c>
      <c r="E88" s="95" t="s">
        <v>131</v>
      </c>
      <c r="F88" s="117">
        <v>32011424</v>
      </c>
      <c r="G88" s="117">
        <v>32011424</v>
      </c>
      <c r="H88" s="92">
        <v>100</v>
      </c>
      <c r="I88" s="92">
        <v>0</v>
      </c>
      <c r="J88" s="85">
        <v>21013360</v>
      </c>
      <c r="K88" s="85">
        <v>15692665.9</v>
      </c>
      <c r="L88" s="93">
        <v>74.679470108540471</v>
      </c>
      <c r="M88" s="93">
        <v>-5320694.0999999996</v>
      </c>
      <c r="N88" s="125">
        <v>26460025</v>
      </c>
      <c r="O88" s="125">
        <v>26460025</v>
      </c>
      <c r="P88" s="97">
        <v>100</v>
      </c>
      <c r="Q88" s="97">
        <v>0</v>
      </c>
    </row>
    <row r="89" spans="1:17" s="6" customFormat="1">
      <c r="A89" s="83" t="s">
        <v>5</v>
      </c>
      <c r="B89" s="83"/>
      <c r="C89" s="83"/>
      <c r="D89" s="83"/>
      <c r="E89" s="84" t="s">
        <v>132</v>
      </c>
      <c r="F89" s="120">
        <v>20088422</v>
      </c>
      <c r="G89" s="120">
        <v>17014398</v>
      </c>
      <c r="H89" s="98">
        <v>84.697533733610328</v>
      </c>
      <c r="I89" s="98">
        <v>-3074024</v>
      </c>
      <c r="J89" s="86">
        <v>7155849</v>
      </c>
      <c r="K89" s="86">
        <v>5794481</v>
      </c>
      <c r="L89" s="99">
        <v>80.975450991210124</v>
      </c>
      <c r="M89" s="99">
        <v>-1361368</v>
      </c>
      <c r="N89" s="86">
        <v>12000000</v>
      </c>
      <c r="O89" s="86">
        <v>12000000</v>
      </c>
      <c r="P89" s="88">
        <v>100</v>
      </c>
      <c r="Q89" s="88">
        <v>0</v>
      </c>
    </row>
    <row r="90" spans="1:17" s="4" customFormat="1">
      <c r="A90" s="83"/>
      <c r="B90" s="83" t="s">
        <v>7</v>
      </c>
      <c r="C90" s="83"/>
      <c r="D90" s="83"/>
      <c r="E90" s="84" t="s">
        <v>132</v>
      </c>
      <c r="F90" s="86">
        <v>20088422</v>
      </c>
      <c r="G90" s="86">
        <v>17014398</v>
      </c>
      <c r="H90" s="98">
        <v>84.697533733610328</v>
      </c>
      <c r="I90" s="98">
        <v>-3074024</v>
      </c>
      <c r="J90" s="86">
        <v>7155849</v>
      </c>
      <c r="K90" s="86">
        <v>5794481</v>
      </c>
      <c r="L90" s="99">
        <v>80.975450991210124</v>
      </c>
      <c r="M90" s="99">
        <v>-1361368</v>
      </c>
      <c r="N90" s="88">
        <v>12000000</v>
      </c>
      <c r="O90" s="88">
        <v>12000000</v>
      </c>
      <c r="P90" s="88">
        <v>100</v>
      </c>
      <c r="Q90" s="88">
        <v>0</v>
      </c>
    </row>
    <row r="91" spans="1:17" s="4" customFormat="1">
      <c r="A91" s="89"/>
      <c r="B91" s="89"/>
      <c r="C91" s="89" t="s">
        <v>133</v>
      </c>
      <c r="D91" s="89"/>
      <c r="E91" s="90" t="s">
        <v>134</v>
      </c>
      <c r="F91" s="119">
        <v>20088422</v>
      </c>
      <c r="G91" s="119">
        <v>17014398</v>
      </c>
      <c r="H91" s="92">
        <v>84.697533733610328</v>
      </c>
      <c r="I91" s="96">
        <v>-3074024</v>
      </c>
      <c r="J91" s="91">
        <v>7155849</v>
      </c>
      <c r="K91" s="91">
        <v>5794481</v>
      </c>
      <c r="L91" s="93">
        <v>80.975450991210124</v>
      </c>
      <c r="M91" s="93">
        <v>-1361368</v>
      </c>
      <c r="N91" s="91">
        <v>12000000</v>
      </c>
      <c r="O91" s="91">
        <v>12000000</v>
      </c>
      <c r="P91" s="97">
        <v>100</v>
      </c>
      <c r="Q91" s="97">
        <v>0</v>
      </c>
    </row>
    <row r="92" spans="1:17" s="4" customFormat="1" ht="24">
      <c r="A92" s="94"/>
      <c r="B92" s="94"/>
      <c r="C92" s="94"/>
      <c r="D92" s="94" t="s">
        <v>135</v>
      </c>
      <c r="E92" s="95" t="s">
        <v>136</v>
      </c>
      <c r="F92" s="117">
        <v>5026241</v>
      </c>
      <c r="G92" s="117">
        <v>1952217</v>
      </c>
      <c r="H92" s="96">
        <v>38.840497302059333</v>
      </c>
      <c r="I92" s="96">
        <v>-3074024</v>
      </c>
      <c r="J92" s="85">
        <v>0</v>
      </c>
      <c r="K92" s="85">
        <v>0</v>
      </c>
      <c r="L92" s="93" t="e">
        <v>#DIV/0!</v>
      </c>
      <c r="M92" s="93">
        <v>0</v>
      </c>
      <c r="N92" s="85">
        <v>7100000</v>
      </c>
      <c r="O92" s="85">
        <v>7100000</v>
      </c>
      <c r="P92" s="97">
        <v>100</v>
      </c>
      <c r="Q92" s="97">
        <v>0</v>
      </c>
    </row>
    <row r="93" spans="1:17" s="4" customFormat="1" ht="24">
      <c r="A93" s="94"/>
      <c r="B93" s="94"/>
      <c r="C93" s="94"/>
      <c r="D93" s="94" t="s">
        <v>137</v>
      </c>
      <c r="E93" s="95" t="s">
        <v>138</v>
      </c>
      <c r="F93" s="85">
        <v>5462181</v>
      </c>
      <c r="G93" s="85">
        <v>5462181</v>
      </c>
      <c r="H93" s="96">
        <v>100</v>
      </c>
      <c r="I93" s="96">
        <v>0</v>
      </c>
      <c r="J93" s="85">
        <v>5155849</v>
      </c>
      <c r="K93" s="85">
        <v>3794481</v>
      </c>
      <c r="L93" s="93">
        <v>73.595658057479966</v>
      </c>
      <c r="M93" s="93">
        <v>-1361368</v>
      </c>
      <c r="N93" s="85">
        <v>0</v>
      </c>
      <c r="O93" s="85">
        <v>0</v>
      </c>
      <c r="P93" s="97" t="e">
        <v>#DIV/0!</v>
      </c>
      <c r="Q93" s="97">
        <v>0</v>
      </c>
    </row>
    <row r="94" spans="1:17" s="6" customFormat="1">
      <c r="A94" s="94"/>
      <c r="B94" s="94"/>
      <c r="C94" s="94"/>
      <c r="D94" s="94" t="s">
        <v>139</v>
      </c>
      <c r="E94" s="95" t="s">
        <v>140</v>
      </c>
      <c r="F94" s="117">
        <v>1000000</v>
      </c>
      <c r="G94" s="117">
        <v>1000000</v>
      </c>
      <c r="H94" s="96">
        <v>100</v>
      </c>
      <c r="I94" s="96">
        <v>0</v>
      </c>
      <c r="J94" s="85">
        <v>0</v>
      </c>
      <c r="K94" s="85">
        <v>0</v>
      </c>
      <c r="L94" s="93" t="e">
        <v>#DIV/0!</v>
      </c>
      <c r="M94" s="93">
        <v>0</v>
      </c>
      <c r="N94" s="85">
        <v>0</v>
      </c>
      <c r="O94" s="85">
        <v>0</v>
      </c>
      <c r="P94" s="97">
        <v>100</v>
      </c>
      <c r="Q94" s="97">
        <v>0</v>
      </c>
    </row>
    <row r="95" spans="1:17" s="6" customFormat="1">
      <c r="A95" s="94"/>
      <c r="B95" s="94"/>
      <c r="C95" s="94"/>
      <c r="D95" s="94" t="s">
        <v>311</v>
      </c>
      <c r="E95" s="95" t="s">
        <v>312</v>
      </c>
      <c r="F95" s="117">
        <v>0</v>
      </c>
      <c r="G95" s="117">
        <v>0</v>
      </c>
      <c r="H95" s="96" t="e">
        <v>#DIV/0!</v>
      </c>
      <c r="I95" s="96">
        <v>0</v>
      </c>
      <c r="J95" s="85">
        <v>0</v>
      </c>
      <c r="K95" s="85">
        <v>0</v>
      </c>
      <c r="L95" s="93" t="e">
        <v>#DIV/0!</v>
      </c>
      <c r="M95" s="93">
        <v>0</v>
      </c>
      <c r="N95" s="85">
        <v>0</v>
      </c>
      <c r="O95" s="85">
        <v>0</v>
      </c>
      <c r="P95" s="97" t="e">
        <v>#DIV/0!</v>
      </c>
      <c r="Q95" s="97">
        <v>0</v>
      </c>
    </row>
    <row r="96" spans="1:17" s="4" customFormat="1">
      <c r="A96" s="94"/>
      <c r="B96" s="94"/>
      <c r="C96" s="94"/>
      <c r="D96" s="94" t="s">
        <v>141</v>
      </c>
      <c r="E96" s="95" t="s">
        <v>142</v>
      </c>
      <c r="F96" s="119">
        <v>8600000</v>
      </c>
      <c r="G96" s="119">
        <v>8600000</v>
      </c>
      <c r="H96" s="96">
        <v>100</v>
      </c>
      <c r="I96" s="96">
        <v>0</v>
      </c>
      <c r="J96" s="85">
        <v>2000000</v>
      </c>
      <c r="K96" s="85">
        <v>2000000</v>
      </c>
      <c r="L96" s="93">
        <v>100</v>
      </c>
      <c r="M96" s="93">
        <v>0</v>
      </c>
      <c r="N96" s="85">
        <v>4900000</v>
      </c>
      <c r="O96" s="85">
        <v>4900000</v>
      </c>
      <c r="P96" s="97">
        <v>100</v>
      </c>
      <c r="Q96" s="97">
        <v>0</v>
      </c>
    </row>
    <row r="97" spans="1:17" s="4" customFormat="1">
      <c r="A97" s="83" t="s">
        <v>6</v>
      </c>
      <c r="B97" s="83"/>
      <c r="C97" s="83"/>
      <c r="D97" s="83"/>
      <c r="E97" s="84" t="s">
        <v>143</v>
      </c>
      <c r="F97" s="120">
        <v>0</v>
      </c>
      <c r="G97" s="120">
        <v>0</v>
      </c>
      <c r="H97" s="87" t="e">
        <v>#DIV/0!</v>
      </c>
      <c r="I97" s="87">
        <v>0</v>
      </c>
      <c r="J97" s="120">
        <v>360000</v>
      </c>
      <c r="K97" s="120">
        <v>360000</v>
      </c>
      <c r="L97" s="88">
        <v>100</v>
      </c>
      <c r="M97" s="88">
        <v>0</v>
      </c>
      <c r="N97" s="85">
        <v>0</v>
      </c>
      <c r="O97" s="85">
        <v>0</v>
      </c>
      <c r="P97" s="88" t="e">
        <v>#DIV/0!</v>
      </c>
      <c r="Q97" s="88">
        <v>0</v>
      </c>
    </row>
    <row r="98" spans="1:17" s="4" customFormat="1">
      <c r="A98" s="83"/>
      <c r="B98" s="83" t="s">
        <v>8</v>
      </c>
      <c r="C98" s="83"/>
      <c r="D98" s="83"/>
      <c r="E98" s="84" t="s">
        <v>143</v>
      </c>
      <c r="F98" s="120">
        <v>0</v>
      </c>
      <c r="G98" s="120">
        <v>0</v>
      </c>
      <c r="H98" s="87" t="e">
        <v>#DIV/0!</v>
      </c>
      <c r="I98" s="87">
        <v>0</v>
      </c>
      <c r="J98" s="120">
        <v>360000</v>
      </c>
      <c r="K98" s="120">
        <v>360000</v>
      </c>
      <c r="L98" s="88">
        <v>100</v>
      </c>
      <c r="M98" s="88">
        <v>0</v>
      </c>
      <c r="N98" s="85">
        <v>0</v>
      </c>
      <c r="O98" s="85">
        <v>0</v>
      </c>
      <c r="P98" s="88" t="e">
        <v>#DIV/0!</v>
      </c>
      <c r="Q98" s="88">
        <v>0</v>
      </c>
    </row>
    <row r="99" spans="1:17" s="4" customFormat="1">
      <c r="A99" s="89"/>
      <c r="B99" s="89"/>
      <c r="C99" s="89" t="s">
        <v>144</v>
      </c>
      <c r="D99" s="89"/>
      <c r="E99" s="90" t="s">
        <v>143</v>
      </c>
      <c r="F99" s="117">
        <v>0</v>
      </c>
      <c r="G99" s="117">
        <v>0</v>
      </c>
      <c r="H99" s="96" t="e">
        <v>#DIV/0!</v>
      </c>
      <c r="I99" s="96">
        <v>0</v>
      </c>
      <c r="J99" s="85">
        <v>360000</v>
      </c>
      <c r="K99" s="85">
        <v>360000</v>
      </c>
      <c r="L99" s="93">
        <v>100</v>
      </c>
      <c r="M99" s="93">
        <v>0</v>
      </c>
      <c r="N99" s="85">
        <v>0</v>
      </c>
      <c r="O99" s="85">
        <v>0</v>
      </c>
      <c r="P99" s="97" t="e">
        <v>#DIV/0!</v>
      </c>
      <c r="Q99" s="97">
        <v>0</v>
      </c>
    </row>
    <row r="100" spans="1:17" s="4" customFormat="1" ht="24">
      <c r="A100" s="94"/>
      <c r="B100" s="94"/>
      <c r="C100" s="94"/>
      <c r="D100" s="94" t="s">
        <v>145</v>
      </c>
      <c r="E100" s="95" t="s">
        <v>146</v>
      </c>
      <c r="F100" s="117">
        <v>0</v>
      </c>
      <c r="G100" s="117">
        <v>0</v>
      </c>
      <c r="H100" s="96" t="e">
        <v>#DIV/0!</v>
      </c>
      <c r="I100" s="96">
        <v>0</v>
      </c>
      <c r="J100" s="85">
        <v>360000</v>
      </c>
      <c r="K100" s="85">
        <v>360000</v>
      </c>
      <c r="L100" s="93">
        <v>100</v>
      </c>
      <c r="M100" s="93">
        <v>0</v>
      </c>
      <c r="N100" s="85">
        <v>0</v>
      </c>
      <c r="O100" s="85">
        <v>0</v>
      </c>
      <c r="P100" s="97" t="e">
        <v>#DIV/0!</v>
      </c>
      <c r="Q100" s="97">
        <v>0</v>
      </c>
    </row>
    <row r="101" spans="1:17" s="4" customFormat="1">
      <c r="A101" s="83" t="s">
        <v>7</v>
      </c>
      <c r="B101" s="83"/>
      <c r="C101" s="83"/>
      <c r="D101" s="83"/>
      <c r="E101" s="84" t="s">
        <v>167</v>
      </c>
      <c r="F101" s="86">
        <v>18763349</v>
      </c>
      <c r="G101" s="86">
        <v>18763346.927000001</v>
      </c>
      <c r="H101" s="87">
        <v>99.999988951865689</v>
      </c>
      <c r="I101" s="87">
        <v>-2.0729999989271164</v>
      </c>
      <c r="J101" s="86">
        <v>6958541</v>
      </c>
      <c r="K101" s="86">
        <v>6958538.5599999996</v>
      </c>
      <c r="L101" s="88">
        <v>99.999964935178227</v>
      </c>
      <c r="M101" s="88">
        <v>-2.4400000004097819</v>
      </c>
      <c r="N101" s="86">
        <v>29106530</v>
      </c>
      <c r="O101" s="86">
        <v>29106528.300000001</v>
      </c>
      <c r="P101" s="88">
        <v>99.999994159386233</v>
      </c>
      <c r="Q101" s="88">
        <v>-1.6999999992549419</v>
      </c>
    </row>
    <row r="102" spans="1:17" s="4" customFormat="1">
      <c r="A102" s="83"/>
      <c r="B102" s="83" t="s">
        <v>9</v>
      </c>
      <c r="C102" s="83"/>
      <c r="D102" s="83"/>
      <c r="E102" s="84" t="s">
        <v>167</v>
      </c>
      <c r="F102" s="120">
        <v>18763349</v>
      </c>
      <c r="G102" s="120">
        <v>18763346.927000001</v>
      </c>
      <c r="H102" s="87">
        <v>99.999988951865689</v>
      </c>
      <c r="I102" s="87">
        <v>-2.0729999989271164</v>
      </c>
      <c r="J102" s="86">
        <v>6958541</v>
      </c>
      <c r="K102" s="86">
        <v>6958538.5599999996</v>
      </c>
      <c r="L102" s="88">
        <v>99.999964935178227</v>
      </c>
      <c r="M102" s="88">
        <v>-2.4400000004097819</v>
      </c>
      <c r="N102" s="86">
        <v>29106530</v>
      </c>
      <c r="O102" s="86">
        <v>29106528.300000001</v>
      </c>
      <c r="P102" s="88">
        <v>99.999994159386233</v>
      </c>
      <c r="Q102" s="88">
        <v>-1.6999999992549419</v>
      </c>
    </row>
    <row r="103" spans="1:17" s="4" customFormat="1">
      <c r="A103" s="89"/>
      <c r="B103" s="89"/>
      <c r="C103" s="89" t="s">
        <v>165</v>
      </c>
      <c r="D103" s="89"/>
      <c r="E103" s="90" t="s">
        <v>168</v>
      </c>
      <c r="F103" s="119">
        <v>18763349</v>
      </c>
      <c r="G103" s="119">
        <v>18763346.927000001</v>
      </c>
      <c r="H103" s="96">
        <v>99.999988951865689</v>
      </c>
      <c r="I103" s="96">
        <v>-2.0729999989271164</v>
      </c>
      <c r="J103" s="91">
        <v>6958541</v>
      </c>
      <c r="K103" s="91">
        <v>6958538.5599999996</v>
      </c>
      <c r="L103" s="97">
        <v>99.999964935178227</v>
      </c>
      <c r="M103" s="97">
        <v>-2.4400000004097819</v>
      </c>
      <c r="N103" s="85">
        <v>29106530</v>
      </c>
      <c r="O103" s="85">
        <v>29106528.300000001</v>
      </c>
      <c r="P103" s="97">
        <v>99.999994159386233</v>
      </c>
      <c r="Q103" s="97">
        <v>-1.6999999992549419</v>
      </c>
    </row>
    <row r="104" spans="1:17" s="6" customFormat="1" ht="13.5" customHeight="1">
      <c r="A104" s="94"/>
      <c r="B104" s="94"/>
      <c r="C104" s="94"/>
      <c r="D104" s="94" t="s">
        <v>166</v>
      </c>
      <c r="E104" s="95" t="s">
        <v>169</v>
      </c>
      <c r="F104" s="117">
        <v>4718676</v>
      </c>
      <c r="G104" s="117">
        <v>4718673.9270000001</v>
      </c>
      <c r="H104" s="96">
        <v>99.999956068185242</v>
      </c>
      <c r="I104" s="96">
        <v>-2.072999999858439</v>
      </c>
      <c r="J104" s="85">
        <v>6958541</v>
      </c>
      <c r="K104" s="85">
        <v>6958538.5599999996</v>
      </c>
      <c r="L104" s="97">
        <v>99.999964935178227</v>
      </c>
      <c r="M104" s="97">
        <v>-2.4400000004097819</v>
      </c>
      <c r="N104" s="85">
        <v>12770317</v>
      </c>
      <c r="O104" s="85">
        <v>12770315.300000001</v>
      </c>
      <c r="P104" s="97">
        <v>99.999986687879399</v>
      </c>
      <c r="Q104" s="97">
        <v>-1.6999999992549419</v>
      </c>
    </row>
    <row r="105" spans="1:17" s="4" customFormat="1" ht="24">
      <c r="A105" s="94"/>
      <c r="B105" s="94"/>
      <c r="C105" s="94"/>
      <c r="D105" s="94" t="s">
        <v>170</v>
      </c>
      <c r="E105" s="95" t="s">
        <v>171</v>
      </c>
      <c r="F105" s="85">
        <v>13992608</v>
      </c>
      <c r="G105" s="85">
        <v>13992608</v>
      </c>
      <c r="H105" s="96">
        <v>100</v>
      </c>
      <c r="I105" s="96">
        <v>0</v>
      </c>
      <c r="J105" s="85">
        <v>0</v>
      </c>
      <c r="K105" s="85">
        <v>0</v>
      </c>
      <c r="L105" s="97" t="e">
        <v>#DIV/0!</v>
      </c>
      <c r="M105" s="97">
        <v>0</v>
      </c>
      <c r="N105" s="85">
        <v>16334367</v>
      </c>
      <c r="O105" s="85">
        <v>16334367</v>
      </c>
      <c r="P105" s="97">
        <v>100</v>
      </c>
      <c r="Q105" s="97">
        <v>0</v>
      </c>
    </row>
    <row r="106" spans="1:17" s="4" customFormat="1">
      <c r="A106" s="94"/>
      <c r="B106" s="94"/>
      <c r="C106" s="94"/>
      <c r="D106" s="94" t="s">
        <v>302</v>
      </c>
      <c r="E106" s="95" t="s">
        <v>303</v>
      </c>
      <c r="F106" s="85">
        <v>52065</v>
      </c>
      <c r="G106" s="85">
        <v>52065</v>
      </c>
      <c r="H106" s="96">
        <v>100</v>
      </c>
      <c r="I106" s="96">
        <v>0</v>
      </c>
      <c r="J106" s="85">
        <v>0</v>
      </c>
      <c r="K106" s="85">
        <v>0</v>
      </c>
      <c r="L106" s="97" t="e">
        <v>#DIV/0!</v>
      </c>
      <c r="M106" s="97">
        <v>0</v>
      </c>
      <c r="N106" s="85">
        <v>1846</v>
      </c>
      <c r="O106" s="85">
        <v>1846</v>
      </c>
      <c r="P106" s="97">
        <v>100</v>
      </c>
      <c r="Q106" s="97">
        <v>0</v>
      </c>
    </row>
    <row r="107" spans="1:17" s="4" customFormat="1" ht="24">
      <c r="A107" s="83" t="s">
        <v>8</v>
      </c>
      <c r="B107" s="83"/>
      <c r="C107" s="83"/>
      <c r="D107" s="83"/>
      <c r="E107" s="84" t="s">
        <v>147</v>
      </c>
      <c r="F107" s="86">
        <v>637108</v>
      </c>
      <c r="G107" s="86">
        <v>637106.69999999995</v>
      </c>
      <c r="H107" s="87">
        <v>99.999795952962444</v>
      </c>
      <c r="I107" s="87">
        <v>-1.3000000000465661</v>
      </c>
      <c r="J107" s="86">
        <v>597939</v>
      </c>
      <c r="K107" s="86">
        <v>597939</v>
      </c>
      <c r="L107" s="86">
        <v>100</v>
      </c>
      <c r="M107" s="86">
        <v>0</v>
      </c>
      <c r="N107" s="86">
        <v>1290772</v>
      </c>
      <c r="O107" s="86">
        <v>1290771.3999999999</v>
      </c>
      <c r="P107" s="88">
        <v>99.999953516190303</v>
      </c>
      <c r="Q107" s="88">
        <v>-0.60000000009313226</v>
      </c>
    </row>
    <row r="108" spans="1:17" s="4" customFormat="1" ht="24">
      <c r="A108" s="83"/>
      <c r="B108" s="83" t="s">
        <v>157</v>
      </c>
      <c r="C108" s="83"/>
      <c r="D108" s="83"/>
      <c r="E108" s="84" t="s">
        <v>147</v>
      </c>
      <c r="F108" s="86">
        <v>637108</v>
      </c>
      <c r="G108" s="86">
        <v>637106.69999999995</v>
      </c>
      <c r="H108" s="87">
        <v>99.999795952962444</v>
      </c>
      <c r="I108" s="87">
        <v>-1.3000000000465661</v>
      </c>
      <c r="J108" s="86">
        <v>597939</v>
      </c>
      <c r="K108" s="86">
        <v>597939</v>
      </c>
      <c r="L108" s="86">
        <v>100</v>
      </c>
      <c r="M108" s="86">
        <v>0</v>
      </c>
      <c r="N108" s="86">
        <v>1290772</v>
      </c>
      <c r="O108" s="86">
        <v>1290771.3999999999</v>
      </c>
      <c r="P108" s="88">
        <v>99.999953516190303</v>
      </c>
      <c r="Q108" s="88">
        <v>-0.60000000009313226</v>
      </c>
    </row>
    <row r="109" spans="1:17" ht="24">
      <c r="A109" s="89"/>
      <c r="B109" s="89"/>
      <c r="C109" s="89" t="s">
        <v>158</v>
      </c>
      <c r="D109" s="89"/>
      <c r="E109" s="90" t="s">
        <v>147</v>
      </c>
      <c r="F109" s="85">
        <v>637108</v>
      </c>
      <c r="G109" s="85">
        <v>637106.69999999995</v>
      </c>
      <c r="H109" s="96">
        <v>99.999795952962444</v>
      </c>
      <c r="I109" s="96">
        <v>-1.3000000000465661</v>
      </c>
      <c r="J109" s="85">
        <v>597939</v>
      </c>
      <c r="K109" s="85">
        <v>597939</v>
      </c>
      <c r="L109" s="85">
        <v>100</v>
      </c>
      <c r="M109" s="85">
        <v>0</v>
      </c>
      <c r="N109" s="85">
        <v>1290772</v>
      </c>
      <c r="O109" s="85">
        <v>1290771.3999999999</v>
      </c>
      <c r="P109" s="97">
        <v>99.999953516190303</v>
      </c>
      <c r="Q109" s="97">
        <v>-0.60000000009313226</v>
      </c>
    </row>
    <row r="110" spans="1:17" ht="24">
      <c r="A110" s="94"/>
      <c r="B110" s="94"/>
      <c r="C110" s="94"/>
      <c r="D110" s="94" t="s">
        <v>159</v>
      </c>
      <c r="E110" s="95" t="s">
        <v>147</v>
      </c>
      <c r="F110" s="85">
        <v>0</v>
      </c>
      <c r="G110" s="85">
        <v>0</v>
      </c>
      <c r="H110" s="96" t="e">
        <v>#DIV/0!</v>
      </c>
      <c r="I110" s="96">
        <v>0</v>
      </c>
      <c r="J110" s="85">
        <v>0</v>
      </c>
      <c r="K110" s="85">
        <v>0</v>
      </c>
      <c r="L110" s="85" t="e">
        <v>#DIV/0!</v>
      </c>
      <c r="M110" s="85">
        <v>0</v>
      </c>
      <c r="N110" s="85">
        <v>0</v>
      </c>
      <c r="O110" s="85">
        <v>0</v>
      </c>
      <c r="P110" s="97" t="e">
        <v>#DIV/0!</v>
      </c>
      <c r="Q110" s="97">
        <v>0</v>
      </c>
    </row>
    <row r="111" spans="1:17" ht="24">
      <c r="A111" s="100"/>
      <c r="B111" s="100"/>
      <c r="C111" s="100"/>
      <c r="D111" s="95" t="s">
        <v>272</v>
      </c>
      <c r="E111" s="95" t="s">
        <v>273</v>
      </c>
      <c r="F111" s="85">
        <v>130940</v>
      </c>
      <c r="G111" s="85">
        <v>130939.2</v>
      </c>
      <c r="H111" s="96">
        <v>99.999389033144951</v>
      </c>
      <c r="I111" s="96">
        <v>-0.80000000000291038</v>
      </c>
      <c r="J111" s="85">
        <v>130939</v>
      </c>
      <c r="K111" s="85">
        <v>130939</v>
      </c>
      <c r="L111" s="85">
        <v>100</v>
      </c>
      <c r="M111" s="85">
        <v>0</v>
      </c>
      <c r="N111" s="85">
        <v>598495.19999999995</v>
      </c>
      <c r="O111" s="85">
        <v>598495.19999999995</v>
      </c>
      <c r="P111" s="97">
        <v>100</v>
      </c>
      <c r="Q111" s="97">
        <v>0</v>
      </c>
    </row>
    <row r="112" spans="1:17" ht="24">
      <c r="A112" s="100"/>
      <c r="B112" s="100"/>
      <c r="C112" s="100"/>
      <c r="D112" s="95">
        <v>813</v>
      </c>
      <c r="E112" s="95" t="s">
        <v>309</v>
      </c>
      <c r="F112" s="85">
        <v>399000</v>
      </c>
      <c r="G112" s="85">
        <v>399000</v>
      </c>
      <c r="H112" s="96">
        <v>100</v>
      </c>
      <c r="I112" s="96">
        <v>0</v>
      </c>
      <c r="J112" s="85">
        <v>405000</v>
      </c>
      <c r="K112" s="85">
        <v>405000</v>
      </c>
      <c r="L112" s="85">
        <v>100</v>
      </c>
      <c r="M112" s="85">
        <v>0</v>
      </c>
      <c r="N112" s="85">
        <v>609871.80000000005</v>
      </c>
      <c r="O112" s="85">
        <v>609871.19999999995</v>
      </c>
      <c r="P112" s="97">
        <v>99.999901618668048</v>
      </c>
      <c r="Q112" s="97">
        <v>-0.60000000009313226</v>
      </c>
    </row>
    <row r="113" spans="1:17" ht="24">
      <c r="A113" s="100"/>
      <c r="B113" s="100"/>
      <c r="C113" s="100"/>
      <c r="D113" s="95">
        <v>814</v>
      </c>
      <c r="E113" s="95" t="s">
        <v>310</v>
      </c>
      <c r="F113" s="85">
        <v>99176</v>
      </c>
      <c r="G113" s="85">
        <v>99175.5</v>
      </c>
      <c r="H113" s="96">
        <v>99.999495845769133</v>
      </c>
      <c r="I113" s="96">
        <v>-0.5</v>
      </c>
      <c r="J113" s="85">
        <v>62000</v>
      </c>
      <c r="K113" s="85">
        <v>62000</v>
      </c>
      <c r="L113" s="85">
        <v>100</v>
      </c>
      <c r="M113" s="85">
        <v>0</v>
      </c>
      <c r="N113" s="85">
        <v>82405</v>
      </c>
      <c r="O113" s="85">
        <v>82405</v>
      </c>
      <c r="P113" s="97">
        <v>100</v>
      </c>
      <c r="Q113" s="97">
        <v>0</v>
      </c>
    </row>
    <row r="114" spans="1:17" ht="24">
      <c r="A114" s="100"/>
      <c r="B114" s="100"/>
      <c r="C114" s="100"/>
      <c r="D114" s="95">
        <v>815</v>
      </c>
      <c r="E114" s="95" t="s">
        <v>274</v>
      </c>
      <c r="F114" s="85">
        <v>7992</v>
      </c>
      <c r="G114" s="85">
        <v>7992</v>
      </c>
      <c r="H114" s="96">
        <v>100</v>
      </c>
      <c r="I114" s="96">
        <v>0</v>
      </c>
      <c r="J114" s="85">
        <v>0</v>
      </c>
      <c r="K114" s="85">
        <v>0</v>
      </c>
      <c r="L114" s="85" t="e">
        <v>#DIV/0!</v>
      </c>
      <c r="M114" s="85">
        <v>0</v>
      </c>
      <c r="N114" s="85">
        <v>0</v>
      </c>
      <c r="O114" s="85">
        <v>0</v>
      </c>
      <c r="P114" s="97" t="e">
        <v>#DIV/0!</v>
      </c>
      <c r="Q114" s="97">
        <v>0</v>
      </c>
    </row>
  </sheetData>
  <mergeCells count="5">
    <mergeCell ref="A4:D4"/>
    <mergeCell ref="A5:D5"/>
    <mergeCell ref="A2:Q2"/>
    <mergeCell ref="A1:Q1"/>
    <mergeCell ref="A3:Q3"/>
  </mergeCells>
  <pageMargins left="0.7" right="0.7" top="0.75" bottom="0.75" header="0.3" footer="0.3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showGridLines="0" workbookViewId="0">
      <selection activeCell="G33" sqref="G33"/>
    </sheetView>
  </sheetViews>
  <sheetFormatPr defaultColWidth="9.140625" defaultRowHeight="15.75"/>
  <cols>
    <col min="1" max="1" width="22.5703125" style="57" customWidth="1"/>
    <col min="2" max="2" width="13.85546875" style="57" customWidth="1"/>
    <col min="3" max="3" width="12.140625" style="57" customWidth="1"/>
    <col min="4" max="4" width="13.28515625" style="57" customWidth="1"/>
    <col min="5" max="5" width="11.140625" style="57" customWidth="1"/>
    <col min="6" max="6" width="9.28515625" style="57" customWidth="1"/>
    <col min="7" max="7" width="13.7109375" style="57" customWidth="1"/>
    <col min="8" max="8" width="12" style="57" customWidth="1"/>
    <col min="9" max="9" width="13.28515625" style="57" customWidth="1"/>
    <col min="10" max="10" width="11.85546875" style="57" customWidth="1"/>
    <col min="11" max="11" width="9.140625" style="57" customWidth="1"/>
    <col min="12" max="12" width="12.5703125" style="57" customWidth="1"/>
    <col min="13" max="13" width="12" style="57" customWidth="1"/>
    <col min="14" max="14" width="12.140625" style="57" customWidth="1"/>
    <col min="15" max="15" width="12" style="57" customWidth="1"/>
    <col min="16" max="16" width="7.5703125" style="57" bestFit="1" customWidth="1"/>
    <col min="17" max="17" width="13" style="57" customWidth="1"/>
    <col min="18" max="18" width="18.42578125" style="57" customWidth="1"/>
    <col min="19" max="16384" width="9.140625" style="57"/>
  </cols>
  <sheetData>
    <row r="1" spans="1:17">
      <c r="A1" s="254" t="s">
        <v>23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</row>
    <row r="2" spans="1:17" ht="18.75">
      <c r="A2" s="255" t="s">
        <v>293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</row>
    <row r="3" spans="1:17">
      <c r="A3" s="256"/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</row>
    <row r="4" spans="1:17">
      <c r="A4" s="257" t="s">
        <v>289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</row>
    <row r="5" spans="1:17">
      <c r="A5" s="258" t="s">
        <v>298</v>
      </c>
      <c r="B5" s="260" t="s">
        <v>653</v>
      </c>
      <c r="C5" s="261"/>
      <c r="D5" s="261"/>
      <c r="E5" s="261"/>
      <c r="F5" s="261"/>
      <c r="G5" s="260" t="s">
        <v>654</v>
      </c>
      <c r="H5" s="261"/>
      <c r="I5" s="261"/>
      <c r="J5" s="261"/>
      <c r="K5" s="261"/>
      <c r="L5" s="260" t="s">
        <v>655</v>
      </c>
      <c r="M5" s="261"/>
      <c r="N5" s="261"/>
      <c r="O5" s="261"/>
      <c r="P5" s="261"/>
      <c r="Q5" s="260" t="s">
        <v>404</v>
      </c>
    </row>
    <row r="6" spans="1:17" s="59" customFormat="1" ht="40.5" customHeight="1">
      <c r="A6" s="259"/>
      <c r="B6" s="66" t="s">
        <v>299</v>
      </c>
      <c r="C6" s="58" t="s">
        <v>295</v>
      </c>
      <c r="D6" s="58" t="s">
        <v>296</v>
      </c>
      <c r="E6" s="58" t="s">
        <v>297</v>
      </c>
      <c r="F6" s="58" t="s">
        <v>173</v>
      </c>
      <c r="G6" s="66" t="s">
        <v>299</v>
      </c>
      <c r="H6" s="58" t="s">
        <v>295</v>
      </c>
      <c r="I6" s="58" t="s">
        <v>296</v>
      </c>
      <c r="J6" s="58" t="s">
        <v>297</v>
      </c>
      <c r="K6" s="58" t="s">
        <v>173</v>
      </c>
      <c r="L6" s="66" t="s">
        <v>299</v>
      </c>
      <c r="M6" s="58" t="s">
        <v>295</v>
      </c>
      <c r="N6" s="58" t="s">
        <v>296</v>
      </c>
      <c r="O6" s="58" t="s">
        <v>297</v>
      </c>
      <c r="P6" s="58" t="s">
        <v>173</v>
      </c>
      <c r="Q6" s="261"/>
    </row>
    <row r="7" spans="1:17" s="59" customFormat="1" ht="15">
      <c r="A7" s="60">
        <v>1</v>
      </c>
      <c r="B7" s="60">
        <v>2</v>
      </c>
      <c r="C7" s="60">
        <v>3</v>
      </c>
      <c r="D7" s="60">
        <v>4</v>
      </c>
      <c r="E7" s="60">
        <v>5</v>
      </c>
      <c r="F7" s="60">
        <v>6</v>
      </c>
      <c r="G7" s="60">
        <v>7</v>
      </c>
      <c r="H7" s="60">
        <v>8</v>
      </c>
      <c r="I7" s="60">
        <v>9</v>
      </c>
      <c r="J7" s="60">
        <v>10</v>
      </c>
      <c r="K7" s="60">
        <v>11</v>
      </c>
      <c r="L7" s="60">
        <v>12</v>
      </c>
      <c r="M7" s="60">
        <v>13</v>
      </c>
      <c r="N7" s="60">
        <v>14</v>
      </c>
      <c r="O7" s="60">
        <v>15</v>
      </c>
      <c r="P7" s="60">
        <v>16</v>
      </c>
      <c r="Q7" s="60">
        <v>17</v>
      </c>
    </row>
    <row r="8" spans="1:17" s="59" customFormat="1" ht="15">
      <c r="A8" s="61" t="s">
        <v>174</v>
      </c>
      <c r="B8" s="62">
        <v>976573</v>
      </c>
      <c r="C8" s="62">
        <v>976573</v>
      </c>
      <c r="D8" s="62">
        <v>881913.68376000004</v>
      </c>
      <c r="E8" s="62">
        <v>-94659.316239999956</v>
      </c>
      <c r="F8" s="62">
        <v>90.30699023626498</v>
      </c>
      <c r="G8" s="62">
        <v>1908970.99982</v>
      </c>
      <c r="H8" s="62">
        <v>1737697.99982</v>
      </c>
      <c r="I8" s="62">
        <v>1908970.99982</v>
      </c>
      <c r="J8" s="62">
        <v>0</v>
      </c>
      <c r="K8" s="62">
        <v>100</v>
      </c>
      <c r="L8" s="62">
        <v>0</v>
      </c>
      <c r="M8" s="62">
        <v>0</v>
      </c>
      <c r="N8" s="62">
        <v>0</v>
      </c>
      <c r="O8" s="62">
        <v>0</v>
      </c>
      <c r="P8" s="62" t="e">
        <v>#DIV/0!</v>
      </c>
      <c r="Q8" s="63">
        <v>0</v>
      </c>
    </row>
    <row r="9" spans="1:17" s="59" customFormat="1" ht="15">
      <c r="A9" s="64" t="s">
        <v>290</v>
      </c>
      <c r="B9" s="65">
        <v>674762</v>
      </c>
      <c r="C9" s="65">
        <v>674762</v>
      </c>
      <c r="D9" s="65">
        <v>635014.50104</v>
      </c>
      <c r="E9" s="62">
        <v>-39747.498959999997</v>
      </c>
      <c r="F9" s="62">
        <v>94.109404655271049</v>
      </c>
      <c r="G9" s="65">
        <v>1145888</v>
      </c>
      <c r="H9" s="65">
        <v>842621</v>
      </c>
      <c r="I9" s="62">
        <v>1000558.48014</v>
      </c>
      <c r="J9" s="62">
        <v>-145329.51986</v>
      </c>
      <c r="K9" s="62">
        <v>87.317301528596161</v>
      </c>
      <c r="L9" s="62">
        <v>0</v>
      </c>
      <c r="M9" s="65">
        <v>0</v>
      </c>
      <c r="N9" s="62">
        <v>0</v>
      </c>
      <c r="O9" s="62">
        <v>0</v>
      </c>
      <c r="P9" s="62" t="e">
        <v>#DIV/0!</v>
      </c>
      <c r="Q9" s="63">
        <v>0</v>
      </c>
    </row>
    <row r="10" spans="1:17" s="59" customFormat="1" ht="15">
      <c r="A10" s="64" t="s">
        <v>175</v>
      </c>
      <c r="B10" s="62">
        <v>4109950</v>
      </c>
      <c r="C10" s="62">
        <v>4109950</v>
      </c>
      <c r="D10" s="62">
        <v>3293949.3580099996</v>
      </c>
      <c r="E10" s="62">
        <v>-816000.64199000038</v>
      </c>
      <c r="F10" s="62">
        <v>80.145728245112451</v>
      </c>
      <c r="G10" s="65">
        <v>2491357</v>
      </c>
      <c r="H10" s="65">
        <v>1510908</v>
      </c>
      <c r="I10" s="62">
        <v>1467473.6346800001</v>
      </c>
      <c r="J10" s="62">
        <v>-1023883.3653199999</v>
      </c>
      <c r="K10" s="62">
        <v>58.902583398525387</v>
      </c>
      <c r="L10" s="62">
        <v>850000</v>
      </c>
      <c r="M10" s="65">
        <v>850000</v>
      </c>
      <c r="N10" s="62">
        <v>850000</v>
      </c>
      <c r="O10" s="62">
        <v>0</v>
      </c>
      <c r="P10" s="62">
        <v>100</v>
      </c>
      <c r="Q10" s="63">
        <v>57.922676081696856</v>
      </c>
    </row>
    <row r="11" spans="1:17" s="59" customFormat="1" ht="15">
      <c r="A11" s="64" t="s">
        <v>291</v>
      </c>
      <c r="B11" s="65">
        <v>1478885</v>
      </c>
      <c r="C11" s="65">
        <v>1478885</v>
      </c>
      <c r="D11" s="65">
        <v>1142587.8925000001</v>
      </c>
      <c r="E11" s="62">
        <v>-336297.10749999993</v>
      </c>
      <c r="F11" s="62">
        <v>77.260090710231026</v>
      </c>
      <c r="G11" s="65">
        <v>556330</v>
      </c>
      <c r="H11" s="65">
        <v>213999</v>
      </c>
      <c r="I11" s="62">
        <v>216876.50461999999</v>
      </c>
      <c r="J11" s="62">
        <v>-339453.49537999998</v>
      </c>
      <c r="K11" s="62">
        <v>38.983427933061307</v>
      </c>
      <c r="L11" s="62">
        <v>0</v>
      </c>
      <c r="M11" s="65">
        <v>0</v>
      </c>
      <c r="N11" s="62">
        <v>0</v>
      </c>
      <c r="O11" s="62">
        <v>0</v>
      </c>
      <c r="P11" s="62" t="e">
        <v>#DIV/0!</v>
      </c>
      <c r="Q11" s="63">
        <v>0</v>
      </c>
    </row>
    <row r="12" spans="1:17" s="59" customFormat="1" ht="15">
      <c r="A12" s="64" t="s">
        <v>176</v>
      </c>
      <c r="B12" s="65">
        <v>2136711</v>
      </c>
      <c r="C12" s="65">
        <v>2136711</v>
      </c>
      <c r="D12" s="62">
        <v>2136657.9990400001</v>
      </c>
      <c r="E12" s="62">
        <v>-53.000959999859333</v>
      </c>
      <c r="F12" s="62">
        <v>99.997519507317563</v>
      </c>
      <c r="G12" s="65">
        <v>948767</v>
      </c>
      <c r="H12" s="65">
        <v>401314</v>
      </c>
      <c r="I12" s="62">
        <v>535178.55157000001</v>
      </c>
      <c r="J12" s="62">
        <v>-413588.44842999999</v>
      </c>
      <c r="K12" s="62">
        <v>56.407795757019372</v>
      </c>
      <c r="L12" s="62">
        <v>0</v>
      </c>
      <c r="M12" s="65">
        <v>0</v>
      </c>
      <c r="N12" s="62">
        <v>0</v>
      </c>
      <c r="O12" s="62">
        <v>0</v>
      </c>
      <c r="P12" s="62" t="e">
        <v>#DIV/0!</v>
      </c>
      <c r="Q12" s="63">
        <v>0</v>
      </c>
    </row>
    <row r="13" spans="1:17" s="59" customFormat="1" ht="15">
      <c r="A13" s="64" t="s">
        <v>177</v>
      </c>
      <c r="B13" s="65">
        <v>1115102</v>
      </c>
      <c r="C13" s="65">
        <v>1115102</v>
      </c>
      <c r="D13" s="62">
        <v>936404.87459999998</v>
      </c>
      <c r="E13" s="62">
        <v>-178697.12540000002</v>
      </c>
      <c r="F13" s="62">
        <v>83.974817962841058</v>
      </c>
      <c r="G13" s="65">
        <v>15892</v>
      </c>
      <c r="H13" s="65">
        <v>12147</v>
      </c>
      <c r="I13" s="62">
        <v>15843.205</v>
      </c>
      <c r="J13" s="62">
        <v>-48.795000000000073</v>
      </c>
      <c r="K13" s="62">
        <v>99.692958721369237</v>
      </c>
      <c r="L13" s="62">
        <v>0</v>
      </c>
      <c r="M13" s="65">
        <v>0</v>
      </c>
      <c r="N13" s="62">
        <v>0</v>
      </c>
      <c r="O13" s="62">
        <v>0</v>
      </c>
      <c r="P13" s="62" t="e">
        <v>#DIV/0!</v>
      </c>
      <c r="Q13" s="63">
        <v>0</v>
      </c>
    </row>
    <row r="14" spans="1:17" s="59" customFormat="1" ht="15">
      <c r="A14" s="64" t="s">
        <v>178</v>
      </c>
      <c r="B14" s="65">
        <v>2601203</v>
      </c>
      <c r="C14" s="65">
        <v>2601203</v>
      </c>
      <c r="D14" s="62">
        <v>2512580.4483699999</v>
      </c>
      <c r="E14" s="62">
        <v>-88622.551630000118</v>
      </c>
      <c r="F14" s="62">
        <v>96.593016706885237</v>
      </c>
      <c r="G14" s="65">
        <v>27874</v>
      </c>
      <c r="H14" s="65">
        <v>14813</v>
      </c>
      <c r="I14" s="62">
        <v>27845</v>
      </c>
      <c r="J14" s="62">
        <v>-29</v>
      </c>
      <c r="K14" s="62">
        <v>99.895960393197953</v>
      </c>
      <c r="L14" s="62">
        <v>0</v>
      </c>
      <c r="M14" s="65">
        <v>0</v>
      </c>
      <c r="N14" s="62">
        <v>0</v>
      </c>
      <c r="O14" s="62">
        <v>0</v>
      </c>
      <c r="P14" s="62" t="e">
        <v>#DIV/0!</v>
      </c>
      <c r="Q14" s="63">
        <v>0</v>
      </c>
    </row>
    <row r="15" spans="1:17" s="59" customFormat="1" ht="15">
      <c r="A15" s="64" t="s">
        <v>179</v>
      </c>
      <c r="B15" s="65">
        <v>988212</v>
      </c>
      <c r="C15" s="65">
        <v>988212</v>
      </c>
      <c r="D15" s="62">
        <v>601154.55599000002</v>
      </c>
      <c r="E15" s="62">
        <v>-387057.44400999998</v>
      </c>
      <c r="F15" s="62">
        <v>60.832549694802331</v>
      </c>
      <c r="G15" s="65">
        <v>1293748</v>
      </c>
      <c r="H15" s="65">
        <v>1140806</v>
      </c>
      <c r="I15" s="62">
        <v>1181048</v>
      </c>
      <c r="J15" s="62">
        <v>-112700</v>
      </c>
      <c r="K15" s="62">
        <v>91.288875422416112</v>
      </c>
      <c r="L15" s="62">
        <v>0</v>
      </c>
      <c r="M15" s="65">
        <v>0</v>
      </c>
      <c r="N15" s="62">
        <v>0</v>
      </c>
      <c r="O15" s="62">
        <v>0</v>
      </c>
      <c r="P15" s="62" t="e">
        <v>#DIV/0!</v>
      </c>
      <c r="Q15" s="63">
        <v>0</v>
      </c>
    </row>
    <row r="16" spans="1:17" s="59" customFormat="1" ht="15">
      <c r="A16" s="64" t="s">
        <v>292</v>
      </c>
      <c r="B16" s="65">
        <v>2357676</v>
      </c>
      <c r="C16" s="65">
        <v>2357676</v>
      </c>
      <c r="D16" s="62">
        <v>2106011.8290200001</v>
      </c>
      <c r="E16" s="62">
        <v>-251664.17097999994</v>
      </c>
      <c r="F16" s="62">
        <v>89.325752521550882</v>
      </c>
      <c r="G16" s="65">
        <v>2105227</v>
      </c>
      <c r="H16" s="65">
        <v>1123470</v>
      </c>
      <c r="I16" s="62">
        <v>1561405.6316800001</v>
      </c>
      <c r="J16" s="62">
        <v>-543821.36831999989</v>
      </c>
      <c r="K16" s="62">
        <v>74.168041340910037</v>
      </c>
      <c r="L16" s="62">
        <v>0</v>
      </c>
      <c r="M16" s="65">
        <v>0</v>
      </c>
      <c r="N16" s="62">
        <v>0</v>
      </c>
      <c r="O16" s="62">
        <v>0</v>
      </c>
      <c r="P16" s="62" t="e">
        <v>#DIV/0!</v>
      </c>
      <c r="Q16" s="63">
        <v>0</v>
      </c>
    </row>
    <row r="17" spans="1:17" s="59" customFormat="1" ht="15.75" customHeight="1">
      <c r="A17" s="64" t="s">
        <v>180</v>
      </c>
      <c r="B17" s="65">
        <v>1710881</v>
      </c>
      <c r="C17" s="65">
        <v>1710881</v>
      </c>
      <c r="D17" s="65">
        <v>1239566.1663100002</v>
      </c>
      <c r="E17" s="62">
        <v>-471314.83368999977</v>
      </c>
      <c r="F17" s="62">
        <v>72.451921922681947</v>
      </c>
      <c r="G17" s="65">
        <v>541813</v>
      </c>
      <c r="H17" s="65">
        <v>-257672</v>
      </c>
      <c r="I17" s="62">
        <v>432641</v>
      </c>
      <c r="J17" s="62">
        <v>-109172</v>
      </c>
      <c r="K17" s="62">
        <v>79.850612665255355</v>
      </c>
      <c r="L17" s="62">
        <v>0</v>
      </c>
      <c r="M17" s="65">
        <v>0</v>
      </c>
      <c r="N17" s="62">
        <v>0</v>
      </c>
      <c r="O17" s="62">
        <v>0</v>
      </c>
      <c r="P17" s="62" t="e">
        <v>#DIV/0!</v>
      </c>
      <c r="Q17" s="63">
        <v>0</v>
      </c>
    </row>
    <row r="18" spans="1:17" s="59" customFormat="1" ht="15">
      <c r="A18" s="64" t="s">
        <v>181</v>
      </c>
      <c r="B18" s="65">
        <v>23078731</v>
      </c>
      <c r="C18" s="65">
        <v>23078731</v>
      </c>
      <c r="D18" s="62">
        <v>14118356</v>
      </c>
      <c r="E18" s="62">
        <v>-8960375</v>
      </c>
      <c r="F18" s="62">
        <v>61.174750032833259</v>
      </c>
      <c r="G18" s="65">
        <v>5398253</v>
      </c>
      <c r="H18" s="65">
        <v>1454183.9</v>
      </c>
      <c r="I18" s="62">
        <v>2412510.37751</v>
      </c>
      <c r="J18" s="62">
        <v>-2985742.62249</v>
      </c>
      <c r="K18" s="62">
        <v>44.690576331083406</v>
      </c>
      <c r="L18" s="62">
        <v>4812349</v>
      </c>
      <c r="M18" s="65">
        <v>4812349</v>
      </c>
      <c r="N18" s="62">
        <v>3692648.0962899998</v>
      </c>
      <c r="O18" s="62">
        <v>-1119700.9037100002</v>
      </c>
      <c r="P18" s="62">
        <v>76.732757667617207</v>
      </c>
      <c r="Q18" s="63">
        <v>153.06247511777568</v>
      </c>
    </row>
    <row r="19" spans="1:17" s="151" customFormat="1" ht="14.25">
      <c r="A19" s="147" t="s">
        <v>300</v>
      </c>
      <c r="B19" s="148">
        <v>56703718</v>
      </c>
      <c r="C19" s="148">
        <v>56703718</v>
      </c>
      <c r="D19" s="148">
        <v>53533782.205629997</v>
      </c>
      <c r="E19" s="149">
        <v>-3169935.794370003</v>
      </c>
      <c r="F19" s="149">
        <v>94.40965089031728</v>
      </c>
      <c r="G19" s="148">
        <v>45623667.299999997</v>
      </c>
      <c r="H19" s="148">
        <v>38247008.599999994</v>
      </c>
      <c r="I19" s="148">
        <v>40633614.283669993</v>
      </c>
      <c r="J19" s="149">
        <v>-4990053.0163300037</v>
      </c>
      <c r="K19" s="149">
        <v>89.062578017856964</v>
      </c>
      <c r="L19" s="149">
        <v>18935020</v>
      </c>
      <c r="M19" s="148">
        <v>18935020</v>
      </c>
      <c r="N19" s="149">
        <v>18403446.003049999</v>
      </c>
      <c r="O19" s="149">
        <v>-531573.99695000052</v>
      </c>
      <c r="P19" s="149">
        <v>97.192640953376326</v>
      </c>
      <c r="Q19" s="150">
        <v>45.291186441286008</v>
      </c>
    </row>
    <row r="20" spans="1:17" s="151" customFormat="1" ht="14.25">
      <c r="A20" s="147" t="s">
        <v>301</v>
      </c>
      <c r="B20" s="148">
        <v>56725051</v>
      </c>
      <c r="C20" s="148">
        <v>56725051</v>
      </c>
      <c r="D20" s="148">
        <v>49764587.448790006</v>
      </c>
      <c r="E20" s="149">
        <v>-6960463.5512099937</v>
      </c>
      <c r="F20" s="149">
        <v>87.729471497152119</v>
      </c>
      <c r="G20" s="148">
        <v>47753270.299999997</v>
      </c>
      <c r="H20" s="148">
        <v>40417308.399999999</v>
      </c>
      <c r="I20" s="148">
        <v>41448378.767999999</v>
      </c>
      <c r="J20" s="149">
        <v>-6304891.5319999978</v>
      </c>
      <c r="K20" s="149">
        <v>86.796942926859614</v>
      </c>
      <c r="L20" s="149">
        <v>18935020</v>
      </c>
      <c r="M20" s="148">
        <v>18935020</v>
      </c>
      <c r="N20" s="148">
        <v>17267866.276150003</v>
      </c>
      <c r="O20" s="149">
        <v>-1667153.7238499969</v>
      </c>
      <c r="P20" s="149">
        <v>91.195394967367363</v>
      </c>
      <c r="Q20" s="150">
        <v>41.661137997227449</v>
      </c>
    </row>
    <row r="21" spans="1:17" s="59" customFormat="1" ht="15"/>
    <row r="22" spans="1:17" s="59" customFormat="1" ht="15"/>
    <row r="23" spans="1:17" s="59" customFormat="1" ht="15"/>
    <row r="24" spans="1:17" s="59" customFormat="1" ht="15"/>
  </sheetData>
  <mergeCells count="9">
    <mergeCell ref="A1:Q1"/>
    <mergeCell ref="A2:Q2"/>
    <mergeCell ref="A3:Q3"/>
    <mergeCell ref="A4:Q4"/>
    <mergeCell ref="A5:A6"/>
    <mergeCell ref="B5:F5"/>
    <mergeCell ref="G5:K5"/>
    <mergeCell ref="L5:P5"/>
    <mergeCell ref="Q5:Q6"/>
  </mergeCells>
  <pageMargins left="0.7" right="0.7" top="0.75" bottom="0.75" header="0.3" footer="0.3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showGridLines="0" zoomScale="115" zoomScaleNormal="115" workbookViewId="0">
      <selection activeCell="J8" sqref="J8"/>
    </sheetView>
  </sheetViews>
  <sheetFormatPr defaultRowHeight="12.75"/>
  <cols>
    <col min="1" max="1" width="4.5703125" style="152" customWidth="1"/>
    <col min="2" max="2" width="6.5703125" style="153" customWidth="1"/>
    <col min="3" max="3" width="54.5703125" style="154" customWidth="1"/>
    <col min="4" max="4" width="13.28515625" style="154" customWidth="1"/>
    <col min="5" max="5" width="11.7109375" style="154" customWidth="1"/>
    <col min="6" max="6" width="12" style="154" customWidth="1"/>
    <col min="7" max="16384" width="9.140625" style="154"/>
  </cols>
  <sheetData>
    <row r="1" spans="1:6">
      <c r="F1" s="154" t="s">
        <v>371</v>
      </c>
    </row>
    <row r="2" spans="1:6" ht="64.5" customHeight="1">
      <c r="A2" s="268" t="s">
        <v>372</v>
      </c>
      <c r="B2" s="268"/>
      <c r="C2" s="268"/>
      <c r="D2" s="268"/>
      <c r="E2" s="268"/>
      <c r="F2" s="268"/>
    </row>
    <row r="3" spans="1:6" ht="14.25" customHeight="1" thickBot="1">
      <c r="A3" s="269" t="s">
        <v>373</v>
      </c>
      <c r="B3" s="269"/>
      <c r="C3" s="269"/>
      <c r="D3" s="269"/>
      <c r="E3" s="269"/>
      <c r="F3" s="269"/>
    </row>
    <row r="4" spans="1:6" ht="18.75" customHeight="1">
      <c r="A4" s="270" t="s">
        <v>374</v>
      </c>
      <c r="B4" s="271"/>
      <c r="C4" s="274" t="s">
        <v>375</v>
      </c>
      <c r="D4" s="274" t="s">
        <v>637</v>
      </c>
      <c r="E4" s="274"/>
      <c r="F4" s="274"/>
    </row>
    <row r="5" spans="1:6" ht="18" customHeight="1">
      <c r="A5" s="272"/>
      <c r="B5" s="273"/>
      <c r="C5" s="275"/>
      <c r="D5" s="275"/>
      <c r="E5" s="275"/>
      <c r="F5" s="275"/>
    </row>
    <row r="6" spans="1:6" s="157" customFormat="1" ht="33" customHeight="1">
      <c r="A6" s="155">
        <v>3</v>
      </c>
      <c r="B6" s="276" t="s">
        <v>376</v>
      </c>
      <c r="C6" s="263"/>
      <c r="D6" s="156"/>
      <c r="E6" s="156"/>
      <c r="F6" s="156"/>
    </row>
    <row r="7" spans="1:6" s="160" customFormat="1">
      <c r="A7" s="155" t="s">
        <v>377</v>
      </c>
      <c r="B7" s="277" t="s">
        <v>378</v>
      </c>
      <c r="C7" s="277"/>
      <c r="D7" s="158"/>
      <c r="E7" s="158"/>
      <c r="F7" s="159"/>
    </row>
    <row r="8" spans="1:6" s="160" customFormat="1" ht="38.25">
      <c r="A8" s="155"/>
      <c r="B8" s="178"/>
      <c r="C8" s="178" t="s">
        <v>379</v>
      </c>
      <c r="D8" s="158">
        <v>98098.426188000027</v>
      </c>
      <c r="E8" s="158"/>
      <c r="F8" s="159"/>
    </row>
    <row r="9" spans="1:6" s="160" customFormat="1" ht="64.5" customHeight="1">
      <c r="A9" s="155"/>
      <c r="B9" s="178"/>
      <c r="C9" s="178" t="s">
        <v>380</v>
      </c>
      <c r="D9" s="158">
        <v>1094682.1739400001</v>
      </c>
      <c r="E9" s="158"/>
      <c r="F9" s="159"/>
    </row>
    <row r="10" spans="1:6" s="163" customFormat="1" ht="25.5">
      <c r="A10" s="161"/>
      <c r="B10" s="179"/>
      <c r="C10" s="162" t="s">
        <v>369</v>
      </c>
      <c r="D10" s="158">
        <v>8391523.6899999995</v>
      </c>
      <c r="E10" s="158"/>
      <c r="F10" s="159"/>
    </row>
    <row r="11" spans="1:6" s="163" customFormat="1" ht="25.5">
      <c r="A11" s="161"/>
      <c r="B11" s="179"/>
      <c r="C11" s="164" t="s">
        <v>381</v>
      </c>
      <c r="D11" s="158">
        <v>2705224</v>
      </c>
      <c r="E11" s="158"/>
      <c r="F11" s="159"/>
    </row>
    <row r="12" spans="1:6" s="163" customFormat="1" ht="25.5">
      <c r="A12" s="161"/>
      <c r="B12" s="179"/>
      <c r="C12" s="164" t="s">
        <v>382</v>
      </c>
      <c r="D12" s="158">
        <v>7738873</v>
      </c>
      <c r="E12" s="158"/>
      <c r="F12" s="159"/>
    </row>
    <row r="13" spans="1:6" s="163" customFormat="1" ht="38.25">
      <c r="A13" s="161"/>
      <c r="B13" s="179"/>
      <c r="C13" s="164" t="s">
        <v>383</v>
      </c>
      <c r="D13" s="158">
        <v>31909421.899999999</v>
      </c>
      <c r="E13" s="158"/>
      <c r="F13" s="159"/>
    </row>
    <row r="14" spans="1:6" s="163" customFormat="1" ht="25.5">
      <c r="A14" s="161"/>
      <c r="B14" s="179"/>
      <c r="C14" s="164" t="s">
        <v>384</v>
      </c>
      <c r="D14" s="158">
        <v>1201011.5999999999</v>
      </c>
      <c r="E14" s="158"/>
      <c r="F14" s="159"/>
    </row>
    <row r="15" spans="1:6" s="163" customFormat="1" ht="25.5">
      <c r="A15" s="161"/>
      <c r="B15" s="179"/>
      <c r="C15" s="164" t="s">
        <v>385</v>
      </c>
      <c r="D15" s="158">
        <v>19924112</v>
      </c>
      <c r="E15" s="158"/>
      <c r="F15" s="159"/>
    </row>
    <row r="16" spans="1:6" s="163" customFormat="1" ht="25.5">
      <c r="A16" s="161"/>
      <c r="B16" s="179"/>
      <c r="C16" s="164" t="s">
        <v>386</v>
      </c>
      <c r="D16" s="158">
        <v>9488818.5</v>
      </c>
      <c r="E16" s="158"/>
      <c r="F16" s="159"/>
    </row>
    <row r="17" spans="1:6" s="163" customFormat="1" ht="38.25">
      <c r="A17" s="161"/>
      <c r="B17" s="179"/>
      <c r="C17" s="164" t="s">
        <v>387</v>
      </c>
      <c r="D17" s="158">
        <v>0</v>
      </c>
      <c r="E17" s="158"/>
      <c r="F17" s="159"/>
    </row>
    <row r="18" spans="1:6" s="163" customFormat="1" ht="38.25" customHeight="1">
      <c r="A18" s="161"/>
      <c r="B18" s="179"/>
      <c r="C18" s="164" t="s">
        <v>388</v>
      </c>
      <c r="D18" s="158">
        <v>12215168.5</v>
      </c>
      <c r="E18" s="158"/>
      <c r="F18" s="159"/>
    </row>
    <row r="19" spans="1:6" s="163" customFormat="1">
      <c r="A19" s="161"/>
      <c r="B19" s="179"/>
      <c r="C19" s="164" t="s">
        <v>389</v>
      </c>
      <c r="D19" s="158">
        <v>113652046</v>
      </c>
      <c r="E19" s="158"/>
      <c r="F19" s="159"/>
    </row>
    <row r="20" spans="1:6" s="163" customFormat="1">
      <c r="A20" s="161"/>
      <c r="B20" s="278"/>
      <c r="C20" s="278"/>
      <c r="D20" s="158"/>
      <c r="E20" s="158"/>
      <c r="F20" s="159"/>
    </row>
    <row r="21" spans="1:6" s="163" customFormat="1" ht="15.75">
      <c r="A21" s="165"/>
      <c r="B21" s="266"/>
      <c r="C21" s="263"/>
      <c r="D21" s="156"/>
      <c r="E21" s="156"/>
      <c r="F21" s="156"/>
    </row>
    <row r="22" spans="1:6" s="163" customFormat="1" ht="15">
      <c r="A22" s="155"/>
      <c r="B22" s="265"/>
      <c r="C22" s="263"/>
      <c r="D22" s="158"/>
      <c r="E22" s="158"/>
      <c r="F22" s="158"/>
    </row>
    <row r="23" spans="1:6" s="163" customFormat="1" ht="15">
      <c r="A23" s="155"/>
      <c r="B23" s="265"/>
      <c r="C23" s="263"/>
      <c r="D23" s="158"/>
      <c r="E23" s="158"/>
      <c r="F23" s="158"/>
    </row>
    <row r="24" spans="1:6" s="166" customFormat="1" ht="15.75">
      <c r="A24" s="165"/>
      <c r="B24" s="264"/>
      <c r="C24" s="263"/>
      <c r="D24" s="156"/>
      <c r="E24" s="156"/>
      <c r="F24" s="156"/>
    </row>
    <row r="25" spans="1:6" s="167" customFormat="1" ht="15">
      <c r="A25" s="155"/>
      <c r="B25" s="265"/>
      <c r="C25" s="263"/>
      <c r="D25" s="158"/>
      <c r="E25" s="158"/>
      <c r="F25" s="159"/>
    </row>
    <row r="26" spans="1:6" s="167" customFormat="1" ht="15">
      <c r="A26" s="155"/>
      <c r="B26" s="265"/>
      <c r="C26" s="263"/>
      <c r="D26" s="159"/>
      <c r="E26" s="159"/>
      <c r="F26" s="159"/>
    </row>
    <row r="27" spans="1:6" s="166" customFormat="1" ht="15.75">
      <c r="A27" s="266"/>
      <c r="B27" s="266"/>
      <c r="C27" s="266"/>
      <c r="D27" s="156"/>
      <c r="E27" s="156"/>
      <c r="F27" s="156"/>
    </row>
    <row r="28" spans="1:6" s="157" customFormat="1">
      <c r="A28" s="168"/>
    </row>
    <row r="29" spans="1:6" ht="13.5">
      <c r="A29" s="267"/>
      <c r="B29" s="267"/>
      <c r="C29" s="267"/>
    </row>
    <row r="30" spans="1:6" ht="15.75">
      <c r="A30" s="262"/>
      <c r="B30" s="262"/>
      <c r="C30" s="262"/>
      <c r="D30" s="262"/>
    </row>
    <row r="31" spans="1:6" ht="27" customHeight="1">
      <c r="A31" s="262"/>
      <c r="B31" s="262"/>
      <c r="C31" s="262"/>
      <c r="D31" s="262"/>
      <c r="E31" s="263"/>
      <c r="F31" s="263"/>
    </row>
    <row r="32" spans="1:6">
      <c r="A32" s="169"/>
      <c r="B32" s="154"/>
    </row>
    <row r="34" spans="3:4">
      <c r="C34" s="170"/>
      <c r="D34" s="170"/>
    </row>
    <row r="36" spans="3:4">
      <c r="D36" s="171"/>
    </row>
    <row r="39" spans="3:4">
      <c r="D39" s="172"/>
    </row>
    <row r="45" spans="3:4">
      <c r="D45" s="173"/>
    </row>
    <row r="46" spans="3:4">
      <c r="D46" s="173"/>
    </row>
    <row r="47" spans="3:4">
      <c r="D47" s="174"/>
    </row>
    <row r="48" spans="3:4">
      <c r="D48" s="174"/>
    </row>
  </sheetData>
  <mergeCells count="20">
    <mergeCell ref="B23:C23"/>
    <mergeCell ref="A2:F2"/>
    <mergeCell ref="A3:F3"/>
    <mergeCell ref="A4:B5"/>
    <mergeCell ref="C4:C5"/>
    <mergeCell ref="D4:D5"/>
    <mergeCell ref="E4:E5"/>
    <mergeCell ref="F4:F5"/>
    <mergeCell ref="B6:C6"/>
    <mergeCell ref="B7:C7"/>
    <mergeCell ref="B20:C20"/>
    <mergeCell ref="B21:C21"/>
    <mergeCell ref="B22:C22"/>
    <mergeCell ref="A31:F31"/>
    <mergeCell ref="B24:C24"/>
    <mergeCell ref="B25:C25"/>
    <mergeCell ref="B26:C26"/>
    <mergeCell ref="A27:C27"/>
    <mergeCell ref="A29:C29"/>
    <mergeCell ref="A30:D30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Алмагуль Кожбанова</dc:creator>
  <cp:lastModifiedBy>Гульмира</cp:lastModifiedBy>
  <cp:lastPrinted>2025-06-25T06:10:02Z</cp:lastPrinted>
  <dcterms:created xsi:type="dcterms:W3CDTF">2018-01-18T10:37:51Z</dcterms:created>
  <dcterms:modified xsi:type="dcterms:W3CDTF">2026-08-19T09:58:10Z</dcterms:modified>
</cp:coreProperties>
</file>