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 activeTab="1"/>
  </bookViews>
  <sheets>
    <sheet name="КАЗ" sheetId="47" r:id="rId1"/>
    <sheet name="РУС (2)" sheetId="48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E" localSheetId="0">#REF!</definedName>
    <definedName name="\E" localSheetId="1">#REF!</definedName>
    <definedName name="\E">#REF!</definedName>
    <definedName name="_____________________MS798" localSheetId="0">#REF!</definedName>
    <definedName name="_____________________MS798" localSheetId="1">#REF!</definedName>
    <definedName name="_____________________MS798">#REF!</definedName>
    <definedName name="_____________________tab1" localSheetId="0">#REF!</definedName>
    <definedName name="_____________________tab1" localSheetId="1">#REF!</definedName>
    <definedName name="_____________________tab1">#REF!</definedName>
    <definedName name="_____________________tab2" localSheetId="0">#REF!</definedName>
    <definedName name="_____________________tab2" localSheetId="1">#REF!</definedName>
    <definedName name="_____________________tab2">#REF!</definedName>
    <definedName name="_____________________tab6798" localSheetId="0">#REF!</definedName>
    <definedName name="_____________________tab6798" localSheetId="1">#REF!</definedName>
    <definedName name="_____________________tab6798">#REF!</definedName>
    <definedName name="____________________MS798" localSheetId="0">#REF!</definedName>
    <definedName name="____________________MS798" localSheetId="1">#REF!</definedName>
    <definedName name="____________________MS798">#REF!</definedName>
    <definedName name="____________________tab1" localSheetId="0">#REF!</definedName>
    <definedName name="____________________tab1" localSheetId="1">#REF!</definedName>
    <definedName name="____________________tab1">#REF!</definedName>
    <definedName name="____________________tab2" localSheetId="0">#REF!</definedName>
    <definedName name="____________________tab2" localSheetId="1">#REF!</definedName>
    <definedName name="____________________tab2">#REF!</definedName>
    <definedName name="____________________tab6798" localSheetId="0">#REF!</definedName>
    <definedName name="____________________tab6798" localSheetId="1">#REF!</definedName>
    <definedName name="____________________tab6798">#REF!</definedName>
    <definedName name="___________________MS798" localSheetId="0">#REF!</definedName>
    <definedName name="___________________MS798" localSheetId="1">#REF!</definedName>
    <definedName name="___________________MS798">#REF!</definedName>
    <definedName name="___________________tab1" localSheetId="0">#REF!</definedName>
    <definedName name="___________________tab1" localSheetId="1">#REF!</definedName>
    <definedName name="___________________tab1">#REF!</definedName>
    <definedName name="___________________tab2" localSheetId="0">#REF!</definedName>
    <definedName name="___________________tab2" localSheetId="1">#REF!</definedName>
    <definedName name="___________________tab2">#REF!</definedName>
    <definedName name="___________________tab6798" localSheetId="0">#REF!</definedName>
    <definedName name="___________________tab6798" localSheetId="1">#REF!</definedName>
    <definedName name="___________________tab6798">#REF!</definedName>
    <definedName name="__________________MS798" localSheetId="0">#REF!</definedName>
    <definedName name="__________________MS798" localSheetId="1">#REF!</definedName>
    <definedName name="__________________MS798">#REF!</definedName>
    <definedName name="__________________tab1" localSheetId="0">#REF!</definedName>
    <definedName name="__________________tab1" localSheetId="1">#REF!</definedName>
    <definedName name="__________________tab1">#REF!</definedName>
    <definedName name="__________________tab2" localSheetId="0">#REF!</definedName>
    <definedName name="__________________tab2" localSheetId="1">#REF!</definedName>
    <definedName name="__________________tab2">#REF!</definedName>
    <definedName name="__________________tab6798" localSheetId="0">#REF!</definedName>
    <definedName name="__________________tab6798" localSheetId="1">#REF!</definedName>
    <definedName name="__________________tab6798">#REF!</definedName>
    <definedName name="_________________MS798" localSheetId="0">#REF!</definedName>
    <definedName name="_________________MS798" localSheetId="1">#REF!</definedName>
    <definedName name="_________________MS798">#REF!</definedName>
    <definedName name="_________________prt1">#N/A</definedName>
    <definedName name="_________________prt2">#N/A</definedName>
    <definedName name="_________________prt3">#N/A</definedName>
    <definedName name="_________________prt4">#N/A</definedName>
    <definedName name="_________________prt5">#N/A</definedName>
    <definedName name="_________________prt6">#N/A</definedName>
    <definedName name="_________________prt7">#N/A</definedName>
    <definedName name="_________________prt8">#N/A</definedName>
    <definedName name="_________________tab1" localSheetId="0">#REF!</definedName>
    <definedName name="_________________tab1" localSheetId="1">#REF!</definedName>
    <definedName name="_________________tab1">#REF!</definedName>
    <definedName name="_________________tab2" localSheetId="0">#REF!</definedName>
    <definedName name="_________________tab2" localSheetId="1">#REF!</definedName>
    <definedName name="_________________tab2">#REF!</definedName>
    <definedName name="_________________tab6798" localSheetId="0">#REF!</definedName>
    <definedName name="_________________tab6798" localSheetId="1">#REF!</definedName>
    <definedName name="_________________tab6798">#REF!</definedName>
    <definedName name="________________MS798" localSheetId="0">#REF!</definedName>
    <definedName name="________________MS798" localSheetId="1">#REF!</definedName>
    <definedName name="________________MS798">#REF!</definedName>
    <definedName name="________________prt1">#N/A</definedName>
    <definedName name="________________prt2">#N/A</definedName>
    <definedName name="________________prt3">#N/A</definedName>
    <definedName name="________________prt4">#N/A</definedName>
    <definedName name="________________prt5">#N/A</definedName>
    <definedName name="________________prt6">#N/A</definedName>
    <definedName name="________________prt7">#N/A</definedName>
    <definedName name="________________prt8">#N/A</definedName>
    <definedName name="________________tab1" localSheetId="0">#REF!</definedName>
    <definedName name="________________tab1" localSheetId="1">#REF!</definedName>
    <definedName name="________________tab1">#REF!</definedName>
    <definedName name="________________tab2" localSheetId="0">#REF!</definedName>
    <definedName name="________________tab2" localSheetId="1">#REF!</definedName>
    <definedName name="________________tab2">#REF!</definedName>
    <definedName name="________________tab6798" localSheetId="0">#REF!</definedName>
    <definedName name="________________tab6798" localSheetId="1">#REF!</definedName>
    <definedName name="________________tab6798">#REF!</definedName>
    <definedName name="_______________MS798" localSheetId="0">#REF!</definedName>
    <definedName name="_______________MS798" localSheetId="1">#REF!</definedName>
    <definedName name="_______________MS798">#REF!</definedName>
    <definedName name="_______________prt1">#N/A</definedName>
    <definedName name="_______________prt2">#N/A</definedName>
    <definedName name="_______________prt3">#N/A</definedName>
    <definedName name="_______________prt4">#N/A</definedName>
    <definedName name="_______________prt5">#N/A</definedName>
    <definedName name="_______________prt6">#N/A</definedName>
    <definedName name="_______________prt7">#N/A</definedName>
    <definedName name="_______________prt8">#N/A</definedName>
    <definedName name="_______________tab1" localSheetId="0">#REF!</definedName>
    <definedName name="_______________tab1" localSheetId="1">#REF!</definedName>
    <definedName name="_______________tab1">#REF!</definedName>
    <definedName name="_______________tab2" localSheetId="0">#REF!</definedName>
    <definedName name="_______________tab2" localSheetId="1">#REF!</definedName>
    <definedName name="_______________tab2">#REF!</definedName>
    <definedName name="_______________tab6798" localSheetId="0">#REF!</definedName>
    <definedName name="_______________tab6798" localSheetId="1">#REF!</definedName>
    <definedName name="_______________tab6798">#REF!</definedName>
    <definedName name="______________MS798" localSheetId="0">#REF!</definedName>
    <definedName name="______________MS798" localSheetId="1">#REF!</definedName>
    <definedName name="______________MS798">#REF!</definedName>
    <definedName name="______________prt1">#N/A</definedName>
    <definedName name="______________prt2">#N/A</definedName>
    <definedName name="______________prt3">#N/A</definedName>
    <definedName name="______________prt4">#N/A</definedName>
    <definedName name="______________prt5">#N/A</definedName>
    <definedName name="______________prt6">#N/A</definedName>
    <definedName name="______________prt7">#N/A</definedName>
    <definedName name="______________prt8">#N/A</definedName>
    <definedName name="______________tab1" localSheetId="0">#REF!</definedName>
    <definedName name="______________tab1" localSheetId="1">#REF!</definedName>
    <definedName name="______________tab1">#REF!</definedName>
    <definedName name="______________tab2" localSheetId="0">#REF!</definedName>
    <definedName name="______________tab2" localSheetId="1">#REF!</definedName>
    <definedName name="______________tab2">#REF!</definedName>
    <definedName name="______________tab6798" localSheetId="0">#REF!</definedName>
    <definedName name="______________tab6798" localSheetId="1">#REF!</definedName>
    <definedName name="______________tab6798">#REF!</definedName>
    <definedName name="_____________MS798" localSheetId="0">#REF!</definedName>
    <definedName name="_____________MS798" localSheetId="1">#REF!</definedName>
    <definedName name="_____________MS798">#REF!</definedName>
    <definedName name="_____________prt1">#N/A</definedName>
    <definedName name="_____________prt2">#N/A</definedName>
    <definedName name="_____________prt3">#N/A</definedName>
    <definedName name="_____________prt4">#N/A</definedName>
    <definedName name="_____________prt5">#N/A</definedName>
    <definedName name="_____________prt6">#N/A</definedName>
    <definedName name="_____________prt7">#N/A</definedName>
    <definedName name="_____________prt8">#N/A</definedName>
    <definedName name="_____________tab1" localSheetId="0">#REF!</definedName>
    <definedName name="_____________tab1" localSheetId="1">#REF!</definedName>
    <definedName name="_____________tab1">#REF!</definedName>
    <definedName name="_____________tab2" localSheetId="0">#REF!</definedName>
    <definedName name="_____________tab2" localSheetId="1">#REF!</definedName>
    <definedName name="_____________tab2">#REF!</definedName>
    <definedName name="_____________tab6798" localSheetId="0">#REF!</definedName>
    <definedName name="_____________tab6798" localSheetId="1">#REF!</definedName>
    <definedName name="_____________tab6798">#REF!</definedName>
    <definedName name="____________MS798" localSheetId="0">#REF!</definedName>
    <definedName name="____________MS798" localSheetId="1">#REF!</definedName>
    <definedName name="____________MS798">#REF!</definedName>
    <definedName name="____________prt1">#N/A</definedName>
    <definedName name="____________prt2">#N/A</definedName>
    <definedName name="____________prt3">#N/A</definedName>
    <definedName name="____________prt4">#N/A</definedName>
    <definedName name="____________prt5">#N/A</definedName>
    <definedName name="____________prt6">#N/A</definedName>
    <definedName name="____________prt7">#N/A</definedName>
    <definedName name="____________prt8">#N/A</definedName>
    <definedName name="____________tab1" localSheetId="0">#REF!</definedName>
    <definedName name="____________tab1" localSheetId="1">#REF!</definedName>
    <definedName name="____________tab1">#REF!</definedName>
    <definedName name="____________tab2" localSheetId="0">#REF!</definedName>
    <definedName name="____________tab2" localSheetId="1">#REF!</definedName>
    <definedName name="____________tab2">#REF!</definedName>
    <definedName name="____________tab6798" localSheetId="0">#REF!</definedName>
    <definedName name="____________tab6798" localSheetId="1">#REF!</definedName>
    <definedName name="____________tab6798">#REF!</definedName>
    <definedName name="___________MS798" localSheetId="0">#REF!</definedName>
    <definedName name="___________MS798" localSheetId="1">#REF!</definedName>
    <definedName name="___________MS798">#REF!</definedName>
    <definedName name="___________prt1">#N/A</definedName>
    <definedName name="___________prt2">#N/A</definedName>
    <definedName name="___________prt3">#N/A</definedName>
    <definedName name="___________prt4">#N/A</definedName>
    <definedName name="___________prt5">#N/A</definedName>
    <definedName name="___________prt6">#N/A</definedName>
    <definedName name="___________prt7">#N/A</definedName>
    <definedName name="___________prt8">#N/A</definedName>
    <definedName name="___________tab1" localSheetId="0">#REF!</definedName>
    <definedName name="___________tab1" localSheetId="1">#REF!</definedName>
    <definedName name="___________tab1">#REF!</definedName>
    <definedName name="___________tab2" localSheetId="0">#REF!</definedName>
    <definedName name="___________tab2" localSheetId="1">#REF!</definedName>
    <definedName name="___________tab2">#REF!</definedName>
    <definedName name="___________tab6798" localSheetId="0">#REF!</definedName>
    <definedName name="___________tab6798" localSheetId="1">#REF!</definedName>
    <definedName name="___________tab6798">#REF!</definedName>
    <definedName name="__________MS798" localSheetId="0">#REF!</definedName>
    <definedName name="__________MS798" localSheetId="1">#REF!</definedName>
    <definedName name="__________MS798">#REF!</definedName>
    <definedName name="__________prt1">[1]!__________prt1</definedName>
    <definedName name="__________prt2">[1]!__________prt2</definedName>
    <definedName name="__________prt3">[1]!__________prt3</definedName>
    <definedName name="__________prt4">[1]!__________prt4</definedName>
    <definedName name="__________prt5">[1]!__________prt5</definedName>
    <definedName name="__________prt6">[1]!__________prt6</definedName>
    <definedName name="__________prt7">[1]!__________prt7</definedName>
    <definedName name="__________prt8">[1]!__________prt8</definedName>
    <definedName name="__________tab1" localSheetId="0">#REF!</definedName>
    <definedName name="__________tab1" localSheetId="1">#REF!</definedName>
    <definedName name="__________tab1">#REF!</definedName>
    <definedName name="__________tab2" localSheetId="0">#REF!</definedName>
    <definedName name="__________tab2" localSheetId="1">#REF!</definedName>
    <definedName name="__________tab2">#REF!</definedName>
    <definedName name="__________tab6798" localSheetId="0">#REF!</definedName>
    <definedName name="__________tab6798" localSheetId="1">#REF!</definedName>
    <definedName name="__________tab6798">#REF!</definedName>
    <definedName name="_________MS798" localSheetId="0">#REF!</definedName>
    <definedName name="_________MS798" localSheetId="1">#REF!</definedName>
    <definedName name="_________MS798">#REF!</definedName>
    <definedName name="_________prt1">[1]!_________prt1</definedName>
    <definedName name="_________prt2">[1]!_________prt2</definedName>
    <definedName name="_________prt3">[1]!_________prt3</definedName>
    <definedName name="_________prt4">[1]!_________prt4</definedName>
    <definedName name="_________prt5">[1]!_________prt5</definedName>
    <definedName name="_________prt6">[1]!_________prt6</definedName>
    <definedName name="_________prt7">[1]!_________prt7</definedName>
    <definedName name="_________prt8">[1]!_________prt8</definedName>
    <definedName name="_________tab1" localSheetId="0">#REF!</definedName>
    <definedName name="_________tab1" localSheetId="1">#REF!</definedName>
    <definedName name="_________tab1">#REF!</definedName>
    <definedName name="_________tab2" localSheetId="0">#REF!</definedName>
    <definedName name="_________tab2" localSheetId="1">#REF!</definedName>
    <definedName name="_________tab2">#REF!</definedName>
    <definedName name="_________tab6798" localSheetId="0">#REF!</definedName>
    <definedName name="_________tab6798" localSheetId="1">#REF!</definedName>
    <definedName name="_________tab6798">#REF!</definedName>
    <definedName name="________MS798" localSheetId="0">#REF!</definedName>
    <definedName name="________MS798" localSheetId="1">#REF!</definedName>
    <definedName name="________MS798">#REF!</definedName>
    <definedName name="________prt1">[1]!________prt1</definedName>
    <definedName name="________prt2">[1]!________prt2</definedName>
    <definedName name="________prt3">[1]!________prt3</definedName>
    <definedName name="________prt4">[1]!________prt4</definedName>
    <definedName name="________prt5">[1]!________prt5</definedName>
    <definedName name="________prt6">[1]!________prt6</definedName>
    <definedName name="________prt7">[1]!________prt7</definedName>
    <definedName name="________prt8">[1]!________prt8</definedName>
    <definedName name="________tab1" localSheetId="0">#REF!</definedName>
    <definedName name="________tab1" localSheetId="1">#REF!</definedName>
    <definedName name="________tab1">#REF!</definedName>
    <definedName name="________tab2" localSheetId="0">#REF!</definedName>
    <definedName name="________tab2" localSheetId="1">#REF!</definedName>
    <definedName name="________tab2">#REF!</definedName>
    <definedName name="________tab6798" localSheetId="0">#REF!</definedName>
    <definedName name="________tab6798" localSheetId="1">#REF!</definedName>
    <definedName name="________tab6798">#REF!</definedName>
    <definedName name="_______MS798" localSheetId="0">#REF!</definedName>
    <definedName name="_______MS798" localSheetId="1">#REF!</definedName>
    <definedName name="_______MS798">#REF!</definedName>
    <definedName name="_______prt1">[1]!_______prt1</definedName>
    <definedName name="_______prt2">[1]!_______prt2</definedName>
    <definedName name="_______prt3">[1]!_______prt3</definedName>
    <definedName name="_______prt4">[1]!_______prt4</definedName>
    <definedName name="_______prt5">[1]!_______prt5</definedName>
    <definedName name="_______prt6">[1]!_______prt6</definedName>
    <definedName name="_______prt7">[1]!_______prt7</definedName>
    <definedName name="_______prt8">[1]!_______prt8</definedName>
    <definedName name="_______tab1" localSheetId="0">#REF!</definedName>
    <definedName name="_______tab1" localSheetId="1">#REF!</definedName>
    <definedName name="_______tab1">#REF!</definedName>
    <definedName name="_______tab2" localSheetId="0">#REF!</definedName>
    <definedName name="_______tab2" localSheetId="1">#REF!</definedName>
    <definedName name="_______tab2">#REF!</definedName>
    <definedName name="_______tab6798" localSheetId="0">#REF!</definedName>
    <definedName name="_______tab6798" localSheetId="1">#REF!</definedName>
    <definedName name="_______tab6798">#REF!</definedName>
    <definedName name="______MS798" localSheetId="0">#REF!</definedName>
    <definedName name="______MS798" localSheetId="1">#REF!</definedName>
    <definedName name="______MS798">#REF!</definedName>
    <definedName name="______prt1">[1]!______prt1</definedName>
    <definedName name="______prt2">[1]!______prt2</definedName>
    <definedName name="______prt3">[1]!______prt3</definedName>
    <definedName name="______prt4">[1]!______prt4</definedName>
    <definedName name="______prt5">[1]!______prt5</definedName>
    <definedName name="______prt6">[1]!______prt6</definedName>
    <definedName name="______prt7">[1]!______prt7</definedName>
    <definedName name="______prt8">[1]!______prt8</definedName>
    <definedName name="______tab1" localSheetId="0">#REF!</definedName>
    <definedName name="______tab1" localSheetId="1">#REF!</definedName>
    <definedName name="______tab1">#REF!</definedName>
    <definedName name="______tab2" localSheetId="0">#REF!</definedName>
    <definedName name="______tab2" localSheetId="1">#REF!</definedName>
    <definedName name="______tab2">#REF!</definedName>
    <definedName name="______tab6798" localSheetId="0">#REF!</definedName>
    <definedName name="______tab6798" localSheetId="1">#REF!</definedName>
    <definedName name="______tab6798">#REF!</definedName>
    <definedName name="_____MS798" localSheetId="0">#REF!</definedName>
    <definedName name="_____MS798" localSheetId="1">#REF!</definedName>
    <definedName name="_____MS798">#REF!</definedName>
    <definedName name="_____prt1">#N/A</definedName>
    <definedName name="_____prt2">#N/A</definedName>
    <definedName name="_____prt3">#N/A</definedName>
    <definedName name="_____prt4">#N/A</definedName>
    <definedName name="_____prt5">#N/A</definedName>
    <definedName name="_____prt6">#N/A</definedName>
    <definedName name="_____prt7">#N/A</definedName>
    <definedName name="_____prt8">#N/A</definedName>
    <definedName name="_____tab1" localSheetId="0">#REF!</definedName>
    <definedName name="_____tab1" localSheetId="1">#REF!</definedName>
    <definedName name="_____tab1">#REF!</definedName>
    <definedName name="_____tab2" localSheetId="0">#REF!</definedName>
    <definedName name="_____tab2" localSheetId="1">#REF!</definedName>
    <definedName name="_____tab2">#REF!</definedName>
    <definedName name="_____tab6798" localSheetId="0">#REF!</definedName>
    <definedName name="_____tab6798" localSheetId="1">#REF!</definedName>
    <definedName name="_____tab6798">#REF!</definedName>
    <definedName name="____MS798" localSheetId="0">#REF!</definedName>
    <definedName name="____MS798" localSheetId="1">#REF!</definedName>
    <definedName name="____MS798">#REF!</definedName>
    <definedName name="____prt1">#N/A</definedName>
    <definedName name="____prt2">#N/A</definedName>
    <definedName name="____prt3">#N/A</definedName>
    <definedName name="____prt4">#N/A</definedName>
    <definedName name="____prt5">#N/A</definedName>
    <definedName name="____prt6">#N/A</definedName>
    <definedName name="____prt7">#N/A</definedName>
    <definedName name="____prt8">#N/A</definedName>
    <definedName name="____tab1" localSheetId="0">#REF!</definedName>
    <definedName name="____tab1" localSheetId="1">#REF!</definedName>
    <definedName name="____tab1">#REF!</definedName>
    <definedName name="____tab2" localSheetId="0">#REF!</definedName>
    <definedName name="____tab2" localSheetId="1">#REF!</definedName>
    <definedName name="____tab2">#REF!</definedName>
    <definedName name="____tab6798" localSheetId="0">#REF!</definedName>
    <definedName name="____tab6798" localSheetId="1">#REF!</definedName>
    <definedName name="____tab6798">#REF!</definedName>
    <definedName name="___MS798" localSheetId="0">#REF!</definedName>
    <definedName name="___MS798" localSheetId="1">#REF!</definedName>
    <definedName name="___MS798">#REF!</definedName>
    <definedName name="___prt1">#N/A</definedName>
    <definedName name="___prt2">#N/A</definedName>
    <definedName name="___prt3">#N/A</definedName>
    <definedName name="___prt4">#N/A</definedName>
    <definedName name="___prt5">#N/A</definedName>
    <definedName name="___prt6">#N/A</definedName>
    <definedName name="___prt7">#N/A</definedName>
    <definedName name="___prt8">#N/A</definedName>
    <definedName name="___tab1" localSheetId="0">#REF!</definedName>
    <definedName name="___tab1" localSheetId="1">#REF!</definedName>
    <definedName name="___tab1">#REF!</definedName>
    <definedName name="___tab2" localSheetId="0">#REF!</definedName>
    <definedName name="___tab2" localSheetId="1">#REF!</definedName>
    <definedName name="___tab2">#REF!</definedName>
    <definedName name="___tab6798" localSheetId="0">#REF!</definedName>
    <definedName name="___tab6798" localSheetId="1">#REF!</definedName>
    <definedName name="___tab6798">#REF!</definedName>
    <definedName name="__MS798" localSheetId="0">#REF!</definedName>
    <definedName name="__MS798" localSheetId="1">#REF!</definedName>
    <definedName name="__MS798">#REF!</definedName>
    <definedName name="__prt1">#N/A</definedName>
    <definedName name="__prt2">#N/A</definedName>
    <definedName name="__prt3">#N/A</definedName>
    <definedName name="__prt4">#N/A</definedName>
    <definedName name="__prt5">#N/A</definedName>
    <definedName name="__prt6">#N/A</definedName>
    <definedName name="__prt7">#N/A</definedName>
    <definedName name="__prt8">#N/A</definedName>
    <definedName name="__tab1" localSheetId="0">#REF!</definedName>
    <definedName name="__tab1" localSheetId="1">#REF!</definedName>
    <definedName name="__tab1">#REF!</definedName>
    <definedName name="__tab2" localSheetId="0">#REF!</definedName>
    <definedName name="__tab2" localSheetId="1">#REF!</definedName>
    <definedName name="__tab2">#REF!</definedName>
    <definedName name="__tab6798" localSheetId="0">#REF!</definedName>
    <definedName name="__tab6798" localSheetId="1">#REF!</definedName>
    <definedName name="__tab6798">#REF!</definedName>
    <definedName name="_1_2006_г___сверка_с_нулевыми_СГД" localSheetId="0">#REF!</definedName>
    <definedName name="_1_2006_г___сверка_с_нулевыми_СГД" localSheetId="1">#REF!</definedName>
    <definedName name="_1_2006_г___сверка_с_нулевыми_СГД">#REF!</definedName>
    <definedName name="_1Excel_BuiltIn_Print_Titles_6_1">NA()</definedName>
    <definedName name="_2_2006_г___сверка_с_нулевыми_СГД" localSheetId="0">#REF!</definedName>
    <definedName name="_2_2006_г___сверка_с_нулевыми_СГД" localSheetId="1">#REF!</definedName>
    <definedName name="_2_2006_г___сверка_с_нулевыми_СГД">#REF!</definedName>
    <definedName name="_MS798" localSheetId="0">#REF!</definedName>
    <definedName name="_MS798" localSheetId="1">#REF!</definedName>
    <definedName name="_MS798">#REF!</definedName>
    <definedName name="_Order1" hidden="1">0</definedName>
    <definedName name="_Order2" hidden="1">0</definedName>
    <definedName name="_prt1">#N/A</definedName>
    <definedName name="_prt2">#N/A</definedName>
    <definedName name="_prt3">#N/A</definedName>
    <definedName name="_prt4">#N/A</definedName>
    <definedName name="_prt5">#N/A</definedName>
    <definedName name="_prt6">#N/A</definedName>
    <definedName name="_prt7">#N/A</definedName>
    <definedName name="_prt8">#N/A</definedName>
    <definedName name="_tab1" localSheetId="0">#REF!</definedName>
    <definedName name="_tab1" localSheetId="1">#REF!</definedName>
    <definedName name="_tab1">#REF!</definedName>
    <definedName name="_tab2" localSheetId="0">#REF!</definedName>
    <definedName name="_tab2" localSheetId="1">#REF!</definedName>
    <definedName name="_tab2">#REF!</definedName>
    <definedName name="_tab6798" localSheetId="0">#REF!</definedName>
    <definedName name="_tab6798" localSheetId="1">#REF!</definedName>
    <definedName name="_tab6798">#REF!</definedName>
    <definedName name="_xlnm._FilterDatabase" localSheetId="0" hidden="1">КАЗ!$A$10:$AE$263</definedName>
    <definedName name="_xlnm._FilterDatabase" localSheetId="1" hidden="1">'РУС (2)'!$A$10:$AE$262</definedName>
    <definedName name="_ьл" localSheetId="0">#REF!</definedName>
    <definedName name="_ьл" localSheetId="1">#REF!</definedName>
    <definedName name="_ьл">#REF!</definedName>
    <definedName name="BM.GSR.FCTY.CD" localSheetId="0">#REF!</definedName>
    <definedName name="BM.GSR.FCTY.CD" localSheetId="1">#REF!</definedName>
    <definedName name="BM.GSR.FCTY.CD">#REF!</definedName>
    <definedName name="BM.GSR.FXAI.CD" localSheetId="0">#REF!</definedName>
    <definedName name="BM.GSR.FXAI.CD" localSheetId="1">#REF!</definedName>
    <definedName name="BM.GSR.FXAI.CD">#REF!</definedName>
    <definedName name="BM.GSR.GNFS.CD" localSheetId="0">#REF!</definedName>
    <definedName name="BM.GSR.GNFS.CD" localSheetId="1">#REF!</definedName>
    <definedName name="BM.GSR.GNFS.CD">#REF!</definedName>
    <definedName name="BM.GSR.MRCH.CD" localSheetId="0">#REF!</definedName>
    <definedName name="BM.GSR.MRCH.CD" localSheetId="1">#REF!</definedName>
    <definedName name="BM.GSR.MRCH.CD">#REF!</definedName>
    <definedName name="BM.GSR.NFSV.CD" localSheetId="0">#REF!</definedName>
    <definedName name="BM.GSR.NFSV.CD" localSheetId="1">#REF!</definedName>
    <definedName name="BM.GSR.NFSV.CD">#REF!</definedName>
    <definedName name="BM.GSR.TOTL.CD" localSheetId="0">#REF!</definedName>
    <definedName name="BM.GSR.TOTL.CD" localSheetId="1">#REF!</definedName>
    <definedName name="BM.GSR.TOTL.CD">#REF!</definedName>
    <definedName name="BM.TRF.CURR.CD" localSheetId="0">#REF!</definedName>
    <definedName name="BM.TRF.CURR.CD" localSheetId="1">#REF!</definedName>
    <definedName name="BM.TRF.CURR.CD">#REF!</definedName>
    <definedName name="BM.TRF.PRVT.CD" localSheetId="0">#REF!</definedName>
    <definedName name="BM.TRF.PRVT.CD" localSheetId="1">#REF!</definedName>
    <definedName name="BM.TRF.PRVT.CD">#REF!</definedName>
    <definedName name="BN.CAB.XOKA.CD" localSheetId="0">#REF!</definedName>
    <definedName name="BN.CAB.XOKA.CD" localSheetId="1">#REF!</definedName>
    <definedName name="BN.CAB.XOKA.CD">#REF!</definedName>
    <definedName name="BN.DSR.UNPD.CD" localSheetId="0">#REF!</definedName>
    <definedName name="BN.DSR.UNPD.CD" localSheetId="1">#REF!</definedName>
    <definedName name="BN.DSR.UNPD.CD">#REF!</definedName>
    <definedName name="BN.GSR.FCTY.CD" localSheetId="0">#REF!</definedName>
    <definedName name="BN.GSR.FCTY.CD" localSheetId="1">#REF!</definedName>
    <definedName name="BN.GSR.FCTY.CD">#REF!</definedName>
    <definedName name="BN.GSR.GNFS.CD" localSheetId="0">#REF!</definedName>
    <definedName name="BN.GSR.GNFS.CD" localSheetId="1">#REF!</definedName>
    <definedName name="BN.GSR.GNFS.CD">#REF!</definedName>
    <definedName name="BN.GSR.MRCH.CD" localSheetId="0">#REF!</definedName>
    <definedName name="BN.GSR.MRCH.CD" localSheetId="1">#REF!</definedName>
    <definedName name="BN.GSR.MRCH.CD">#REF!</definedName>
    <definedName name="BN.KAC.FNEI.CD" localSheetId="0">#REF!</definedName>
    <definedName name="BN.KAC.FNEI.CD" localSheetId="1">#REF!</definedName>
    <definedName name="BN.KAC.FNEI.CD">#REF!</definedName>
    <definedName name="BN.KAC.OTHR.CD" localSheetId="0">#REF!</definedName>
    <definedName name="BN.KAC.OTHR.CD" localSheetId="1">#REF!</definedName>
    <definedName name="BN.KAC.OTHR.CD">#REF!</definedName>
    <definedName name="BN.KLT.DINV.CD" localSheetId="0">#REF!</definedName>
    <definedName name="BN.KLT.DINV.CD" localSheetId="1">#REF!</definedName>
    <definedName name="BN.KLT.DINV.CD">#REF!</definedName>
    <definedName name="BN.KLT.NFLW.CD" localSheetId="0">#REF!</definedName>
    <definedName name="BN.KLT.NFLW.CD" localSheetId="1">#REF!</definedName>
    <definedName name="BN.KLT.NFLW.CD">#REF!</definedName>
    <definedName name="BN.KLT.PTXL.CD" localSheetId="0">#REF!</definedName>
    <definedName name="BN.KLT.PTXL.CD" localSheetId="1">#REF!</definedName>
    <definedName name="BN.KLT.PTXL.CD">#REF!</definedName>
    <definedName name="BN.RES.INCL.CD" localSheetId="0">#REF!</definedName>
    <definedName name="BN.RES.INCL.CD" localSheetId="1">#REF!</definedName>
    <definedName name="BN.RES.INCL.CD">#REF!</definedName>
    <definedName name="BN.TRF.CURR.CD" localSheetId="0">#REF!</definedName>
    <definedName name="BN.TRF.CURR.CD" localSheetId="1">#REF!</definedName>
    <definedName name="BN.TRF.CURR.CD">#REF!</definedName>
    <definedName name="BN.TRF.KOGT.CD" localSheetId="0">#REF!</definedName>
    <definedName name="BN.TRF.KOGT.CD" localSheetId="1">#REF!</definedName>
    <definedName name="BN.TRF.KOGT.CD">#REF!</definedName>
    <definedName name="BN.TRF.OFDC.CD" localSheetId="0">#REF!</definedName>
    <definedName name="BN.TRF.OFDC.CD" localSheetId="1">#REF!</definedName>
    <definedName name="BN.TRF.OFDC.CD">#REF!</definedName>
    <definedName name="BN.TRF.PRVT.CD" localSheetId="0">#REF!</definedName>
    <definedName name="BN.TRF.PRVT.CD" localSheetId="1">#REF!</definedName>
    <definedName name="BN.TRF.PRVT.CD">#REF!</definedName>
    <definedName name="BuiltIn_Print_Titles">#N/A</definedName>
    <definedName name="BuiltIn_Print_Titles___0">#N/A</definedName>
    <definedName name="BX.GSR.FCTY.CD" localSheetId="0">#REF!</definedName>
    <definedName name="BX.GSR.FCTY.CD" localSheetId="1">#REF!</definedName>
    <definedName name="BX.GSR.FCTY.CD">#REF!</definedName>
    <definedName name="BX.GSR.GNFS.CD" localSheetId="0">#REF!</definedName>
    <definedName name="BX.GSR.GNFS.CD" localSheetId="1">#REF!</definedName>
    <definedName name="BX.GSR.GNFS.CD">#REF!</definedName>
    <definedName name="BX.GSR.MRCH.CD" localSheetId="0">#REF!</definedName>
    <definedName name="BX.GSR.MRCH.CD" localSheetId="1">#REF!</definedName>
    <definedName name="BX.GSR.MRCH.CD">#REF!</definedName>
    <definedName name="BX.GSR.NFSV.CD" localSheetId="0">#REF!</definedName>
    <definedName name="BX.GSR.NFSV.CD" localSheetId="1">#REF!</definedName>
    <definedName name="BX.GSR.NFSV.CD">#REF!</definedName>
    <definedName name="BX.GSR.TOTL.CD" localSheetId="0">#REF!</definedName>
    <definedName name="BX.GSR.TOTL.CD" localSheetId="1">#REF!</definedName>
    <definedName name="BX.GSR.TOTL.CD">#REF!</definedName>
    <definedName name="BX.TRF.CURR.CD" localSheetId="0">#REF!</definedName>
    <definedName name="BX.TRF.CURR.CD" localSheetId="1">#REF!</definedName>
    <definedName name="BX.TRF.CURR.CD">#REF!</definedName>
    <definedName name="BX.TRF.PRVT.CD" localSheetId="0">#REF!</definedName>
    <definedName name="BX.TRF.PRVT.CD" localSheetId="1">#REF!</definedName>
    <definedName name="BX.TRF.PRVT.CD">#REF!</definedName>
    <definedName name="BX.TRF.PWKR.CD" localSheetId="0">#REF!</definedName>
    <definedName name="BX.TRF.PWKR.CD" localSheetId="1">#REF!</definedName>
    <definedName name="BX.TRF.PWKR.CD">#REF!</definedName>
    <definedName name="calcCAS">#N/A</definedName>
    <definedName name="CAS_PROC">#N/A</definedName>
    <definedName name="cnBegColNull" localSheetId="0">#REF!</definedName>
    <definedName name="cnBegColNull" localSheetId="1">#REF!</definedName>
    <definedName name="cnBegColNull">#REF!</definedName>
    <definedName name="cnCodeMain" localSheetId="0">[2]ANALYSIS!#REF!</definedName>
    <definedName name="cnCodeMain" localSheetId="1">[2]ANALYSIS!#REF!</definedName>
    <definedName name="cnCodeMain">[2]ANALYSIS!#REF!</definedName>
    <definedName name="cnCodePlan" localSheetId="0">[2]PLAN!#REF!</definedName>
    <definedName name="cnCodePlan" localSheetId="1">[2]PLAN!#REF!</definedName>
    <definedName name="cnCodePlan">[2]PLAN!#REF!</definedName>
    <definedName name="CPI" localSheetId="0">#REF!</definedName>
    <definedName name="CPI" localSheetId="1">#REF!</definedName>
    <definedName name="CPI">#REF!</definedName>
    <definedName name="Database_MI" localSheetId="0">#REF!</definedName>
    <definedName name="Database_MI" localSheetId="1">#REF!</definedName>
    <definedName name="Database_MI">#REF!</definedName>
    <definedName name="DATES" localSheetId="0">#REF!</definedName>
    <definedName name="DATES" localSheetId="1">#REF!</definedName>
    <definedName name="DATES">#REF!</definedName>
    <definedName name="DG.DOD.MWBG.CD" localSheetId="0">#REF!</definedName>
    <definedName name="DG.DOD.MWBG.CD" localSheetId="1">#REF!</definedName>
    <definedName name="DG.DOD.MWBG.CD">#REF!</definedName>
    <definedName name="DT.AMA.DECT.CD" localSheetId="0">#REF!</definedName>
    <definedName name="DT.AMA.DECT.CD" localSheetId="1">#REF!</definedName>
    <definedName name="DT.AMA.DECT.CD">#REF!</definedName>
    <definedName name="DT.AMD.DECT.CD" localSheetId="0">#REF!</definedName>
    <definedName name="DT.AMD.DECT.CD" localSheetId="1">#REF!</definedName>
    <definedName name="DT.AMD.DECT.CD">#REF!</definedName>
    <definedName name="DT.AMD.DLXF.CD" localSheetId="0">#REF!</definedName>
    <definedName name="DT.AMD.DLXF.CD" localSheetId="1">#REF!</definedName>
    <definedName name="DT.AMD.DLXF.CD">#REF!</definedName>
    <definedName name="DT.AMN.DLXF.CD" localSheetId="0">#REF!</definedName>
    <definedName name="DT.AMN.DLXF.CD" localSheetId="1">#REF!</definedName>
    <definedName name="DT.AMN.DLXF.CD">#REF!</definedName>
    <definedName name="DT.AMP.DECT.CD" localSheetId="0">#REF!</definedName>
    <definedName name="DT.AMP.DECT.CD" localSheetId="1">#REF!</definedName>
    <definedName name="DT.AMP.DECT.CD">#REF!</definedName>
    <definedName name="DT.AMR.DLXF.CD" localSheetId="0">#REF!</definedName>
    <definedName name="DT.AMR.DLXF.CD" localSheetId="1">#REF!</definedName>
    <definedName name="DT.AMR.DLXF.CD">#REF!</definedName>
    <definedName name="DT.AMT.BLAT.CD" localSheetId="0">#REF!</definedName>
    <definedName name="DT.AMT.BLAT.CD" localSheetId="1">#REF!</definedName>
    <definedName name="DT.AMT.BLAT.CD">#REF!</definedName>
    <definedName name="DT.AMT.DIMF.CD" localSheetId="0">#REF!</definedName>
    <definedName name="DT.AMT.DIMF.CD" localSheetId="1">#REF!</definedName>
    <definedName name="DT.AMT.DIMF.CD">#REF!</definedName>
    <definedName name="DT.AMT.DPNG.CD" localSheetId="0">#REF!</definedName>
    <definedName name="DT.AMT.DPNG.CD" localSheetId="1">#REF!</definedName>
    <definedName name="DT.AMT.DPNG.CD">#REF!</definedName>
    <definedName name="DT.AMT.DRSA.CD" localSheetId="0">#REF!</definedName>
    <definedName name="DT.AMT.DRSA.CD" localSheetId="1">#REF!</definedName>
    <definedName name="DT.AMT.DRSA.CD">#REF!</definedName>
    <definedName name="DT.AMT.DRSP.CD" localSheetId="0">#REF!</definedName>
    <definedName name="DT.AMT.DRSP.CD" localSheetId="1">#REF!</definedName>
    <definedName name="DT.AMT.DRSP.CD">#REF!</definedName>
    <definedName name="DT.AMT.MIBR.CD" localSheetId="0">#REF!</definedName>
    <definedName name="DT.AMT.MIBR.CD" localSheetId="1">#REF!</definedName>
    <definedName name="DT.AMT.MIBR.CD">#REF!</definedName>
    <definedName name="DT.AMT.MIDA.CD" localSheetId="0">#REF!</definedName>
    <definedName name="DT.AMT.MIDA.CD" localSheetId="1">#REF!</definedName>
    <definedName name="DT.AMT.MIDA.CD">#REF!</definedName>
    <definedName name="DT.AMT.MLAT.CD" localSheetId="0">#REF!</definedName>
    <definedName name="DT.AMT.MLAT.CD" localSheetId="1">#REF!</definedName>
    <definedName name="DT.AMT.MLAT.CD">#REF!</definedName>
    <definedName name="DT.AMT.PBND.CD" localSheetId="0">#REF!</definedName>
    <definedName name="DT.AMT.PBND.CD" localSheetId="1">#REF!</definedName>
    <definedName name="DT.AMT.PBND.CD">#REF!</definedName>
    <definedName name="DT.AMT.PRVT.CD" localSheetId="0">#REF!</definedName>
    <definedName name="DT.AMT.PRVT.CD" localSheetId="1">#REF!</definedName>
    <definedName name="DT.AMT.PRVT.CD">#REF!</definedName>
    <definedName name="DT.ARA.DECT.CD" localSheetId="0">#REF!</definedName>
    <definedName name="DT.ARA.DECT.CD" localSheetId="1">#REF!</definedName>
    <definedName name="DT.ARA.DECT.CD">#REF!</definedName>
    <definedName name="DT.ASD.DLXF.CD" localSheetId="0">#REF!</definedName>
    <definedName name="DT.ASD.DLXF.CD" localSheetId="1">#REF!</definedName>
    <definedName name="DT.ASD.DLXF.CD">#REF!</definedName>
    <definedName name="DT.AXA.DECT.CD" localSheetId="0">#REF!</definedName>
    <definedName name="DT.AXA.DECT.CD" localSheetId="1">#REF!</definedName>
    <definedName name="DT.AXA.DECT.CD">#REF!</definedName>
    <definedName name="DT.AXA.DPPG.CD" localSheetId="0">#REF!</definedName>
    <definedName name="DT.AXA.DPPG.CD" localSheetId="1">#REF!</definedName>
    <definedName name="DT.AXA.DPPG.CD">#REF!</definedName>
    <definedName name="DT.AXF.DECT.CD" localSheetId="0">#REF!</definedName>
    <definedName name="DT.AXF.DECT.CD" localSheetId="1">#REF!</definedName>
    <definedName name="DT.AXF.DECT.CD">#REF!</definedName>
    <definedName name="DT.AXP.DECT.CD" localSheetId="0">#REF!</definedName>
    <definedName name="DT.AXP.DECT.CD" localSheetId="1">#REF!</definedName>
    <definedName name="DT.AXP.DECT.CD">#REF!</definedName>
    <definedName name="DT.AXR.DECT.CD" localSheetId="0">#REF!</definedName>
    <definedName name="DT.AXR.DECT.CD" localSheetId="1">#REF!</definedName>
    <definedName name="DT.AXR.DECT.CD">#REF!</definedName>
    <definedName name="DT.DID.DLXF.CD" localSheetId="0">#REF!</definedName>
    <definedName name="DT.DID.DLXF.CD" localSheetId="1">#REF!</definedName>
    <definedName name="DT.DID.DLXF.CD">#REF!</definedName>
    <definedName name="DT.DIN.DLXF.CD" localSheetId="0">#REF!</definedName>
    <definedName name="DT.DIN.DLXF.CD" localSheetId="1">#REF!</definedName>
    <definedName name="DT.DIN.DLXF.CD">#REF!</definedName>
    <definedName name="DT.DIP.DECT.CD" localSheetId="0">#REF!</definedName>
    <definedName name="DT.DIP.DECT.CD" localSheetId="1">#REF!</definedName>
    <definedName name="DT.DIP.DECT.CD">#REF!</definedName>
    <definedName name="DT.DIR.DLXF.CD" localSheetId="0">#REF!</definedName>
    <definedName name="DT.DIR.DLXF.CD" localSheetId="1">#REF!</definedName>
    <definedName name="DT.DIR.DLXF.CD">#REF!</definedName>
    <definedName name="DT.DIS.BLAT.CD" localSheetId="0">#REF!</definedName>
    <definedName name="DT.DIS.BLAT.CD" localSheetId="1">#REF!</definedName>
    <definedName name="DT.DIS.BLAT.CD">#REF!</definedName>
    <definedName name="DT.DIS.DIMF.CD" localSheetId="0">#REF!</definedName>
    <definedName name="DT.DIS.DIMF.CD" localSheetId="1">#REF!</definedName>
    <definedName name="DT.DIS.DIMF.CD">#REF!</definedName>
    <definedName name="DT.DIS.DLXF.CD" localSheetId="0">#REF!</definedName>
    <definedName name="DT.DIS.DLXF.CD" localSheetId="1">#REF!</definedName>
    <definedName name="DT.DIS.DLXF.CD">#REF!</definedName>
    <definedName name="DT.DIS.DPNG.CD" localSheetId="0">#REF!</definedName>
    <definedName name="DT.DIS.DPNG.CD" localSheetId="1">#REF!</definedName>
    <definedName name="DT.DIS.DPNG.CD">#REF!</definedName>
    <definedName name="DT.DIS.DRSA.CD" localSheetId="0">#REF!</definedName>
    <definedName name="DT.DIS.DRSA.CD" localSheetId="1">#REF!</definedName>
    <definedName name="DT.DIS.DRSA.CD">#REF!</definedName>
    <definedName name="DT.DIS.DRSP.CD" localSheetId="0">#REF!</definedName>
    <definedName name="DT.DIS.DRSP.CD" localSheetId="1">#REF!</definedName>
    <definedName name="DT.DIS.DRSP.CD">#REF!</definedName>
    <definedName name="DT.DIS.DSTC.CD" localSheetId="0">#REF!</definedName>
    <definedName name="DT.DIS.DSTC.CD" localSheetId="1">#REF!</definedName>
    <definedName name="DT.DIS.DSTC.CD">#REF!</definedName>
    <definedName name="DT.DIS.MIBR.CD" localSheetId="0">#REF!</definedName>
    <definedName name="DT.DIS.MIBR.CD" localSheetId="1">#REF!</definedName>
    <definedName name="DT.DIS.MIBR.CD">#REF!</definedName>
    <definedName name="DT.DIS.MIDA.CD" localSheetId="0">#REF!</definedName>
    <definedName name="DT.DIS.MIDA.CD" localSheetId="1">#REF!</definedName>
    <definedName name="DT.DIS.MIDA.CD">#REF!</definedName>
    <definedName name="DT.DIS.MLAT.CD" localSheetId="0">#REF!</definedName>
    <definedName name="DT.DIS.MLAT.CD" localSheetId="1">#REF!</definedName>
    <definedName name="DT.DIS.MLAT.CD">#REF!</definedName>
    <definedName name="DT.DIS.PBND.CD" localSheetId="0">#REF!</definedName>
    <definedName name="DT.DIS.PBND.CD" localSheetId="1">#REF!</definedName>
    <definedName name="DT.DIS.PBND.CD">#REF!</definedName>
    <definedName name="DT.DIS.PRVT.CD" localSheetId="0">#REF!</definedName>
    <definedName name="DT.DIS.PRVT.CD" localSheetId="1">#REF!</definedName>
    <definedName name="DT.DIS.PRVT.CD">#REF!</definedName>
    <definedName name="DT.DNA.DLXF.CD" localSheetId="0">#REF!</definedName>
    <definedName name="DT.DNA.DLXF.CD" localSheetId="1">#REF!</definedName>
    <definedName name="DT.DNA.DLXF.CD">#REF!</definedName>
    <definedName name="DT.DNI.DSTC.CD" localSheetId="0">#REF!</definedName>
    <definedName name="DT.DNI.DSTC.CD" localSheetId="1">#REF!</definedName>
    <definedName name="DT.DNI.DSTC.CD">#REF!</definedName>
    <definedName name="DT.DOD.ALLC.CD" localSheetId="0">#REF!</definedName>
    <definedName name="DT.DOD.ALLC.CD" localSheetId="1">#REF!</definedName>
    <definedName name="DT.DOD.ALLC.CD">#REF!</definedName>
    <definedName name="DT.DOD.BLAT.CD" localSheetId="0">#REF!</definedName>
    <definedName name="DT.DOD.BLAT.CD" localSheetId="1">#REF!</definedName>
    <definedName name="DT.DOD.BLAT.CD">#REF!</definedName>
    <definedName name="DT.DOD.DECT.CD" localSheetId="0">#REF!</definedName>
    <definedName name="DT.DOD.DECT.CD" localSheetId="1">#REF!</definedName>
    <definedName name="DT.DOD.DECT.CD">#REF!</definedName>
    <definedName name="DT.DOD.DIMF.CD" localSheetId="0">#REF!</definedName>
    <definedName name="DT.DOD.DIMF.CD" localSheetId="1">#REF!</definedName>
    <definedName name="DT.DOD.DIMF.CD">#REF!</definedName>
    <definedName name="DT.DOD.DLXF.CD" localSheetId="0">#REF!</definedName>
    <definedName name="DT.DOD.DLXF.CD" localSheetId="1">#REF!</definedName>
    <definedName name="DT.DOD.DLXF.CD">#REF!</definedName>
    <definedName name="DT.DOD.DPNG.CD" localSheetId="0">#REF!</definedName>
    <definedName name="DT.DOD.DPNG.CD" localSheetId="1">#REF!</definedName>
    <definedName name="DT.DOD.DPNG.CD">#REF!</definedName>
    <definedName name="DT.DOD.DPPG.CD" localSheetId="0">#REF!</definedName>
    <definedName name="DT.DOD.DPPG.CD" localSheetId="1">#REF!</definedName>
    <definedName name="DT.DOD.DPPG.CD">#REF!</definedName>
    <definedName name="DT.DOD.DRSA.CD" localSheetId="0">#REF!</definedName>
    <definedName name="DT.DOD.DRSA.CD" localSheetId="1">#REF!</definedName>
    <definedName name="DT.DOD.DRSA.CD">#REF!</definedName>
    <definedName name="DT.DOD.DRSP.CD" localSheetId="0">#REF!</definedName>
    <definedName name="DT.DOD.DRSP.CD" localSheetId="1">#REF!</definedName>
    <definedName name="DT.DOD.DRSP.CD">#REF!</definedName>
    <definedName name="DT.DOD.DSTC.CD" localSheetId="0">#REF!</definedName>
    <definedName name="DT.DOD.DSTC.CD" localSheetId="1">#REF!</definedName>
    <definedName name="DT.DOD.DSTC.CD">#REF!</definedName>
    <definedName name="DT.DOD.MIBR.CD" localSheetId="0">#REF!</definedName>
    <definedName name="DT.DOD.MIBR.CD" localSheetId="1">#REF!</definedName>
    <definedName name="DT.DOD.MIBR.CD">#REF!</definedName>
    <definedName name="DT.DOD.MIDA.CD" localSheetId="0">#REF!</definedName>
    <definedName name="DT.DOD.MIDA.CD" localSheetId="1">#REF!</definedName>
    <definedName name="DT.DOD.MIDA.CD">#REF!</definedName>
    <definedName name="DT.DOD.MLAT.CD" localSheetId="0">#REF!</definedName>
    <definedName name="DT.DOD.MLAT.CD" localSheetId="1">#REF!</definedName>
    <definedName name="DT.DOD.MLAT.CD">#REF!</definedName>
    <definedName name="DT.DOD.OFFT.CD" localSheetId="0">#REF!</definedName>
    <definedName name="DT.DOD.OFFT.CD" localSheetId="1">#REF!</definedName>
    <definedName name="DT.DOD.OFFT.CD">#REF!</definedName>
    <definedName name="DT.DOD.PBND.CD" localSheetId="0">#REF!</definedName>
    <definedName name="DT.DOD.PBND.CD" localSheetId="1">#REF!</definedName>
    <definedName name="DT.DOD.PBND.CD">#REF!</definedName>
    <definedName name="DT.DOD.PCBK.CD" localSheetId="0">#REF!</definedName>
    <definedName name="DT.DOD.PCBK.CD" localSheetId="1">#REF!</definedName>
    <definedName name="DT.DOD.PCBK.CD">#REF!</definedName>
    <definedName name="DT.DOD.POTH.CD" localSheetId="0">#REF!</definedName>
    <definedName name="DT.DOD.POTH.CD" localSheetId="1">#REF!</definedName>
    <definedName name="DT.DOD.POTH.CD">#REF!</definedName>
    <definedName name="DT.DOD.PRVT.CD" localSheetId="0">#REF!</definedName>
    <definedName name="DT.DOD.PRVT.CD" localSheetId="1">#REF!</definedName>
    <definedName name="DT.DOD.PRVT.CD">#REF!</definedName>
    <definedName name="DT.DOD.PSUP.CD" localSheetId="0">#REF!</definedName>
    <definedName name="DT.DOD.PSUP.CD" localSheetId="1">#REF!</definedName>
    <definedName name="DT.DOD.PSUP.CD">#REF!</definedName>
    <definedName name="DT.DON.DLXF.CD" localSheetId="0">#REF!</definedName>
    <definedName name="DT.DON.DLXF.CD" localSheetId="1">#REF!</definedName>
    <definedName name="DT.DON.DLXF.CD">#REF!</definedName>
    <definedName name="DT.DOX.DECT.CD" localSheetId="0">#REF!</definedName>
    <definedName name="DT.DOX.DECT.CD" localSheetId="1">#REF!</definedName>
    <definedName name="DT.DOX.DECT.CD">#REF!</definedName>
    <definedName name="DT.DPA.DLXF.CD" localSheetId="0">#REF!</definedName>
    <definedName name="DT.DPA.DLXF.CD" localSheetId="1">#REF!</definedName>
    <definedName name="DT.DPA.DLXF.CD">#REF!</definedName>
    <definedName name="DT.DSC.DLXF.CD" localSheetId="0">#REF!</definedName>
    <definedName name="DT.DSC.DLXF.CD" localSheetId="1">#REF!</definedName>
    <definedName name="DT.DSC.DLXF.CD">#REF!</definedName>
    <definedName name="DT.DSD.DLXF.CD" localSheetId="0">#REF!</definedName>
    <definedName name="DT.DSD.DLXF.CD" localSheetId="1">#REF!</definedName>
    <definedName name="DT.DSD.DLXF.CD">#REF!</definedName>
    <definedName name="DT.DTA.DLXF.CD" localSheetId="0">#REF!</definedName>
    <definedName name="DT.DTA.DLXF.CD" localSheetId="1">#REF!</definedName>
    <definedName name="DT.DTA.DLXF.CD">#REF!</definedName>
    <definedName name="DT.DTA.OADJ.CD" localSheetId="0">#REF!</definedName>
    <definedName name="DT.DTA.OADJ.CD" localSheetId="1">#REF!</definedName>
    <definedName name="DT.DTA.OADJ.CD">#REF!</definedName>
    <definedName name="DT.DWA.DECT.CD" localSheetId="0">#REF!</definedName>
    <definedName name="DT.DWA.DECT.CD" localSheetId="1">#REF!</definedName>
    <definedName name="DT.DWA.DECT.CD">#REF!</definedName>
    <definedName name="DT.INA.DECT.CD" localSheetId="0">#REF!</definedName>
    <definedName name="DT.INA.DECT.CD" localSheetId="1">#REF!</definedName>
    <definedName name="DT.INA.DECT.CD">#REF!</definedName>
    <definedName name="DT.IND.DEXF.CD" localSheetId="0">#REF!</definedName>
    <definedName name="DT.IND.DEXF.CD" localSheetId="1">#REF!</definedName>
    <definedName name="DT.IND.DEXF.CD">#REF!</definedName>
    <definedName name="DT.INN.DLXF.CD" localSheetId="0">#REF!</definedName>
    <definedName name="DT.INN.DLXF.CD" localSheetId="1">#REF!</definedName>
    <definedName name="DT.INN.DLXF.CD">#REF!</definedName>
    <definedName name="DT.INP.DECT.CD" localSheetId="0">#REF!</definedName>
    <definedName name="DT.INP.DECT.CD" localSheetId="1">#REF!</definedName>
    <definedName name="DT.INP.DECT.CD">#REF!</definedName>
    <definedName name="DT.INR.DLXF.CD" localSheetId="0">#REF!</definedName>
    <definedName name="DT.INR.DLXF.CD" localSheetId="1">#REF!</definedName>
    <definedName name="DT.INR.DLXF.CD">#REF!</definedName>
    <definedName name="DT.INT.BLAT.CD" localSheetId="0">#REF!</definedName>
    <definedName name="DT.INT.BLAT.CD" localSheetId="1">#REF!</definedName>
    <definedName name="DT.INT.BLAT.CD">#REF!</definedName>
    <definedName name="DT.INT.DIMF.CD" localSheetId="0">#REF!</definedName>
    <definedName name="DT.INT.DIMF.CD" localSheetId="1">#REF!</definedName>
    <definedName name="DT.INT.DIMF.CD">#REF!</definedName>
    <definedName name="DT.INT.DPNG.CD" localSheetId="0">#REF!</definedName>
    <definedName name="DT.INT.DPNG.CD" localSheetId="1">#REF!</definedName>
    <definedName name="DT.INT.DPNG.CD">#REF!</definedName>
    <definedName name="DT.INT.DRSA.CD" localSheetId="0">#REF!</definedName>
    <definedName name="DT.INT.DRSA.CD" localSheetId="1">#REF!</definedName>
    <definedName name="DT.INT.DRSA.CD">#REF!</definedName>
    <definedName name="DT.INT.DRSP.CD" localSheetId="0">#REF!</definedName>
    <definedName name="DT.INT.DRSP.CD" localSheetId="1">#REF!</definedName>
    <definedName name="DT.INT.DRSP.CD">#REF!</definedName>
    <definedName name="DT.INT.DSTC.CD" localSheetId="0">#REF!</definedName>
    <definedName name="DT.INT.DSTC.CD" localSheetId="1">#REF!</definedName>
    <definedName name="DT.INT.DSTC.CD">#REF!</definedName>
    <definedName name="DT.INT.MIBR.CD" localSheetId="0">#REF!</definedName>
    <definedName name="DT.INT.MIBR.CD" localSheetId="1">#REF!</definedName>
    <definedName name="DT.INT.MIBR.CD">#REF!</definedName>
    <definedName name="DT.INT.MIDA.CD" localSheetId="0">#REF!</definedName>
    <definedName name="DT.INT.MIDA.CD" localSheetId="1">#REF!</definedName>
    <definedName name="DT.INT.MIDA.CD">#REF!</definedName>
    <definedName name="DT.INT.MLAT.CD" localSheetId="0">#REF!</definedName>
    <definedName name="DT.INT.MLAT.CD" localSheetId="1">#REF!</definedName>
    <definedName name="DT.INT.MLAT.CD">#REF!</definedName>
    <definedName name="DT.INT.PBND.CD" localSheetId="0">#REF!</definedName>
    <definedName name="DT.INT.PBND.CD" localSheetId="1">#REF!</definedName>
    <definedName name="DT.INT.PBND.CD">#REF!</definedName>
    <definedName name="DT.INT.PRVT.CD" localSheetId="0">#REF!</definedName>
    <definedName name="DT.INT.PRVT.CD" localSheetId="1">#REF!</definedName>
    <definedName name="DT.INT.PRVT.CD">#REF!</definedName>
    <definedName name="DT.IRA.DECT.CD" localSheetId="0">#REF!</definedName>
    <definedName name="DT.IRA.DECT.CD" localSheetId="1">#REF!</definedName>
    <definedName name="DT.IRA.DECT.CD">#REF!</definedName>
    <definedName name="DT.ISD.DLXF.CD" localSheetId="0">#REF!</definedName>
    <definedName name="DT.ISD.DLXF.CD" localSheetId="1">#REF!</definedName>
    <definedName name="DT.ISD.DLXF.CD">#REF!</definedName>
    <definedName name="DT.IXA.DECT.CD" localSheetId="0">#REF!</definedName>
    <definedName name="DT.IXA.DECT.CD" localSheetId="1">#REF!</definedName>
    <definedName name="DT.IXA.DECT.CD">#REF!</definedName>
    <definedName name="DT.IXA.DPPG.CD" localSheetId="0">#REF!</definedName>
    <definedName name="DT.IXA.DPPG.CD" localSheetId="1">#REF!</definedName>
    <definedName name="DT.IXA.DPPG.CD">#REF!</definedName>
    <definedName name="DT.IXF.DECT.CD" localSheetId="0">#REF!</definedName>
    <definedName name="DT.IXF.DECT.CD" localSheetId="1">#REF!</definedName>
    <definedName name="DT.IXF.DECT.CD">#REF!</definedName>
    <definedName name="DT.IXP.DECT.CD" localSheetId="0">#REF!</definedName>
    <definedName name="DT.IXP.DECT.CD" localSheetId="1">#REF!</definedName>
    <definedName name="DT.IXP.DECT.CD">#REF!</definedName>
    <definedName name="DT.IXR.DECT.CD" localSheetId="0">#REF!</definedName>
    <definedName name="DT.IXR.DECT.CD" localSheetId="1">#REF!</definedName>
    <definedName name="DT.IXR.DECT.CD">#REF!</definedName>
    <definedName name="DT.NFL.DSTC.CD" localSheetId="0">#REF!</definedName>
    <definedName name="DT.NFL.DSTC.CD" localSheetId="1">#REF!</definedName>
    <definedName name="DT.NFL.DSTC.CD">#REF!</definedName>
    <definedName name="E200E" localSheetId="0">#REF!</definedName>
    <definedName name="E200E" localSheetId="1">#REF!</definedName>
    <definedName name="E200E">#REF!</definedName>
    <definedName name="Ed." localSheetId="0">[2]ANALYSIS!#REF!</definedName>
    <definedName name="Ed." localSheetId="1">[2]ANALYSIS!#REF!</definedName>
    <definedName name="Ed.">[2]ANALYSIS!#REF!</definedName>
    <definedName name="Empl" localSheetId="0">#REF!</definedName>
    <definedName name="Empl" localSheetId="1">#REF!</definedName>
    <definedName name="Empl">#REF!</definedName>
    <definedName name="endbut">"Button 3"</definedName>
    <definedName name="EntSec" localSheetId="0">#REF!</definedName>
    <definedName name="EntSec" localSheetId="1">#REF!</definedName>
    <definedName name="EntSec">#REF!</definedName>
    <definedName name="Excel_BuiltIn_Print_Titles_1">[3]Акколь!$A$1:$C$65535,[3]Акколь!$A$8:$IV$13</definedName>
    <definedName name="Excel_BuiltIn_Print_Titles_10">NA()</definedName>
    <definedName name="Excel_BuiltIn_Print_Titles_7_1">NA()</definedName>
    <definedName name="Excel_BuiltIn_Print_Titles_9">NA()</definedName>
    <definedName name="fghjj" localSheetId="0">#REF!</definedName>
    <definedName name="fghjj" localSheetId="1">#REF!</definedName>
    <definedName name="fghjj">#REF!</definedName>
    <definedName name="FI.RES.GOLD.CD.WB" localSheetId="0">#REF!</definedName>
    <definedName name="FI.RES.GOLD.CD.WB" localSheetId="1">#REF!</definedName>
    <definedName name="FI.RES.GOLD.CD.WB">#REF!</definedName>
    <definedName name="FI.RES.TOTL.CD.WB" localSheetId="0">#REF!</definedName>
    <definedName name="FI.RES.TOTL.CD.WB" localSheetId="1">#REF!</definedName>
    <definedName name="FI.RES.TOTL.CD.WB">#REF!</definedName>
    <definedName name="FI.RES.XGLD.CD" localSheetId="0">#REF!</definedName>
    <definedName name="FI.RES.XGLD.CD" localSheetId="1">#REF!</definedName>
    <definedName name="FI.RES.XGLD.CD">#REF!</definedName>
    <definedName name="Finance" localSheetId="0">#REF!</definedName>
    <definedName name="Finance" localSheetId="1">#REF!</definedName>
    <definedName name="Finance">#REF!</definedName>
    <definedName name="FM.ASC.GOVT.CN" localSheetId="0">#REF!</definedName>
    <definedName name="FM.ASC.GOVT.CN" localSheetId="1">#REF!</definedName>
    <definedName name="FM.ASC.GOVT.CN">#REF!</definedName>
    <definedName name="FM.ASC.OFIN.CN" localSheetId="0">#REF!</definedName>
    <definedName name="FM.ASC.OFIN.CN" localSheetId="1">#REF!</definedName>
    <definedName name="FM.ASC.OFIN.CN">#REF!</definedName>
    <definedName name="FM.AST.DOMO.CN" localSheetId="0">#REF!</definedName>
    <definedName name="FM.AST.DOMO.CN" localSheetId="1">#REF!</definedName>
    <definedName name="FM.AST.DOMO.CN">#REF!</definedName>
    <definedName name="FM.AST.DOMO.CN.AF" localSheetId="0">#REF!</definedName>
    <definedName name="FM.AST.DOMO.CN.AF" localSheetId="1">#REF!</definedName>
    <definedName name="FM.AST.DOMO.CN.AF">#REF!</definedName>
    <definedName name="FM.AST.DOMS.CN" localSheetId="0">#REF!</definedName>
    <definedName name="FM.AST.DOMS.CN" localSheetId="1">#REF!</definedName>
    <definedName name="FM.AST.DOMS.CN">#REF!</definedName>
    <definedName name="FM.AST.DOMS.CN.AF" localSheetId="0">#REF!</definedName>
    <definedName name="FM.AST.DOMS.CN.AF" localSheetId="1">#REF!</definedName>
    <definedName name="FM.AST.DOMS.CN.AF">#REF!</definedName>
    <definedName name="FM.AST.GOVT.CN" localSheetId="0">#REF!</definedName>
    <definedName name="FM.AST.GOVT.CN" localSheetId="1">#REF!</definedName>
    <definedName name="FM.AST.GOVT.CN">#REF!</definedName>
    <definedName name="FM.AST.NCGV.CN" localSheetId="0">#REF!</definedName>
    <definedName name="FM.AST.NCGV.CN" localSheetId="1">#REF!</definedName>
    <definedName name="FM.AST.NCGV.CN">#REF!</definedName>
    <definedName name="FM.AST.NCGV.CN.AF" localSheetId="0">#REF!</definedName>
    <definedName name="FM.AST.NCGV.CN.AF" localSheetId="1">#REF!</definedName>
    <definedName name="FM.AST.NCGV.CN.AF">#REF!</definedName>
    <definedName name="FM.AST.NFGD.CN" localSheetId="0">#REF!</definedName>
    <definedName name="FM.AST.NFGD.CN" localSheetId="1">#REF!</definedName>
    <definedName name="FM.AST.NFGD.CN">#REF!</definedName>
    <definedName name="FM.AST.NFGD.CN.AF" localSheetId="0">#REF!</definedName>
    <definedName name="FM.AST.NFGD.CN.AF" localSheetId="1">#REF!</definedName>
    <definedName name="FM.AST.NFGD.CN.AF">#REF!</definedName>
    <definedName name="FM.AST.NFRG.CD" localSheetId="0">#REF!</definedName>
    <definedName name="FM.AST.NFRG.CD" localSheetId="1">#REF!</definedName>
    <definedName name="FM.AST.NFRG.CD">#REF!</definedName>
    <definedName name="FM.AST.NFRG.CN" localSheetId="0">#REF!</definedName>
    <definedName name="FM.AST.NFRG.CN" localSheetId="1">#REF!</definedName>
    <definedName name="FM.AST.NFRG.CN">#REF!</definedName>
    <definedName name="FM.AST.NFRG.CN.AF" localSheetId="0">#REF!</definedName>
    <definedName name="FM.AST.NFRG.CN.AF" localSheetId="1">#REF!</definedName>
    <definedName name="FM.AST.NFRG.CN.AF">#REF!</definedName>
    <definedName name="FM.AST.OFFO.CN" localSheetId="0">#REF!</definedName>
    <definedName name="FM.AST.OFFO.CN" localSheetId="1">#REF!</definedName>
    <definedName name="FM.AST.OFFO.CN">#REF!</definedName>
    <definedName name="FM.AST.OFFO.CN.AF" localSheetId="0">#REF!</definedName>
    <definedName name="FM.AST.OFFO.CN.AF" localSheetId="1">#REF!</definedName>
    <definedName name="FM.AST.OFFO.CN.AF">#REF!</definedName>
    <definedName name="FM.AST.OFIN.CN" localSheetId="0">#REF!</definedName>
    <definedName name="FM.AST.OFIN.CN" localSheetId="1">#REF!</definedName>
    <definedName name="FM.AST.OFIN.CN">#REF!</definedName>
    <definedName name="FM.AST.TOTP.CN" localSheetId="0">#REF!</definedName>
    <definedName name="FM.AST.TOTP.CN" localSheetId="1">#REF!</definedName>
    <definedName name="FM.AST.TOTP.CN">#REF!</definedName>
    <definedName name="FM.AST.TOTP.CN.AF" localSheetId="0">#REF!</definedName>
    <definedName name="FM.AST.TOTP.CN.AF" localSheetId="1">#REF!</definedName>
    <definedName name="FM.AST.TOTP.CN.AF">#REF!</definedName>
    <definedName name="FM.LBL.MQMY.CN" localSheetId="0">#REF!</definedName>
    <definedName name="FM.LBL.MQMY.CN" localSheetId="1">#REF!</definedName>
    <definedName name="FM.LBL.MQMY.CN">#REF!</definedName>
    <definedName name="FM.LBL.MQMY.CN.AF" localSheetId="0">#REF!</definedName>
    <definedName name="FM.LBL.MQMY.CN.AF" localSheetId="1">#REF!</definedName>
    <definedName name="FM.LBL.MQMY.CN.AF">#REF!</definedName>
    <definedName name="FM.LBL.XMQM.CN" localSheetId="0">#REF!</definedName>
    <definedName name="FM.LBL.XMQM.CN" localSheetId="1">#REF!</definedName>
    <definedName name="FM.LBL.XMQM.CN">#REF!</definedName>
    <definedName name="FM.LBL.XMQM.CN.AF" localSheetId="0">#REF!</definedName>
    <definedName name="FM.LBL.XMQM.CN.AF" localSheetId="1">#REF!</definedName>
    <definedName name="FM.LBL.XMQM.CN.AF">#REF!</definedName>
    <definedName name="FP.CPI.TOTL" localSheetId="0">#REF!</definedName>
    <definedName name="FP.CPI.TOTL" localSheetId="1">#REF!</definedName>
    <definedName name="FP.CPI.TOTL">#REF!</definedName>
    <definedName name="FS.XPC.DDPT.CN" localSheetId="0">#REF!</definedName>
    <definedName name="FS.XPC.DDPT.CN" localSheetId="1">#REF!</definedName>
    <definedName name="FS.XPC.DDPT.CN">#REF!</definedName>
    <definedName name="FS.XPC.TDPT.CN" localSheetId="0">#REF!</definedName>
    <definedName name="FS.XPC.TDPT.CN" localSheetId="1">#REF!</definedName>
    <definedName name="FS.XPC.TDPT.CN">#REF!</definedName>
    <definedName name="GB.AMA.ABRD.CN" localSheetId="0">#REF!</definedName>
    <definedName name="GB.AMA.ABRD.CN" localSheetId="1">#REF!</definedName>
    <definedName name="GB.AMA.ABRD.CN">#REF!</definedName>
    <definedName name="GB.BAL.CIGR.CN" localSheetId="0">#REF!</definedName>
    <definedName name="GB.BAL.CIGR.CN" localSheetId="1">#REF!</definedName>
    <definedName name="GB.BAL.CIGR.CN">#REF!</definedName>
    <definedName name="GB.BAL.OVRL.CN" localSheetId="0">#REF!</definedName>
    <definedName name="GB.BAL.OVRL.CN" localSheetId="1">#REF!</definedName>
    <definedName name="GB.BAL.OVRL.CN">#REF!</definedName>
    <definedName name="GB.BAL.OVRX.CN" localSheetId="0">#REF!</definedName>
    <definedName name="GB.BAL.OVRX.CN" localSheetId="1">#REF!</definedName>
    <definedName name="GB.BAL.OVRX.CN">#REF!</definedName>
    <definedName name="GB.DOD.DMSY.CN" localSheetId="0">#REF!</definedName>
    <definedName name="GB.DOD.DMSY.CN" localSheetId="1">#REF!</definedName>
    <definedName name="GB.DOD.DMSY.CN">#REF!</definedName>
    <definedName name="GB.DOD.DNMS.CN" localSheetId="0">#REF!</definedName>
    <definedName name="GB.DOD.DNMS.CN" localSheetId="1">#REF!</definedName>
    <definedName name="GB.DOD.DNMS.CN">#REF!</definedName>
    <definedName name="GB.DOD.FRGN.CD" localSheetId="0">#REF!</definedName>
    <definedName name="GB.DOD.FRGN.CD" localSheetId="1">#REF!</definedName>
    <definedName name="GB.DOD.FRGN.CD">#REF!</definedName>
    <definedName name="GB.DOD.FRGN.CN" localSheetId="0">#REF!</definedName>
    <definedName name="GB.DOD.FRGN.CN" localSheetId="1">#REF!</definedName>
    <definedName name="GB.DOD.FRGN.CN">#REF!</definedName>
    <definedName name="GB.DOD.TOTL.CN" localSheetId="0">#REF!</definedName>
    <definedName name="GB.DOD.TOTL.CN" localSheetId="1">#REF!</definedName>
    <definedName name="GB.DOD.TOTL.CN">#REF!</definedName>
    <definedName name="GB.FIN.ABRD.CN" localSheetId="0">#REF!</definedName>
    <definedName name="GB.FIN.ABRD.CN" localSheetId="1">#REF!</definedName>
    <definedName name="GB.FIN.ABRD.CN">#REF!</definedName>
    <definedName name="GB.FIN.DMSY.CN" localSheetId="0">#REF!</definedName>
    <definedName name="GB.FIN.DMSY.CN" localSheetId="1">#REF!</definedName>
    <definedName name="GB.FIN.DMSY.CN">#REF!</definedName>
    <definedName name="GB.FIN.DNMS.CN" localSheetId="0">#REF!</definedName>
    <definedName name="GB.FIN.DNMS.CN" localSheetId="1">#REF!</definedName>
    <definedName name="GB.FIN.DNMS.CN">#REF!</definedName>
    <definedName name="GB.FIN.IKFR.CN" localSheetId="0">#REF!</definedName>
    <definedName name="GB.FIN.IKFR.CN" localSheetId="1">#REF!</definedName>
    <definedName name="GB.FIN.IKFR.CN">#REF!</definedName>
    <definedName name="GB.GRT.KFRN.CN" localSheetId="0">#REF!</definedName>
    <definedName name="GB.GRT.KFRN.CN" localSheetId="1">#REF!</definedName>
    <definedName name="GB.GRT.KFRN.CN">#REF!</definedName>
    <definedName name="GB.GRT.TOTL.CN" localSheetId="0">#REF!</definedName>
    <definedName name="GB.GRT.TOTL.CN" localSheetId="1">#REF!</definedName>
    <definedName name="GB.GRT.TOTL.CN">#REF!</definedName>
    <definedName name="gb.kff" localSheetId="0">#REF!</definedName>
    <definedName name="gb.kff" localSheetId="1">#REF!</definedName>
    <definedName name="gb.kff">#REF!</definedName>
    <definedName name="GB.NTX.CIGR.CN" localSheetId="0">#REF!</definedName>
    <definedName name="GB.NTX.CIGR.CN" localSheetId="1">#REF!</definedName>
    <definedName name="GB.NTX.CIGR.CN">#REF!</definedName>
    <definedName name="GB.REV.IGRT.CN" localSheetId="0">#REF!</definedName>
    <definedName name="GB.REV.IGRT.CN" localSheetId="1">#REF!</definedName>
    <definedName name="GB.REV.IGRT.CN">#REF!</definedName>
    <definedName name="GB.REV.TOTL.CN" localSheetId="0">#REF!</definedName>
    <definedName name="GB.REV.TOTL.CN" localSheetId="1">#REF!</definedName>
    <definedName name="GB.REV.TOTL.CN">#REF!</definedName>
    <definedName name="GB.RVC.IGRT.CN" localSheetId="0">#REF!</definedName>
    <definedName name="GB.RVC.IGRT.CN" localSheetId="1">#REF!</definedName>
    <definedName name="GB.RVC.IGRT.CN">#REF!</definedName>
    <definedName name="GB.RVK.TOTL.CN" localSheetId="0">#REF!</definedName>
    <definedName name="GB.RVK.TOTL.CN" localSheetId="1">#REF!</definedName>
    <definedName name="GB.RVK.TOTL.CN">#REF!</definedName>
    <definedName name="GB.TAX.DRCT.CN" localSheetId="0">#REF!</definedName>
    <definedName name="GB.TAX.DRCT.CN" localSheetId="1">#REF!</definedName>
    <definedName name="GB.TAX.DRCT.CN">#REF!</definedName>
    <definedName name="GB.TAX.GSRV.CN" localSheetId="0">#REF!</definedName>
    <definedName name="GB.TAX.GSRV.CN" localSheetId="1">#REF!</definedName>
    <definedName name="GB.TAX.GSRV.CN">#REF!</definedName>
    <definedName name="GB.TAX.IDRT.CN" localSheetId="0">#REF!</definedName>
    <definedName name="GB.TAX.IDRT.CN" localSheetId="1">#REF!</definedName>
    <definedName name="GB.TAX.IDRT.CN">#REF!</definedName>
    <definedName name="GB.TAX.INTT.CN" localSheetId="0">#REF!</definedName>
    <definedName name="GB.TAX.INTT.CN" localSheetId="1">#REF!</definedName>
    <definedName name="GB.TAX.INTT.CN">#REF!</definedName>
    <definedName name="GB.TDS.ABRD.CN" localSheetId="0">#REF!</definedName>
    <definedName name="GB.TDS.ABRD.CN" localSheetId="1">#REF!</definedName>
    <definedName name="GB.TDS.ABRD.CN">#REF!</definedName>
    <definedName name="GB.XPC.GSRV.CN" localSheetId="0">#REF!</definedName>
    <definedName name="GB.XPC.GSRV.CN" localSheetId="1">#REF!</definedName>
    <definedName name="GB.XPC.GSRV.CN">#REF!</definedName>
    <definedName name="GB.XPC.INTD.CN" localSheetId="0">#REF!</definedName>
    <definedName name="GB.XPC.INTD.CN" localSheetId="1">#REF!</definedName>
    <definedName name="GB.XPC.INTD.CN">#REF!</definedName>
    <definedName name="GB.XPC.INTE.CN" localSheetId="0">#REF!</definedName>
    <definedName name="GB.XPC.INTE.CN" localSheetId="1">#REF!</definedName>
    <definedName name="GB.XPC.INTE.CN">#REF!</definedName>
    <definedName name="GB.XPC.SUBS.CN" localSheetId="0">#REF!</definedName>
    <definedName name="GB.XPC.SUBS.CN" localSheetId="1">#REF!</definedName>
    <definedName name="GB.XPC.SUBS.CN">#REF!</definedName>
    <definedName name="GB.XPC.TOTL.CN" localSheetId="0">#REF!</definedName>
    <definedName name="GB.XPC.TOTL.CN" localSheetId="1">#REF!</definedName>
    <definedName name="GB.XPC.TOTL.CN">#REF!</definedName>
    <definedName name="GB.XPC.TRFO.CN" localSheetId="0">#REF!</definedName>
    <definedName name="GB.XPC.TRFO.CN" localSheetId="1">#REF!</definedName>
    <definedName name="GB.XPC.TRFO.CN">#REF!</definedName>
    <definedName name="GB.XPC.WAGE.CN" localSheetId="0">#REF!</definedName>
    <definedName name="GB.XPC.WAGE.CN" localSheetId="1">#REF!</definedName>
    <definedName name="GB.XPC.WAGE.CN">#REF!</definedName>
    <definedName name="GB.XPD.INLD.CN" localSheetId="0">#REF!</definedName>
    <definedName name="GB.XPD.INLD.CN" localSheetId="1">#REF!</definedName>
    <definedName name="GB.XPD.INLD.CN">#REF!</definedName>
    <definedName name="GB.XPK.INLD.CN" localSheetId="0">#REF!</definedName>
    <definedName name="GB.XPK.INLD.CN" localSheetId="1">#REF!</definedName>
    <definedName name="GB.XPK.INLD.CN">#REF!</definedName>
    <definedName name="GB.XPK.RINV.CN" localSheetId="0">#REF!</definedName>
    <definedName name="GB.XPK.RINV.CN" localSheetId="1">#REF!</definedName>
    <definedName name="GB.XPK.RINV.CN">#REF!</definedName>
    <definedName name="GB.XPL.TRNL.CN" localSheetId="0">#REF!</definedName>
    <definedName name="GB.XPL.TRNL.CN" localSheetId="1">#REF!</definedName>
    <definedName name="GB.XPL.TRNL.CN">#REF!</definedName>
    <definedName name="HTML_CodePage" hidden="1">9</definedName>
    <definedName name="HTML_Control" localSheetId="0" hidden="1">{"'02 (2)'!$A$1:$Y$27"}</definedName>
    <definedName name="HTML_Control" localSheetId="1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Indprod" localSheetId="0">#REF!</definedName>
    <definedName name="Indprod" localSheetId="1">#REF!</definedName>
    <definedName name="Indprod">#REF!</definedName>
    <definedName name="Invest" localSheetId="0">#REF!</definedName>
    <definedName name="Invest" localSheetId="1">#REF!</definedName>
    <definedName name="Invest">#REF!</definedName>
    <definedName name="Invsect" localSheetId="0">#REF!</definedName>
    <definedName name="Invsect" localSheetId="1">#REF!</definedName>
    <definedName name="Invsect">#REF!</definedName>
    <definedName name="labor" localSheetId="0">#REF!</definedName>
    <definedName name="labor" localSheetId="1">#REF!</definedName>
    <definedName name="labor">#REF!</definedName>
    <definedName name="Livestock" localSheetId="0">#REF!</definedName>
    <definedName name="Livestock" localSheetId="1">#REF!</definedName>
    <definedName name="Livestock">#REF!</definedName>
    <definedName name="MONA798" localSheetId="0">#REF!</definedName>
    <definedName name="MONA798" localSheetId="1">#REF!</definedName>
    <definedName name="MONA798">#REF!</definedName>
    <definedName name="MonthEng">[4]Utility!$B$1</definedName>
    <definedName name="NAMES" localSheetId="0">#REF!</definedName>
    <definedName name="NAMES" localSheetId="1">#REF!</definedName>
    <definedName name="NAMES">#REF!</definedName>
    <definedName name="NCol">[2]ANALYSIS!A$1055</definedName>
    <definedName name="NE.CON.GOVT.CN" localSheetId="0">#REF!</definedName>
    <definedName name="NE.CON.GOVT.CN" localSheetId="1">#REF!</definedName>
    <definedName name="NE.CON.GOVT.CN">#REF!</definedName>
    <definedName name="NE.CON.GOVT.KN" localSheetId="0">#REF!</definedName>
    <definedName name="NE.CON.GOVT.KN" localSheetId="1">#REF!</definedName>
    <definedName name="NE.CON.GOVT.KN">#REF!</definedName>
    <definedName name="NE.CON.PETC.CN" localSheetId="0">#REF!</definedName>
    <definedName name="NE.CON.PETC.CN" localSheetId="1">#REF!</definedName>
    <definedName name="NE.CON.PETC.CN">#REF!</definedName>
    <definedName name="NE.CON.PETC.KN" localSheetId="0">#REF!</definedName>
    <definedName name="NE.CON.PETC.KN" localSheetId="1">#REF!</definedName>
    <definedName name="NE.CON.PETC.KN">#REF!</definedName>
    <definedName name="NE.CON.TETC.CN" localSheetId="0">#REF!</definedName>
    <definedName name="NE.CON.TETC.CN" localSheetId="1">#REF!</definedName>
    <definedName name="NE.CON.TETC.CN">#REF!</definedName>
    <definedName name="NE.CON.TETC.KN" localSheetId="0">#REF!</definedName>
    <definedName name="NE.CON.TETC.KN" localSheetId="1">#REF!</definedName>
    <definedName name="NE.CON.TETC.KN">#REF!</definedName>
    <definedName name="NE.EXP.GNFS.CN" localSheetId="0">#REF!</definedName>
    <definedName name="NE.EXP.GNFS.CN" localSheetId="1">#REF!</definedName>
    <definedName name="NE.EXP.GNFS.CN">#REF!</definedName>
    <definedName name="NE.EXP.GNFS.KN" localSheetId="0">#REF!</definedName>
    <definedName name="NE.EXP.GNFS.KN" localSheetId="1">#REF!</definedName>
    <definedName name="NE.EXP.GNFS.KN">#REF!</definedName>
    <definedName name="NE.GDI.FGOV.CN" localSheetId="0">#REF!</definedName>
    <definedName name="NE.GDI.FGOV.CN" localSheetId="1">#REF!</definedName>
    <definedName name="NE.GDI.FGOV.CN">#REF!</definedName>
    <definedName name="NE.GDI.FGOV.KN" localSheetId="0">#REF!</definedName>
    <definedName name="NE.GDI.FGOV.KN" localSheetId="1">#REF!</definedName>
    <definedName name="NE.GDI.FGOV.KN">#REF!</definedName>
    <definedName name="NE.GDI.FPRV.CN" localSheetId="0">#REF!</definedName>
    <definedName name="NE.GDI.FPRV.CN" localSheetId="1">#REF!</definedName>
    <definedName name="NE.GDI.FPRV.CN">#REF!</definedName>
    <definedName name="NE.GDI.FPRV.KN" localSheetId="0">#REF!</definedName>
    <definedName name="NE.GDI.FPRV.KN" localSheetId="1">#REF!</definedName>
    <definedName name="NE.GDI.FPRV.KN">#REF!</definedName>
    <definedName name="NE.GDI.FTOT.CN" localSheetId="0">#REF!</definedName>
    <definedName name="NE.GDI.FTOT.CN" localSheetId="1">#REF!</definedName>
    <definedName name="NE.GDI.FTOT.CN">#REF!</definedName>
    <definedName name="NE.GDI.FTOT.KN" localSheetId="0">#REF!</definedName>
    <definedName name="NE.GDI.FTOT.KN" localSheetId="1">#REF!</definedName>
    <definedName name="NE.GDI.FTOT.KN">#REF!</definedName>
    <definedName name="NE.GDI.STKB.CN" localSheetId="0">#REF!</definedName>
    <definedName name="NE.GDI.STKB.CN" localSheetId="1">#REF!</definedName>
    <definedName name="NE.GDI.STKB.CN">#REF!</definedName>
    <definedName name="NE.GDI.STKB.KN" localSheetId="0">#REF!</definedName>
    <definedName name="NE.GDI.STKB.KN" localSheetId="1">#REF!</definedName>
    <definedName name="NE.GDI.STKB.KN">#REF!</definedName>
    <definedName name="NE.GDI.TOTL.CN" localSheetId="0">#REF!</definedName>
    <definedName name="NE.GDI.TOTL.CN" localSheetId="1">#REF!</definedName>
    <definedName name="NE.GDI.TOTL.CN">#REF!</definedName>
    <definedName name="NE.GDI.TOTL.KN" localSheetId="0">#REF!</definedName>
    <definedName name="NE.GDI.TOTL.KN" localSheetId="1">#REF!</definedName>
    <definedName name="NE.GDI.TOTL.KN">#REF!</definedName>
    <definedName name="NE.IMP.GNFS.CN" localSheetId="0">#REF!</definedName>
    <definedName name="NE.IMP.GNFS.CN" localSheetId="1">#REF!</definedName>
    <definedName name="NE.IMP.GNFS.CN">#REF!</definedName>
    <definedName name="NE.IMP.GNFS.KN" localSheetId="0">#REF!</definedName>
    <definedName name="NE.IMP.GNFS.KN" localSheetId="1">#REF!</definedName>
    <definedName name="NE.IMP.GNFS.KN">#REF!</definedName>
    <definedName name="nnn" localSheetId="0">#REF!</definedName>
    <definedName name="nnn" localSheetId="1">#REF!</definedName>
    <definedName name="nnn">#REF!</definedName>
    <definedName name="NV.AGR.TOTL.CN" localSheetId="0">#REF!</definedName>
    <definedName name="NV.AGR.TOTL.CN" localSheetId="1">#REF!</definedName>
    <definedName name="NV.AGR.TOTL.CN">#REF!</definedName>
    <definedName name="NV.AGR.TOTL.KN" localSheetId="0">#REF!</definedName>
    <definedName name="NV.AGR.TOTL.KN" localSheetId="1">#REF!</definedName>
    <definedName name="NV.AGR.TOTL.KN">#REF!</definedName>
    <definedName name="NV.IND.CNST.CN" localSheetId="0">#REF!</definedName>
    <definedName name="NV.IND.CNST.CN" localSheetId="1">#REF!</definedName>
    <definedName name="NV.IND.CNST.CN">#REF!</definedName>
    <definedName name="NV.IND.GELW.CN" localSheetId="0">#REF!</definedName>
    <definedName name="NV.IND.GELW.CN" localSheetId="1">#REF!</definedName>
    <definedName name="NV.IND.GELW.CN">#REF!</definedName>
    <definedName name="NV.IND.MANF.CN" localSheetId="0">#REF!</definedName>
    <definedName name="NV.IND.MANF.CN" localSheetId="1">#REF!</definedName>
    <definedName name="NV.IND.MANF.CN">#REF!</definedName>
    <definedName name="NV.IND.MANF.KN" localSheetId="0">#REF!</definedName>
    <definedName name="NV.IND.MANF.KN" localSheetId="1">#REF!</definedName>
    <definedName name="NV.IND.MANF.KN">#REF!</definedName>
    <definedName name="NV.IND.MINQ.CN" localSheetId="0">#REF!</definedName>
    <definedName name="NV.IND.MINQ.CN" localSheetId="1">#REF!</definedName>
    <definedName name="NV.IND.MINQ.CN">#REF!</definedName>
    <definedName name="NV.IND.TOTL.CN" localSheetId="0">#REF!</definedName>
    <definedName name="NV.IND.TOTL.CN" localSheetId="1">#REF!</definedName>
    <definedName name="NV.IND.TOTL.CN">#REF!</definedName>
    <definedName name="NV.IND.TOTL.KN" localSheetId="0">#REF!</definedName>
    <definedName name="NV.IND.TOTL.KN" localSheetId="1">#REF!</definedName>
    <definedName name="NV.IND.TOTL.KN">#REF!</definedName>
    <definedName name="NV.SRV.ADMN.CN" localSheetId="0">#REF!</definedName>
    <definedName name="NV.SRV.ADMN.CN" localSheetId="1">#REF!</definedName>
    <definedName name="NV.SRV.ADMN.CN">#REF!</definedName>
    <definedName name="NV.SRV.BNKG.CN" localSheetId="0">#REF!</definedName>
    <definedName name="NV.SRV.BNKG.CN" localSheetId="1">#REF!</definedName>
    <definedName name="NV.SRV.BNKG.CN">#REF!</definedName>
    <definedName name="NV.SRV.DISC.CN" localSheetId="0">#REF!</definedName>
    <definedName name="NV.SRV.DISC.CN" localSheetId="1">#REF!</definedName>
    <definedName name="NV.SRV.DISC.CN">#REF!</definedName>
    <definedName name="NV.SRV.DWEL.CN" localSheetId="0">#REF!</definedName>
    <definedName name="NV.SRV.DWEL.CN" localSheetId="1">#REF!</definedName>
    <definedName name="NV.SRV.DWEL.CN">#REF!</definedName>
    <definedName name="NV.SRV.OTHR.CN" localSheetId="0">#REF!</definedName>
    <definedName name="NV.SRV.OTHR.CN" localSheetId="1">#REF!</definedName>
    <definedName name="NV.SRV.OTHR.CN">#REF!</definedName>
    <definedName name="NV.SRV.OTHR.CN.ps" localSheetId="0">#REF!</definedName>
    <definedName name="NV.SRV.OTHR.CN.ps" localSheetId="1">#REF!</definedName>
    <definedName name="NV.SRV.OTHR.CN.ps">#REF!</definedName>
    <definedName name="NV.SRV.TETC.CN" localSheetId="0">#REF!</definedName>
    <definedName name="NV.SRV.TETC.CN" localSheetId="1">#REF!</definedName>
    <definedName name="NV.SRV.TETC.CN">#REF!</definedName>
    <definedName name="NV.SRV.TETC.KN" localSheetId="0">#REF!</definedName>
    <definedName name="NV.SRV.TETC.KN" localSheetId="1">#REF!</definedName>
    <definedName name="NV.SRV.TETC.KN">#REF!</definedName>
    <definedName name="NV.SRV.TOTL.CN" localSheetId="0">#REF!</definedName>
    <definedName name="NV.SRV.TOTL.CN" localSheetId="1">#REF!</definedName>
    <definedName name="NV.SRV.TOTL.CN">#REF!</definedName>
    <definedName name="NV.SRV.TRAD.CN" localSheetId="0">#REF!</definedName>
    <definedName name="NV.SRV.TRAD.CN" localSheetId="1">#REF!</definedName>
    <definedName name="NV.SRV.TRAD.CN">#REF!</definedName>
    <definedName name="NV.SRV.TRAN.CN" localSheetId="0">#REF!</definedName>
    <definedName name="NV.SRV.TRAN.CN" localSheetId="1">#REF!</definedName>
    <definedName name="NV.SRV.TRAN.CN">#REF!</definedName>
    <definedName name="NY.GDP.FCST.CN" localSheetId="0">#REF!</definedName>
    <definedName name="NY.GDP.FCST.CN" localSheetId="1">#REF!</definedName>
    <definedName name="NY.GDP.FCST.CN">#REF!</definedName>
    <definedName name="NY.GDP.FCST.KN" localSheetId="0">#REF!</definedName>
    <definedName name="NY.GDP.FCST.KN" localSheetId="1">#REF!</definedName>
    <definedName name="NY.GDP.FCST.KN">#REF!</definedName>
    <definedName name="NY.GDP.MKTP.CN" localSheetId="0">#REF!</definedName>
    <definedName name="NY.GDP.MKTP.CN" localSheetId="1">#REF!</definedName>
    <definedName name="NY.GDP.MKTP.CN">#REF!</definedName>
    <definedName name="NY.GDP.MKTP.KN" localSheetId="0">#REF!</definedName>
    <definedName name="NY.GDP.MKTP.KN" localSheetId="1">#REF!</definedName>
    <definedName name="NY.GDP.MKTP.KN">#REF!</definedName>
    <definedName name="NY.GNP.MKTP.CN" localSheetId="0">#REF!</definedName>
    <definedName name="NY.GNP.MKTP.CN" localSheetId="1">#REF!</definedName>
    <definedName name="NY.GNP.MKTP.CN">#REF!</definedName>
    <definedName name="NY.GNP.MKTP.KN" localSheetId="0">#REF!</definedName>
    <definedName name="NY.GNP.MKTP.KN" localSheetId="1">#REF!</definedName>
    <definedName name="NY.GNP.MKTP.KN">#REF!</definedName>
    <definedName name="NY.GNP.PCAP.CD" localSheetId="0">#REF!</definedName>
    <definedName name="NY.GNP.PCAP.CD" localSheetId="1">#REF!</definedName>
    <definedName name="NY.GNP.PCAP.CD">#REF!</definedName>
    <definedName name="NY.GNP.PCAP.KD" localSheetId="0">#REF!</definedName>
    <definedName name="NY.GNP.PCAP.KD" localSheetId="1">#REF!</definedName>
    <definedName name="NY.GNP.PCAP.KD">#REF!</definedName>
    <definedName name="NY.GSR.NFCY.CN" localSheetId="0">#REF!</definedName>
    <definedName name="NY.GSR.NFCY.CN" localSheetId="1">#REF!</definedName>
    <definedName name="NY.GSR.NFCY.CN">#REF!</definedName>
    <definedName name="NY.GSR.NFCY.KN" localSheetId="0">#REF!</definedName>
    <definedName name="NY.GSR.NFCY.KN" localSheetId="1">#REF!</definedName>
    <definedName name="NY.GSR.NFCY.KN">#REF!</definedName>
    <definedName name="NY.TAX.IDRT.CN" localSheetId="0">#REF!</definedName>
    <definedName name="NY.TAX.IDRT.CN" localSheetId="1">#REF!</definedName>
    <definedName name="NY.TAX.IDRT.CN">#REF!</definedName>
    <definedName name="NY.TAX.NIND.CN" localSheetId="0">#REF!</definedName>
    <definedName name="NY.TAX.NIND.CN" localSheetId="1">#REF!</definedName>
    <definedName name="NY.TAX.NIND.CN">#REF!</definedName>
    <definedName name="NY.TAX.NIND.CN.zs" localSheetId="0">#REF!</definedName>
    <definedName name="NY.TAX.NIND.CN.zs" localSheetId="1">#REF!</definedName>
    <definedName name="NY.TAX.NIND.CN.zs">#REF!</definedName>
    <definedName name="NY.TAX.NIND.KN" localSheetId="0">#REF!</definedName>
    <definedName name="NY.TAX.NIND.KN" localSheetId="1">#REF!</definedName>
    <definedName name="NY.TAX.NIND.KN">#REF!</definedName>
    <definedName name="NY.TAX.SUBS.CN" localSheetId="0">#REF!</definedName>
    <definedName name="NY.TAX.SUBS.CN" localSheetId="1">#REF!</definedName>
    <definedName name="NY.TAX.SUBS.CN">#REF!</definedName>
    <definedName name="NY.TRF.NCTR.CN" localSheetId="0">#REF!</definedName>
    <definedName name="NY.TRF.NCTR.CN" localSheetId="1">#REF!</definedName>
    <definedName name="NY.TRF.NCTR.CN">#REF!</definedName>
    <definedName name="NY.TRF.NCTR.KN" localSheetId="0">#REF!</definedName>
    <definedName name="NY.TRF.NCTR.KN" localSheetId="1">#REF!</definedName>
    <definedName name="NY.TRF.NCTR.KN">#REF!</definedName>
    <definedName name="OKED" localSheetId="0">#REF!</definedName>
    <definedName name="OKED" localSheetId="1">#REF!</definedName>
    <definedName name="OKED">#REF!</definedName>
    <definedName name="out" localSheetId="0">'[2]Phrase Set'!#REF!</definedName>
    <definedName name="out" localSheetId="1">'[2]Phrase Set'!#REF!</definedName>
    <definedName name="out">'[2]Phrase Set'!#REF!</definedName>
    <definedName name="PA.NUS.ATLS" localSheetId="0">#REF!</definedName>
    <definedName name="PA.NUS.ATLS" localSheetId="1">#REF!</definedName>
    <definedName name="PA.NUS.ATLS">#REF!</definedName>
    <definedName name="PA.NUS.FCRF" localSheetId="0">#REF!</definedName>
    <definedName name="PA.NUS.FCRF" localSheetId="1">#REF!</definedName>
    <definedName name="PA.NUS.FCRF">#REF!</definedName>
    <definedName name="PE.NUS.FCAE" localSheetId="0">#REF!</definedName>
    <definedName name="PE.NUS.FCAE" localSheetId="1">#REF!</definedName>
    <definedName name="PE.NUS.FCAE">#REF!</definedName>
    <definedName name="PRINT_AREA_MI" localSheetId="0">#REF!</definedName>
    <definedName name="PRINT_AREA_MI" localSheetId="1">#REF!</definedName>
    <definedName name="PRINT_AREA_MI">#REF!</definedName>
    <definedName name="Privat" localSheetId="0">#REF!</definedName>
    <definedName name="Privat" localSheetId="1">#REF!</definedName>
    <definedName name="Privat">#REF!</definedName>
    <definedName name="Privat2" localSheetId="0">#REF!</definedName>
    <definedName name="Privat2" localSheetId="1">#REF!</definedName>
    <definedName name="Privat2">#REF!</definedName>
    <definedName name="PX.REC.REER" localSheetId="0">#REF!</definedName>
    <definedName name="PX.REC.REER" localSheetId="1">#REF!</definedName>
    <definedName name="PX.REC.REER">#REF!</definedName>
    <definedName name="quit_dlog">#N/A</definedName>
    <definedName name="rwNullDates" localSheetId="0">#REF!</definedName>
    <definedName name="rwNullDates" localSheetId="1">#REF!</definedName>
    <definedName name="rwNullDates">#REF!</definedName>
    <definedName name="S350L" localSheetId="0">#REF!</definedName>
    <definedName name="S350L" localSheetId="1">#REF!</definedName>
    <definedName name="S350L">#REF!</definedName>
    <definedName name="SAPBEXrevision" hidden="1">1</definedName>
    <definedName name="SAPBEXsysID" hidden="1">"BWP"</definedName>
    <definedName name="SAPBEXwbID" hidden="1">"44Y1G9SWMUJUSYKKC3IRIZUHH"</definedName>
    <definedName name="SAV_INV" localSheetId="0">#REF!</definedName>
    <definedName name="SAV_INV" localSheetId="1">#REF!</definedName>
    <definedName name="SAV_INV">#REF!</definedName>
    <definedName name="save_as_wk1">#N/A</definedName>
    <definedName name="SD" localSheetId="0">#REF!</definedName>
    <definedName name="SD" localSheetId="1">#REF!</definedName>
    <definedName name="SD">#REF!</definedName>
    <definedName name="SE.ADT.ILIT.ZS" localSheetId="0">#REF!</definedName>
    <definedName name="SE.ADT.ILIT.ZS" localSheetId="1">#REF!</definedName>
    <definedName name="SE.ADT.ILIT.ZS">#REF!</definedName>
    <definedName name="SE.PRM.ENRR" localSheetId="0">#REF!</definedName>
    <definedName name="SE.PRM.ENRR" localSheetId="1">#REF!</definedName>
    <definedName name="SE.PRM.ENRR">#REF!</definedName>
    <definedName name="SE.PRM.ENRR.FE" localSheetId="0">#REF!</definedName>
    <definedName name="SE.PRM.ENRR.FE" localSheetId="1">#REF!</definedName>
    <definedName name="SE.PRM.ENRR.FE">#REF!</definedName>
    <definedName name="SE.PRM.ENRR.MA" localSheetId="0">#REF!</definedName>
    <definedName name="SE.PRM.ENRR.MA" localSheetId="1">#REF!</definedName>
    <definedName name="SE.PRM.ENRR.MA">#REF!</definedName>
    <definedName name="Selagr" localSheetId="0">#REF!</definedName>
    <definedName name="Selagr" localSheetId="1">#REF!</definedName>
    <definedName name="Selagr">#REF!</definedName>
    <definedName name="Selgds" localSheetId="0">#REF!</definedName>
    <definedName name="Selgds" localSheetId="1">#REF!</definedName>
    <definedName name="Selgds">#REF!</definedName>
    <definedName name="SIG" localSheetId="0">#REF!</definedName>
    <definedName name="SIG" localSheetId="1">#REF!</definedName>
    <definedName name="SIG">#REF!</definedName>
    <definedName name="SL.AGR.TOTL.IN" localSheetId="0">#REF!</definedName>
    <definedName name="SL.AGR.TOTL.IN" localSheetId="1">#REF!</definedName>
    <definedName name="SL.AGR.TOTL.IN">#REF!</definedName>
    <definedName name="SL.IND.TOTL.IN" localSheetId="0">#REF!</definedName>
    <definedName name="SL.IND.TOTL.IN" localSheetId="1">#REF!</definedName>
    <definedName name="SL.IND.TOTL.IN">#REF!</definedName>
    <definedName name="SL.SRV.TOTL.IN" localSheetId="0">#REF!</definedName>
    <definedName name="SL.SRV.TOTL.IN" localSheetId="1">#REF!</definedName>
    <definedName name="SL.SRV.TOTL.IN">#REF!</definedName>
    <definedName name="SL.TLF.TOTL.IN" localSheetId="0">#REF!</definedName>
    <definedName name="SL.TLF.TOTL.IN" localSheetId="1">#REF!</definedName>
    <definedName name="SL.TLF.TOTL.IN">#REF!</definedName>
    <definedName name="SP.DYN.CBRT.IN" localSheetId="0">#REF!</definedName>
    <definedName name="SP.DYN.CBRT.IN" localSheetId="1">#REF!</definedName>
    <definedName name="SP.DYN.CBRT.IN">#REF!</definedName>
    <definedName name="SP.DYN.CDRT.IN" localSheetId="0">#REF!</definedName>
    <definedName name="SP.DYN.CDRT.IN" localSheetId="1">#REF!</definedName>
    <definedName name="SP.DYN.CDRT.IN">#REF!</definedName>
    <definedName name="SP.DYN.IMRT.IN" localSheetId="0">#REF!</definedName>
    <definedName name="SP.DYN.IMRT.IN" localSheetId="1">#REF!</definedName>
    <definedName name="SP.DYN.IMRT.IN">#REF!</definedName>
    <definedName name="SP.DYN.LE00.IN" localSheetId="0">#REF!</definedName>
    <definedName name="SP.DYN.LE00.IN" localSheetId="1">#REF!</definedName>
    <definedName name="SP.DYN.LE00.IN">#REF!</definedName>
    <definedName name="SP.POP.GROW" localSheetId="0">#REF!</definedName>
    <definedName name="SP.POP.GROW" localSheetId="1">#REF!</definedName>
    <definedName name="SP.POP.GROW">#REF!</definedName>
    <definedName name="SP.POP.TOTL" localSheetId="0">#REF!</definedName>
    <definedName name="SP.POP.TOTL" localSheetId="1">#REF!</definedName>
    <definedName name="SP.POP.TOTL">#REF!</definedName>
    <definedName name="SP.URB.TOTL.IN.ZS" localSheetId="0">#REF!</definedName>
    <definedName name="SP.URB.TOTL.IN.ZS" localSheetId="1">#REF!</definedName>
    <definedName name="SP.URB.TOTL.IN.ZS">#REF!</definedName>
    <definedName name="Test1" localSheetId="0">[0]!NCol=1</definedName>
    <definedName name="Test1" localSheetId="1">[0]!NCol=1</definedName>
    <definedName name="Test1">NCol=1</definedName>
    <definedName name="Test2" localSheetId="0">OR([0]!NCol=1,[2]ANALYSIS!A$274=[2]ANALYSIS!XFD$274)</definedName>
    <definedName name="Test2" localSheetId="1">OR([0]!NCol=1,[2]ANALYSIS!A$274=[2]ANALYSIS!XFD$274)</definedName>
    <definedName name="Test2">OR(NCol=1,[2]ANALYSIS!A$274=[2]ANALYSIS!XFD$274)</definedName>
    <definedName name="Test3" localSheetId="0">OR([0]!NCol=1,[2]ANALYSIS!A$274=[2]ANALYSIS!XFD$274,[2]ANALYSIS!XFD$501="")</definedName>
    <definedName name="Test3" localSheetId="1">OR([0]!NCol=1,[2]ANALYSIS!A$274=[2]ANALYSIS!XFD$274,[2]ANALYSIS!XFD$501="")</definedName>
    <definedName name="Test3">OR(NCol=1,[2]ANALYSIS!A$274=[2]ANALYSIS!XFD$274,[2]ANALYSIS!XFD$501="")</definedName>
    <definedName name="TM.PRI.NFSV.XU" localSheetId="0">#REF!</definedName>
    <definedName name="TM.PRI.NFSV.XU" localSheetId="1">#REF!</definedName>
    <definedName name="TM.PRI.NFSV.XU">#REF!</definedName>
    <definedName name="TM.VAL.ENGY.CD.WB" localSheetId="0">#REF!</definedName>
    <definedName name="TM.VAL.ENGY.CD.WB" localSheetId="1">#REF!</definedName>
    <definedName name="TM.VAL.ENGY.CD.WB">#REF!</definedName>
    <definedName name="TM.VAL.ENGY.KD.WB" localSheetId="0">#REF!</definedName>
    <definedName name="TM.VAL.ENGY.KD.WB" localSheetId="1">#REF!</definedName>
    <definedName name="TM.VAL.ENGY.KD.WB">#REF!</definedName>
    <definedName name="TM.VAL.FOOD.CD.WB" localSheetId="0">#REF!</definedName>
    <definedName name="TM.VAL.FOOD.CD.WB" localSheetId="1">#REF!</definedName>
    <definedName name="TM.VAL.FOOD.CD.WB">#REF!</definedName>
    <definedName name="TM.VAL.FOOD.KD.WB" localSheetId="0">#REF!</definedName>
    <definedName name="TM.VAL.FOOD.KD.WB" localSheetId="1">#REF!</definedName>
    <definedName name="TM.VAL.FOOD.KD.WB">#REF!</definedName>
    <definedName name="TM.VAL.KGDS.CD.WB" localSheetId="0">#REF!</definedName>
    <definedName name="TM.VAL.KGDS.CD.WB" localSheetId="1">#REF!</definedName>
    <definedName name="TM.VAL.KGDS.CD.WB">#REF!</definedName>
    <definedName name="TM.VAL.KGDS.KD.WB" localSheetId="0">#REF!</definedName>
    <definedName name="TM.VAL.KGDS.KD.WB" localSheetId="1">#REF!</definedName>
    <definedName name="TM.VAL.KGDS.KD.WB">#REF!</definedName>
    <definedName name="TM.VAL.MRCH.CD.WB" localSheetId="0">#REF!</definedName>
    <definedName name="TM.VAL.MRCH.CD.WB" localSheetId="1">#REF!</definedName>
    <definedName name="TM.VAL.MRCH.CD.WB">#REF!</definedName>
    <definedName name="TM.VAL.MRCH.KD.WB" localSheetId="0">#REF!</definedName>
    <definedName name="TM.VAL.MRCH.KD.WB" localSheetId="1">#REF!</definedName>
    <definedName name="TM.VAL.MRCH.KD.WB">#REF!</definedName>
    <definedName name="TM.VAL.NFCG.CD.WB" localSheetId="0">#REF!</definedName>
    <definedName name="TM.VAL.NFCG.CD.WB" localSheetId="1">#REF!</definedName>
    <definedName name="TM.VAL.NFCG.CD.WB">#REF!</definedName>
    <definedName name="TM.VAL.NFCG.KD.WB" localSheetId="0">#REF!</definedName>
    <definedName name="TM.VAL.NFCG.KD.WB" localSheetId="1">#REF!</definedName>
    <definedName name="TM.VAL.NFCG.KD.WB">#REF!</definedName>
    <definedName name="TM.VAL.RAWM.CD.WB" localSheetId="0">#REF!</definedName>
    <definedName name="TM.VAL.RAWM.CD.WB" localSheetId="1">#REF!</definedName>
    <definedName name="TM.VAL.RAWM.CD.WB">#REF!</definedName>
    <definedName name="TM.VAL.RAWM.KD.WB" localSheetId="0">#REF!</definedName>
    <definedName name="TM.VAL.RAWM.KD.WB" localSheetId="1">#REF!</definedName>
    <definedName name="TM.VAL.RAWM.KD.WB">#REF!</definedName>
    <definedName name="TM.VAL.RAWP.CD.WB" localSheetId="0">#REF!</definedName>
    <definedName name="TM.VAL.RAWP.CD.WB" localSheetId="1">#REF!</definedName>
    <definedName name="TM.VAL.RAWP.CD.WB">#REF!</definedName>
    <definedName name="TM.VAL.RAWP.KD.WB" localSheetId="0">#REF!</definedName>
    <definedName name="TM.VAL.RAWP.KD.WB" localSheetId="1">#REF!</definedName>
    <definedName name="TM.VAL.RAWP.KD.WB">#REF!</definedName>
    <definedName name="TM.VAL.RAWT.CD.WB" localSheetId="0">#REF!</definedName>
    <definedName name="TM.VAL.RAWT.CD.WB" localSheetId="1">#REF!</definedName>
    <definedName name="TM.VAL.RAWT.CD.WB">#REF!</definedName>
    <definedName name="TM.VAL.RAWT.KD.WB" localSheetId="0">#REF!</definedName>
    <definedName name="TM.VAL.RAWT.KD.WB" localSheetId="1">#REF!</definedName>
    <definedName name="TM.VAL.RAWT.KD.WB">#REF!</definedName>
    <definedName name="TM.VOL.NFSV.XD" localSheetId="0">#REF!</definedName>
    <definedName name="TM.VOL.NFSV.XD" localSheetId="1">#REF!</definedName>
    <definedName name="TM.VOL.NFSV.XD">#REF!</definedName>
    <definedName name="TX.PRI.NFSV.XU" localSheetId="0">#REF!</definedName>
    <definedName name="TX.PRI.NFSV.XU" localSheetId="1">#REF!</definedName>
    <definedName name="TX.PRI.NFSV.XU">#REF!</definedName>
    <definedName name="TX.QTY.COM1.XD.WB" localSheetId="0">#REF!</definedName>
    <definedName name="TX.QTY.COM1.XD.WB" localSheetId="1">#REF!</definedName>
    <definedName name="TX.QTY.COM1.XD.WB">#REF!</definedName>
    <definedName name="TX.QTY.COM2.XD.WB" localSheetId="0">#REF!</definedName>
    <definedName name="TX.QTY.COM2.XD.WB" localSheetId="1">#REF!</definedName>
    <definedName name="TX.QTY.COM2.XD.WB">#REF!</definedName>
    <definedName name="TX.QTY.COM3.XD.WB" localSheetId="0">#REF!</definedName>
    <definedName name="TX.QTY.COM3.XD.WB" localSheetId="1">#REF!</definedName>
    <definedName name="TX.QTY.COM3.XD.WB">#REF!</definedName>
    <definedName name="TX.QTY.COM4.XD.WB" localSheetId="0">#REF!</definedName>
    <definedName name="TX.QTY.COM4.XD.WB" localSheetId="1">#REF!</definedName>
    <definedName name="TX.QTY.COM4.XD.WB">#REF!</definedName>
    <definedName name="TX.QTY.MANF.XD.WB" localSheetId="0">#REF!</definedName>
    <definedName name="TX.QTY.MANF.XD.WB" localSheetId="1">#REF!</definedName>
    <definedName name="TX.QTY.MANF.XD.WB">#REF!</definedName>
    <definedName name="TX.QTY.MRCH.XD.WB" localSheetId="0">#REF!</definedName>
    <definedName name="TX.QTY.MRCH.XD.WB" localSheetId="1">#REF!</definedName>
    <definedName name="TX.QTY.MRCH.XD.WB">#REF!</definedName>
    <definedName name="TX.QTY.OCOM.XD.WB" localSheetId="0">#REF!</definedName>
    <definedName name="TX.QTY.OCOM.XD.WB" localSheetId="1">#REF!</definedName>
    <definedName name="TX.QTY.OCOM.XD.WB">#REF!</definedName>
    <definedName name="TX.QTY.TCOM.XD.WB" localSheetId="0">#REF!</definedName>
    <definedName name="TX.QTY.TCOM.XD.WB" localSheetId="1">#REF!</definedName>
    <definedName name="TX.QTY.TCOM.XD.WB">#REF!</definedName>
    <definedName name="TX.VAL.COM1.CD.WB" localSheetId="0">#REF!</definedName>
    <definedName name="TX.VAL.COM1.CD.WB" localSheetId="1">#REF!</definedName>
    <definedName name="TX.VAL.COM1.CD.WB">#REF!</definedName>
    <definedName name="TX.VAL.COM1.KD.WB" localSheetId="0">#REF!</definedName>
    <definedName name="TX.VAL.COM1.KD.WB" localSheetId="1">#REF!</definedName>
    <definedName name="TX.VAL.COM1.KD.WB">#REF!</definedName>
    <definedName name="TX.VAL.COM2.CD.WB" localSheetId="0">#REF!</definedName>
    <definedName name="TX.VAL.COM2.CD.WB" localSheetId="1">#REF!</definedName>
    <definedName name="TX.VAL.COM2.CD.WB">#REF!</definedName>
    <definedName name="TX.VAL.COM2.KD.WB" localSheetId="0">#REF!</definedName>
    <definedName name="TX.VAL.COM2.KD.WB" localSheetId="1">#REF!</definedName>
    <definedName name="TX.VAL.COM2.KD.WB">#REF!</definedName>
    <definedName name="TX.VAL.COM3.CD.WB" localSheetId="0">#REF!</definedName>
    <definedName name="TX.VAL.COM3.CD.WB" localSheetId="1">#REF!</definedName>
    <definedName name="TX.VAL.COM3.CD.WB">#REF!</definedName>
    <definedName name="TX.VAL.COM3.KD.WB" localSheetId="0">#REF!</definedName>
    <definedName name="TX.VAL.COM3.KD.WB" localSheetId="1">#REF!</definedName>
    <definedName name="TX.VAL.COM3.KD.WB">#REF!</definedName>
    <definedName name="TX.VAL.COM4.CD.WB" localSheetId="0">#REF!</definedName>
    <definedName name="TX.VAL.COM4.CD.WB" localSheetId="1">#REF!</definedName>
    <definedName name="TX.VAL.COM4.CD.WB">#REF!</definedName>
    <definedName name="TX.VAL.COM4.KD.WB" localSheetId="0">#REF!</definedName>
    <definedName name="TX.VAL.COM4.KD.WB" localSheetId="1">#REF!</definedName>
    <definedName name="TX.VAL.COM4.KD.WB">#REF!</definedName>
    <definedName name="TX.VAL.MANF.CD.WB" localSheetId="0">#REF!</definedName>
    <definedName name="TX.VAL.MANF.CD.WB" localSheetId="1">#REF!</definedName>
    <definedName name="TX.VAL.MANF.CD.WB">#REF!</definedName>
    <definedName name="TX.VAL.MANF.KD.WB" localSheetId="0">#REF!</definedName>
    <definedName name="TX.VAL.MANF.KD.WB" localSheetId="1">#REF!</definedName>
    <definedName name="TX.VAL.MANF.KD.WB">#REF!</definedName>
    <definedName name="TX.VAL.MRCH.CD.WB" localSheetId="0">#REF!</definedName>
    <definedName name="TX.VAL.MRCH.CD.WB" localSheetId="1">#REF!</definedName>
    <definedName name="TX.VAL.MRCH.CD.WB">#REF!</definedName>
    <definedName name="TX.VAL.MRCH.KD.WB" localSheetId="0">#REF!</definedName>
    <definedName name="TX.VAL.MRCH.KD.WB" localSheetId="1">#REF!</definedName>
    <definedName name="TX.VAL.MRCH.KD.WB">#REF!</definedName>
    <definedName name="TX.VAL.OCOM.CD.WB" localSheetId="0">#REF!</definedName>
    <definedName name="TX.VAL.OCOM.CD.WB" localSheetId="1">#REF!</definedName>
    <definedName name="TX.VAL.OCOM.CD.WB">#REF!</definedName>
    <definedName name="TX.VAL.OCOM.KD.WB" localSheetId="0">#REF!</definedName>
    <definedName name="TX.VAL.OCOM.KD.WB" localSheetId="1">#REF!</definedName>
    <definedName name="TX.VAL.OCOM.KD.WB">#REF!</definedName>
    <definedName name="TX.VAL.TCOM.CD.WB" localSheetId="0">#REF!</definedName>
    <definedName name="TX.VAL.TCOM.CD.WB" localSheetId="1">#REF!</definedName>
    <definedName name="TX.VAL.TCOM.CD.WB">#REF!</definedName>
    <definedName name="TX.VAL.TCOM.KD.WB" localSheetId="0">#REF!</definedName>
    <definedName name="TX.VAL.TCOM.KD.WB" localSheetId="1">#REF!</definedName>
    <definedName name="TX.VAL.TCOM.KD.WB">#REF!</definedName>
    <definedName name="TX.VOL.NFSV.XD" localSheetId="0">#REF!</definedName>
    <definedName name="TX.VOL.NFSV.XD" localSheetId="1">#REF!</definedName>
    <definedName name="TX.VOL.NFSV.XD">#REF!</definedName>
    <definedName name="Uplata_4_2_12_2010" localSheetId="0">#REF!</definedName>
    <definedName name="Uplata_4_2_12_2010" localSheetId="1">#REF!</definedName>
    <definedName name="Uplata_4_2_12_2010">#REF!</definedName>
    <definedName name="Uplata_4_2_12_2011" localSheetId="0">#REF!</definedName>
    <definedName name="Uplata_4_2_12_2011" localSheetId="1">#REF!</definedName>
    <definedName name="Uplata_4_2_12_2011">#REF!</definedName>
    <definedName name="Uplata_4_2_12_2012" localSheetId="0">#REF!</definedName>
    <definedName name="Uplata_4_2_12_2012" localSheetId="1">#REF!</definedName>
    <definedName name="Uplata_4_2_12_2012">#REF!</definedName>
    <definedName name="Valuadd" localSheetId="0">#REF!</definedName>
    <definedName name="Valuadd" localSheetId="1">#REF!</definedName>
    <definedName name="Valuadd">#REF!</definedName>
    <definedName name="wages" localSheetId="0">#REF!</definedName>
    <definedName name="wages" localSheetId="1">#REF!</definedName>
    <definedName name="wages">#REF!</definedName>
    <definedName name="WagSect" localSheetId="0">#REF!</definedName>
    <definedName name="WagSect" localSheetId="1">#REF!</definedName>
    <definedName name="WagSect">#REF!</definedName>
    <definedName name="WPI" localSheetId="0">#REF!</definedName>
    <definedName name="WPI" localSheetId="1">#REF!</definedName>
    <definedName name="WPI">#REF!</definedName>
    <definedName name="xcc">#N/A</definedName>
    <definedName name="xxx">#N/A</definedName>
    <definedName name="ytgrr" localSheetId="0">#REF!</definedName>
    <definedName name="ytgrr" localSheetId="1">#REF!</definedName>
    <definedName name="ytgrr">#REF!</definedName>
    <definedName name="а" localSheetId="0">#REF!</definedName>
    <definedName name="а" localSheetId="1">#REF!</definedName>
    <definedName name="а">#REF!</definedName>
    <definedName name="А1" localSheetId="0">#REF!</definedName>
    <definedName name="А1" localSheetId="1">#REF!</definedName>
    <definedName name="А1">#REF!</definedName>
    <definedName name="А10" localSheetId="0">#REF!</definedName>
    <definedName name="А10" localSheetId="1">#REF!</definedName>
    <definedName name="А10">#REF!</definedName>
    <definedName name="аа" localSheetId="0">#REF!</definedName>
    <definedName name="аа" localSheetId="1">#REF!</definedName>
    <definedName name="аа">#REF!</definedName>
    <definedName name="абз" localSheetId="0">#REF!</definedName>
    <definedName name="абз" localSheetId="1">#REF!</definedName>
    <definedName name="абз">#REF!</definedName>
    <definedName name="абп" localSheetId="0">#REF!</definedName>
    <definedName name="абп" localSheetId="1">#REF!</definedName>
    <definedName name="абп">#REF!</definedName>
    <definedName name="авав" localSheetId="0">#REF!</definedName>
    <definedName name="авав" localSheetId="1">#REF!</definedName>
    <definedName name="авав">#REF!</definedName>
    <definedName name="адр">#N/A</definedName>
    <definedName name="аида" localSheetId="0">#REF!</definedName>
    <definedName name="аида" localSheetId="1">#REF!</definedName>
    <definedName name="аида">#REF!</definedName>
    <definedName name="аппп" localSheetId="0">#REF!</definedName>
    <definedName name="аппп" localSheetId="1">#REF!</definedName>
    <definedName name="аппп">#REF!</definedName>
    <definedName name="арнур" localSheetId="0">#REF!</definedName>
    <definedName name="арнур" localSheetId="1">#REF!</definedName>
    <definedName name="арнур">#REF!</definedName>
    <definedName name="Астана" localSheetId="0">#REF!</definedName>
    <definedName name="Астана" localSheetId="1">#REF!</definedName>
    <definedName name="Астана">#REF!</definedName>
    <definedName name="_xlnm.Database" localSheetId="0">#REF!</definedName>
    <definedName name="_xlnm.Database" localSheetId="1">#REF!</definedName>
    <definedName name="_xlnm.Database">#REF!</definedName>
    <definedName name="ВАЗ" localSheetId="0">#REF!</definedName>
    <definedName name="ВАЗ" localSheetId="1">#REF!</definedName>
    <definedName name="ВАЗ">#REF!</definedName>
    <definedName name="ВАЗ99" localSheetId="0">#REF!</definedName>
    <definedName name="ВАЗ99" localSheetId="1">#REF!</definedName>
    <definedName name="ВАЗ99">#REF!</definedName>
    <definedName name="Волга" localSheetId="0">#REF!</definedName>
    <definedName name="Волга" localSheetId="1">#REF!</definedName>
    <definedName name="Волга">#REF!</definedName>
    <definedName name="Всего_накоплений_женщины" localSheetId="0">#REF!</definedName>
    <definedName name="Всего_накоплений_женщины" localSheetId="1">#REF!</definedName>
    <definedName name="Всего_накоплений_женщины">#REF!</definedName>
    <definedName name="Всего_накоплений_мужчины" localSheetId="0">#REF!</definedName>
    <definedName name="Всего_накоплений_мужчины" localSheetId="1">#REF!</definedName>
    <definedName name="Всего_накоплений_мужчины">#REF!</definedName>
    <definedName name="гнн">#N/A</definedName>
    <definedName name="гос.задания" localSheetId="0">#REF!</definedName>
    <definedName name="гос.задания" localSheetId="1">#REF!</definedName>
    <definedName name="гос.задания">#REF!</definedName>
    <definedName name="дддддддддддддддддддддддддддддд" localSheetId="0">#REF!</definedName>
    <definedName name="дддддддддддддддддддддддддддддд" localSheetId="1">#REF!</definedName>
    <definedName name="дддддддддддддддддддддддддддддд">#REF!</definedName>
    <definedName name="динамика">IF([5]ГБ!$A$43=1,"**Поступления от приватизации исключены из доходов бюджетов 1997-2001 г.г.","**Поступления от приватизации не исключены из доходов бюджетов 1997-2001 г.г.")</definedName>
    <definedName name="Ед." localSheetId="0">[2]ANALYSIS!#REF!</definedName>
    <definedName name="Ед." localSheetId="1">[2]ANALYSIS!#REF!</definedName>
    <definedName name="Ед.">[2]ANALYSIS!#REF!</definedName>
    <definedName name="ещгрп" localSheetId="0">OR([0]!NCol=1,[2]ANALYSIS!A$274=[2]ANALYSIS!XFD$274,[2]ANALYSIS!XFD$501="")</definedName>
    <definedName name="ещгрп" localSheetId="1">OR([0]!NCol=1,[2]ANALYSIS!A$274=[2]ANALYSIS!XFD$274,[2]ANALYSIS!XFD$501="")</definedName>
    <definedName name="ещгрп">OR(NCol=1,[2]ANALYSIS!A$274=[2]ANALYSIS!XFD$274,[2]ANALYSIS!XFD$501="")</definedName>
    <definedName name="жжд" localSheetId="0">#REF!</definedName>
    <definedName name="жжд" localSheetId="1">#REF!</definedName>
    <definedName name="жжд">#REF!</definedName>
    <definedName name="жллл" localSheetId="0">#REF!</definedName>
    <definedName name="жллл" localSheetId="1">#REF!</definedName>
    <definedName name="жллл">#REF!</definedName>
    <definedName name="_xlnm.Print_Titles" localSheetId="0">КАЗ!$9:$9</definedName>
    <definedName name="_xlnm.Print_Titles" localSheetId="1">'РУС (2)'!$9:$9</definedName>
    <definedName name="индекс09" localSheetId="0">'[6]34-143'!#REF!</definedName>
    <definedName name="индекс09" localSheetId="1">'[6]34-143'!#REF!</definedName>
    <definedName name="индекс09">'[6]34-143'!#REF!</definedName>
    <definedName name="индекс10" localSheetId="0">'[6]34-143'!#REF!</definedName>
    <definedName name="индекс10" localSheetId="1">'[6]34-143'!#REF!</definedName>
    <definedName name="индекс10">'[6]34-143'!#REF!</definedName>
    <definedName name="индекс11" localSheetId="0">'[6]34-143'!#REF!</definedName>
    <definedName name="индекс11" localSheetId="1">'[6]34-143'!#REF!</definedName>
    <definedName name="индекс11">'[6]34-143'!#REF!</definedName>
    <definedName name="иол" localSheetId="0">#REF!</definedName>
    <definedName name="иол" localSheetId="1">#REF!</definedName>
    <definedName name="иол">#REF!</definedName>
    <definedName name="кен" localSheetId="0">#REF!</definedName>
    <definedName name="кен" localSheetId="1">#REF!</definedName>
    <definedName name="кен">#REF!</definedName>
    <definedName name="кккк" localSheetId="0">#REF!</definedName>
    <definedName name="кккк" localSheetId="1">#REF!</definedName>
    <definedName name="кккк">#REF!</definedName>
    <definedName name="курс" localSheetId="0">#REF!</definedName>
    <definedName name="курс" localSheetId="1">#REF!</definedName>
    <definedName name="курс">#REF!</definedName>
    <definedName name="л">#N/A</definedName>
    <definedName name="лор" localSheetId="0">#REF!</definedName>
    <definedName name="лор" localSheetId="1">#REF!</definedName>
    <definedName name="лор">#REF!</definedName>
    <definedName name="макро">#N/A</definedName>
    <definedName name="мпгвн">#N/A</definedName>
    <definedName name="нет" localSheetId="0">#REF!</definedName>
    <definedName name="нет" localSheetId="1">#REF!</definedName>
    <definedName name="нет">#REF!</definedName>
    <definedName name="Нива" localSheetId="0">#REF!</definedName>
    <definedName name="Нива" localSheetId="1">#REF!</definedName>
    <definedName name="Нива">#REF!</definedName>
    <definedName name="нов" localSheetId="0">#REF!</definedName>
    <definedName name="нов" localSheetId="1">#REF!</definedName>
    <definedName name="нов">#REF!</definedName>
    <definedName name="новпр" localSheetId="0">#REF!</definedName>
    <definedName name="новпр" localSheetId="1">#REF!</definedName>
    <definedName name="новпр">#REF!</definedName>
    <definedName name="новые" localSheetId="0">#REF!</definedName>
    <definedName name="новые" localSheetId="1">#REF!</definedName>
    <definedName name="новые">#REF!</definedName>
    <definedName name="нооа" localSheetId="0">#REF!</definedName>
    <definedName name="нооа" localSheetId="1">#REF!</definedName>
    <definedName name="нооа">#REF!</definedName>
    <definedName name="о">#N/A</definedName>
    <definedName name="_xlnm.Print_Area" localSheetId="0">КАЗ!$A$1:$AE$263</definedName>
    <definedName name="_xlnm.Print_Area" localSheetId="1">'РУС (2)'!$A$1:$AE$263</definedName>
    <definedName name="_xlnm.Print_Area">#REF!</definedName>
    <definedName name="онко" localSheetId="0">#REF!</definedName>
    <definedName name="онко" localSheetId="1">#REF!</definedName>
    <definedName name="онко">#REF!</definedName>
    <definedName name="ооо" localSheetId="0">#REF!</definedName>
    <definedName name="ооо" localSheetId="1">#REF!</definedName>
    <definedName name="ооо">#REF!</definedName>
    <definedName name="оооооооооо" localSheetId="0">#REF!</definedName>
    <definedName name="оооооооооо" localSheetId="1">#REF!</definedName>
    <definedName name="оооооооооо">#REF!</definedName>
    <definedName name="оррл" localSheetId="0">#REF!</definedName>
    <definedName name="оррл" localSheetId="1">#REF!</definedName>
    <definedName name="оррл">#REF!</definedName>
    <definedName name="п">#N/A</definedName>
    <definedName name="пр" localSheetId="0">#REF!</definedName>
    <definedName name="пр" localSheetId="1">#REF!</definedName>
    <definedName name="пр">#REF!</definedName>
    <definedName name="прв">IF([7]ГБ!$A$43=1,"**Поступления от приватизации исключены из доходов бюджетов 1997-2001 г.г.","**Поступления от приватизации не исключены из доходов бюджетов 1997-2001 г.г.")</definedName>
    <definedName name="прив">#N/A</definedName>
    <definedName name="приви">IF([5]ГБ!$A$43=1,"**Поступления от приватизации исключены из доходов бюджетов 1997-2001 г.г.","**Поступления от приватизации не исключены из доходов бюджетов 1997-2001 г.г.")</definedName>
    <definedName name="про" localSheetId="0">#REF!</definedName>
    <definedName name="про" localSheetId="1">#REF!</definedName>
    <definedName name="про">#REF!</definedName>
    <definedName name="прод" localSheetId="0">#REF!</definedName>
    <definedName name="прод" localSheetId="1">#REF!</definedName>
    <definedName name="прод">#REF!</definedName>
    <definedName name="р" localSheetId="0">#REF!</definedName>
    <definedName name="р" localSheetId="1">#REF!</definedName>
    <definedName name="р">#REF!</definedName>
    <definedName name="расп">[8]!calcCAS</definedName>
    <definedName name="регионы1" localSheetId="0">#REF!</definedName>
    <definedName name="регионы1" localSheetId="1">#REF!</definedName>
    <definedName name="регионы1">#REF!</definedName>
    <definedName name="рлрлрлрл" localSheetId="0">#REF!</definedName>
    <definedName name="рлрлрлрл" localSheetId="1">#REF!</definedName>
    <definedName name="рлрлрлрл">#REF!</definedName>
    <definedName name="ррр" localSheetId="0">#REF!</definedName>
    <definedName name="ррр" localSheetId="1">#REF!</definedName>
    <definedName name="ррр">#REF!</definedName>
    <definedName name="рррр" localSheetId="0">#REF!</definedName>
    <definedName name="рррр" localSheetId="1">#REF!</definedName>
    <definedName name="рррр">#REF!</definedName>
    <definedName name="ррррр" localSheetId="0">#REF!</definedName>
    <definedName name="ррррр" localSheetId="1">#REF!</definedName>
    <definedName name="ррррр">#REF!</definedName>
    <definedName name="св12.04" localSheetId="0">#REF!</definedName>
    <definedName name="св12.04" localSheetId="1">#REF!</definedName>
    <definedName name="св12.04">#REF!</definedName>
    <definedName name="слайд012бп" localSheetId="0">#REF!</definedName>
    <definedName name="слайд012бп" localSheetId="1">#REF!</definedName>
    <definedName name="слайд012бп">#REF!</definedName>
    <definedName name="табл" localSheetId="0">#REF!</definedName>
    <definedName name="табл" localSheetId="1">#REF!</definedName>
    <definedName name="табл">#REF!</definedName>
    <definedName name="тгщх" localSheetId="0">#REF!</definedName>
    <definedName name="тгщх" localSheetId="1">#REF!</definedName>
    <definedName name="тгщх">#REF!</definedName>
    <definedName name="тттт" localSheetId="0">#REF!</definedName>
    <definedName name="тттт" localSheetId="1">#REF!</definedName>
    <definedName name="тттт">#REF!</definedName>
    <definedName name="ТХ" localSheetId="0">#REF!</definedName>
    <definedName name="ТХ" localSheetId="1">#REF!</definedName>
    <definedName name="ТХ">#REF!</definedName>
    <definedName name="УАЗ" localSheetId="0">#REF!</definedName>
    <definedName name="УАЗ" localSheetId="1">#REF!</definedName>
    <definedName name="УАЗ">#REF!</definedName>
    <definedName name="уке" localSheetId="0">#REF!</definedName>
    <definedName name="уке" localSheetId="1">#REF!</definedName>
    <definedName name="уке">#REF!</definedName>
    <definedName name="УМЗ" localSheetId="0">#REF!</definedName>
    <definedName name="УМЗ" localSheetId="1">#REF!</definedName>
    <definedName name="УМЗ">#REF!</definedName>
    <definedName name="ФВП" localSheetId="0">#REF!</definedName>
    <definedName name="ФВП" localSheetId="1">#REF!</definedName>
    <definedName name="ФВП">#REF!</definedName>
    <definedName name="формаааааааааа" localSheetId="0">#REF!</definedName>
    <definedName name="формаааааааааа" localSheetId="1">#REF!</definedName>
    <definedName name="формаааааааааа">#REF!</definedName>
    <definedName name="ХАС" localSheetId="0">#REF!</definedName>
    <definedName name="ХАС" localSheetId="1">#REF!</definedName>
    <definedName name="ХАС">#REF!</definedName>
    <definedName name="ХС" localSheetId="0">#REF!</definedName>
    <definedName name="ХС" localSheetId="1">#REF!</definedName>
    <definedName name="ХС">#REF!</definedName>
    <definedName name="цукаверногфывцаукпцывуапуывкаеп" localSheetId="0">#REF!</definedName>
    <definedName name="цукаверногфывцаукпцывуапуывкаеп" localSheetId="1">#REF!</definedName>
    <definedName name="цукаверногфывцаукпцывуапуывкаеп">#REF!</definedName>
    <definedName name="цывапролд" localSheetId="0">#REF!</definedName>
    <definedName name="цывапролд" localSheetId="1">#REF!</definedName>
    <definedName name="цывапролд">#REF!</definedName>
    <definedName name="шгз" localSheetId="0">#REF!</definedName>
    <definedName name="шгз" localSheetId="1">#REF!</definedName>
    <definedName name="шгз">#REF!</definedName>
    <definedName name="Шкода" localSheetId="0">#REF!</definedName>
    <definedName name="Шкода" localSheetId="1">#REF!</definedName>
    <definedName name="Шкода">#REF!</definedName>
    <definedName name="щдб" localSheetId="0">#REF!</definedName>
    <definedName name="щдб" localSheetId="1">#REF!</definedName>
    <definedName name="щдб">#REF!</definedName>
    <definedName name="ъхзщ">#N/A</definedName>
    <definedName name="юбю" localSheetId="0">#REF!</definedName>
    <definedName name="юбю" localSheetId="1">#REF!</definedName>
    <definedName name="юбю">#REF!</definedName>
  </definedNames>
  <calcPr calcId="152511"/>
</workbook>
</file>

<file path=xl/calcChain.xml><?xml version="1.0" encoding="utf-8"?>
<calcChain xmlns="http://schemas.openxmlformats.org/spreadsheetml/2006/main">
  <c r="U10" i="47" l="1"/>
  <c r="V10" i="47"/>
  <c r="W10" i="47"/>
  <c r="X10" i="47"/>
  <c r="Y10" i="47"/>
  <c r="Z10" i="47"/>
  <c r="AA10" i="47"/>
  <c r="AB10" i="47"/>
  <c r="AC10" i="47"/>
  <c r="AD10" i="47"/>
  <c r="AE10" i="47"/>
  <c r="T10" i="47"/>
  <c r="U12" i="47"/>
  <c r="V12" i="47"/>
  <c r="W12" i="47"/>
  <c r="X12" i="47"/>
  <c r="Y12" i="47"/>
  <c r="Z12" i="47"/>
  <c r="AA12" i="47"/>
  <c r="AB12" i="47"/>
  <c r="AC12" i="47"/>
  <c r="AD12" i="47"/>
  <c r="AE12" i="47"/>
  <c r="T12" i="47"/>
  <c r="U13" i="47"/>
  <c r="V13" i="47"/>
  <c r="W13" i="47"/>
  <c r="X13" i="47"/>
  <c r="Y13" i="47"/>
  <c r="Z13" i="47"/>
  <c r="AA13" i="47"/>
  <c r="AB13" i="47"/>
  <c r="AC13" i="47"/>
  <c r="AD13" i="47"/>
  <c r="AE13" i="47"/>
  <c r="T13" i="47"/>
  <c r="U14" i="47"/>
  <c r="V14" i="47"/>
  <c r="W14" i="47"/>
  <c r="X14" i="47"/>
  <c r="Y14" i="47"/>
  <c r="Z14" i="47"/>
  <c r="AA14" i="47"/>
  <c r="AB14" i="47"/>
  <c r="AC14" i="47"/>
  <c r="AD14" i="47"/>
  <c r="AE14" i="47"/>
  <c r="T14" i="47"/>
  <c r="U92" i="47"/>
  <c r="V92" i="47"/>
  <c r="W92" i="47"/>
  <c r="X92" i="47"/>
  <c r="Y92" i="47"/>
  <c r="Z92" i="47"/>
  <c r="AA92" i="47"/>
  <c r="AB92" i="47"/>
  <c r="AC92" i="47"/>
  <c r="AD92" i="47"/>
  <c r="AE92" i="47"/>
  <c r="T92" i="47"/>
  <c r="U238" i="47"/>
  <c r="V238" i="47"/>
  <c r="W238" i="47"/>
  <c r="X238" i="47"/>
  <c r="Y238" i="47"/>
  <c r="Z238" i="47"/>
  <c r="AA238" i="47"/>
  <c r="AB238" i="47"/>
  <c r="AC238" i="47"/>
  <c r="AD238" i="47"/>
  <c r="AE238" i="47"/>
  <c r="T238" i="47"/>
  <c r="AE263" i="48" l="1"/>
  <c r="AA263" i="48"/>
  <c r="N263" i="48"/>
  <c r="Q263" i="48" s="1"/>
  <c r="T263" i="48" s="1"/>
  <c r="W263" i="48" s="1"/>
  <c r="K262" i="48"/>
  <c r="N262" i="48" s="1"/>
  <c r="Q262" i="48" s="1"/>
  <c r="T262" i="48" s="1"/>
  <c r="W262" i="48" s="1"/>
  <c r="K261" i="48"/>
  <c r="N261" i="48" s="1"/>
  <c r="Q261" i="48" s="1"/>
  <c r="T261" i="48" s="1"/>
  <c r="W261" i="48" s="1"/>
  <c r="K260" i="48"/>
  <c r="N260" i="48" s="1"/>
  <c r="Q260" i="48" s="1"/>
  <c r="T260" i="48" s="1"/>
  <c r="W260" i="48" s="1"/>
  <c r="K259" i="48"/>
  <c r="N259" i="48" s="1"/>
  <c r="Q259" i="48" s="1"/>
  <c r="T259" i="48" s="1"/>
  <c r="W259" i="48" s="1"/>
  <c r="K258" i="48"/>
  <c r="N258" i="48" s="1"/>
  <c r="Q258" i="48" s="1"/>
  <c r="T258" i="48" s="1"/>
  <c r="W258" i="48" s="1"/>
  <c r="K257" i="48"/>
  <c r="N257" i="48" s="1"/>
  <c r="Q257" i="48" s="1"/>
  <c r="T257" i="48" s="1"/>
  <c r="W257" i="48" s="1"/>
  <c r="K256" i="48"/>
  <c r="N256" i="48" s="1"/>
  <c r="Q256" i="48" s="1"/>
  <c r="T256" i="48" s="1"/>
  <c r="W256" i="48" s="1"/>
  <c r="K255" i="48"/>
  <c r="Q254" i="48"/>
  <c r="K254" i="48"/>
  <c r="N254" i="48" s="1"/>
  <c r="AE253" i="48"/>
  <c r="AD253" i="48"/>
  <c r="AD252" i="48" s="1"/>
  <c r="AD251" i="48" s="1"/>
  <c r="AD250" i="48" s="1"/>
  <c r="AD249" i="48" s="1"/>
  <c r="AC253" i="48"/>
  <c r="AC252" i="48" s="1"/>
  <c r="AC251" i="48" s="1"/>
  <c r="AC250" i="48" s="1"/>
  <c r="AC249" i="48" s="1"/>
  <c r="AB253" i="48"/>
  <c r="AB252" i="48" s="1"/>
  <c r="AB251" i="48" s="1"/>
  <c r="AB250" i="48" s="1"/>
  <c r="AB249" i="48" s="1"/>
  <c r="AA253" i="48"/>
  <c r="Z253" i="48"/>
  <c r="Z252" i="48" s="1"/>
  <c r="Z251" i="48" s="1"/>
  <c r="Z250" i="48" s="1"/>
  <c r="Z249" i="48" s="1"/>
  <c r="Y253" i="48"/>
  <c r="Y252" i="48" s="1"/>
  <c r="Y251" i="48" s="1"/>
  <c r="Y250" i="48" s="1"/>
  <c r="X253" i="48"/>
  <c r="V253" i="48"/>
  <c r="U253" i="48"/>
  <c r="U252" i="48" s="1"/>
  <c r="U251" i="48" s="1"/>
  <c r="U250" i="48" s="1"/>
  <c r="U249" i="48" s="1"/>
  <c r="S253" i="48"/>
  <c r="S252" i="48" s="1"/>
  <c r="S251" i="48" s="1"/>
  <c r="S250" i="48" s="1"/>
  <c r="S249" i="48" s="1"/>
  <c r="R253" i="48"/>
  <c r="R252" i="48" s="1"/>
  <c r="R251" i="48" s="1"/>
  <c r="R250" i="48" s="1"/>
  <c r="R249" i="48" s="1"/>
  <c r="P253" i="48"/>
  <c r="P252" i="48" s="1"/>
  <c r="P251" i="48" s="1"/>
  <c r="P250" i="48" s="1"/>
  <c r="P249" i="48" s="1"/>
  <c r="O253" i="48"/>
  <c r="O252" i="48" s="1"/>
  <c r="O251" i="48" s="1"/>
  <c r="O250" i="48" s="1"/>
  <c r="O249" i="48" s="1"/>
  <c r="M253" i="48"/>
  <c r="M252" i="48" s="1"/>
  <c r="M251" i="48" s="1"/>
  <c r="M250" i="48" s="1"/>
  <c r="M249" i="48" s="1"/>
  <c r="L253" i="48"/>
  <c r="L252" i="48" s="1"/>
  <c r="L251" i="48" s="1"/>
  <c r="L250" i="48" s="1"/>
  <c r="L249" i="48" s="1"/>
  <c r="J253" i="48"/>
  <c r="J252" i="48" s="1"/>
  <c r="J251" i="48" s="1"/>
  <c r="J250" i="48" s="1"/>
  <c r="J249" i="48" s="1"/>
  <c r="I253" i="48"/>
  <c r="H253" i="48"/>
  <c r="H252" i="48" s="1"/>
  <c r="H251" i="48" s="1"/>
  <c r="H250" i="48" s="1"/>
  <c r="H249" i="48" s="1"/>
  <c r="X252" i="48"/>
  <c r="V252" i="48"/>
  <c r="V251" i="48" s="1"/>
  <c r="V250" i="48" s="1"/>
  <c r="V249" i="48" s="1"/>
  <c r="I252" i="48"/>
  <c r="I251" i="48" s="1"/>
  <c r="I250" i="48" s="1"/>
  <c r="I249" i="48" s="1"/>
  <c r="X251" i="48"/>
  <c r="X250" i="48" s="1"/>
  <c r="X249" i="48" s="1"/>
  <c r="Y249" i="48"/>
  <c r="AE248" i="48"/>
  <c r="AA248" i="48"/>
  <c r="N248" i="48"/>
  <c r="Q248" i="48" s="1"/>
  <c r="AD247" i="48"/>
  <c r="AD246" i="48" s="1"/>
  <c r="AD241" i="48" s="1"/>
  <c r="AD240" i="48" s="1"/>
  <c r="AD239" i="48" s="1"/>
  <c r="AD238" i="48" s="1"/>
  <c r="AC247" i="48"/>
  <c r="AC246" i="48" s="1"/>
  <c r="AB247" i="48"/>
  <c r="Z247" i="48"/>
  <c r="Z246" i="48" s="1"/>
  <c r="Y247" i="48"/>
  <c r="Y246" i="48" s="1"/>
  <c r="X247" i="48"/>
  <c r="X246" i="48" s="1"/>
  <c r="V247" i="48"/>
  <c r="V246" i="48" s="1"/>
  <c r="U247" i="48"/>
  <c r="U246" i="48" s="1"/>
  <c r="S247" i="48"/>
  <c r="S246" i="48" s="1"/>
  <c r="R247" i="48"/>
  <c r="R246" i="48" s="1"/>
  <c r="P247" i="48"/>
  <c r="P246" i="48" s="1"/>
  <c r="O247" i="48"/>
  <c r="O246" i="48" s="1"/>
  <c r="AB246" i="48"/>
  <c r="K245" i="48"/>
  <c r="N245" i="48" s="1"/>
  <c r="Q245" i="48" s="1"/>
  <c r="T245" i="48" s="1"/>
  <c r="W245" i="48" s="1"/>
  <c r="K244" i="48"/>
  <c r="N244" i="48" s="1"/>
  <c r="AE243" i="48"/>
  <c r="AE242" i="48" s="1"/>
  <c r="AD243" i="48"/>
  <c r="AD242" i="48" s="1"/>
  <c r="AC243" i="48"/>
  <c r="AC242" i="48" s="1"/>
  <c r="AB243" i="48"/>
  <c r="AB242" i="48" s="1"/>
  <c r="AB241" i="48" s="1"/>
  <c r="AB240" i="48" s="1"/>
  <c r="AB239" i="48" s="1"/>
  <c r="AB238" i="48" s="1"/>
  <c r="AA243" i="48"/>
  <c r="Z243" i="48"/>
  <c r="Z242" i="48" s="1"/>
  <c r="Y243" i="48"/>
  <c r="X243" i="48"/>
  <c r="X242" i="48" s="1"/>
  <c r="V243" i="48"/>
  <c r="V242" i="48" s="1"/>
  <c r="U243" i="48"/>
  <c r="U242" i="48" s="1"/>
  <c r="S243" i="48"/>
  <c r="S242" i="48" s="1"/>
  <c r="R243" i="48"/>
  <c r="R242" i="48" s="1"/>
  <c r="R241" i="48" s="1"/>
  <c r="R240" i="48" s="1"/>
  <c r="R239" i="48" s="1"/>
  <c r="P243" i="48"/>
  <c r="P242" i="48" s="1"/>
  <c r="O243" i="48"/>
  <c r="M243" i="48"/>
  <c r="M242" i="48" s="1"/>
  <c r="M241" i="48" s="1"/>
  <c r="M240" i="48" s="1"/>
  <c r="M239" i="48" s="1"/>
  <c r="L243" i="48"/>
  <c r="L242" i="48" s="1"/>
  <c r="L241" i="48" s="1"/>
  <c r="L240" i="48" s="1"/>
  <c r="L239" i="48" s="1"/>
  <c r="J243" i="48"/>
  <c r="J242" i="48" s="1"/>
  <c r="J241" i="48" s="1"/>
  <c r="J240" i="48" s="1"/>
  <c r="J239" i="48" s="1"/>
  <c r="I243" i="48"/>
  <c r="H243" i="48"/>
  <c r="H242" i="48" s="1"/>
  <c r="H241" i="48" s="1"/>
  <c r="Y242" i="48"/>
  <c r="O242" i="48"/>
  <c r="I242" i="48"/>
  <c r="I241" i="48" s="1"/>
  <c r="I240" i="48" s="1"/>
  <c r="I239" i="48" s="1"/>
  <c r="AE237" i="48"/>
  <c r="AA237" i="48"/>
  <c r="K237" i="48"/>
  <c r="N237" i="48" s="1"/>
  <c r="Q237" i="48" s="1"/>
  <c r="T237" i="48" s="1"/>
  <c r="W237" i="48" s="1"/>
  <c r="Q236" i="48"/>
  <c r="Q235" i="48" s="1"/>
  <c r="Q234" i="48" s="1"/>
  <c r="V235" i="48"/>
  <c r="V234" i="48" s="1"/>
  <c r="U235" i="48"/>
  <c r="U234" i="48" s="1"/>
  <c r="S235" i="48"/>
  <c r="S234" i="48" s="1"/>
  <c r="R235" i="48"/>
  <c r="R234" i="48" s="1"/>
  <c r="P235" i="48"/>
  <c r="P234" i="48" s="1"/>
  <c r="O235" i="48"/>
  <c r="O234" i="48" s="1"/>
  <c r="N235" i="48"/>
  <c r="N234" i="48" s="1"/>
  <c r="K233" i="48"/>
  <c r="N233" i="48" s="1"/>
  <c r="N232" i="48" s="1"/>
  <c r="V232" i="48"/>
  <c r="U232" i="48"/>
  <c r="S232" i="48"/>
  <c r="R232" i="48"/>
  <c r="P232" i="48"/>
  <c r="O232" i="48"/>
  <c r="M232" i="48"/>
  <c r="L232" i="48"/>
  <c r="J232" i="48"/>
  <c r="I232" i="48"/>
  <c r="H232" i="48"/>
  <c r="K231" i="48"/>
  <c r="N231" i="48" s="1"/>
  <c r="AE230" i="48"/>
  <c r="AD230" i="48"/>
  <c r="AC230" i="48"/>
  <c r="AB230" i="48"/>
  <c r="AA230" i="48"/>
  <c r="Z230" i="48"/>
  <c r="Y230" i="48"/>
  <c r="X230" i="48"/>
  <c r="V230" i="48"/>
  <c r="U230" i="48"/>
  <c r="S230" i="48"/>
  <c r="R230" i="48"/>
  <c r="P230" i="48"/>
  <c r="O230" i="48"/>
  <c r="M230" i="48"/>
  <c r="L230" i="48"/>
  <c r="J230" i="48"/>
  <c r="I230" i="48"/>
  <c r="K229" i="48"/>
  <c r="N229" i="48" s="1"/>
  <c r="N228" i="48" s="1"/>
  <c r="V228" i="48"/>
  <c r="U228" i="48"/>
  <c r="S228" i="48"/>
  <c r="R228" i="48"/>
  <c r="P228" i="48"/>
  <c r="O228" i="48"/>
  <c r="M228" i="48"/>
  <c r="L228" i="48"/>
  <c r="J228" i="48"/>
  <c r="I228" i="48"/>
  <c r="H228" i="48"/>
  <c r="K227" i="48"/>
  <c r="K226" i="48"/>
  <c r="N226" i="48" s="1"/>
  <c r="AE225" i="48"/>
  <c r="AD225" i="48"/>
  <c r="AC225" i="48"/>
  <c r="AB225" i="48"/>
  <c r="AA225" i="48"/>
  <c r="Z225" i="48"/>
  <c r="Y225" i="48"/>
  <c r="X225" i="48"/>
  <c r="V225" i="48"/>
  <c r="U225" i="48"/>
  <c r="S225" i="48"/>
  <c r="R225" i="48"/>
  <c r="P225" i="48"/>
  <c r="O225" i="48"/>
  <c r="M225" i="48"/>
  <c r="L225" i="48"/>
  <c r="J225" i="48"/>
  <c r="I225" i="48"/>
  <c r="H225" i="48"/>
  <c r="T224" i="48"/>
  <c r="Q224" i="48"/>
  <c r="Q223" i="48" s="1"/>
  <c r="V223" i="48"/>
  <c r="U223" i="48"/>
  <c r="S223" i="48"/>
  <c r="R223" i="48"/>
  <c r="P223" i="48"/>
  <c r="O223" i="48"/>
  <c r="N223" i="48"/>
  <c r="K222" i="48"/>
  <c r="N222" i="48" s="1"/>
  <c r="Q222" i="48" s="1"/>
  <c r="T222" i="48" s="1"/>
  <c r="W222" i="48" s="1"/>
  <c r="K221" i="48"/>
  <c r="N221" i="48" s="1"/>
  <c r="AE220" i="48"/>
  <c r="AD220" i="48"/>
  <c r="AC220" i="48"/>
  <c r="AB220" i="48"/>
  <c r="AA220" i="48"/>
  <c r="Z220" i="48"/>
  <c r="Y220" i="48"/>
  <c r="X220" i="48"/>
  <c r="V220" i="48"/>
  <c r="U220" i="48"/>
  <c r="S220" i="48"/>
  <c r="R220" i="48"/>
  <c r="P220" i="48"/>
  <c r="O220" i="48"/>
  <c r="M220" i="48"/>
  <c r="L220" i="48"/>
  <c r="J220" i="48"/>
  <c r="I220" i="48"/>
  <c r="H220" i="48"/>
  <c r="K219" i="48"/>
  <c r="N219" i="48" s="1"/>
  <c r="Q219" i="48" s="1"/>
  <c r="AE218" i="48"/>
  <c r="AD218" i="48"/>
  <c r="AC218" i="48"/>
  <c r="AB218" i="48"/>
  <c r="AA218" i="48"/>
  <c r="Z218" i="48"/>
  <c r="Y218" i="48"/>
  <c r="X218" i="48"/>
  <c r="V218" i="48"/>
  <c r="U218" i="48"/>
  <c r="S218" i="48"/>
  <c r="R218" i="48"/>
  <c r="P218" i="48"/>
  <c r="O218" i="48"/>
  <c r="M218" i="48"/>
  <c r="L218" i="48"/>
  <c r="J218" i="48"/>
  <c r="I218" i="48"/>
  <c r="H218" i="48"/>
  <c r="K217" i="48"/>
  <c r="K216" i="48"/>
  <c r="N216" i="48" s="1"/>
  <c r="AE215" i="48"/>
  <c r="AD215" i="48"/>
  <c r="AC215" i="48"/>
  <c r="AB215" i="48"/>
  <c r="AA215" i="48"/>
  <c r="Z215" i="48"/>
  <c r="Y215" i="48"/>
  <c r="X215" i="48"/>
  <c r="V215" i="48"/>
  <c r="U215" i="48"/>
  <c r="S215" i="48"/>
  <c r="R215" i="48"/>
  <c r="P215" i="48"/>
  <c r="O215" i="48"/>
  <c r="M215" i="48"/>
  <c r="L215" i="48"/>
  <c r="J215" i="48"/>
  <c r="I215" i="48"/>
  <c r="H215" i="48"/>
  <c r="AA213" i="48"/>
  <c r="K213" i="48"/>
  <c r="N213" i="48" s="1"/>
  <c r="AE212" i="48"/>
  <c r="AD212" i="48"/>
  <c r="AC212" i="48"/>
  <c r="AB212" i="48"/>
  <c r="Z212" i="48"/>
  <c r="Y212" i="48"/>
  <c r="X212" i="48"/>
  <c r="V212" i="48"/>
  <c r="U212" i="48"/>
  <c r="S212" i="48"/>
  <c r="R212" i="48"/>
  <c r="P212" i="48"/>
  <c r="O212" i="48"/>
  <c r="M212" i="48"/>
  <c r="L212" i="48"/>
  <c r="J212" i="48"/>
  <c r="I212" i="48"/>
  <c r="H212" i="48"/>
  <c r="K211" i="48"/>
  <c r="K210" i="48"/>
  <c r="N210" i="48" s="1"/>
  <c r="Q210" i="48" s="1"/>
  <c r="AE209" i="48"/>
  <c r="AD209" i="48"/>
  <c r="AC209" i="48"/>
  <c r="AB209" i="48"/>
  <c r="AA209" i="48"/>
  <c r="Z209" i="48"/>
  <c r="Y209" i="48"/>
  <c r="X209" i="48"/>
  <c r="V209" i="48"/>
  <c r="U209" i="48"/>
  <c r="S209" i="48"/>
  <c r="R209" i="48"/>
  <c r="P209" i="48"/>
  <c r="O209" i="48"/>
  <c r="M209" i="48"/>
  <c r="L209" i="48"/>
  <c r="J209" i="48"/>
  <c r="I209" i="48"/>
  <c r="H209" i="48"/>
  <c r="K208" i="48"/>
  <c r="N208" i="48" s="1"/>
  <c r="V207" i="48"/>
  <c r="U207" i="48"/>
  <c r="S207" i="48"/>
  <c r="R207" i="48"/>
  <c r="P207" i="48"/>
  <c r="O207" i="48"/>
  <c r="M207" i="48"/>
  <c r="L207" i="48"/>
  <c r="J207" i="48"/>
  <c r="I207" i="48"/>
  <c r="H207" i="48"/>
  <c r="K206" i="48"/>
  <c r="K205" i="48"/>
  <c r="N205" i="48" s="1"/>
  <c r="AE204" i="48"/>
  <c r="AD204" i="48"/>
  <c r="AC204" i="48"/>
  <c r="AB204" i="48"/>
  <c r="AA204" i="48"/>
  <c r="Z204" i="48"/>
  <c r="Y204" i="48"/>
  <c r="X204" i="48"/>
  <c r="V204" i="48"/>
  <c r="U204" i="48"/>
  <c r="S204" i="48"/>
  <c r="R204" i="48"/>
  <c r="P204" i="48"/>
  <c r="O204" i="48"/>
  <c r="M204" i="48"/>
  <c r="L204" i="48"/>
  <c r="J204" i="48"/>
  <c r="I204" i="48"/>
  <c r="H204" i="48"/>
  <c r="K203" i="48"/>
  <c r="N203" i="48" s="1"/>
  <c r="AE202" i="48"/>
  <c r="AD202" i="48"/>
  <c r="AC202" i="48"/>
  <c r="AB202" i="48"/>
  <c r="AA202" i="48"/>
  <c r="Z202" i="48"/>
  <c r="Y202" i="48"/>
  <c r="X202" i="48"/>
  <c r="V202" i="48"/>
  <c r="U202" i="48"/>
  <c r="S202" i="48"/>
  <c r="R202" i="48"/>
  <c r="P202" i="48"/>
  <c r="O202" i="48"/>
  <c r="M202" i="48"/>
  <c r="L202" i="48"/>
  <c r="J202" i="48"/>
  <c r="I202" i="48"/>
  <c r="H202" i="48"/>
  <c r="K201" i="48"/>
  <c r="N201" i="48" s="1"/>
  <c r="V200" i="48"/>
  <c r="U200" i="48"/>
  <c r="S200" i="48"/>
  <c r="R200" i="48"/>
  <c r="P200" i="48"/>
  <c r="O200" i="48"/>
  <c r="M200" i="48"/>
  <c r="L200" i="48"/>
  <c r="J200" i="48"/>
  <c r="I200" i="48"/>
  <c r="H200" i="48"/>
  <c r="K199" i="48"/>
  <c r="K198" i="48"/>
  <c r="N198" i="48" s="1"/>
  <c r="Q198" i="48" s="1"/>
  <c r="AE197" i="48"/>
  <c r="AD197" i="48"/>
  <c r="AC197" i="48"/>
  <c r="AB197" i="48"/>
  <c r="AA197" i="48"/>
  <c r="Z197" i="48"/>
  <c r="Y197" i="48"/>
  <c r="X197" i="48"/>
  <c r="V197" i="48"/>
  <c r="U197" i="48"/>
  <c r="S197" i="48"/>
  <c r="R197" i="48"/>
  <c r="P197" i="48"/>
  <c r="O197" i="48"/>
  <c r="M197" i="48"/>
  <c r="L197" i="48"/>
  <c r="J197" i="48"/>
  <c r="I197" i="48"/>
  <c r="H197" i="48"/>
  <c r="K196" i="48"/>
  <c r="N196" i="48" s="1"/>
  <c r="Q196" i="48" s="1"/>
  <c r="T196" i="48" s="1"/>
  <c r="W196" i="48" s="1"/>
  <c r="K195" i="48"/>
  <c r="K194" i="48"/>
  <c r="N194" i="48" s="1"/>
  <c r="AE193" i="48"/>
  <c r="AD193" i="48"/>
  <c r="AC193" i="48"/>
  <c r="AB193" i="48"/>
  <c r="AA193" i="48"/>
  <c r="Z193" i="48"/>
  <c r="Y193" i="48"/>
  <c r="X193" i="48"/>
  <c r="V193" i="48"/>
  <c r="U193" i="48"/>
  <c r="S193" i="48"/>
  <c r="R193" i="48"/>
  <c r="P193" i="48"/>
  <c r="O193" i="48"/>
  <c r="M193" i="48"/>
  <c r="L193" i="48"/>
  <c r="J193" i="48"/>
  <c r="I193" i="48"/>
  <c r="H193" i="48"/>
  <c r="K191" i="48"/>
  <c r="K190" i="48" s="1"/>
  <c r="K189" i="48" s="1"/>
  <c r="AE190" i="48"/>
  <c r="AD190" i="48"/>
  <c r="AD189" i="48" s="1"/>
  <c r="AC190" i="48"/>
  <c r="AB190" i="48"/>
  <c r="AB189" i="48" s="1"/>
  <c r="AA190" i="48"/>
  <c r="Z190" i="48"/>
  <c r="Z189" i="48" s="1"/>
  <c r="Y190" i="48"/>
  <c r="Y189" i="48" s="1"/>
  <c r="X190" i="48"/>
  <c r="X189" i="48" s="1"/>
  <c r="V190" i="48"/>
  <c r="V189" i="48" s="1"/>
  <c r="U190" i="48"/>
  <c r="U189" i="48" s="1"/>
  <c r="S190" i="48"/>
  <c r="S189" i="48" s="1"/>
  <c r="R190" i="48"/>
  <c r="R189" i="48" s="1"/>
  <c r="P190" i="48"/>
  <c r="P189" i="48" s="1"/>
  <c r="O190" i="48"/>
  <c r="O189" i="48" s="1"/>
  <c r="M190" i="48"/>
  <c r="M189" i="48" s="1"/>
  <c r="L190" i="48"/>
  <c r="L189" i="48" s="1"/>
  <c r="J190" i="48"/>
  <c r="J189" i="48" s="1"/>
  <c r="I190" i="48"/>
  <c r="I189" i="48" s="1"/>
  <c r="H190" i="48"/>
  <c r="H189" i="48" s="1"/>
  <c r="AC189" i="48"/>
  <c r="K188" i="48"/>
  <c r="N188" i="48" s="1"/>
  <c r="Q188" i="48" s="1"/>
  <c r="T188" i="48" s="1"/>
  <c r="W188" i="48" s="1"/>
  <c r="K187" i="48"/>
  <c r="N187" i="48" s="1"/>
  <c r="Q187" i="48" s="1"/>
  <c r="T187" i="48" s="1"/>
  <c r="W187" i="48" s="1"/>
  <c r="K186" i="48"/>
  <c r="N186" i="48" s="1"/>
  <c r="Q186" i="48" s="1"/>
  <c r="T186" i="48" s="1"/>
  <c r="W186" i="48" s="1"/>
  <c r="K185" i="48"/>
  <c r="N185" i="48" s="1"/>
  <c r="Q185" i="48" s="1"/>
  <c r="T185" i="48" s="1"/>
  <c r="W185" i="48" s="1"/>
  <c r="K184" i="48"/>
  <c r="N184" i="48" s="1"/>
  <c r="Q184" i="48" s="1"/>
  <c r="T184" i="48" s="1"/>
  <c r="W184" i="48" s="1"/>
  <c r="K183" i="48"/>
  <c r="N183" i="48" s="1"/>
  <c r="AE182" i="48"/>
  <c r="AD182" i="48"/>
  <c r="AC182" i="48"/>
  <c r="AB182" i="48"/>
  <c r="AA182" i="48"/>
  <c r="Z182" i="48"/>
  <c r="Y182" i="48"/>
  <c r="X182" i="48"/>
  <c r="V182" i="48"/>
  <c r="U182" i="48"/>
  <c r="S182" i="48"/>
  <c r="R182" i="48"/>
  <c r="P182" i="48"/>
  <c r="O182" i="48"/>
  <c r="M182" i="48"/>
  <c r="L182" i="48"/>
  <c r="J182" i="48"/>
  <c r="I182" i="48"/>
  <c r="H182" i="48"/>
  <c r="N181" i="48"/>
  <c r="Q181" i="48" s="1"/>
  <c r="T181" i="48" s="1"/>
  <c r="W181" i="48" s="1"/>
  <c r="N180" i="48"/>
  <c r="V179" i="48"/>
  <c r="U179" i="48"/>
  <c r="S179" i="48"/>
  <c r="R179" i="48"/>
  <c r="P179" i="48"/>
  <c r="O179" i="48"/>
  <c r="M179" i="48"/>
  <c r="L179" i="48"/>
  <c r="K179" i="48"/>
  <c r="K178" i="48"/>
  <c r="V177" i="48"/>
  <c r="U177" i="48"/>
  <c r="S177" i="48"/>
  <c r="R177" i="48"/>
  <c r="P177" i="48"/>
  <c r="O177" i="48"/>
  <c r="M177" i="48"/>
  <c r="L177" i="48"/>
  <c r="J177" i="48"/>
  <c r="I177" i="48"/>
  <c r="H177" i="48"/>
  <c r="K176" i="48"/>
  <c r="K175" i="48"/>
  <c r="N175" i="48" s="1"/>
  <c r="AE174" i="48"/>
  <c r="AD174" i="48"/>
  <c r="AC174" i="48"/>
  <c r="AB174" i="48"/>
  <c r="AA174" i="48"/>
  <c r="Z174" i="48"/>
  <c r="Y174" i="48"/>
  <c r="X174" i="48"/>
  <c r="V174" i="48"/>
  <c r="U174" i="48"/>
  <c r="S174" i="48"/>
  <c r="R174" i="48"/>
  <c r="P174" i="48"/>
  <c r="O174" i="48"/>
  <c r="M174" i="48"/>
  <c r="L174" i="48"/>
  <c r="J174" i="48"/>
  <c r="I174" i="48"/>
  <c r="K173" i="48"/>
  <c r="N173" i="48" s="1"/>
  <c r="Q173" i="48" s="1"/>
  <c r="T173" i="48" s="1"/>
  <c r="W173" i="48" s="1"/>
  <c r="K172" i="48"/>
  <c r="N172" i="48" s="1"/>
  <c r="AE171" i="48"/>
  <c r="AD171" i="48"/>
  <c r="AC171" i="48"/>
  <c r="AB171" i="48"/>
  <c r="AA171" i="48"/>
  <c r="Z171" i="48"/>
  <c r="Y171" i="48"/>
  <c r="X171" i="48"/>
  <c r="V171" i="48"/>
  <c r="U171" i="48"/>
  <c r="S171" i="48"/>
  <c r="R171" i="48"/>
  <c r="P171" i="48"/>
  <c r="O171" i="48"/>
  <c r="M171" i="48"/>
  <c r="L171" i="48"/>
  <c r="J171" i="48"/>
  <c r="I171" i="48"/>
  <c r="H171" i="48"/>
  <c r="Q170" i="48"/>
  <c r="T170" i="48" s="1"/>
  <c r="W170" i="48" s="1"/>
  <c r="K169" i="48"/>
  <c r="N169" i="48" s="1"/>
  <c r="AE168" i="48"/>
  <c r="AD168" i="48"/>
  <c r="AC168" i="48"/>
  <c r="AB168" i="48"/>
  <c r="AA168" i="48"/>
  <c r="Z168" i="48"/>
  <c r="Y168" i="48"/>
  <c r="X168" i="48"/>
  <c r="V168" i="48"/>
  <c r="U168" i="48"/>
  <c r="S168" i="48"/>
  <c r="R168" i="48"/>
  <c r="P168" i="48"/>
  <c r="O168" i="48"/>
  <c r="M168" i="48"/>
  <c r="L168" i="48"/>
  <c r="J168" i="48"/>
  <c r="I168" i="48"/>
  <c r="H168" i="48"/>
  <c r="K167" i="48"/>
  <c r="N167" i="48" s="1"/>
  <c r="Q167" i="48" s="1"/>
  <c r="T167" i="48" s="1"/>
  <c r="W167" i="48" s="1"/>
  <c r="K166" i="48"/>
  <c r="N166" i="48" s="1"/>
  <c r="Q166" i="48" s="1"/>
  <c r="T166" i="48" s="1"/>
  <c r="W166" i="48" s="1"/>
  <c r="K165" i="48"/>
  <c r="N165" i="48" s="1"/>
  <c r="Q165" i="48" s="1"/>
  <c r="T165" i="48" s="1"/>
  <c r="W165" i="48" s="1"/>
  <c r="K164" i="48"/>
  <c r="N164" i="48" s="1"/>
  <c r="Q164" i="48" s="1"/>
  <c r="T164" i="48" s="1"/>
  <c r="W164" i="48" s="1"/>
  <c r="K163" i="48"/>
  <c r="K162" i="48"/>
  <c r="N162" i="48" s="1"/>
  <c r="AE161" i="48"/>
  <c r="AD161" i="48"/>
  <c r="AC161" i="48"/>
  <c r="AB161" i="48"/>
  <c r="AA161" i="48"/>
  <c r="Z161" i="48"/>
  <c r="Y161" i="48"/>
  <c r="X161" i="48"/>
  <c r="V161" i="48"/>
  <c r="U161" i="48"/>
  <c r="S161" i="48"/>
  <c r="R161" i="48"/>
  <c r="P161" i="48"/>
  <c r="O161" i="48"/>
  <c r="M161" i="48"/>
  <c r="L161" i="48"/>
  <c r="J161" i="48"/>
  <c r="I161" i="48"/>
  <c r="H161" i="48"/>
  <c r="K160" i="48"/>
  <c r="K159" i="48" s="1"/>
  <c r="AE159" i="48"/>
  <c r="AD159" i="48"/>
  <c r="AC159" i="48"/>
  <c r="AB159" i="48"/>
  <c r="AA159" i="48"/>
  <c r="Z159" i="48"/>
  <c r="Y159" i="48"/>
  <c r="X159" i="48"/>
  <c r="V159" i="48"/>
  <c r="U159" i="48"/>
  <c r="S159" i="48"/>
  <c r="R159" i="48"/>
  <c r="P159" i="48"/>
  <c r="O159" i="48"/>
  <c r="M159" i="48"/>
  <c r="L159" i="48"/>
  <c r="J159" i="48"/>
  <c r="I159" i="48"/>
  <c r="H159" i="48"/>
  <c r="Q158" i="48"/>
  <c r="T158" i="48" s="1"/>
  <c r="W158" i="48" s="1"/>
  <c r="W157" i="48" s="1"/>
  <c r="V157" i="48"/>
  <c r="U157" i="48"/>
  <c r="S157" i="48"/>
  <c r="R157" i="48"/>
  <c r="P157" i="48"/>
  <c r="O157" i="48"/>
  <c r="N157" i="48"/>
  <c r="K156" i="48"/>
  <c r="K155" i="48"/>
  <c r="N155" i="48" s="1"/>
  <c r="Q155" i="48" s="1"/>
  <c r="Z154" i="48"/>
  <c r="Y154" i="48"/>
  <c r="X154" i="48"/>
  <c r="V154" i="48"/>
  <c r="U154" i="48"/>
  <c r="S154" i="48"/>
  <c r="R154" i="48"/>
  <c r="P154" i="48"/>
  <c r="O154" i="48"/>
  <c r="M154" i="48"/>
  <c r="L154" i="48"/>
  <c r="J154" i="48"/>
  <c r="I154" i="48"/>
  <c r="K152" i="48"/>
  <c r="AE151" i="48"/>
  <c r="AE150" i="48" s="1"/>
  <c r="AD151" i="48"/>
  <c r="AD150" i="48" s="1"/>
  <c r="AC151" i="48"/>
  <c r="AC150" i="48" s="1"/>
  <c r="AB151" i="48"/>
  <c r="AB150" i="48" s="1"/>
  <c r="AA151" i="48"/>
  <c r="AA150" i="48" s="1"/>
  <c r="Z151" i="48"/>
  <c r="Z150" i="48" s="1"/>
  <c r="Y151" i="48"/>
  <c r="Y150" i="48" s="1"/>
  <c r="X151" i="48"/>
  <c r="X150" i="48" s="1"/>
  <c r="V151" i="48"/>
  <c r="V150" i="48" s="1"/>
  <c r="U151" i="48"/>
  <c r="U150" i="48" s="1"/>
  <c r="S151" i="48"/>
  <c r="S150" i="48" s="1"/>
  <c r="R151" i="48"/>
  <c r="R150" i="48" s="1"/>
  <c r="P151" i="48"/>
  <c r="P150" i="48" s="1"/>
  <c r="O151" i="48"/>
  <c r="O150" i="48" s="1"/>
  <c r="M151" i="48"/>
  <c r="L151" i="48"/>
  <c r="L150" i="48" s="1"/>
  <c r="J151" i="48"/>
  <c r="J150" i="48" s="1"/>
  <c r="I151" i="48"/>
  <c r="I150" i="48" s="1"/>
  <c r="H151" i="48"/>
  <c r="H150" i="48" s="1"/>
  <c r="M150" i="48"/>
  <c r="N149" i="48"/>
  <c r="V148" i="48"/>
  <c r="V147" i="48" s="1"/>
  <c r="U148" i="48"/>
  <c r="S148" i="48"/>
  <c r="S147" i="48" s="1"/>
  <c r="R148" i="48"/>
  <c r="R147" i="48" s="1"/>
  <c r="P148" i="48"/>
  <c r="P147" i="48" s="1"/>
  <c r="O148" i="48"/>
  <c r="O147" i="48" s="1"/>
  <c r="M148" i="48"/>
  <c r="M147" i="48" s="1"/>
  <c r="L148" i="48"/>
  <c r="L147" i="48" s="1"/>
  <c r="K148" i="48"/>
  <c r="K147" i="48" s="1"/>
  <c r="U147" i="48"/>
  <c r="Q141" i="48"/>
  <c r="Q140" i="48" s="1"/>
  <c r="V140" i="48"/>
  <c r="U140" i="48"/>
  <c r="S140" i="48"/>
  <c r="R140" i="48"/>
  <c r="P140" i="48"/>
  <c r="O140" i="48"/>
  <c r="N140" i="48"/>
  <c r="Q139" i="48"/>
  <c r="T139" i="48" s="1"/>
  <c r="V138" i="48"/>
  <c r="V137" i="48" s="1"/>
  <c r="U138" i="48"/>
  <c r="S138" i="48"/>
  <c r="R138" i="48"/>
  <c r="P138" i="48"/>
  <c r="P137" i="48" s="1"/>
  <c r="O138" i="48"/>
  <c r="N138" i="48"/>
  <c r="Q136" i="48"/>
  <c r="Q135" i="48" s="1"/>
  <c r="V135" i="48"/>
  <c r="U135" i="48"/>
  <c r="S135" i="48"/>
  <c r="R135" i="48"/>
  <c r="P135" i="48"/>
  <c r="O135" i="48"/>
  <c r="N135" i="48"/>
  <c r="AA133" i="48"/>
  <c r="AA132" i="48" s="1"/>
  <c r="K133" i="48"/>
  <c r="N133" i="48" s="1"/>
  <c r="AE132" i="48"/>
  <c r="AD132" i="48"/>
  <c r="AC132" i="48"/>
  <c r="AB132" i="48"/>
  <c r="Z132" i="48"/>
  <c r="Y132" i="48"/>
  <c r="X132" i="48"/>
  <c r="V132" i="48"/>
  <c r="U132" i="48"/>
  <c r="S132" i="48"/>
  <c r="R132" i="48"/>
  <c r="P132" i="48"/>
  <c r="O132" i="48"/>
  <c r="M132" i="48"/>
  <c r="L132" i="48"/>
  <c r="J132" i="48"/>
  <c r="I132" i="48"/>
  <c r="AA131" i="48"/>
  <c r="AA130" i="48" s="1"/>
  <c r="K131" i="48"/>
  <c r="K130" i="48" s="1"/>
  <c r="AE130" i="48"/>
  <c r="AD130" i="48"/>
  <c r="AC130" i="48"/>
  <c r="AB130" i="48"/>
  <c r="Z130" i="48"/>
  <c r="Y130" i="48"/>
  <c r="X130" i="48"/>
  <c r="X129" i="48" s="1"/>
  <c r="X12" i="48" s="1"/>
  <c r="V130" i="48"/>
  <c r="U130" i="48"/>
  <c r="S130" i="48"/>
  <c r="R130" i="48"/>
  <c r="P130" i="48"/>
  <c r="O130" i="48"/>
  <c r="O129" i="48" s="1"/>
  <c r="M130" i="48"/>
  <c r="L130" i="48"/>
  <c r="J130" i="48"/>
  <c r="J129" i="48" s="1"/>
  <c r="I130" i="48"/>
  <c r="H130" i="48"/>
  <c r="H129" i="48" s="1"/>
  <c r="H128" i="48" s="1"/>
  <c r="H127" i="48" s="1"/>
  <c r="H126" i="48" s="1"/>
  <c r="H125" i="48" s="1"/>
  <c r="AE124" i="48"/>
  <c r="AA124" i="48"/>
  <c r="N124" i="48"/>
  <c r="Q124" i="48" s="1"/>
  <c r="T124" i="48" s="1"/>
  <c r="W124" i="48" s="1"/>
  <c r="K123" i="48"/>
  <c r="N123" i="48" s="1"/>
  <c r="V122" i="48"/>
  <c r="V121" i="48" s="1"/>
  <c r="U122" i="48"/>
  <c r="U121" i="48" s="1"/>
  <c r="S122" i="48"/>
  <c r="S121" i="48" s="1"/>
  <c r="R122" i="48"/>
  <c r="R121" i="48" s="1"/>
  <c r="P122" i="48"/>
  <c r="P121" i="48" s="1"/>
  <c r="O122" i="48"/>
  <c r="O121" i="48" s="1"/>
  <c r="M122" i="48"/>
  <c r="M121" i="48" s="1"/>
  <c r="L122" i="48"/>
  <c r="L121" i="48" s="1"/>
  <c r="J122" i="48"/>
  <c r="J121" i="48" s="1"/>
  <c r="I122" i="48"/>
  <c r="I121" i="48" s="1"/>
  <c r="H122" i="48"/>
  <c r="H121" i="48" s="1"/>
  <c r="K120" i="48"/>
  <c r="N120" i="48" s="1"/>
  <c r="Q120" i="48" s="1"/>
  <c r="T120" i="48" s="1"/>
  <c r="W120" i="48" s="1"/>
  <c r="K119" i="48"/>
  <c r="N119" i="48" s="1"/>
  <c r="Q119" i="48" s="1"/>
  <c r="T119" i="48" s="1"/>
  <c r="W119" i="48" s="1"/>
  <c r="K118" i="48"/>
  <c r="N118" i="48" s="1"/>
  <c r="Q118" i="48" s="1"/>
  <c r="T118" i="48" s="1"/>
  <c r="W118" i="48" s="1"/>
  <c r="K117" i="48"/>
  <c r="N117" i="48" s="1"/>
  <c r="AE116" i="48"/>
  <c r="AD116" i="48"/>
  <c r="AD115" i="48" s="1"/>
  <c r="AD114" i="48" s="1"/>
  <c r="AC116" i="48"/>
  <c r="AC115" i="48" s="1"/>
  <c r="AC114" i="48" s="1"/>
  <c r="AB116" i="48"/>
  <c r="AB115" i="48" s="1"/>
  <c r="AB114" i="48" s="1"/>
  <c r="AA116" i="48"/>
  <c r="Z116" i="48"/>
  <c r="Z115" i="48" s="1"/>
  <c r="Z114" i="48" s="1"/>
  <c r="Y116" i="48"/>
  <c r="Y115" i="48" s="1"/>
  <c r="Y114" i="48" s="1"/>
  <c r="X116" i="48"/>
  <c r="X115" i="48" s="1"/>
  <c r="X114" i="48" s="1"/>
  <c r="V116" i="48"/>
  <c r="U116" i="48"/>
  <c r="U115" i="48" s="1"/>
  <c r="U114" i="48" s="1"/>
  <c r="S116" i="48"/>
  <c r="R116" i="48"/>
  <c r="P116" i="48"/>
  <c r="O116" i="48"/>
  <c r="O115" i="48" s="1"/>
  <c r="O114" i="48" s="1"/>
  <c r="M116" i="48"/>
  <c r="L116" i="48"/>
  <c r="J116" i="48"/>
  <c r="I116" i="48"/>
  <c r="H116" i="48"/>
  <c r="AE113" i="48"/>
  <c r="AA113" i="48"/>
  <c r="K113" i="48"/>
  <c r="N113" i="48" s="1"/>
  <c r="Q113" i="48" s="1"/>
  <c r="T113" i="48" s="1"/>
  <c r="W113" i="48" s="1"/>
  <c r="K112" i="48"/>
  <c r="N112" i="48" s="1"/>
  <c r="AE111" i="48"/>
  <c r="AE110" i="48" s="1"/>
  <c r="AD111" i="48"/>
  <c r="AD110" i="48" s="1"/>
  <c r="AC111" i="48"/>
  <c r="AC110" i="48" s="1"/>
  <c r="AB111" i="48"/>
  <c r="AB110" i="48" s="1"/>
  <c r="AA111" i="48"/>
  <c r="AA110" i="48" s="1"/>
  <c r="Z111" i="48"/>
  <c r="Z110" i="48" s="1"/>
  <c r="Y111" i="48"/>
  <c r="Y110" i="48" s="1"/>
  <c r="X111" i="48"/>
  <c r="X110" i="48" s="1"/>
  <c r="V111" i="48"/>
  <c r="V110" i="48" s="1"/>
  <c r="U111" i="48"/>
  <c r="U110" i="48" s="1"/>
  <c r="S111" i="48"/>
  <c r="S110" i="48" s="1"/>
  <c r="R111" i="48"/>
  <c r="R110" i="48" s="1"/>
  <c r="P111" i="48"/>
  <c r="P110" i="48" s="1"/>
  <c r="O111" i="48"/>
  <c r="O110" i="48" s="1"/>
  <c r="M111" i="48"/>
  <c r="M110" i="48" s="1"/>
  <c r="L111" i="48"/>
  <c r="L110" i="48" s="1"/>
  <c r="J111" i="48"/>
  <c r="J110" i="48" s="1"/>
  <c r="I111" i="48"/>
  <c r="I110" i="48" s="1"/>
  <c r="H111" i="48"/>
  <c r="H110" i="48" s="1"/>
  <c r="K109" i="48"/>
  <c r="N109" i="48" s="1"/>
  <c r="Q109" i="48" s="1"/>
  <c r="T109" i="48" s="1"/>
  <c r="W109" i="48" s="1"/>
  <c r="K108" i="48"/>
  <c r="N108" i="48" s="1"/>
  <c r="Q108" i="48" s="1"/>
  <c r="T108" i="48" s="1"/>
  <c r="W108" i="48" s="1"/>
  <c r="K107" i="48"/>
  <c r="N107" i="48" s="1"/>
  <c r="Q107" i="48" s="1"/>
  <c r="T107" i="48" s="1"/>
  <c r="W107" i="48" s="1"/>
  <c r="K106" i="48"/>
  <c r="N105" i="48"/>
  <c r="Q105" i="48" s="1"/>
  <c r="K105" i="48"/>
  <c r="AE104" i="48"/>
  <c r="AD104" i="48"/>
  <c r="AC104" i="48"/>
  <c r="AB104" i="48"/>
  <c r="AA104" i="48"/>
  <c r="Z104" i="48"/>
  <c r="Y104" i="48"/>
  <c r="X104" i="48"/>
  <c r="V104" i="48"/>
  <c r="U104" i="48"/>
  <c r="S104" i="48"/>
  <c r="R104" i="48"/>
  <c r="P104" i="48"/>
  <c r="O104" i="48"/>
  <c r="M104" i="48"/>
  <c r="L104" i="48"/>
  <c r="J104" i="48"/>
  <c r="I104" i="48"/>
  <c r="H104" i="48"/>
  <c r="Q102" i="48"/>
  <c r="T102" i="48" s="1"/>
  <c r="W102" i="48" s="1"/>
  <c r="Q101" i="48"/>
  <c r="T101" i="48" s="1"/>
  <c r="W101" i="48" s="1"/>
  <c r="T100" i="48"/>
  <c r="W100" i="48" s="1"/>
  <c r="Q100" i="48"/>
  <c r="Q99" i="48"/>
  <c r="T99" i="48" s="1"/>
  <c r="W99" i="48" s="1"/>
  <c r="Q98" i="48"/>
  <c r="T98" i="48" s="1"/>
  <c r="V97" i="48"/>
  <c r="V96" i="48" s="1"/>
  <c r="V11" i="48" s="1"/>
  <c r="U97" i="48"/>
  <c r="U96" i="48" s="1"/>
  <c r="U11" i="48" s="1"/>
  <c r="S97" i="48"/>
  <c r="S96" i="48" s="1"/>
  <c r="S11" i="48" s="1"/>
  <c r="R97" i="48"/>
  <c r="R96" i="48" s="1"/>
  <c r="R11" i="48" s="1"/>
  <c r="P97" i="48"/>
  <c r="P96" i="48" s="1"/>
  <c r="O97" i="48"/>
  <c r="N97" i="48"/>
  <c r="N96" i="48" s="1"/>
  <c r="O96" i="48"/>
  <c r="AE91" i="48"/>
  <c r="AA91" i="48"/>
  <c r="K91" i="48"/>
  <c r="N91" i="48" s="1"/>
  <c r="Q91" i="48" s="1"/>
  <c r="T91" i="48" s="1"/>
  <c r="W91" i="48" s="1"/>
  <c r="K90" i="48"/>
  <c r="AE89" i="48"/>
  <c r="AD89" i="48"/>
  <c r="AC89" i="48"/>
  <c r="AC88" i="48" s="1"/>
  <c r="AB89" i="48"/>
  <c r="AB88" i="48" s="1"/>
  <c r="AA89" i="48"/>
  <c r="Z89" i="48"/>
  <c r="Z88" i="48" s="1"/>
  <c r="Y89" i="48"/>
  <c r="Y88" i="48" s="1"/>
  <c r="X89" i="48"/>
  <c r="X88" i="48" s="1"/>
  <c r="V89" i="48"/>
  <c r="V88" i="48" s="1"/>
  <c r="U89" i="48"/>
  <c r="U88" i="48" s="1"/>
  <c r="S89" i="48"/>
  <c r="R89" i="48"/>
  <c r="P89" i="48"/>
  <c r="P88" i="48" s="1"/>
  <c r="O89" i="48"/>
  <c r="O88" i="48" s="1"/>
  <c r="M89" i="48"/>
  <c r="M88" i="48" s="1"/>
  <c r="L89" i="48"/>
  <c r="L88" i="48" s="1"/>
  <c r="J89" i="48"/>
  <c r="J88" i="48" s="1"/>
  <c r="I89" i="48"/>
  <c r="I88" i="48" s="1"/>
  <c r="AE88" i="48"/>
  <c r="AD88" i="48"/>
  <c r="S88" i="48"/>
  <c r="R88" i="48"/>
  <c r="H88" i="48"/>
  <c r="K87" i="48"/>
  <c r="N87" i="48" s="1"/>
  <c r="N86" i="48" s="1"/>
  <c r="AE86" i="48"/>
  <c r="AD86" i="48"/>
  <c r="AC86" i="48"/>
  <c r="AB86" i="48"/>
  <c r="AA86" i="48"/>
  <c r="Z86" i="48"/>
  <c r="Y86" i="48"/>
  <c r="X86" i="48"/>
  <c r="X85" i="48" s="1"/>
  <c r="X84" i="48" s="1"/>
  <c r="X83" i="48" s="1"/>
  <c r="X82" i="48" s="1"/>
  <c r="X81" i="48" s="1"/>
  <c r="V86" i="48"/>
  <c r="U86" i="48"/>
  <c r="S86" i="48"/>
  <c r="R86" i="48"/>
  <c r="P86" i="48"/>
  <c r="P85" i="48" s="1"/>
  <c r="P84" i="48" s="1"/>
  <c r="P83" i="48" s="1"/>
  <c r="P82" i="48" s="1"/>
  <c r="P81" i="48" s="1"/>
  <c r="O86" i="48"/>
  <c r="M86" i="48"/>
  <c r="L86" i="48"/>
  <c r="J86" i="48"/>
  <c r="I86" i="48"/>
  <c r="H86" i="48"/>
  <c r="N80" i="48"/>
  <c r="Q80" i="48" s="1"/>
  <c r="T80" i="48" s="1"/>
  <c r="W80" i="48" s="1"/>
  <c r="K79" i="48"/>
  <c r="N79" i="48" s="1"/>
  <c r="Q79" i="48" s="1"/>
  <c r="T79" i="48" s="1"/>
  <c r="AE78" i="48"/>
  <c r="AD78" i="48"/>
  <c r="AD77" i="48" s="1"/>
  <c r="AD76" i="48" s="1"/>
  <c r="AD75" i="48" s="1"/>
  <c r="AC78" i="48"/>
  <c r="AC77" i="48" s="1"/>
  <c r="AC76" i="48" s="1"/>
  <c r="AC75" i="48" s="1"/>
  <c r="AB78" i="48"/>
  <c r="AB77" i="48" s="1"/>
  <c r="AB76" i="48" s="1"/>
  <c r="AB75" i="48" s="1"/>
  <c r="AA78" i="48"/>
  <c r="AA77" i="48" s="1"/>
  <c r="AA76" i="48" s="1"/>
  <c r="Z78" i="48"/>
  <c r="Z77" i="48" s="1"/>
  <c r="Z76" i="48" s="1"/>
  <c r="Z75" i="48" s="1"/>
  <c r="Y78" i="48"/>
  <c r="Y77" i="48" s="1"/>
  <c r="Y76" i="48" s="1"/>
  <c r="Y75" i="48" s="1"/>
  <c r="X78" i="48"/>
  <c r="X77" i="48" s="1"/>
  <c r="X76" i="48" s="1"/>
  <c r="X75" i="48" s="1"/>
  <c r="V78" i="48"/>
  <c r="V77" i="48" s="1"/>
  <c r="V76" i="48" s="1"/>
  <c r="V75" i="48" s="1"/>
  <c r="V74" i="48" s="1"/>
  <c r="U78" i="48"/>
  <c r="U77" i="48" s="1"/>
  <c r="U76" i="48" s="1"/>
  <c r="U75" i="48" s="1"/>
  <c r="U74" i="48" s="1"/>
  <c r="S78" i="48"/>
  <c r="S77" i="48" s="1"/>
  <c r="S76" i="48" s="1"/>
  <c r="S75" i="48" s="1"/>
  <c r="S74" i="48" s="1"/>
  <c r="R78" i="48"/>
  <c r="R77" i="48" s="1"/>
  <c r="R76" i="48" s="1"/>
  <c r="R75" i="48" s="1"/>
  <c r="R74" i="48" s="1"/>
  <c r="P78" i="48"/>
  <c r="P77" i="48" s="1"/>
  <c r="P76" i="48" s="1"/>
  <c r="P75" i="48" s="1"/>
  <c r="P74" i="48" s="1"/>
  <c r="O78" i="48"/>
  <c r="O77" i="48" s="1"/>
  <c r="O76" i="48" s="1"/>
  <c r="O75" i="48" s="1"/>
  <c r="O74" i="48" s="1"/>
  <c r="M78" i="48"/>
  <c r="M77" i="48" s="1"/>
  <c r="M76" i="48" s="1"/>
  <c r="M75" i="48" s="1"/>
  <c r="M74" i="48" s="1"/>
  <c r="L78" i="48"/>
  <c r="L77" i="48" s="1"/>
  <c r="L76" i="48" s="1"/>
  <c r="L75" i="48" s="1"/>
  <c r="L74" i="48" s="1"/>
  <c r="J78" i="48"/>
  <c r="J77" i="48" s="1"/>
  <c r="J76" i="48" s="1"/>
  <c r="J75" i="48" s="1"/>
  <c r="J74" i="48" s="1"/>
  <c r="I78" i="48"/>
  <c r="I77" i="48" s="1"/>
  <c r="I76" i="48" s="1"/>
  <c r="I75" i="48" s="1"/>
  <c r="I74" i="48" s="1"/>
  <c r="H78" i="48"/>
  <c r="H77" i="48" s="1"/>
  <c r="H76" i="48" s="1"/>
  <c r="AE73" i="48"/>
  <c r="AA73" i="48"/>
  <c r="K73" i="48"/>
  <c r="N73" i="48" s="1"/>
  <c r="Q73" i="48" s="1"/>
  <c r="T73" i="48" s="1"/>
  <c r="W73" i="48" s="1"/>
  <c r="Q72" i="48"/>
  <c r="V71" i="48"/>
  <c r="U71" i="48"/>
  <c r="S71" i="48"/>
  <c r="R71" i="48"/>
  <c r="P71" i="48"/>
  <c r="O71" i="48"/>
  <c r="N71" i="48"/>
  <c r="Q70" i="48"/>
  <c r="V69" i="48"/>
  <c r="U69" i="48"/>
  <c r="S69" i="48"/>
  <c r="R69" i="48"/>
  <c r="P69" i="48"/>
  <c r="O69" i="48"/>
  <c r="N69" i="48"/>
  <c r="Q68" i="48"/>
  <c r="Q67" i="48" s="1"/>
  <c r="V67" i="48"/>
  <c r="U67" i="48"/>
  <c r="S67" i="48"/>
  <c r="R67" i="48"/>
  <c r="P67" i="48"/>
  <c r="O67" i="48"/>
  <c r="N67" i="48"/>
  <c r="K66" i="48"/>
  <c r="K65" i="48" s="1"/>
  <c r="V65" i="48"/>
  <c r="U65" i="48"/>
  <c r="S65" i="48"/>
  <c r="R65" i="48"/>
  <c r="P65" i="48"/>
  <c r="O65" i="48"/>
  <c r="M65" i="48"/>
  <c r="L65" i="48"/>
  <c r="J65" i="48"/>
  <c r="I65" i="48"/>
  <c r="K64" i="48"/>
  <c r="N64" i="48" s="1"/>
  <c r="AE63" i="48"/>
  <c r="AD63" i="48"/>
  <c r="AD60" i="48" s="1"/>
  <c r="AC63" i="48"/>
  <c r="AC60" i="48" s="1"/>
  <c r="AB63" i="48"/>
  <c r="AB60" i="48" s="1"/>
  <c r="AA63" i="48"/>
  <c r="Z63" i="48"/>
  <c r="Z60" i="48" s="1"/>
  <c r="Y63" i="48"/>
  <c r="Y60" i="48" s="1"/>
  <c r="X63" i="48"/>
  <c r="X60" i="48" s="1"/>
  <c r="V63" i="48"/>
  <c r="U63" i="48"/>
  <c r="S63" i="48"/>
  <c r="R63" i="48"/>
  <c r="P63" i="48"/>
  <c r="O63" i="48"/>
  <c r="M63" i="48"/>
  <c r="L63" i="48"/>
  <c r="K63" i="48"/>
  <c r="J63" i="48"/>
  <c r="I63" i="48"/>
  <c r="H63" i="48"/>
  <c r="H60" i="48" s="1"/>
  <c r="K62" i="48"/>
  <c r="V61" i="48"/>
  <c r="U61" i="48"/>
  <c r="S61" i="48"/>
  <c r="R61" i="48"/>
  <c r="P61" i="48"/>
  <c r="O61" i="48"/>
  <c r="M61" i="48"/>
  <c r="L61" i="48"/>
  <c r="J61" i="48"/>
  <c r="I61" i="48"/>
  <c r="AE60" i="48"/>
  <c r="K59" i="48"/>
  <c r="K58" i="48" s="1"/>
  <c r="AE58" i="48"/>
  <c r="AD58" i="48"/>
  <c r="AC58" i="48"/>
  <c r="AB58" i="48"/>
  <c r="AA58" i="48"/>
  <c r="Z58" i="48"/>
  <c r="Y58" i="48"/>
  <c r="X58" i="48"/>
  <c r="V58" i="48"/>
  <c r="U58" i="48"/>
  <c r="S58" i="48"/>
  <c r="R58" i="48"/>
  <c r="P58" i="48"/>
  <c r="O58" i="48"/>
  <c r="M58" i="48"/>
  <c r="L58" i="48"/>
  <c r="J58" i="48"/>
  <c r="I58" i="48"/>
  <c r="K57" i="48"/>
  <c r="N57" i="48" s="1"/>
  <c r="Q57" i="48" s="1"/>
  <c r="Q56" i="48" s="1"/>
  <c r="AE56" i="48"/>
  <c r="AD56" i="48"/>
  <c r="AC56" i="48"/>
  <c r="AB56" i="48"/>
  <c r="AA56" i="48"/>
  <c r="Z56" i="48"/>
  <c r="Y56" i="48"/>
  <c r="X56" i="48"/>
  <c r="V56" i="48"/>
  <c r="U56" i="48"/>
  <c r="S56" i="48"/>
  <c r="R56" i="48"/>
  <c r="P56" i="48"/>
  <c r="O56" i="48"/>
  <c r="M56" i="48"/>
  <c r="L56" i="48"/>
  <c r="J56" i="48"/>
  <c r="I56" i="48"/>
  <c r="H56" i="48"/>
  <c r="K55" i="48"/>
  <c r="N55" i="48" s="1"/>
  <c r="AE54" i="48"/>
  <c r="AD54" i="48"/>
  <c r="AC54" i="48"/>
  <c r="AB54" i="48"/>
  <c r="AA54" i="48"/>
  <c r="Z54" i="48"/>
  <c r="Y54" i="48"/>
  <c r="X54" i="48"/>
  <c r="V54" i="48"/>
  <c r="U54" i="48"/>
  <c r="S54" i="48"/>
  <c r="R54" i="48"/>
  <c r="P54" i="48"/>
  <c r="O54" i="48"/>
  <c r="M54" i="48"/>
  <c r="L54" i="48"/>
  <c r="J54" i="48"/>
  <c r="I54" i="48"/>
  <c r="H54" i="48"/>
  <c r="K53" i="48"/>
  <c r="N53" i="48" s="1"/>
  <c r="AE52" i="48"/>
  <c r="AD52" i="48"/>
  <c r="AC52" i="48"/>
  <c r="AB52" i="48"/>
  <c r="AA52" i="48"/>
  <c r="Z52" i="48"/>
  <c r="Y52" i="48"/>
  <c r="X52" i="48"/>
  <c r="V52" i="48"/>
  <c r="U52" i="48"/>
  <c r="S52" i="48"/>
  <c r="R52" i="48"/>
  <c r="P52" i="48"/>
  <c r="O52" i="48"/>
  <c r="M52" i="48"/>
  <c r="L52" i="48"/>
  <c r="J52" i="48"/>
  <c r="I52" i="48"/>
  <c r="K51" i="48"/>
  <c r="N51" i="48" s="1"/>
  <c r="Q51" i="48" s="1"/>
  <c r="T51" i="48" s="1"/>
  <c r="W51" i="48" s="1"/>
  <c r="K50" i="48"/>
  <c r="K49" i="48"/>
  <c r="N49" i="48" s="1"/>
  <c r="Q49" i="48" s="1"/>
  <c r="T49" i="48" s="1"/>
  <c r="AE48" i="48"/>
  <c r="AD48" i="48"/>
  <c r="AC48" i="48"/>
  <c r="AB48" i="48"/>
  <c r="AA48" i="48"/>
  <c r="Z48" i="48"/>
  <c r="Y48" i="48"/>
  <c r="X48" i="48"/>
  <c r="V48" i="48"/>
  <c r="U48" i="48"/>
  <c r="S48" i="48"/>
  <c r="R48" i="48"/>
  <c r="P48" i="48"/>
  <c r="O48" i="48"/>
  <c r="M48" i="48"/>
  <c r="L48" i="48"/>
  <c r="J48" i="48"/>
  <c r="I48" i="48"/>
  <c r="H48" i="48"/>
  <c r="K47" i="48"/>
  <c r="K46" i="48" s="1"/>
  <c r="AE46" i="48"/>
  <c r="AD46" i="48"/>
  <c r="AC46" i="48"/>
  <c r="AB46" i="48"/>
  <c r="AA46" i="48"/>
  <c r="Z46" i="48"/>
  <c r="Y46" i="48"/>
  <c r="X46" i="48"/>
  <c r="V46" i="48"/>
  <c r="U46" i="48"/>
  <c r="S46" i="48"/>
  <c r="R46" i="48"/>
  <c r="P46" i="48"/>
  <c r="O46" i="48"/>
  <c r="M46" i="48"/>
  <c r="L46" i="48"/>
  <c r="J46" i="48"/>
  <c r="I46" i="48"/>
  <c r="H46" i="48"/>
  <c r="K45" i="48"/>
  <c r="K44" i="48" s="1"/>
  <c r="AE44" i="48"/>
  <c r="AD44" i="48"/>
  <c r="AC44" i="48"/>
  <c r="AB44" i="48"/>
  <c r="AA44" i="48"/>
  <c r="Z44" i="48"/>
  <c r="Y44" i="48"/>
  <c r="X44" i="48"/>
  <c r="V44" i="48"/>
  <c r="U44" i="48"/>
  <c r="S44" i="48"/>
  <c r="R44" i="48"/>
  <c r="P44" i="48"/>
  <c r="O44" i="48"/>
  <c r="M44" i="48"/>
  <c r="L44" i="48"/>
  <c r="J44" i="48"/>
  <c r="I44" i="48"/>
  <c r="H44" i="48"/>
  <c r="K43" i="48"/>
  <c r="N43" i="48" s="1"/>
  <c r="Q43" i="48" s="1"/>
  <c r="Q42" i="48" s="1"/>
  <c r="AE42" i="48"/>
  <c r="AD42" i="48"/>
  <c r="AC42" i="48"/>
  <c r="AB42" i="48"/>
  <c r="AA42" i="48"/>
  <c r="Z42" i="48"/>
  <c r="Y42" i="48"/>
  <c r="X42" i="48"/>
  <c r="V42" i="48"/>
  <c r="U42" i="48"/>
  <c r="S42" i="48"/>
  <c r="R42" i="48"/>
  <c r="P42" i="48"/>
  <c r="O42" i="48"/>
  <c r="M42" i="48"/>
  <c r="L42" i="48"/>
  <c r="J42" i="48"/>
  <c r="I42" i="48"/>
  <c r="H42" i="48"/>
  <c r="AE38" i="48"/>
  <c r="AA38" i="48"/>
  <c r="K38" i="48"/>
  <c r="N38" i="48" s="1"/>
  <c r="Q38" i="48" s="1"/>
  <c r="T38" i="48" s="1"/>
  <c r="W38" i="48" s="1"/>
  <c r="K37" i="48"/>
  <c r="K36" i="48" s="1"/>
  <c r="AE36" i="48"/>
  <c r="AD36" i="48"/>
  <c r="AC36" i="48"/>
  <c r="AB36" i="48"/>
  <c r="AA36" i="48"/>
  <c r="Z36" i="48"/>
  <c r="Y36" i="48"/>
  <c r="X36" i="48"/>
  <c r="V36" i="48"/>
  <c r="U36" i="48"/>
  <c r="S36" i="48"/>
  <c r="R36" i="48"/>
  <c r="P36" i="48"/>
  <c r="O36" i="48"/>
  <c r="M36" i="48"/>
  <c r="L36" i="48"/>
  <c r="J36" i="48"/>
  <c r="I36" i="48"/>
  <c r="K35" i="48"/>
  <c r="K34" i="48" s="1"/>
  <c r="AE34" i="48"/>
  <c r="AD34" i="48"/>
  <c r="AC34" i="48"/>
  <c r="AB34" i="48"/>
  <c r="AA34" i="48"/>
  <c r="Z34" i="48"/>
  <c r="Y34" i="48"/>
  <c r="X34" i="48"/>
  <c r="V34" i="48"/>
  <c r="U34" i="48"/>
  <c r="S34" i="48"/>
  <c r="R34" i="48"/>
  <c r="P34" i="48"/>
  <c r="O34" i="48"/>
  <c r="M34" i="48"/>
  <c r="L34" i="48"/>
  <c r="J34" i="48"/>
  <c r="I34" i="48"/>
  <c r="K33" i="48"/>
  <c r="K32" i="48" s="1"/>
  <c r="AE32" i="48"/>
  <c r="AD32" i="48"/>
  <c r="AC32" i="48"/>
  <c r="AB32" i="48"/>
  <c r="AA32" i="48"/>
  <c r="Z32" i="48"/>
  <c r="Y32" i="48"/>
  <c r="X32" i="48"/>
  <c r="V32" i="48"/>
  <c r="U32" i="48"/>
  <c r="S32" i="48"/>
  <c r="R32" i="48"/>
  <c r="P32" i="48"/>
  <c r="O32" i="48"/>
  <c r="M32" i="48"/>
  <c r="L32" i="48"/>
  <c r="J32" i="48"/>
  <c r="I32" i="48"/>
  <c r="K31" i="48"/>
  <c r="N31" i="48" s="1"/>
  <c r="Q31" i="48" s="1"/>
  <c r="Q30" i="48" s="1"/>
  <c r="AE30" i="48"/>
  <c r="AD30" i="48"/>
  <c r="AC30" i="48"/>
  <c r="AC29" i="48" s="1"/>
  <c r="AC28" i="48" s="1"/>
  <c r="AB30" i="48"/>
  <c r="AA30" i="48"/>
  <c r="Z30" i="48"/>
  <c r="Y30" i="48"/>
  <c r="X30" i="48"/>
  <c r="V30" i="48"/>
  <c r="U30" i="48"/>
  <c r="S30" i="48"/>
  <c r="R30" i="48"/>
  <c r="P30" i="48"/>
  <c r="O30" i="48"/>
  <c r="N30" i="48"/>
  <c r="M30" i="48"/>
  <c r="L30" i="48"/>
  <c r="K30" i="48"/>
  <c r="J30" i="48"/>
  <c r="I30" i="48"/>
  <c r="H29" i="48"/>
  <c r="N24" i="48"/>
  <c r="Q24" i="48" s="1"/>
  <c r="T24" i="48" s="1"/>
  <c r="W24" i="48" s="1"/>
  <c r="N23" i="48"/>
  <c r="Q23" i="48" s="1"/>
  <c r="T23" i="48" s="1"/>
  <c r="W23" i="48" s="1"/>
  <c r="K22" i="48"/>
  <c r="N22" i="48" s="1"/>
  <c r="Q22" i="48" s="1"/>
  <c r="AE21" i="48"/>
  <c r="AE20" i="48" s="1"/>
  <c r="AD21" i="48"/>
  <c r="AC21" i="48"/>
  <c r="AC20" i="48" s="1"/>
  <c r="AC19" i="48" s="1"/>
  <c r="AB21" i="48"/>
  <c r="AA21" i="48"/>
  <c r="Z21" i="48"/>
  <c r="Z20" i="48" s="1"/>
  <c r="Z19" i="48" s="1"/>
  <c r="Y21" i="48"/>
  <c r="Y20" i="48" s="1"/>
  <c r="Y19" i="48" s="1"/>
  <c r="Y18" i="48" s="1"/>
  <c r="Y17" i="48" s="1"/>
  <c r="Y16" i="48" s="1"/>
  <c r="Y15" i="48" s="1"/>
  <c r="X21" i="48"/>
  <c r="X20" i="48" s="1"/>
  <c r="X19" i="48" s="1"/>
  <c r="X18" i="48" s="1"/>
  <c r="X17" i="48" s="1"/>
  <c r="X16" i="48" s="1"/>
  <c r="X15" i="48" s="1"/>
  <c r="V21" i="48"/>
  <c r="V20" i="48" s="1"/>
  <c r="V19" i="48" s="1"/>
  <c r="V18" i="48" s="1"/>
  <c r="V17" i="48" s="1"/>
  <c r="V16" i="48" s="1"/>
  <c r="V15" i="48" s="1"/>
  <c r="U21" i="48"/>
  <c r="U20" i="48" s="1"/>
  <c r="U19" i="48" s="1"/>
  <c r="S21" i="48"/>
  <c r="S20" i="48" s="1"/>
  <c r="S19" i="48" s="1"/>
  <c r="R21" i="48"/>
  <c r="R20" i="48" s="1"/>
  <c r="R19" i="48" s="1"/>
  <c r="R18" i="48" s="1"/>
  <c r="R17" i="48" s="1"/>
  <c r="R16" i="48" s="1"/>
  <c r="R15" i="48" s="1"/>
  <c r="P21" i="48"/>
  <c r="P20" i="48" s="1"/>
  <c r="P19" i="48" s="1"/>
  <c r="O21" i="48"/>
  <c r="O20" i="48" s="1"/>
  <c r="O19" i="48" s="1"/>
  <c r="M21" i="48"/>
  <c r="M20" i="48" s="1"/>
  <c r="M19" i="48" s="1"/>
  <c r="L21" i="48"/>
  <c r="J21" i="48"/>
  <c r="J20" i="48" s="1"/>
  <c r="J19" i="48" s="1"/>
  <c r="J18" i="48" s="1"/>
  <c r="J17" i="48" s="1"/>
  <c r="J16" i="48" s="1"/>
  <c r="J15" i="48" s="1"/>
  <c r="I21" i="48"/>
  <c r="I20" i="48" s="1"/>
  <c r="I19" i="48" s="1"/>
  <c r="I18" i="48" s="1"/>
  <c r="I17" i="48" s="1"/>
  <c r="I16" i="48" s="1"/>
  <c r="I15" i="48" s="1"/>
  <c r="H21" i="48"/>
  <c r="H20" i="48" s="1"/>
  <c r="H19" i="48" s="1"/>
  <c r="AD20" i="48"/>
  <c r="AD19" i="48" s="1"/>
  <c r="AB20" i="48"/>
  <c r="AB19" i="48" s="1"/>
  <c r="L20" i="48"/>
  <c r="L19" i="48" s="1"/>
  <c r="H17" i="48"/>
  <c r="P11" i="48"/>
  <c r="O11" i="48"/>
  <c r="N11" i="48"/>
  <c r="AC1" i="48"/>
  <c r="Y29" i="48" l="1"/>
  <c r="Y28" i="48" s="1"/>
  <c r="Q157" i="48"/>
  <c r="H85" i="48"/>
  <c r="N218" i="48"/>
  <c r="I60" i="48"/>
  <c r="P241" i="48"/>
  <c r="P240" i="48" s="1"/>
  <c r="P239" i="48" s="1"/>
  <c r="N191" i="48"/>
  <c r="Q191" i="48" s="1"/>
  <c r="AE214" i="48"/>
  <c r="K78" i="48"/>
  <c r="K77" i="48" s="1"/>
  <c r="K76" i="48" s="1"/>
  <c r="K75" i="48" s="1"/>
  <c r="K74" i="48" s="1"/>
  <c r="M103" i="48"/>
  <c r="M95" i="48" s="1"/>
  <c r="Y129" i="48"/>
  <c r="K168" i="48"/>
  <c r="O103" i="48"/>
  <c r="O95" i="48" s="1"/>
  <c r="O94" i="48" s="1"/>
  <c r="O93" i="48" s="1"/>
  <c r="O92" i="48" s="1"/>
  <c r="K225" i="48"/>
  <c r="P103" i="48"/>
  <c r="R137" i="48"/>
  <c r="L129" i="48"/>
  <c r="L128" i="48" s="1"/>
  <c r="L127" i="48" s="1"/>
  <c r="L126" i="48" s="1"/>
  <c r="L125" i="48" s="1"/>
  <c r="S137" i="48"/>
  <c r="S134" i="48" s="1"/>
  <c r="AE252" i="48"/>
  <c r="H115" i="48"/>
  <c r="H114" i="48" s="1"/>
  <c r="K228" i="48"/>
  <c r="AA88" i="48"/>
  <c r="U85" i="48"/>
  <c r="U84" i="48" s="1"/>
  <c r="U83" i="48" s="1"/>
  <c r="U82" i="48" s="1"/>
  <c r="U81" i="48" s="1"/>
  <c r="R129" i="48"/>
  <c r="R12" i="48" s="1"/>
  <c r="N131" i="48"/>
  <c r="N130" i="48" s="1"/>
  <c r="T57" i="48"/>
  <c r="I115" i="48"/>
  <c r="I114" i="48" s="1"/>
  <c r="T141" i="48"/>
  <c r="T140" i="48" s="1"/>
  <c r="AB29" i="48"/>
  <c r="AB28" i="48" s="1"/>
  <c r="O85" i="48"/>
  <c r="O84" i="48" s="1"/>
  <c r="O83" i="48" s="1"/>
  <c r="O82" i="48" s="1"/>
  <c r="O81" i="48" s="1"/>
  <c r="R103" i="48"/>
  <c r="R95" i="48" s="1"/>
  <c r="R94" i="48" s="1"/>
  <c r="R93" i="48" s="1"/>
  <c r="R92" i="48" s="1"/>
  <c r="R115" i="48"/>
  <c r="R114" i="48" s="1"/>
  <c r="I214" i="48"/>
  <c r="K243" i="48"/>
  <c r="K242" i="48" s="1"/>
  <c r="K241" i="48" s="1"/>
  <c r="K240" i="48" s="1"/>
  <c r="K239" i="48" s="1"/>
  <c r="AA247" i="48"/>
  <c r="AA246" i="48" s="1"/>
  <c r="N45" i="48"/>
  <c r="S85" i="48"/>
  <c r="S84" i="48" s="1"/>
  <c r="S83" i="48" s="1"/>
  <c r="S82" i="48" s="1"/>
  <c r="S81" i="48" s="1"/>
  <c r="U103" i="48"/>
  <c r="I129" i="48"/>
  <c r="I128" i="48" s="1"/>
  <c r="I127" i="48" s="1"/>
  <c r="I126" i="48" s="1"/>
  <c r="I125" i="48" s="1"/>
  <c r="P134" i="48"/>
  <c r="V60" i="48"/>
  <c r="V41" i="48" s="1"/>
  <c r="V40" i="48" s="1"/>
  <c r="V39" i="48" s="1"/>
  <c r="M85" i="48"/>
  <c r="M84" i="48" s="1"/>
  <c r="M83" i="48" s="1"/>
  <c r="M82" i="48" s="1"/>
  <c r="M81" i="48" s="1"/>
  <c r="V103" i="48"/>
  <c r="M129" i="48"/>
  <c r="M128" i="48" s="1"/>
  <c r="M127" i="48" s="1"/>
  <c r="M126" i="48" s="1"/>
  <c r="M125" i="48" s="1"/>
  <c r="N247" i="48"/>
  <c r="N246" i="48" s="1"/>
  <c r="T68" i="48"/>
  <c r="T67" i="48" s="1"/>
  <c r="AA212" i="48"/>
  <c r="H192" i="48"/>
  <c r="AD129" i="48"/>
  <c r="AD12" i="48" s="1"/>
  <c r="Q138" i="48"/>
  <c r="Q137" i="48" s="1"/>
  <c r="Q134" i="48" s="1"/>
  <c r="R134" i="48"/>
  <c r="AC214" i="48"/>
  <c r="AD214" i="48"/>
  <c r="M60" i="48"/>
  <c r="M41" i="48" s="1"/>
  <c r="M40" i="48" s="1"/>
  <c r="M39" i="48" s="1"/>
  <c r="M27" i="48" s="1"/>
  <c r="M26" i="48" s="1"/>
  <c r="M25" i="48" s="1"/>
  <c r="M29" i="48"/>
  <c r="M28" i="48" s="1"/>
  <c r="J103" i="48"/>
  <c r="J95" i="48" s="1"/>
  <c r="P129" i="48"/>
  <c r="P12" i="48" s="1"/>
  <c r="L192" i="48"/>
  <c r="K202" i="48"/>
  <c r="L214" i="48"/>
  <c r="U137" i="48"/>
  <c r="U134" i="48" s="1"/>
  <c r="V192" i="48"/>
  <c r="AA242" i="48"/>
  <c r="AA241" i="48" s="1"/>
  <c r="AD29" i="48"/>
  <c r="AD28" i="48" s="1"/>
  <c r="P29" i="48"/>
  <c r="P28" i="48" s="1"/>
  <c r="N35" i="48"/>
  <c r="Q35" i="48" s="1"/>
  <c r="Q34" i="48" s="1"/>
  <c r="AB103" i="48"/>
  <c r="AB95" i="48" s="1"/>
  <c r="AB94" i="48" s="1"/>
  <c r="AB93" i="48" s="1"/>
  <c r="AB92" i="48" s="1"/>
  <c r="S129" i="48"/>
  <c r="S12" i="48" s="1"/>
  <c r="Q131" i="48"/>
  <c r="Q130" i="48" s="1"/>
  <c r="T136" i="48"/>
  <c r="K197" i="48"/>
  <c r="K21" i="48"/>
  <c r="K20" i="48" s="1"/>
  <c r="K19" i="48" s="1"/>
  <c r="K18" i="48" s="1"/>
  <c r="K17" i="48" s="1"/>
  <c r="K16" i="48" s="1"/>
  <c r="K15" i="48" s="1"/>
  <c r="S103" i="48"/>
  <c r="S95" i="48" s="1"/>
  <c r="J85" i="48"/>
  <c r="J84" i="48" s="1"/>
  <c r="J83" i="48" s="1"/>
  <c r="J82" i="48" s="1"/>
  <c r="J81" i="48" s="1"/>
  <c r="V214" i="48"/>
  <c r="Q229" i="48"/>
  <c r="V241" i="48"/>
  <c r="V240" i="48" s="1"/>
  <c r="V239" i="48" s="1"/>
  <c r="V238" i="48" s="1"/>
  <c r="AE247" i="48"/>
  <c r="J60" i="48"/>
  <c r="K86" i="48"/>
  <c r="AD103" i="48"/>
  <c r="AD95" i="48" s="1"/>
  <c r="AD94" i="48" s="1"/>
  <c r="AD93" i="48" s="1"/>
  <c r="AD92" i="48" s="1"/>
  <c r="V153" i="48"/>
  <c r="AA189" i="48"/>
  <c r="X214" i="48"/>
  <c r="K215" i="48"/>
  <c r="K111" i="48"/>
  <c r="K110" i="48" s="1"/>
  <c r="L85" i="48"/>
  <c r="L84" i="48" s="1"/>
  <c r="L83" i="48" s="1"/>
  <c r="L82" i="48" s="1"/>
  <c r="L81" i="48" s="1"/>
  <c r="S192" i="48"/>
  <c r="J29" i="48"/>
  <c r="J28" i="48" s="1"/>
  <c r="P153" i="48"/>
  <c r="AD41" i="48"/>
  <c r="AD40" i="48" s="1"/>
  <c r="AD39" i="48" s="1"/>
  <c r="S153" i="48"/>
  <c r="J192" i="48"/>
  <c r="Z129" i="48"/>
  <c r="N59" i="48"/>
  <c r="N58" i="48" s="1"/>
  <c r="U95" i="48"/>
  <c r="U94" i="48" s="1"/>
  <c r="U93" i="48" s="1"/>
  <c r="U92" i="48" s="1"/>
  <c r="AB129" i="48"/>
  <c r="AC129" i="48"/>
  <c r="AC12" i="48" s="1"/>
  <c r="O137" i="48"/>
  <c r="O134" i="48" s="1"/>
  <c r="N137" i="48"/>
  <c r="K230" i="48"/>
  <c r="AA252" i="48"/>
  <c r="Q55" i="48"/>
  <c r="N54" i="48"/>
  <c r="T97" i="48"/>
  <c r="T96" i="48" s="1"/>
  <c r="T11" i="48" s="1"/>
  <c r="W98" i="48"/>
  <c r="W97" i="48" s="1"/>
  <c r="P115" i="48"/>
  <c r="P114" i="48" s="1"/>
  <c r="AA129" i="48"/>
  <c r="AA12" i="48" s="1"/>
  <c r="Q226" i="48"/>
  <c r="X128" i="48"/>
  <c r="X127" i="48" s="1"/>
  <c r="X126" i="48" s="1"/>
  <c r="X125" i="48" s="1"/>
  <c r="AC128" i="48"/>
  <c r="AC127" i="48" s="1"/>
  <c r="AC126" i="48" s="1"/>
  <c r="AC125" i="48" s="1"/>
  <c r="Q21" i="48"/>
  <c r="Q20" i="48" s="1"/>
  <c r="Q19" i="48" s="1"/>
  <c r="T22" i="48"/>
  <c r="T21" i="48" s="1"/>
  <c r="T20" i="48" s="1"/>
  <c r="T19" i="48" s="1"/>
  <c r="Q112" i="48"/>
  <c r="N111" i="48"/>
  <c r="N110" i="48" s="1"/>
  <c r="J128" i="48"/>
  <c r="J127" i="48" s="1"/>
  <c r="J126" i="48" s="1"/>
  <c r="J125" i="48" s="1"/>
  <c r="J12" i="48"/>
  <c r="AA20" i="48"/>
  <c r="R29" i="48"/>
  <c r="K52" i="48"/>
  <c r="K54" i="48"/>
  <c r="I85" i="48"/>
  <c r="I84" i="48" s="1"/>
  <c r="I83" i="48" s="1"/>
  <c r="I82" i="48" s="1"/>
  <c r="I81" i="48" s="1"/>
  <c r="Y85" i="48"/>
  <c r="Y84" i="48" s="1"/>
  <c r="Y83" i="48" s="1"/>
  <c r="Y82" i="48" s="1"/>
  <c r="Y81" i="48" s="1"/>
  <c r="L115" i="48"/>
  <c r="L114" i="48" s="1"/>
  <c r="N134" i="48"/>
  <c r="N160" i="48"/>
  <c r="AA153" i="48"/>
  <c r="K212" i="48"/>
  <c r="H214" i="48"/>
  <c r="N227" i="48"/>
  <c r="Q227" i="48" s="1"/>
  <c r="T227" i="48" s="1"/>
  <c r="W227" i="48" s="1"/>
  <c r="R214" i="48"/>
  <c r="Z241" i="48"/>
  <c r="Z240" i="48" s="1"/>
  <c r="Z239" i="48" s="1"/>
  <c r="Z238" i="48" s="1"/>
  <c r="O128" i="48"/>
  <c r="O127" i="48" s="1"/>
  <c r="O126" i="48" s="1"/>
  <c r="O125" i="48" s="1"/>
  <c r="S29" i="48"/>
  <c r="S28" i="48" s="1"/>
  <c r="AE41" i="48"/>
  <c r="X41" i="48"/>
  <c r="X40" i="48" s="1"/>
  <c r="X39" i="48" s="1"/>
  <c r="Z85" i="48"/>
  <c r="Z84" i="48" s="1"/>
  <c r="Z83" i="48" s="1"/>
  <c r="Z82" i="48" s="1"/>
  <c r="Z81" i="48" s="1"/>
  <c r="J115" i="48"/>
  <c r="J114" i="48" s="1"/>
  <c r="V29" i="48"/>
  <c r="V28" i="48" s="1"/>
  <c r="T31" i="48"/>
  <c r="W31" i="48" s="1"/>
  <c r="W30" i="48" s="1"/>
  <c r="N33" i="48"/>
  <c r="N32" i="48" s="1"/>
  <c r="N37" i="48"/>
  <c r="N47" i="48"/>
  <c r="H41" i="48"/>
  <c r="H40" i="48" s="1"/>
  <c r="P60" i="48"/>
  <c r="J214" i="48"/>
  <c r="N217" i="48"/>
  <c r="Q217" i="48" s="1"/>
  <c r="T217" i="48" s="1"/>
  <c r="W217" i="48" s="1"/>
  <c r="K232" i="48"/>
  <c r="I238" i="48"/>
  <c r="AE19" i="48"/>
  <c r="I41" i="48"/>
  <c r="I40" i="48" s="1"/>
  <c r="I39" i="48" s="1"/>
  <c r="Z41" i="48"/>
  <c r="Z40" i="48" s="1"/>
  <c r="Z39" i="48" s="1"/>
  <c r="I153" i="48"/>
  <c r="Z153" i="48"/>
  <c r="X29" i="48"/>
  <c r="X28" i="48" s="1"/>
  <c r="K56" i="48"/>
  <c r="L60" i="48"/>
  <c r="L41" i="48" s="1"/>
  <c r="L40" i="48" s="1"/>
  <c r="L39" i="48" s="1"/>
  <c r="W68" i="48"/>
  <c r="W67" i="48" s="1"/>
  <c r="N78" i="48"/>
  <c r="N77" i="48" s="1"/>
  <c r="N76" i="48" s="1"/>
  <c r="N75" i="48" s="1"/>
  <c r="N74" i="48" s="1"/>
  <c r="AC103" i="48"/>
  <c r="AC95" i="48" s="1"/>
  <c r="AC94" i="48" s="1"/>
  <c r="AC93" i="48" s="1"/>
  <c r="AC92" i="48" s="1"/>
  <c r="X153" i="48"/>
  <c r="Y192" i="48"/>
  <c r="AB85" i="48"/>
  <c r="AB84" i="48" s="1"/>
  <c r="AB83" i="48" s="1"/>
  <c r="AB82" i="48" s="1"/>
  <c r="AB81" i="48" s="1"/>
  <c r="V95" i="48"/>
  <c r="V134" i="48"/>
  <c r="O192" i="48"/>
  <c r="Q97" i="48"/>
  <c r="Q96" i="48" s="1"/>
  <c r="Q11" i="48" s="1"/>
  <c r="AC41" i="48"/>
  <c r="AC40" i="48" s="1"/>
  <c r="AC39" i="48" s="1"/>
  <c r="AC27" i="48" s="1"/>
  <c r="AC26" i="48" s="1"/>
  <c r="AC25" i="48" s="1"/>
  <c r="AA103" i="48"/>
  <c r="K104" i="48"/>
  <c r="T157" i="48"/>
  <c r="N56" i="48"/>
  <c r="Q78" i="48"/>
  <c r="Q77" i="48" s="1"/>
  <c r="Q76" i="48" s="1"/>
  <c r="Q75" i="48" s="1"/>
  <c r="Q74" i="48" s="1"/>
  <c r="Y103" i="48"/>
  <c r="Y95" i="48" s="1"/>
  <c r="Y94" i="48" s="1"/>
  <c r="Y93" i="48" s="1"/>
  <c r="Y92" i="48" s="1"/>
  <c r="L153" i="48"/>
  <c r="Y214" i="48"/>
  <c r="AC241" i="48"/>
  <c r="AC240" i="48" s="1"/>
  <c r="AC239" i="48" s="1"/>
  <c r="AC238" i="48" s="1"/>
  <c r="S241" i="48"/>
  <c r="S240" i="48" s="1"/>
  <c r="S239" i="48" s="1"/>
  <c r="S238" i="48" s="1"/>
  <c r="K253" i="48"/>
  <c r="K252" i="48" s="1"/>
  <c r="K251" i="48" s="1"/>
  <c r="K250" i="48" s="1"/>
  <c r="K249" i="48" s="1"/>
  <c r="L29" i="48"/>
  <c r="L28" i="48" s="1"/>
  <c r="Z103" i="48"/>
  <c r="Z95" i="48" s="1"/>
  <c r="Z94" i="48" s="1"/>
  <c r="Z93" i="48" s="1"/>
  <c r="Z92" i="48" s="1"/>
  <c r="AC153" i="48"/>
  <c r="N190" i="48"/>
  <c r="N189" i="48" s="1"/>
  <c r="M192" i="48"/>
  <c r="K218" i="48"/>
  <c r="Z214" i="48"/>
  <c r="S214" i="48"/>
  <c r="K29" i="48"/>
  <c r="K28" i="48" s="1"/>
  <c r="O29" i="48"/>
  <c r="O28" i="48" s="1"/>
  <c r="V115" i="48"/>
  <c r="V114" i="48" s="1"/>
  <c r="U129" i="48"/>
  <c r="AD153" i="48"/>
  <c r="K200" i="48"/>
  <c r="K220" i="48"/>
  <c r="U60" i="48"/>
  <c r="V85" i="48"/>
  <c r="V84" i="48" s="1"/>
  <c r="V83" i="48" s="1"/>
  <c r="V82" i="48" s="1"/>
  <c r="V81" i="48" s="1"/>
  <c r="L103" i="48"/>
  <c r="L95" i="48" s="1"/>
  <c r="I103" i="48"/>
  <c r="I95" i="48" s="1"/>
  <c r="I94" i="48" s="1"/>
  <c r="I93" i="48" s="1"/>
  <c r="V129" i="48"/>
  <c r="V12" i="48" s="1"/>
  <c r="U214" i="48"/>
  <c r="R238" i="48"/>
  <c r="J238" i="48"/>
  <c r="M18" i="48"/>
  <c r="M17" i="48" s="1"/>
  <c r="M16" i="48" s="1"/>
  <c r="M15" i="48" s="1"/>
  <c r="AB18" i="48"/>
  <c r="AB17" i="48" s="1"/>
  <c r="AB16" i="48" s="1"/>
  <c r="AB15" i="48" s="1"/>
  <c r="S18" i="48"/>
  <c r="S17" i="48" s="1"/>
  <c r="S16" i="48" s="1"/>
  <c r="S15" i="48" s="1"/>
  <c r="AD18" i="48"/>
  <c r="AD17" i="48" s="1"/>
  <c r="AD16" i="48" s="1"/>
  <c r="AD15" i="48" s="1"/>
  <c r="U18" i="48"/>
  <c r="U17" i="48" s="1"/>
  <c r="U16" i="48" s="1"/>
  <c r="U15" i="48" s="1"/>
  <c r="T78" i="48"/>
  <c r="T77" i="48" s="1"/>
  <c r="T76" i="48" s="1"/>
  <c r="T75" i="48" s="1"/>
  <c r="T74" i="48" s="1"/>
  <c r="W79" i="48"/>
  <c r="R28" i="48"/>
  <c r="W49" i="48"/>
  <c r="AC18" i="48"/>
  <c r="AC17" i="48" s="1"/>
  <c r="AC16" i="48" s="1"/>
  <c r="AC15" i="48" s="1"/>
  <c r="O18" i="48"/>
  <c r="O17" i="48" s="1"/>
  <c r="O16" i="48" s="1"/>
  <c r="O15" i="48" s="1"/>
  <c r="Z18" i="48"/>
  <c r="Z17" i="48" s="1"/>
  <c r="Z16" i="48" s="1"/>
  <c r="Z15" i="48" s="1"/>
  <c r="Q18" i="48"/>
  <c r="Q17" i="48" s="1"/>
  <c r="Q16" i="48" s="1"/>
  <c r="Q15" i="48" s="1"/>
  <c r="P18" i="48"/>
  <c r="P17" i="48" s="1"/>
  <c r="P16" i="48" s="1"/>
  <c r="P15" i="48" s="1"/>
  <c r="T56" i="48"/>
  <c r="W57" i="48"/>
  <c r="AE40" i="48"/>
  <c r="U41" i="48"/>
  <c r="U40" i="48" s="1"/>
  <c r="U39" i="48" s="1"/>
  <c r="N21" i="48"/>
  <c r="N20" i="48" s="1"/>
  <c r="N19" i="48" s="1"/>
  <c r="AA29" i="48"/>
  <c r="T43" i="48"/>
  <c r="AA60" i="48"/>
  <c r="P95" i="48"/>
  <c r="P94" i="48" s="1"/>
  <c r="P93" i="48" s="1"/>
  <c r="K42" i="48"/>
  <c r="K48" i="48"/>
  <c r="N50" i="48"/>
  <c r="Q50" i="48" s="1"/>
  <c r="T50" i="48" s="1"/>
  <c r="W50" i="48" s="1"/>
  <c r="Q87" i="48"/>
  <c r="AA95" i="48"/>
  <c r="N122" i="48"/>
  <c r="N121" i="48" s="1"/>
  <c r="Q123" i="48"/>
  <c r="S115" i="48"/>
  <c r="S114" i="48" s="1"/>
  <c r="U29" i="48"/>
  <c r="U28" i="48" s="1"/>
  <c r="N44" i="48"/>
  <c r="Q45" i="48"/>
  <c r="K61" i="48"/>
  <c r="K60" i="48" s="1"/>
  <c r="N62" i="48"/>
  <c r="T105" i="48"/>
  <c r="L18" i="48"/>
  <c r="L17" i="48" s="1"/>
  <c r="L16" i="48" s="1"/>
  <c r="L15" i="48" s="1"/>
  <c r="I29" i="48"/>
  <c r="O60" i="48"/>
  <c r="O41" i="48" s="1"/>
  <c r="O40" i="48" s="1"/>
  <c r="N42" i="48"/>
  <c r="N63" i="48"/>
  <c r="Q64" i="48"/>
  <c r="AE77" i="48"/>
  <c r="J41" i="48"/>
  <c r="J40" i="48" s="1"/>
  <c r="J39" i="48" s="1"/>
  <c r="J27" i="48" s="1"/>
  <c r="J26" i="48" s="1"/>
  <c r="J25" i="48" s="1"/>
  <c r="Y41" i="48"/>
  <c r="Y40" i="48" s="1"/>
  <c r="Y39" i="48" s="1"/>
  <c r="Y27" i="48" s="1"/>
  <c r="Y26" i="48" s="1"/>
  <c r="Y25" i="48" s="1"/>
  <c r="R60" i="48"/>
  <c r="R41" i="48" s="1"/>
  <c r="R40" i="48" s="1"/>
  <c r="K89" i="48"/>
  <c r="K88" i="48" s="1"/>
  <c r="N90" i="48"/>
  <c r="N106" i="48"/>
  <c r="K116" i="48"/>
  <c r="Z29" i="48"/>
  <c r="Z28" i="48" s="1"/>
  <c r="Q33" i="48"/>
  <c r="P41" i="48"/>
  <c r="P40" i="48" s="1"/>
  <c r="P39" i="48" s="1"/>
  <c r="P27" i="48" s="1"/>
  <c r="P26" i="48" s="1"/>
  <c r="P25" i="48" s="1"/>
  <c r="S60" i="48"/>
  <c r="S41" i="48" s="1"/>
  <c r="S40" i="48" s="1"/>
  <c r="S39" i="48" s="1"/>
  <c r="S27" i="48" s="1"/>
  <c r="S26" i="48" s="1"/>
  <c r="S25" i="48" s="1"/>
  <c r="Q69" i="48"/>
  <c r="T70" i="48"/>
  <c r="AA75" i="48"/>
  <c r="N116" i="48"/>
  <c r="Q117" i="48"/>
  <c r="O12" i="48"/>
  <c r="AB41" i="48"/>
  <c r="AB40" i="48" s="1"/>
  <c r="AB39" i="48" s="1"/>
  <c r="AB27" i="48" s="1"/>
  <c r="AB26" i="48" s="1"/>
  <c r="AB25" i="48" s="1"/>
  <c r="AE29" i="48"/>
  <c r="N52" i="48"/>
  <c r="Q53" i="48"/>
  <c r="Q71" i="48"/>
  <c r="T72" i="48"/>
  <c r="N66" i="48"/>
  <c r="M115" i="48"/>
  <c r="M114" i="48" s="1"/>
  <c r="M94" i="48" s="1"/>
  <c r="M93" i="48" s="1"/>
  <c r="AE103" i="48"/>
  <c r="Q59" i="48"/>
  <c r="AA85" i="48"/>
  <c r="AC85" i="48"/>
  <c r="AC84" i="48" s="1"/>
  <c r="AC83" i="48" s="1"/>
  <c r="AC82" i="48" s="1"/>
  <c r="AC81" i="48" s="1"/>
  <c r="AA115" i="48"/>
  <c r="AD85" i="48"/>
  <c r="AD84" i="48" s="1"/>
  <c r="AD83" i="48" s="1"/>
  <c r="AD82" i="48" s="1"/>
  <c r="AD81" i="48" s="1"/>
  <c r="H103" i="48"/>
  <c r="R85" i="48"/>
  <c r="R84" i="48" s="1"/>
  <c r="R83" i="48" s="1"/>
  <c r="R82" i="48" s="1"/>
  <c r="R81" i="48" s="1"/>
  <c r="AE85" i="48"/>
  <c r="X103" i="48"/>
  <c r="X95" i="48" s="1"/>
  <c r="X94" i="48" s="1"/>
  <c r="X93" i="48" s="1"/>
  <c r="X92" i="48" s="1"/>
  <c r="AE115" i="48"/>
  <c r="K122" i="48"/>
  <c r="K121" i="48" s="1"/>
  <c r="N148" i="48"/>
  <c r="N147" i="48" s="1"/>
  <c r="Q149" i="48"/>
  <c r="T135" i="48"/>
  <c r="W136" i="48"/>
  <c r="K154" i="48"/>
  <c r="N156" i="48"/>
  <c r="AE153" i="48"/>
  <c r="Q201" i="48"/>
  <c r="N200" i="48"/>
  <c r="T138" i="48"/>
  <c r="T137" i="48" s="1"/>
  <c r="W139" i="48"/>
  <c r="N182" i="48"/>
  <c r="Q183" i="48"/>
  <c r="Q218" i="48"/>
  <c r="T219" i="48"/>
  <c r="Q221" i="48"/>
  <c r="N220" i="48"/>
  <c r="Q213" i="48"/>
  <c r="N212" i="48"/>
  <c r="J153" i="48"/>
  <c r="R153" i="48"/>
  <c r="R146" i="48" s="1"/>
  <c r="R145" i="48" s="1"/>
  <c r="R144" i="48" s="1"/>
  <c r="R143" i="48" s="1"/>
  <c r="R142" i="48" s="1"/>
  <c r="AB192" i="48"/>
  <c r="T254" i="48"/>
  <c r="K204" i="48"/>
  <c r="N206" i="48"/>
  <c r="Q206" i="48" s="1"/>
  <c r="T206" i="48" s="1"/>
  <c r="W206" i="48" s="1"/>
  <c r="N132" i="48"/>
  <c r="N129" i="48" s="1"/>
  <c r="Q133" i="48"/>
  <c r="M153" i="48"/>
  <c r="P192" i="48"/>
  <c r="AD192" i="48"/>
  <c r="T198" i="48"/>
  <c r="N152" i="48"/>
  <c r="K151" i="48"/>
  <c r="K150" i="48" s="1"/>
  <c r="Q162" i="48"/>
  <c r="AE192" i="48"/>
  <c r="Q216" i="48"/>
  <c r="M214" i="48"/>
  <c r="K132" i="48"/>
  <c r="K129" i="48" s="1"/>
  <c r="K128" i="48" s="1"/>
  <c r="K127" i="48" s="1"/>
  <c r="K126" i="48" s="1"/>
  <c r="K125" i="48" s="1"/>
  <c r="T155" i="48"/>
  <c r="AB153" i="48"/>
  <c r="AA192" i="48"/>
  <c r="AE129" i="48"/>
  <c r="AE12" i="48" s="1"/>
  <c r="R128" i="48"/>
  <c r="R127" i="48" s="1"/>
  <c r="R126" i="48" s="1"/>
  <c r="R125" i="48" s="1"/>
  <c r="AE251" i="48"/>
  <c r="Y153" i="48"/>
  <c r="Q175" i="48"/>
  <c r="N178" i="48"/>
  <c r="K177" i="48"/>
  <c r="AC192" i="48"/>
  <c r="AC146" i="48" s="1"/>
  <c r="AC145" i="48" s="1"/>
  <c r="AC144" i="48" s="1"/>
  <c r="AC143" i="48" s="1"/>
  <c r="AC142" i="48" s="1"/>
  <c r="O153" i="48"/>
  <c r="R192" i="48"/>
  <c r="AA214" i="48"/>
  <c r="K174" i="48"/>
  <c r="N176" i="48"/>
  <c r="Q176" i="48" s="1"/>
  <c r="T176" i="48" s="1"/>
  <c r="W176" i="48" s="1"/>
  <c r="K182" i="48"/>
  <c r="U192" i="48"/>
  <c r="N202" i="48"/>
  <c r="Q203" i="48"/>
  <c r="Q208" i="48"/>
  <c r="N207" i="48"/>
  <c r="T210" i="48"/>
  <c r="O214" i="48"/>
  <c r="AB214" i="48"/>
  <c r="N171" i="48"/>
  <c r="Q180" i="48"/>
  <c r="N179" i="48"/>
  <c r="AE189" i="48"/>
  <c r="P214" i="48"/>
  <c r="N243" i="48"/>
  <c r="N242" i="48" s="1"/>
  <c r="Q244" i="48"/>
  <c r="T131" i="48"/>
  <c r="W141" i="48"/>
  <c r="K161" i="48"/>
  <c r="N163" i="48"/>
  <c r="Q163" i="48" s="1"/>
  <c r="T163" i="48" s="1"/>
  <c r="W163" i="48" s="1"/>
  <c r="Q172" i="48"/>
  <c r="T223" i="48"/>
  <c r="W224" i="48"/>
  <c r="Q225" i="48"/>
  <c r="T226" i="48"/>
  <c r="X241" i="48"/>
  <c r="X240" i="48" s="1"/>
  <c r="X239" i="48" s="1"/>
  <c r="X238" i="48" s="1"/>
  <c r="N168" i="48"/>
  <c r="Q169" i="48"/>
  <c r="X192" i="48"/>
  <c r="I192" i="48"/>
  <c r="K209" i="48"/>
  <c r="N211" i="48"/>
  <c r="Q233" i="48"/>
  <c r="K171" i="48"/>
  <c r="Q190" i="48"/>
  <c r="Q189" i="48" s="1"/>
  <c r="T191" i="48"/>
  <c r="Z192" i="48"/>
  <c r="Z146" i="48" s="1"/>
  <c r="Z145" i="48" s="1"/>
  <c r="Z144" i="48" s="1"/>
  <c r="Z143" i="48" s="1"/>
  <c r="Z142" i="48" s="1"/>
  <c r="M238" i="48"/>
  <c r="U153" i="48"/>
  <c r="H153" i="48"/>
  <c r="H146" i="48" s="1"/>
  <c r="H145" i="48" s="1"/>
  <c r="H144" i="48" s="1"/>
  <c r="K193" i="48"/>
  <c r="N195" i="48"/>
  <c r="Q195" i="48" s="1"/>
  <c r="T195" i="48" s="1"/>
  <c r="W195" i="48" s="1"/>
  <c r="N230" i="48"/>
  <c r="Q231" i="48"/>
  <c r="K207" i="48"/>
  <c r="O241" i="48"/>
  <c r="O240" i="48" s="1"/>
  <c r="O239" i="48" s="1"/>
  <c r="O238" i="48" s="1"/>
  <c r="N199" i="48"/>
  <c r="L238" i="48"/>
  <c r="U241" i="48"/>
  <c r="U240" i="48" s="1"/>
  <c r="U239" i="48" s="1"/>
  <c r="U238" i="48" s="1"/>
  <c r="P238" i="48"/>
  <c r="AA251" i="48"/>
  <c r="Q194" i="48"/>
  <c r="Q205" i="48"/>
  <c r="Y241" i="48"/>
  <c r="Y240" i="48" s="1"/>
  <c r="Y239" i="48" s="1"/>
  <c r="Y238" i="48" s="1"/>
  <c r="T236" i="48"/>
  <c r="Q247" i="48"/>
  <c r="Q246" i="48" s="1"/>
  <c r="T248" i="48"/>
  <c r="N255" i="48"/>
  <c r="Q255" i="48" s="1"/>
  <c r="T255" i="48" s="1"/>
  <c r="W255" i="48" s="1"/>
  <c r="AE246" i="48"/>
  <c r="N241" i="48" l="1"/>
  <c r="N240" i="48" s="1"/>
  <c r="N239" i="48" s="1"/>
  <c r="Y13" i="48"/>
  <c r="V13" i="48"/>
  <c r="Y14" i="48"/>
  <c r="S128" i="48"/>
  <c r="S127" i="48" s="1"/>
  <c r="S126" i="48" s="1"/>
  <c r="S125" i="48" s="1"/>
  <c r="T18" i="48"/>
  <c r="T17" i="48" s="1"/>
  <c r="T16" i="48" s="1"/>
  <c r="T15" i="48" s="1"/>
  <c r="AC13" i="48"/>
  <c r="Y128" i="48"/>
  <c r="Y127" i="48" s="1"/>
  <c r="Y126" i="48" s="1"/>
  <c r="Y125" i="48" s="1"/>
  <c r="Y10" i="48" s="1"/>
  <c r="Y12" i="48"/>
  <c r="Z13" i="48"/>
  <c r="K85" i="48"/>
  <c r="K84" i="48" s="1"/>
  <c r="K83" i="48" s="1"/>
  <c r="K82" i="48" s="1"/>
  <c r="K81" i="48" s="1"/>
  <c r="U128" i="48"/>
  <c r="U127" i="48" s="1"/>
  <c r="U126" i="48" s="1"/>
  <c r="U125" i="48" s="1"/>
  <c r="U12" i="48"/>
  <c r="L27" i="48"/>
  <c r="L26" i="48" s="1"/>
  <c r="L25" i="48" s="1"/>
  <c r="P128" i="48"/>
  <c r="P127" i="48" s="1"/>
  <c r="P126" i="48" s="1"/>
  <c r="P125" i="48" s="1"/>
  <c r="P14" i="48" s="1"/>
  <c r="AB128" i="48"/>
  <c r="AB127" i="48" s="1"/>
  <c r="AB126" i="48" s="1"/>
  <c r="AB125" i="48" s="1"/>
  <c r="AB10" i="48" s="1"/>
  <c r="AB12" i="48"/>
  <c r="K214" i="48"/>
  <c r="AC10" i="48"/>
  <c r="AC14" i="48"/>
  <c r="L146" i="48"/>
  <c r="L145" i="48" s="1"/>
  <c r="L144" i="48" s="1"/>
  <c r="L143" i="48" s="1"/>
  <c r="L142" i="48" s="1"/>
  <c r="Z128" i="48"/>
  <c r="Z127" i="48" s="1"/>
  <c r="Z126" i="48" s="1"/>
  <c r="Z125" i="48" s="1"/>
  <c r="Z12" i="48"/>
  <c r="S94" i="48"/>
  <c r="S93" i="48" s="1"/>
  <c r="V146" i="48"/>
  <c r="V145" i="48" s="1"/>
  <c r="V144" i="48" s="1"/>
  <c r="V143" i="48" s="1"/>
  <c r="V142" i="48" s="1"/>
  <c r="N204" i="48"/>
  <c r="AD146" i="48"/>
  <c r="AD145" i="48" s="1"/>
  <c r="AD144" i="48" s="1"/>
  <c r="AD143" i="48" s="1"/>
  <c r="AD142" i="48" s="1"/>
  <c r="V94" i="48"/>
  <c r="V93" i="48" s="1"/>
  <c r="V92" i="48" s="1"/>
  <c r="AD128" i="48"/>
  <c r="AD127" i="48" s="1"/>
  <c r="AD126" i="48" s="1"/>
  <c r="AD125" i="48" s="1"/>
  <c r="J146" i="48"/>
  <c r="J145" i="48" s="1"/>
  <c r="J144" i="48" s="1"/>
  <c r="J143" i="48" s="1"/>
  <c r="J142" i="48" s="1"/>
  <c r="AD27" i="48"/>
  <c r="AD26" i="48" s="1"/>
  <c r="AD25" i="48" s="1"/>
  <c r="AD10" i="48" s="1"/>
  <c r="N115" i="48"/>
  <c r="N114" i="48" s="1"/>
  <c r="Z27" i="48"/>
  <c r="Z26" i="48" s="1"/>
  <c r="Z25" i="48" s="1"/>
  <c r="Z10" i="48" s="1"/>
  <c r="T30" i="48"/>
  <c r="Y146" i="48"/>
  <c r="Y145" i="48" s="1"/>
  <c r="Y144" i="48" s="1"/>
  <c r="Y143" i="48" s="1"/>
  <c r="Y142" i="48" s="1"/>
  <c r="I146" i="48"/>
  <c r="I145" i="48" s="1"/>
  <c r="I144" i="48" s="1"/>
  <c r="I143" i="48" s="1"/>
  <c r="I142" i="48" s="1"/>
  <c r="N128" i="48"/>
  <c r="N127" i="48" s="1"/>
  <c r="N126" i="48" s="1"/>
  <c r="N125" i="48" s="1"/>
  <c r="T35" i="48"/>
  <c r="T34" i="48" s="1"/>
  <c r="S146" i="48"/>
  <c r="S145" i="48" s="1"/>
  <c r="S144" i="48" s="1"/>
  <c r="S143" i="48" s="1"/>
  <c r="S142" i="48" s="1"/>
  <c r="K103" i="48"/>
  <c r="K95" i="48" s="1"/>
  <c r="K192" i="48"/>
  <c r="N34" i="48"/>
  <c r="L94" i="48"/>
  <c r="L93" i="48" s="1"/>
  <c r="X146" i="48"/>
  <c r="X145" i="48" s="1"/>
  <c r="X144" i="48" s="1"/>
  <c r="X143" i="48" s="1"/>
  <c r="X142" i="48" s="1"/>
  <c r="N215" i="48"/>
  <c r="N214" i="48" s="1"/>
  <c r="W22" i="48"/>
  <c r="P146" i="48"/>
  <c r="P145" i="48" s="1"/>
  <c r="P144" i="48" s="1"/>
  <c r="P143" i="48" s="1"/>
  <c r="P142" i="48" s="1"/>
  <c r="K238" i="48"/>
  <c r="X27" i="48"/>
  <c r="X26" i="48" s="1"/>
  <c r="X25" i="48" s="1"/>
  <c r="J94" i="48"/>
  <c r="J93" i="48" s="1"/>
  <c r="J92" i="48" s="1"/>
  <c r="T229" i="48"/>
  <c r="Q228" i="48"/>
  <c r="T112" i="48"/>
  <c r="Q111" i="48"/>
  <c r="Q110" i="48" s="1"/>
  <c r="N253" i="48"/>
  <c r="N252" i="48" s="1"/>
  <c r="N251" i="48" s="1"/>
  <c r="N250" i="48" s="1"/>
  <c r="N249" i="48" s="1"/>
  <c r="N238" i="48" s="1"/>
  <c r="K41" i="48"/>
  <c r="K40" i="48" s="1"/>
  <c r="AA128" i="48"/>
  <c r="M146" i="48"/>
  <c r="M145" i="48" s="1"/>
  <c r="M144" i="48" s="1"/>
  <c r="M143" i="48" s="1"/>
  <c r="M142" i="48" s="1"/>
  <c r="N48" i="48"/>
  <c r="T134" i="48"/>
  <c r="N174" i="48"/>
  <c r="V128" i="48"/>
  <c r="V127" i="48" s="1"/>
  <c r="V126" i="48" s="1"/>
  <c r="V125" i="48" s="1"/>
  <c r="AA19" i="48"/>
  <c r="N46" i="48"/>
  <c r="Q47" i="48"/>
  <c r="N159" i="48"/>
  <c r="Q160" i="48"/>
  <c r="T48" i="48"/>
  <c r="Q37" i="48"/>
  <c r="N36" i="48"/>
  <c r="AE18" i="48"/>
  <c r="Q253" i="48"/>
  <c r="Q252" i="48" s="1"/>
  <c r="Q251" i="48" s="1"/>
  <c r="Q250" i="48" s="1"/>
  <c r="Q249" i="48" s="1"/>
  <c r="N225" i="48"/>
  <c r="T55" i="48"/>
  <c r="Q54" i="48"/>
  <c r="M12" i="48"/>
  <c r="M92" i="48"/>
  <c r="M14" i="48" s="1"/>
  <c r="R39" i="48"/>
  <c r="R27" i="48" s="1"/>
  <c r="R26" i="48" s="1"/>
  <c r="R25" i="48" s="1"/>
  <c r="R13" i="48"/>
  <c r="O39" i="48"/>
  <c r="O27" i="48" s="1"/>
  <c r="O26" i="48" s="1"/>
  <c r="O25" i="48" s="1"/>
  <c r="W191" i="48"/>
  <c r="T190" i="48"/>
  <c r="T189" i="48" s="1"/>
  <c r="T169" i="48"/>
  <c r="Q168" i="48"/>
  <c r="T175" i="48"/>
  <c r="Q174" i="48"/>
  <c r="Q152" i="48"/>
  <c r="N151" i="48"/>
  <c r="N150" i="48" s="1"/>
  <c r="Q220" i="48"/>
  <c r="T221" i="48"/>
  <c r="AE146" i="48"/>
  <c r="AE13" i="48" s="1"/>
  <c r="P92" i="48"/>
  <c r="P10" i="48" s="1"/>
  <c r="W48" i="48"/>
  <c r="T247" i="48"/>
  <c r="T246" i="48" s="1"/>
  <c r="W248" i="48"/>
  <c r="T205" i="48"/>
  <c r="Q204" i="48"/>
  <c r="K12" i="48"/>
  <c r="Q199" i="48"/>
  <c r="N197" i="48"/>
  <c r="Q132" i="48"/>
  <c r="Q129" i="48" s="1"/>
  <c r="Q128" i="48" s="1"/>
  <c r="Q127" i="48" s="1"/>
  <c r="Q126" i="48" s="1"/>
  <c r="Q125" i="48" s="1"/>
  <c r="T133" i="48"/>
  <c r="T194" i="48"/>
  <c r="Q193" i="48"/>
  <c r="U146" i="48"/>
  <c r="U145" i="48" s="1"/>
  <c r="U144" i="48" s="1"/>
  <c r="U143" i="48" s="1"/>
  <c r="U142" i="48" s="1"/>
  <c r="W140" i="48"/>
  <c r="AE250" i="48"/>
  <c r="Q182" i="48"/>
  <c r="T183" i="48"/>
  <c r="T149" i="48"/>
  <c r="Q148" i="48"/>
  <c r="Q147" i="48" s="1"/>
  <c r="AE114" i="48"/>
  <c r="AE84" i="48"/>
  <c r="AA41" i="48"/>
  <c r="T42" i="48"/>
  <c r="W43" i="48"/>
  <c r="AA250" i="48"/>
  <c r="W131" i="48"/>
  <c r="T130" i="48"/>
  <c r="T69" i="48"/>
  <c r="W70" i="48"/>
  <c r="I28" i="48"/>
  <c r="I27" i="48" s="1"/>
  <c r="I26" i="48" s="1"/>
  <c r="I25" i="48" s="1"/>
  <c r="I13" i="48"/>
  <c r="T45" i="48"/>
  <c r="Q44" i="48"/>
  <c r="K39" i="48"/>
  <c r="K27" i="48" s="1"/>
  <c r="K26" i="48" s="1"/>
  <c r="K25" i="48" s="1"/>
  <c r="W35" i="48"/>
  <c r="T218" i="48"/>
  <c r="W219" i="48"/>
  <c r="AE241" i="48"/>
  <c r="Q243" i="48"/>
  <c r="Q242" i="48" s="1"/>
  <c r="Q241" i="48" s="1"/>
  <c r="Q240" i="48" s="1"/>
  <c r="Q239" i="48" s="1"/>
  <c r="T244" i="48"/>
  <c r="AA146" i="48"/>
  <c r="W198" i="48"/>
  <c r="W135" i="48"/>
  <c r="I92" i="48"/>
  <c r="I12" i="48"/>
  <c r="Q66" i="48"/>
  <c r="N65" i="48"/>
  <c r="AE76" i="48"/>
  <c r="AA28" i="48"/>
  <c r="W236" i="48"/>
  <c r="T235" i="48"/>
  <c r="T234" i="48" s="1"/>
  <c r="T233" i="48"/>
  <c r="Q232" i="48"/>
  <c r="W210" i="48"/>
  <c r="O146" i="48"/>
  <c r="O145" i="48" s="1"/>
  <c r="O144" i="48" s="1"/>
  <c r="O143" i="48" s="1"/>
  <c r="O142" i="48" s="1"/>
  <c r="AB146" i="48"/>
  <c r="AB145" i="48" s="1"/>
  <c r="AB144" i="48" s="1"/>
  <c r="AB143" i="48" s="1"/>
  <c r="AB142" i="48" s="1"/>
  <c r="Q215" i="48"/>
  <c r="T216" i="48"/>
  <c r="Q212" i="48"/>
  <c r="T213" i="48"/>
  <c r="L12" i="48"/>
  <c r="AE95" i="48"/>
  <c r="K115" i="48"/>
  <c r="K114" i="48" s="1"/>
  <c r="K94" i="48" s="1"/>
  <c r="K93" i="48" s="1"/>
  <c r="T123" i="48"/>
  <c r="Q122" i="48"/>
  <c r="Q121" i="48" s="1"/>
  <c r="W21" i="48"/>
  <c r="Q48" i="48"/>
  <c r="W78" i="48"/>
  <c r="Q179" i="48"/>
  <c r="T180" i="48"/>
  <c r="N209" i="48"/>
  <c r="Q211" i="48"/>
  <c r="T225" i="48"/>
  <c r="W226" i="48"/>
  <c r="Q106" i="48"/>
  <c r="N104" i="48"/>
  <c r="N103" i="48" s="1"/>
  <c r="N95" i="48" s="1"/>
  <c r="T64" i="48"/>
  <c r="Q63" i="48"/>
  <c r="W105" i="48"/>
  <c r="U27" i="48"/>
  <c r="U26" i="48" s="1"/>
  <c r="U25" i="48" s="1"/>
  <c r="U10" i="48" s="1"/>
  <c r="N18" i="48"/>
  <c r="N17" i="48" s="1"/>
  <c r="N16" i="48" s="1"/>
  <c r="N15" i="48" s="1"/>
  <c r="S13" i="48"/>
  <c r="W96" i="48"/>
  <c r="W155" i="48"/>
  <c r="AA114" i="48"/>
  <c r="P13" i="48"/>
  <c r="J13" i="48"/>
  <c r="AE39" i="48"/>
  <c r="W223" i="48"/>
  <c r="N193" i="48"/>
  <c r="T208" i="48"/>
  <c r="Q207" i="48"/>
  <c r="N161" i="48"/>
  <c r="N154" i="48"/>
  <c r="Q156" i="48"/>
  <c r="W72" i="48"/>
  <c r="T71" i="48"/>
  <c r="N89" i="48"/>
  <c r="N88" i="48" s="1"/>
  <c r="N85" i="48" s="1"/>
  <c r="N84" i="48" s="1"/>
  <c r="N83" i="48" s="1"/>
  <c r="N82" i="48" s="1"/>
  <c r="N81" i="48" s="1"/>
  <c r="Q90" i="48"/>
  <c r="N61" i="48"/>
  <c r="Q62" i="48"/>
  <c r="S92" i="48"/>
  <c r="S14" i="48" s="1"/>
  <c r="AE28" i="48"/>
  <c r="T231" i="48"/>
  <c r="Q230" i="48"/>
  <c r="T203" i="48"/>
  <c r="Q202" i="48"/>
  <c r="Q161" i="48"/>
  <c r="T162" i="48"/>
  <c r="K153" i="48"/>
  <c r="K146" i="48" s="1"/>
  <c r="K145" i="48" s="1"/>
  <c r="K144" i="48" s="1"/>
  <c r="K143" i="48" s="1"/>
  <c r="K142" i="48" s="1"/>
  <c r="AA84" i="48"/>
  <c r="Q116" i="48"/>
  <c r="T117" i="48"/>
  <c r="T33" i="48"/>
  <c r="Q32" i="48"/>
  <c r="T87" i="48"/>
  <c r="Q86" i="48"/>
  <c r="V27" i="48"/>
  <c r="V26" i="48" s="1"/>
  <c r="V25" i="48" s="1"/>
  <c r="M13" i="48"/>
  <c r="W138" i="48"/>
  <c r="AA240" i="48"/>
  <c r="T172" i="48"/>
  <c r="Q171" i="48"/>
  <c r="N177" i="48"/>
  <c r="Q178" i="48"/>
  <c r="AE128" i="48"/>
  <c r="W254" i="48"/>
  <c r="T253" i="48"/>
  <c r="T252" i="48" s="1"/>
  <c r="T251" i="48" s="1"/>
  <c r="T250" i="48" s="1"/>
  <c r="T249" i="48" s="1"/>
  <c r="Q200" i="48"/>
  <c r="T201" i="48"/>
  <c r="L13" i="48"/>
  <c r="T59" i="48"/>
  <c r="Q58" i="48"/>
  <c r="T53" i="48"/>
  <c r="Q52" i="48"/>
  <c r="W56" i="48"/>
  <c r="AB13" i="48" l="1"/>
  <c r="X13" i="48"/>
  <c r="AD14" i="48"/>
  <c r="V10" i="48"/>
  <c r="V14" i="48"/>
  <c r="J10" i="48"/>
  <c r="X14" i="48"/>
  <c r="X10" i="48"/>
  <c r="AB14" i="48"/>
  <c r="U14" i="48"/>
  <c r="Z14" i="48"/>
  <c r="U13" i="48"/>
  <c r="AD13" i="48"/>
  <c r="N94" i="48"/>
  <c r="N93" i="48" s="1"/>
  <c r="N29" i="48"/>
  <c r="N28" i="48" s="1"/>
  <c r="O10" i="48"/>
  <c r="J14" i="48"/>
  <c r="N60" i="48"/>
  <c r="N41" i="48" s="1"/>
  <c r="N40" i="48" s="1"/>
  <c r="N39" i="48" s="1"/>
  <c r="N27" i="48" s="1"/>
  <c r="N26" i="48" s="1"/>
  <c r="N25" i="48" s="1"/>
  <c r="Q115" i="48"/>
  <c r="Q114" i="48" s="1"/>
  <c r="W229" i="48"/>
  <c r="T228" i="48"/>
  <c r="N153" i="48"/>
  <c r="T47" i="48"/>
  <c r="Q46" i="48"/>
  <c r="AE17" i="48"/>
  <c r="AA127" i="48"/>
  <c r="AA18" i="48"/>
  <c r="Q36" i="48"/>
  <c r="Q29" i="48" s="1"/>
  <c r="Q28" i="48" s="1"/>
  <c r="T37" i="48"/>
  <c r="T160" i="48"/>
  <c r="Q159" i="48"/>
  <c r="T54" i="48"/>
  <c r="W55" i="48"/>
  <c r="T111" i="48"/>
  <c r="T110" i="48" s="1"/>
  <c r="W112" i="48"/>
  <c r="M10" i="48"/>
  <c r="T230" i="48"/>
  <c r="W231" i="48"/>
  <c r="T156" i="48"/>
  <c r="Q154" i="48"/>
  <c r="T211" i="48"/>
  <c r="Q209" i="48"/>
  <c r="S10" i="48"/>
  <c r="Q214" i="48"/>
  <c r="W183" i="48"/>
  <c r="T182" i="48"/>
  <c r="W69" i="48"/>
  <c r="W71" i="48"/>
  <c r="T106" i="48"/>
  <c r="Q104" i="48"/>
  <c r="Q103" i="48" s="1"/>
  <c r="Q95" i="48" s="1"/>
  <c r="AE240" i="48"/>
  <c r="AE83" i="48"/>
  <c r="W194" i="48"/>
  <c r="T193" i="48"/>
  <c r="W175" i="48"/>
  <c r="T174" i="48"/>
  <c r="T32" i="48"/>
  <c r="W33" i="48"/>
  <c r="T116" i="48"/>
  <c r="W117" i="48"/>
  <c r="W130" i="48"/>
  <c r="W162" i="48"/>
  <c r="T161" i="48"/>
  <c r="O14" i="48"/>
  <c r="AE94" i="48"/>
  <c r="AA145" i="48"/>
  <c r="AA249" i="48"/>
  <c r="Q151" i="48"/>
  <c r="Q150" i="48" s="1"/>
  <c r="T152" i="48"/>
  <c r="AA83" i="48"/>
  <c r="W42" i="48"/>
  <c r="AE249" i="48"/>
  <c r="T168" i="48"/>
  <c r="W169" i="48"/>
  <c r="W77" i="48"/>
  <c r="AE127" i="48"/>
  <c r="T178" i="48"/>
  <c r="Q177" i="48"/>
  <c r="T212" i="48"/>
  <c r="W213" i="48"/>
  <c r="W218" i="48"/>
  <c r="W133" i="48"/>
  <c r="T132" i="48"/>
  <c r="AE145" i="48"/>
  <c r="W137" i="48"/>
  <c r="AE27" i="48"/>
  <c r="T207" i="48"/>
  <c r="W208" i="48"/>
  <c r="W20" i="48"/>
  <c r="L92" i="48"/>
  <c r="T232" i="48"/>
  <c r="W233" i="48"/>
  <c r="N12" i="48"/>
  <c r="W190" i="48"/>
  <c r="T90" i="48"/>
  <c r="Q89" i="48"/>
  <c r="Q88" i="48" s="1"/>
  <c r="Q85" i="48" s="1"/>
  <c r="Q84" i="48" s="1"/>
  <c r="Q83" i="48" s="1"/>
  <c r="Q82" i="48" s="1"/>
  <c r="Q81" i="48" s="1"/>
  <c r="T122" i="48"/>
  <c r="T121" i="48" s="1"/>
  <c r="W123" i="48"/>
  <c r="W253" i="48"/>
  <c r="T63" i="48"/>
  <c r="W64" i="48"/>
  <c r="W87" i="48"/>
  <c r="T86" i="48"/>
  <c r="N192" i="48"/>
  <c r="N146" i="48" s="1"/>
  <c r="N145" i="48" s="1"/>
  <c r="N144" i="48" s="1"/>
  <c r="N143" i="48" s="1"/>
  <c r="N142" i="48" s="1"/>
  <c r="AA94" i="48"/>
  <c r="T179" i="48"/>
  <c r="W180" i="48"/>
  <c r="W244" i="48"/>
  <c r="T243" i="48"/>
  <c r="T242" i="48" s="1"/>
  <c r="T241" i="48" s="1"/>
  <c r="T240" i="48" s="1"/>
  <c r="T239" i="48" s="1"/>
  <c r="T238" i="48" s="1"/>
  <c r="T44" i="48"/>
  <c r="W45" i="48"/>
  <c r="O13" i="48"/>
  <c r="W59" i="48"/>
  <c r="T58" i="48"/>
  <c r="R10" i="48"/>
  <c r="R14" i="48"/>
  <c r="T202" i="48"/>
  <c r="W203" i="48"/>
  <c r="Q61" i="48"/>
  <c r="T62" i="48"/>
  <c r="W11" i="48"/>
  <c r="W225" i="48"/>
  <c r="W235" i="48"/>
  <c r="Q238" i="48"/>
  <c r="AA40" i="48"/>
  <c r="AA13" i="48" s="1"/>
  <c r="T199" i="48"/>
  <c r="Q197" i="48"/>
  <c r="Q192" i="48" s="1"/>
  <c r="W205" i="48"/>
  <c r="T204" i="48"/>
  <c r="Q65" i="48"/>
  <c r="T66" i="48"/>
  <c r="W34" i="48"/>
  <c r="T129" i="48"/>
  <c r="T171" i="48"/>
  <c r="W172" i="48"/>
  <c r="T52" i="48"/>
  <c r="W53" i="48"/>
  <c r="T200" i="48"/>
  <c r="W201" i="48"/>
  <c r="AA239" i="48"/>
  <c r="AA238" i="48" s="1"/>
  <c r="K92" i="48"/>
  <c r="W216" i="48"/>
  <c r="T215" i="48"/>
  <c r="AE75" i="48"/>
  <c r="I14" i="48"/>
  <c r="I10" i="48"/>
  <c r="W149" i="48"/>
  <c r="T148" i="48"/>
  <c r="T147" i="48" s="1"/>
  <c r="W247" i="48"/>
  <c r="T220" i="48"/>
  <c r="W221" i="48"/>
  <c r="T128" i="48" l="1"/>
  <c r="T127" i="48" s="1"/>
  <c r="T126" i="48" s="1"/>
  <c r="T125" i="48" s="1"/>
  <c r="T12" i="48"/>
  <c r="Q94" i="48"/>
  <c r="Q93" i="48" s="1"/>
  <c r="W228" i="48"/>
  <c r="W111" i="48"/>
  <c r="AA17" i="48"/>
  <c r="W54" i="48"/>
  <c r="AA126" i="48"/>
  <c r="AE16" i="48"/>
  <c r="T159" i="48"/>
  <c r="W160" i="48"/>
  <c r="W37" i="48"/>
  <c r="T36" i="48"/>
  <c r="T29" i="48" s="1"/>
  <c r="T46" i="48"/>
  <c r="W47" i="48"/>
  <c r="K10" i="48"/>
  <c r="K14" i="48"/>
  <c r="N92" i="48"/>
  <c r="N13" i="48"/>
  <c r="W199" i="48"/>
  <c r="T197" i="48"/>
  <c r="Q92" i="48"/>
  <c r="Q12" i="48"/>
  <c r="W189" i="48"/>
  <c r="W207" i="48"/>
  <c r="W76" i="48"/>
  <c r="W44" i="48"/>
  <c r="L14" i="48"/>
  <c r="L10" i="48"/>
  <c r="AE93" i="48"/>
  <c r="AE92" i="48" s="1"/>
  <c r="W182" i="48"/>
  <c r="AA82" i="48"/>
  <c r="Q60" i="48"/>
  <c r="Q41" i="48" s="1"/>
  <c r="Q40" i="48" s="1"/>
  <c r="W168" i="48"/>
  <c r="W193" i="48"/>
  <c r="W211" i="48"/>
  <c r="T209" i="48"/>
  <c r="W232" i="48"/>
  <c r="AA39" i="48"/>
  <c r="T214" i="48"/>
  <c r="AA93" i="48"/>
  <c r="AA92" i="48" s="1"/>
  <c r="W19" i="48"/>
  <c r="W132" i="48"/>
  <c r="W116" i="48"/>
  <c r="AE82" i="48"/>
  <c r="W246" i="48"/>
  <c r="T61" i="48"/>
  <c r="W62" i="48"/>
  <c r="W148" i="48"/>
  <c r="W215" i="48"/>
  <c r="W200" i="48"/>
  <c r="T65" i="48"/>
  <c r="W66" i="48"/>
  <c r="W58" i="48"/>
  <c r="W63" i="48"/>
  <c r="AE26" i="48"/>
  <c r="T115" i="48"/>
  <c r="T114" i="48" s="1"/>
  <c r="W106" i="48"/>
  <c r="T104" i="48"/>
  <c r="T103" i="48" s="1"/>
  <c r="T95" i="48" s="1"/>
  <c r="W212" i="48"/>
  <c r="T177" i="48"/>
  <c r="W178" i="48"/>
  <c r="W32" i="48"/>
  <c r="K13" i="48"/>
  <c r="W86" i="48"/>
  <c r="W234" i="48"/>
  <c r="W243" i="48"/>
  <c r="W252" i="48"/>
  <c r="W134" i="48"/>
  <c r="AE126" i="48"/>
  <c r="T151" i="48"/>
  <c r="T150" i="48" s="1"/>
  <c r="W152" i="48"/>
  <c r="AA144" i="48"/>
  <c r="AE239" i="48"/>
  <c r="AE238" i="48" s="1"/>
  <c r="Q153" i="48"/>
  <c r="Q146" i="48" s="1"/>
  <c r="Q145" i="48" s="1"/>
  <c r="Q144" i="48" s="1"/>
  <c r="Q143" i="48" s="1"/>
  <c r="Q142" i="48" s="1"/>
  <c r="W156" i="48"/>
  <c r="T154" i="48"/>
  <c r="W90" i="48"/>
  <c r="T89" i="48"/>
  <c r="T88" i="48" s="1"/>
  <c r="T85" i="48" s="1"/>
  <c r="T84" i="48" s="1"/>
  <c r="T83" i="48" s="1"/>
  <c r="T82" i="48" s="1"/>
  <c r="T81" i="48" s="1"/>
  <c r="W52" i="48"/>
  <c r="W171" i="48"/>
  <c r="W122" i="48"/>
  <c r="AE144" i="48"/>
  <c r="W161" i="48"/>
  <c r="W174" i="48"/>
  <c r="W204" i="48"/>
  <c r="W202" i="48"/>
  <c r="W220" i="48"/>
  <c r="W179" i="48"/>
  <c r="W230" i="48"/>
  <c r="T28" i="48" l="1"/>
  <c r="T60" i="48"/>
  <c r="T41" i="48" s="1"/>
  <c r="T40" i="48" s="1"/>
  <c r="T13" i="48" s="1"/>
  <c r="W159" i="48"/>
  <c r="AE15" i="48"/>
  <c r="W46" i="48"/>
  <c r="T153" i="48"/>
  <c r="AA125" i="48"/>
  <c r="T192" i="48"/>
  <c r="T146" i="48" s="1"/>
  <c r="T145" i="48" s="1"/>
  <c r="T144" i="48" s="1"/>
  <c r="T143" i="48" s="1"/>
  <c r="T142" i="48" s="1"/>
  <c r="W36" i="48"/>
  <c r="T94" i="48"/>
  <c r="T93" i="48" s="1"/>
  <c r="T92" i="48" s="1"/>
  <c r="W129" i="48"/>
  <c r="AA16" i="48"/>
  <c r="W110" i="48"/>
  <c r="T39" i="48"/>
  <c r="W251" i="48"/>
  <c r="W128" i="48"/>
  <c r="AE81" i="48"/>
  <c r="AA81" i="48"/>
  <c r="AE143" i="48"/>
  <c r="T27" i="48"/>
  <c r="T26" i="48" s="1"/>
  <c r="T25" i="48" s="1"/>
  <c r="W104" i="48"/>
  <c r="W209" i="48"/>
  <c r="W197" i="48"/>
  <c r="W61" i="48"/>
  <c r="W151" i="48"/>
  <c r="W242" i="48"/>
  <c r="W65" i="48"/>
  <c r="Q39" i="48"/>
  <c r="Q27" i="48" s="1"/>
  <c r="Q26" i="48" s="1"/>
  <c r="Q25" i="48" s="1"/>
  <c r="Q13" i="48"/>
  <c r="N10" i="48"/>
  <c r="N14" i="48"/>
  <c r="W154" i="48"/>
  <c r="W18" i="48"/>
  <c r="W89" i="48"/>
  <c r="AA27" i="48"/>
  <c r="W147" i="48"/>
  <c r="W75" i="48"/>
  <c r="AA143" i="48"/>
  <c r="W121" i="48"/>
  <c r="AE125" i="48"/>
  <c r="W177" i="48"/>
  <c r="AE25" i="48"/>
  <c r="W214" i="48"/>
  <c r="V253" i="47"/>
  <c r="V252" i="47" s="1"/>
  <c r="V251" i="47" s="1"/>
  <c r="V250" i="47" s="1"/>
  <c r="V249" i="47" s="1"/>
  <c r="U253" i="47"/>
  <c r="U252" i="47" s="1"/>
  <c r="U251" i="47" s="1"/>
  <c r="U250" i="47" s="1"/>
  <c r="U249" i="47" s="1"/>
  <c r="V247" i="47"/>
  <c r="V246" i="47" s="1"/>
  <c r="U247" i="47"/>
  <c r="U246" i="47" s="1"/>
  <c r="V243" i="47"/>
  <c r="V242" i="47" s="1"/>
  <c r="U243" i="47"/>
  <c r="U242" i="47" s="1"/>
  <c r="V235" i="47"/>
  <c r="V234" i="47" s="1"/>
  <c r="U235" i="47"/>
  <c r="U234" i="47" s="1"/>
  <c r="V232" i="47"/>
  <c r="U232" i="47"/>
  <c r="V230" i="47"/>
  <c r="U230" i="47"/>
  <c r="V228" i="47"/>
  <c r="U228" i="47"/>
  <c r="V225" i="47"/>
  <c r="U225" i="47"/>
  <c r="V223" i="47"/>
  <c r="U223" i="47"/>
  <c r="V220" i="47"/>
  <c r="U220" i="47"/>
  <c r="V218" i="47"/>
  <c r="U218" i="47"/>
  <c r="V215" i="47"/>
  <c r="U215" i="47"/>
  <c r="V212" i="47"/>
  <c r="U212" i="47"/>
  <c r="V209" i="47"/>
  <c r="U209" i="47"/>
  <c r="V207" i="47"/>
  <c r="U207" i="47"/>
  <c r="V204" i="47"/>
  <c r="U204" i="47"/>
  <c r="V202" i="47"/>
  <c r="U202" i="47"/>
  <c r="V200" i="47"/>
  <c r="U200" i="47"/>
  <c r="V197" i="47"/>
  <c r="U197" i="47"/>
  <c r="V193" i="47"/>
  <c r="U193" i="47"/>
  <c r="V190" i="47"/>
  <c r="V189" i="47" s="1"/>
  <c r="U190" i="47"/>
  <c r="U189" i="47" s="1"/>
  <c r="V182" i="47"/>
  <c r="U182" i="47"/>
  <c r="V179" i="47"/>
  <c r="U179" i="47"/>
  <c r="V177" i="47"/>
  <c r="U177" i="47"/>
  <c r="V174" i="47"/>
  <c r="U174" i="47"/>
  <c r="V171" i="47"/>
  <c r="U171" i="47"/>
  <c r="V168" i="47"/>
  <c r="U168" i="47"/>
  <c r="V161" i="47"/>
  <c r="U161" i="47"/>
  <c r="V159" i="47"/>
  <c r="U159" i="47"/>
  <c r="V157" i="47"/>
  <c r="U157" i="47"/>
  <c r="V154" i="47"/>
  <c r="U154" i="47"/>
  <c r="U153" i="47" s="1"/>
  <c r="V151" i="47"/>
  <c r="V150" i="47" s="1"/>
  <c r="U151" i="47"/>
  <c r="U150" i="47" s="1"/>
  <c r="V148" i="47"/>
  <c r="V147" i="47" s="1"/>
  <c r="U148" i="47"/>
  <c r="U147" i="47" s="1"/>
  <c r="V140" i="47"/>
  <c r="U140" i="47"/>
  <c r="V138" i="47"/>
  <c r="U138" i="47"/>
  <c r="V135" i="47"/>
  <c r="U135" i="47"/>
  <c r="V132" i="47"/>
  <c r="U132" i="47"/>
  <c r="V130" i="47"/>
  <c r="U130" i="47"/>
  <c r="V122" i="47"/>
  <c r="V121" i="47" s="1"/>
  <c r="U122" i="47"/>
  <c r="U121" i="47" s="1"/>
  <c r="V116" i="47"/>
  <c r="U116" i="47"/>
  <c r="V111" i="47"/>
  <c r="U111" i="47"/>
  <c r="U110" i="47" s="1"/>
  <c r="V110" i="47"/>
  <c r="V104" i="47"/>
  <c r="U104" i="47"/>
  <c r="V97" i="47"/>
  <c r="V96" i="47" s="1"/>
  <c r="V11" i="47" s="1"/>
  <c r="U97" i="47"/>
  <c r="U96" i="47" s="1"/>
  <c r="V89" i="47"/>
  <c r="V88" i="47" s="1"/>
  <c r="U89" i="47"/>
  <c r="U88" i="47"/>
  <c r="V86" i="47"/>
  <c r="U86" i="47"/>
  <c r="V78" i="47"/>
  <c r="V77" i="47" s="1"/>
  <c r="V76" i="47" s="1"/>
  <c r="V75" i="47" s="1"/>
  <c r="V74" i="47" s="1"/>
  <c r="U78" i="47"/>
  <c r="U77" i="47" s="1"/>
  <c r="U76" i="47" s="1"/>
  <c r="U75" i="47" s="1"/>
  <c r="U74" i="47" s="1"/>
  <c r="V71" i="47"/>
  <c r="U71" i="47"/>
  <c r="V69" i="47"/>
  <c r="U69" i="47"/>
  <c r="V67" i="47"/>
  <c r="U67" i="47"/>
  <c r="V65" i="47"/>
  <c r="U65" i="47"/>
  <c r="V63" i="47"/>
  <c r="U63" i="47"/>
  <c r="V61" i="47"/>
  <c r="U61" i="47"/>
  <c r="V58" i="47"/>
  <c r="U58" i="47"/>
  <c r="V56" i="47"/>
  <c r="U56" i="47"/>
  <c r="V54" i="47"/>
  <c r="U54" i="47"/>
  <c r="V52" i="47"/>
  <c r="U52" i="47"/>
  <c r="V48" i="47"/>
  <c r="U48" i="47"/>
  <c r="V46" i="47"/>
  <c r="U46" i="47"/>
  <c r="V44" i="47"/>
  <c r="U44" i="47"/>
  <c r="V42" i="47"/>
  <c r="U42" i="47"/>
  <c r="V36" i="47"/>
  <c r="U36" i="47"/>
  <c r="V34" i="47"/>
  <c r="U34" i="47"/>
  <c r="V32" i="47"/>
  <c r="U32" i="47"/>
  <c r="V30" i="47"/>
  <c r="U30" i="47"/>
  <c r="V21" i="47"/>
  <c r="V20" i="47" s="1"/>
  <c r="V19" i="47" s="1"/>
  <c r="U21" i="47"/>
  <c r="U20" i="47" s="1"/>
  <c r="U19" i="47" s="1"/>
  <c r="U11" i="47"/>
  <c r="T14" i="48" l="1"/>
  <c r="T10" i="48"/>
  <c r="W12" i="48"/>
  <c r="V241" i="47"/>
  <c r="V240" i="47" s="1"/>
  <c r="V239" i="47" s="1"/>
  <c r="V103" i="47"/>
  <c r="U103" i="47"/>
  <c r="U95" i="47" s="1"/>
  <c r="U60" i="47"/>
  <c r="U115" i="47"/>
  <c r="U114" i="47" s="1"/>
  <c r="V60" i="47"/>
  <c r="V41" i="47" s="1"/>
  <c r="V40" i="47" s="1"/>
  <c r="V39" i="47" s="1"/>
  <c r="U192" i="47"/>
  <c r="U137" i="47"/>
  <c r="U134" i="47" s="1"/>
  <c r="V153" i="47"/>
  <c r="U214" i="47"/>
  <c r="U146" i="47" s="1"/>
  <c r="U145" i="47" s="1"/>
  <c r="U144" i="47" s="1"/>
  <c r="U143" i="47" s="1"/>
  <c r="U142" i="47" s="1"/>
  <c r="V137" i="47"/>
  <c r="V134" i="47" s="1"/>
  <c r="U29" i="47"/>
  <c r="U28" i="47" s="1"/>
  <c r="V214" i="47"/>
  <c r="U129" i="47"/>
  <c r="U85" i="47"/>
  <c r="U84" i="47" s="1"/>
  <c r="U83" i="47" s="1"/>
  <c r="U82" i="47" s="1"/>
  <c r="U81" i="47" s="1"/>
  <c r="V85" i="47"/>
  <c r="V84" i="47" s="1"/>
  <c r="V83" i="47" s="1"/>
  <c r="V82" i="47" s="1"/>
  <c r="V81" i="47" s="1"/>
  <c r="U241" i="47"/>
  <c r="U240" i="47" s="1"/>
  <c r="U239" i="47" s="1"/>
  <c r="W192" i="48"/>
  <c r="AA15" i="48"/>
  <c r="W29" i="48"/>
  <c r="W28" i="48" s="1"/>
  <c r="W127" i="48"/>
  <c r="W17" i="48"/>
  <c r="W60" i="48"/>
  <c r="AA26" i="48"/>
  <c r="W250" i="48"/>
  <c r="AA142" i="48"/>
  <c r="Q10" i="48"/>
  <c r="Q14" i="48"/>
  <c r="AE142" i="48"/>
  <c r="AE10" i="48" s="1"/>
  <c r="W74" i="48"/>
  <c r="W115" i="48"/>
  <c r="W103" i="48"/>
  <c r="W153" i="48"/>
  <c r="W241" i="48"/>
  <c r="W88" i="48"/>
  <c r="W150" i="48"/>
  <c r="V18" i="47"/>
  <c r="V17" i="47" s="1"/>
  <c r="V16" i="47" s="1"/>
  <c r="V15" i="47" s="1"/>
  <c r="U18" i="47"/>
  <c r="U17" i="47" s="1"/>
  <c r="U16" i="47" s="1"/>
  <c r="U15" i="47" s="1"/>
  <c r="U94" i="47"/>
  <c r="U93" i="47" s="1"/>
  <c r="U41" i="47"/>
  <c r="U40" i="47" s="1"/>
  <c r="U39" i="47" s="1"/>
  <c r="V95" i="47"/>
  <c r="V129" i="47"/>
  <c r="V29" i="47"/>
  <c r="V28" i="47" s="1"/>
  <c r="V192" i="47"/>
  <c r="V115" i="47"/>
  <c r="V114" i="47" s="1"/>
  <c r="AE14" i="48" l="1"/>
  <c r="V128" i="47"/>
  <c r="V127" i="47" s="1"/>
  <c r="V126" i="47" s="1"/>
  <c r="V125" i="47" s="1"/>
  <c r="V146" i="47"/>
  <c r="V145" i="47" s="1"/>
  <c r="V144" i="47" s="1"/>
  <c r="V143" i="47" s="1"/>
  <c r="V142" i="47" s="1"/>
  <c r="U27" i="47"/>
  <c r="U26" i="47" s="1"/>
  <c r="U25" i="47" s="1"/>
  <c r="U128" i="47"/>
  <c r="U127" i="47" s="1"/>
  <c r="U126" i="47" s="1"/>
  <c r="U125" i="47" s="1"/>
  <c r="W85" i="48"/>
  <c r="W146" i="48"/>
  <c r="AA25" i="48"/>
  <c r="AA10" i="48" s="1"/>
  <c r="W114" i="48"/>
  <c r="W95" i="48"/>
  <c r="W249" i="48"/>
  <c r="W16" i="48"/>
  <c r="W240" i="48"/>
  <c r="W41" i="48"/>
  <c r="W126" i="48"/>
  <c r="V94" i="47"/>
  <c r="V93" i="47" s="1"/>
  <c r="V27" i="47"/>
  <c r="V26" i="47" s="1"/>
  <c r="V25" i="47" s="1"/>
  <c r="AA14" i="48" l="1"/>
  <c r="W125" i="48"/>
  <c r="W84" i="48"/>
  <c r="W145" i="48"/>
  <c r="W40" i="48"/>
  <c r="W13" i="48" s="1"/>
  <c r="W239" i="48"/>
  <c r="W238" i="48" s="1"/>
  <c r="W94" i="48"/>
  <c r="W15" i="48"/>
  <c r="W83" i="48" l="1"/>
  <c r="W93" i="48"/>
  <c r="W92" i="48" s="1"/>
  <c r="W39" i="48"/>
  <c r="W144" i="48"/>
  <c r="W143" i="48" l="1"/>
  <c r="W82" i="48"/>
  <c r="W27" i="48"/>
  <c r="S253" i="47"/>
  <c r="R253" i="47"/>
  <c r="R252" i="47" s="1"/>
  <c r="R251" i="47" s="1"/>
  <c r="R250" i="47" s="1"/>
  <c r="R249" i="47" s="1"/>
  <c r="S252" i="47"/>
  <c r="S251" i="47" s="1"/>
  <c r="S250" i="47" s="1"/>
  <c r="S249" i="47" s="1"/>
  <c r="S247" i="47"/>
  <c r="S246" i="47" s="1"/>
  <c r="R247" i="47"/>
  <c r="R246" i="47" s="1"/>
  <c r="S243" i="47"/>
  <c r="S242" i="47" s="1"/>
  <c r="R243" i="47"/>
  <c r="R242" i="47" s="1"/>
  <c r="S235" i="47"/>
  <c r="S234" i="47" s="1"/>
  <c r="R235" i="47"/>
  <c r="R234" i="47" s="1"/>
  <c r="S232" i="47"/>
  <c r="R232" i="47"/>
  <c r="S230" i="47"/>
  <c r="R230" i="47"/>
  <c r="S228" i="47"/>
  <c r="R228" i="47"/>
  <c r="S225" i="47"/>
  <c r="R225" i="47"/>
  <c r="S223" i="47"/>
  <c r="R223" i="47"/>
  <c r="S220" i="47"/>
  <c r="R220" i="47"/>
  <c r="S218" i="47"/>
  <c r="R218" i="47"/>
  <c r="S215" i="47"/>
  <c r="R215" i="47"/>
  <c r="S212" i="47"/>
  <c r="R212" i="47"/>
  <c r="S209" i="47"/>
  <c r="R209" i="47"/>
  <c r="S207" i="47"/>
  <c r="R207" i="47"/>
  <c r="S204" i="47"/>
  <c r="R204" i="47"/>
  <c r="S202" i="47"/>
  <c r="R202" i="47"/>
  <c r="S200" i="47"/>
  <c r="R200" i="47"/>
  <c r="S197" i="47"/>
  <c r="R197" i="47"/>
  <c r="S193" i="47"/>
  <c r="R193" i="47"/>
  <c r="S190" i="47"/>
  <c r="S189" i="47" s="1"/>
  <c r="R190" i="47"/>
  <c r="R189" i="47" s="1"/>
  <c r="S182" i="47"/>
  <c r="R182" i="47"/>
  <c r="S179" i="47"/>
  <c r="R179" i="47"/>
  <c r="S177" i="47"/>
  <c r="R177" i="47"/>
  <c r="S174" i="47"/>
  <c r="R174" i="47"/>
  <c r="S171" i="47"/>
  <c r="R171" i="47"/>
  <c r="S168" i="47"/>
  <c r="R168" i="47"/>
  <c r="S161" i="47"/>
  <c r="R161" i="47"/>
  <c r="S159" i="47"/>
  <c r="R159" i="47"/>
  <c r="S157" i="47"/>
  <c r="R157" i="47"/>
  <c r="S154" i="47"/>
  <c r="R154" i="47"/>
  <c r="S151" i="47"/>
  <c r="S150" i="47" s="1"/>
  <c r="R151" i="47"/>
  <c r="R150" i="47" s="1"/>
  <c r="S148" i="47"/>
  <c r="S147" i="47" s="1"/>
  <c r="R148" i="47"/>
  <c r="R147" i="47" s="1"/>
  <c r="S140" i="47"/>
  <c r="R140" i="47"/>
  <c r="S138" i="47"/>
  <c r="R138" i="47"/>
  <c r="S135" i="47"/>
  <c r="R135" i="47"/>
  <c r="S132" i="47"/>
  <c r="R132" i="47"/>
  <c r="S130" i="47"/>
  <c r="R130" i="47"/>
  <c r="S122" i="47"/>
  <c r="S121" i="47" s="1"/>
  <c r="R122" i="47"/>
  <c r="R121" i="47" s="1"/>
  <c r="S116" i="47"/>
  <c r="R116" i="47"/>
  <c r="S111" i="47"/>
  <c r="S110" i="47" s="1"/>
  <c r="R111" i="47"/>
  <c r="R110" i="47" s="1"/>
  <c r="S104" i="47"/>
  <c r="R104" i="47"/>
  <c r="S97" i="47"/>
  <c r="S96" i="47" s="1"/>
  <c r="S11" i="47" s="1"/>
  <c r="R97" i="47"/>
  <c r="R96" i="47"/>
  <c r="R11" i="47" s="1"/>
  <c r="S89" i="47"/>
  <c r="S88" i="47" s="1"/>
  <c r="R89" i="47"/>
  <c r="R88" i="47" s="1"/>
  <c r="S86" i="47"/>
  <c r="R86" i="47"/>
  <c r="S78" i="47"/>
  <c r="S77" i="47" s="1"/>
  <c r="S76" i="47" s="1"/>
  <c r="S75" i="47" s="1"/>
  <c r="S74" i="47" s="1"/>
  <c r="R78" i="47"/>
  <c r="R77" i="47" s="1"/>
  <c r="R76" i="47" s="1"/>
  <c r="R75" i="47" s="1"/>
  <c r="R74" i="47" s="1"/>
  <c r="S71" i="47"/>
  <c r="R71" i="47"/>
  <c r="S69" i="47"/>
  <c r="R69" i="47"/>
  <c r="S67" i="47"/>
  <c r="R67" i="47"/>
  <c r="S65" i="47"/>
  <c r="R65" i="47"/>
  <c r="S63" i="47"/>
  <c r="R63" i="47"/>
  <c r="S61" i="47"/>
  <c r="R61" i="47"/>
  <c r="S58" i="47"/>
  <c r="R58" i="47"/>
  <c r="S56" i="47"/>
  <c r="R56" i="47"/>
  <c r="S54" i="47"/>
  <c r="R54" i="47"/>
  <c r="S52" i="47"/>
  <c r="R52" i="47"/>
  <c r="S48" i="47"/>
  <c r="R48" i="47"/>
  <c r="S46" i="47"/>
  <c r="R46" i="47"/>
  <c r="S44" i="47"/>
  <c r="R44" i="47"/>
  <c r="S42" i="47"/>
  <c r="R42" i="47"/>
  <c r="S36" i="47"/>
  <c r="R36" i="47"/>
  <c r="S34" i="47"/>
  <c r="R34" i="47"/>
  <c r="S32" i="47"/>
  <c r="R32" i="47"/>
  <c r="S30" i="47"/>
  <c r="R30" i="47"/>
  <c r="S21" i="47"/>
  <c r="S20" i="47" s="1"/>
  <c r="S19" i="47" s="1"/>
  <c r="R21" i="47"/>
  <c r="R20" i="47" s="1"/>
  <c r="R19" i="47" s="1"/>
  <c r="S103" i="47" l="1"/>
  <c r="S95" i="47" s="1"/>
  <c r="S241" i="47"/>
  <c r="S240" i="47" s="1"/>
  <c r="S239" i="47" s="1"/>
  <c r="R214" i="47"/>
  <c r="R29" i="47"/>
  <c r="R28" i="47" s="1"/>
  <c r="S137" i="47"/>
  <c r="S134" i="47" s="1"/>
  <c r="S85" i="47"/>
  <c r="S84" i="47" s="1"/>
  <c r="S83" i="47" s="1"/>
  <c r="S82" i="47" s="1"/>
  <c r="S81" i="47" s="1"/>
  <c r="R137" i="47"/>
  <c r="R134" i="47" s="1"/>
  <c r="R85" i="47"/>
  <c r="R84" i="47" s="1"/>
  <c r="R83" i="47" s="1"/>
  <c r="R82" i="47" s="1"/>
  <c r="R81" i="47" s="1"/>
  <c r="R192" i="47"/>
  <c r="W26" i="48"/>
  <c r="W142" i="48"/>
  <c r="W81" i="48"/>
  <c r="R241" i="47"/>
  <c r="R240" i="47" s="1"/>
  <c r="R239" i="47" s="1"/>
  <c r="S214" i="47"/>
  <c r="R103" i="47"/>
  <c r="R95" i="47" s="1"/>
  <c r="S29" i="47"/>
  <c r="S28" i="47" s="1"/>
  <c r="R60" i="47"/>
  <c r="R41" i="47" s="1"/>
  <c r="R40" i="47" s="1"/>
  <c r="R39" i="47" s="1"/>
  <c r="R27" i="47" s="1"/>
  <c r="R26" i="47" s="1"/>
  <c r="R25" i="47" s="1"/>
  <c r="R115" i="47"/>
  <c r="R114" i="47" s="1"/>
  <c r="S115" i="47"/>
  <c r="S114" i="47" s="1"/>
  <c r="S94" i="47" s="1"/>
  <c r="S93" i="47" s="1"/>
  <c r="R153" i="47"/>
  <c r="R146" i="47" s="1"/>
  <c r="R145" i="47" s="1"/>
  <c r="R144" i="47" s="1"/>
  <c r="R143" i="47" s="1"/>
  <c r="R142" i="47" s="1"/>
  <c r="S153" i="47"/>
  <c r="R129" i="47"/>
  <c r="S129" i="47"/>
  <c r="S192" i="47"/>
  <c r="S18" i="47"/>
  <c r="S17" i="47" s="1"/>
  <c r="S16" i="47" s="1"/>
  <c r="S15" i="47" s="1"/>
  <c r="R18" i="47"/>
  <c r="R17" i="47" s="1"/>
  <c r="R16" i="47" s="1"/>
  <c r="R15" i="47" s="1"/>
  <c r="S238" i="47"/>
  <c r="S60" i="47"/>
  <c r="S41" i="47" s="1"/>
  <c r="S40" i="47" s="1"/>
  <c r="S128" i="47" l="1"/>
  <c r="S127" i="47" s="1"/>
  <c r="S126" i="47" s="1"/>
  <c r="S125" i="47" s="1"/>
  <c r="R128" i="47"/>
  <c r="R127" i="47" s="1"/>
  <c r="R126" i="47" s="1"/>
  <c r="R125" i="47" s="1"/>
  <c r="R12" i="47"/>
  <c r="W25" i="48"/>
  <c r="R238" i="47"/>
  <c r="S12" i="47"/>
  <c r="S146" i="47"/>
  <c r="S145" i="47" s="1"/>
  <c r="S144" i="47" s="1"/>
  <c r="S143" i="47" s="1"/>
  <c r="S142" i="47" s="1"/>
  <c r="R94" i="47"/>
  <c r="R93" i="47" s="1"/>
  <c r="R92" i="47" s="1"/>
  <c r="S39" i="47"/>
  <c r="S27" i="47" s="1"/>
  <c r="S26" i="47" s="1"/>
  <c r="S25" i="47" s="1"/>
  <c r="W10" i="48" l="1"/>
  <c r="W14" i="48"/>
  <c r="R10" i="47"/>
  <c r="R13" i="47"/>
  <c r="S13" i="47"/>
  <c r="S92" i="47"/>
  <c r="S10" i="47" s="1"/>
  <c r="R14" i="47"/>
  <c r="S14" i="47" l="1"/>
  <c r="P253" i="47"/>
  <c r="P252" i="47" s="1"/>
  <c r="P251" i="47" s="1"/>
  <c r="P250" i="47" s="1"/>
  <c r="P249" i="47" s="1"/>
  <c r="O253" i="47"/>
  <c r="O252" i="47" s="1"/>
  <c r="O251" i="47" s="1"/>
  <c r="O250" i="47" s="1"/>
  <c r="O249" i="47" s="1"/>
  <c r="P247" i="47"/>
  <c r="P246" i="47" s="1"/>
  <c r="O247" i="47"/>
  <c r="O246" i="47" s="1"/>
  <c r="P243" i="47"/>
  <c r="P242" i="47" s="1"/>
  <c r="O243" i="47"/>
  <c r="O242" i="47" s="1"/>
  <c r="Q236" i="47"/>
  <c r="T236" i="47" s="1"/>
  <c r="P235" i="47"/>
  <c r="P234" i="47" s="1"/>
  <c r="O235" i="47"/>
  <c r="O234" i="47" s="1"/>
  <c r="P232" i="47"/>
  <c r="O232" i="47"/>
  <c r="P230" i="47"/>
  <c r="O230" i="47"/>
  <c r="P228" i="47"/>
  <c r="O228" i="47"/>
  <c r="P225" i="47"/>
  <c r="O225" i="47"/>
  <c r="Q224" i="47"/>
  <c r="T224" i="47" s="1"/>
  <c r="P223" i="47"/>
  <c r="O223" i="47"/>
  <c r="P220" i="47"/>
  <c r="O220" i="47"/>
  <c r="P218" i="47"/>
  <c r="O218" i="47"/>
  <c r="P215" i="47"/>
  <c r="O215" i="47"/>
  <c r="P212" i="47"/>
  <c r="O212" i="47"/>
  <c r="P209" i="47"/>
  <c r="O209" i="47"/>
  <c r="P207" i="47"/>
  <c r="O207" i="47"/>
  <c r="P204" i="47"/>
  <c r="O204" i="47"/>
  <c r="P202" i="47"/>
  <c r="O202" i="47"/>
  <c r="P200" i="47"/>
  <c r="O200" i="47"/>
  <c r="P197" i="47"/>
  <c r="O197" i="47"/>
  <c r="P193" i="47"/>
  <c r="O193" i="47"/>
  <c r="P190" i="47"/>
  <c r="P189" i="47" s="1"/>
  <c r="O190" i="47"/>
  <c r="O189" i="47" s="1"/>
  <c r="P182" i="47"/>
  <c r="O182" i="47"/>
  <c r="P179" i="47"/>
  <c r="O179" i="47"/>
  <c r="P177" i="47"/>
  <c r="O177" i="47"/>
  <c r="P174" i="47"/>
  <c r="O174" i="47"/>
  <c r="P171" i="47"/>
  <c r="O171" i="47"/>
  <c r="Q170" i="47"/>
  <c r="T170" i="47" s="1"/>
  <c r="W170" i="47" s="1"/>
  <c r="P168" i="47"/>
  <c r="O168" i="47"/>
  <c r="P161" i="47"/>
  <c r="O161" i="47"/>
  <c r="P159" i="47"/>
  <c r="O159" i="47"/>
  <c r="Q158" i="47"/>
  <c r="T158" i="47" s="1"/>
  <c r="Q157" i="47"/>
  <c r="P157" i="47"/>
  <c r="O157" i="47"/>
  <c r="P154" i="47"/>
  <c r="O154" i="47"/>
  <c r="P151" i="47"/>
  <c r="P150" i="47" s="1"/>
  <c r="O151" i="47"/>
  <c r="O150" i="47" s="1"/>
  <c r="P148" i="47"/>
  <c r="P147" i="47" s="1"/>
  <c r="O148" i="47"/>
  <c r="O147" i="47" s="1"/>
  <c r="Q141" i="47"/>
  <c r="T141" i="47" s="1"/>
  <c r="Q140" i="47"/>
  <c r="P140" i="47"/>
  <c r="O140" i="47"/>
  <c r="Q139" i="47"/>
  <c r="P138" i="47"/>
  <c r="O138" i="47"/>
  <c r="Q136" i="47"/>
  <c r="P135" i="47"/>
  <c r="O135" i="47"/>
  <c r="P132" i="47"/>
  <c r="O132" i="47"/>
  <c r="P130" i="47"/>
  <c r="O130" i="47"/>
  <c r="O129" i="47" s="1"/>
  <c r="P122" i="47"/>
  <c r="P121" i="47" s="1"/>
  <c r="O122" i="47"/>
  <c r="O121" i="47" s="1"/>
  <c r="P116" i="47"/>
  <c r="O116" i="47"/>
  <c r="P111" i="47"/>
  <c r="P110" i="47" s="1"/>
  <c r="O111" i="47"/>
  <c r="O110" i="47" s="1"/>
  <c r="P104" i="47"/>
  <c r="O104" i="47"/>
  <c r="Q102" i="47"/>
  <c r="T102" i="47" s="1"/>
  <c r="Q101" i="47"/>
  <c r="T101" i="47" s="1"/>
  <c r="W101" i="47" s="1"/>
  <c r="Q100" i="47"/>
  <c r="T100" i="47" s="1"/>
  <c r="W100" i="47" s="1"/>
  <c r="Q99" i="47"/>
  <c r="Q98" i="47"/>
  <c r="T98" i="47" s="1"/>
  <c r="W98" i="47" s="1"/>
  <c r="P97" i="47"/>
  <c r="P96" i="47" s="1"/>
  <c r="P11" i="47" s="1"/>
  <c r="O97" i="47"/>
  <c r="O96" i="47" s="1"/>
  <c r="O11" i="47" s="1"/>
  <c r="P89" i="47"/>
  <c r="P88" i="47" s="1"/>
  <c r="O89" i="47"/>
  <c r="O88" i="47" s="1"/>
  <c r="P86" i="47"/>
  <c r="O86" i="47"/>
  <c r="P78" i="47"/>
  <c r="P77" i="47" s="1"/>
  <c r="P76" i="47" s="1"/>
  <c r="P75" i="47" s="1"/>
  <c r="P74" i="47" s="1"/>
  <c r="O78" i="47"/>
  <c r="O77" i="47" s="1"/>
  <c r="O76" i="47" s="1"/>
  <c r="O75" i="47" s="1"/>
  <c r="O74" i="47" s="1"/>
  <c r="Q72" i="47"/>
  <c r="P71" i="47"/>
  <c r="O71" i="47"/>
  <c r="Q70" i="47"/>
  <c r="T70" i="47" s="1"/>
  <c r="Q69" i="47"/>
  <c r="P69" i="47"/>
  <c r="O69" i="47"/>
  <c r="Q68" i="47"/>
  <c r="T68" i="47" s="1"/>
  <c r="P67" i="47"/>
  <c r="O67" i="47"/>
  <c r="P65" i="47"/>
  <c r="O65" i="47"/>
  <c r="P63" i="47"/>
  <c r="O63" i="47"/>
  <c r="P61" i="47"/>
  <c r="O61" i="47"/>
  <c r="P58" i="47"/>
  <c r="O58" i="47"/>
  <c r="P56" i="47"/>
  <c r="O56" i="47"/>
  <c r="P54" i="47"/>
  <c r="O54" i="47"/>
  <c r="P52" i="47"/>
  <c r="O52" i="47"/>
  <c r="P48" i="47"/>
  <c r="O48" i="47"/>
  <c r="P46" i="47"/>
  <c r="O46" i="47"/>
  <c r="P44" i="47"/>
  <c r="O44" i="47"/>
  <c r="P42" i="47"/>
  <c r="O42" i="47"/>
  <c r="P36" i="47"/>
  <c r="O36" i="47"/>
  <c r="P34" i="47"/>
  <c r="O34" i="47"/>
  <c r="P32" i="47"/>
  <c r="O32" i="47"/>
  <c r="P30" i="47"/>
  <c r="O30" i="47"/>
  <c r="P21" i="47"/>
  <c r="O21" i="47"/>
  <c r="O20" i="47" s="1"/>
  <c r="O19" i="47" s="1"/>
  <c r="O18" i="47" s="1"/>
  <c r="O17" i="47" s="1"/>
  <c r="O16" i="47" s="1"/>
  <c r="O15" i="47" s="1"/>
  <c r="P20" i="47"/>
  <c r="P19" i="47" s="1"/>
  <c r="P18" i="47" s="1"/>
  <c r="P17" i="47" s="1"/>
  <c r="P16" i="47" s="1"/>
  <c r="P15" i="47" s="1"/>
  <c r="P129" i="47" l="1"/>
  <c r="P214" i="47"/>
  <c r="W70" i="47"/>
  <c r="T69" i="47"/>
  <c r="P29" i="47"/>
  <c r="P28" i="47" s="1"/>
  <c r="Q97" i="47"/>
  <c r="Q96" i="47" s="1"/>
  <c r="Q11" i="47" s="1"/>
  <c r="T99" i="47"/>
  <c r="W99" i="47" s="1"/>
  <c r="Q71" i="47"/>
  <c r="T72" i="47"/>
  <c r="Q135" i="47"/>
  <c r="T136" i="47"/>
  <c r="W102" i="47"/>
  <c r="W158" i="47"/>
  <c r="T157" i="47"/>
  <c r="Q235" i="47"/>
  <c r="Q234" i="47" s="1"/>
  <c r="Q138" i="47"/>
  <c r="T139" i="47"/>
  <c r="W236" i="47"/>
  <c r="T235" i="47"/>
  <c r="T234" i="47" s="1"/>
  <c r="Q67" i="47"/>
  <c r="P137" i="47"/>
  <c r="P134" i="47" s="1"/>
  <c r="P128" i="47" s="1"/>
  <c r="P127" i="47" s="1"/>
  <c r="P126" i="47" s="1"/>
  <c r="P125" i="47" s="1"/>
  <c r="Q223" i="47"/>
  <c r="W68" i="47"/>
  <c r="T67" i="47"/>
  <c r="W224" i="47"/>
  <c r="T223" i="47"/>
  <c r="P103" i="47"/>
  <c r="W141" i="47"/>
  <c r="T140" i="47"/>
  <c r="O29" i="47"/>
  <c r="O28" i="47" s="1"/>
  <c r="O214" i="47"/>
  <c r="P85" i="47"/>
  <c r="P84" i="47" s="1"/>
  <c r="P83" i="47" s="1"/>
  <c r="P82" i="47" s="1"/>
  <c r="P81" i="47" s="1"/>
  <c r="O85" i="47"/>
  <c r="O84" i="47" s="1"/>
  <c r="O83" i="47" s="1"/>
  <c r="O82" i="47" s="1"/>
  <c r="O81" i="47" s="1"/>
  <c r="Q137" i="47"/>
  <c r="P115" i="47"/>
  <c r="P114" i="47" s="1"/>
  <c r="O241" i="47"/>
  <c r="O240" i="47" s="1"/>
  <c r="O239" i="47" s="1"/>
  <c r="O103" i="47"/>
  <c r="O95" i="47" s="1"/>
  <c r="P241" i="47"/>
  <c r="P240" i="47" s="1"/>
  <c r="P239" i="47" s="1"/>
  <c r="O153" i="47"/>
  <c r="P153" i="47"/>
  <c r="P95" i="47"/>
  <c r="P192" i="47"/>
  <c r="O60" i="47"/>
  <c r="O41" i="47" s="1"/>
  <c r="O40" i="47" s="1"/>
  <c r="P60" i="47"/>
  <c r="P41" i="47" s="1"/>
  <c r="P40" i="47" s="1"/>
  <c r="P39" i="47" s="1"/>
  <c r="P27" i="47" s="1"/>
  <c r="P26" i="47" s="1"/>
  <c r="P25" i="47" s="1"/>
  <c r="O192" i="47"/>
  <c r="O137" i="47"/>
  <c r="O134" i="47" s="1"/>
  <c r="O128" i="47" s="1"/>
  <c r="O127" i="47" s="1"/>
  <c r="O126" i="47" s="1"/>
  <c r="O125" i="47" s="1"/>
  <c r="O115" i="47"/>
  <c r="O114" i="47" s="1"/>
  <c r="Q134" i="47" l="1"/>
  <c r="W223" i="47"/>
  <c r="W67" i="47"/>
  <c r="W157" i="47"/>
  <c r="W140" i="47"/>
  <c r="T97" i="47"/>
  <c r="T96" i="47" s="1"/>
  <c r="T11" i="47" s="1"/>
  <c r="W136" i="47"/>
  <c r="T135" i="47"/>
  <c r="W97" i="47"/>
  <c r="P238" i="47"/>
  <c r="W235" i="47"/>
  <c r="O13" i="47"/>
  <c r="O94" i="47"/>
  <c r="O93" i="47" s="1"/>
  <c r="O92" i="47" s="1"/>
  <c r="W139" i="47"/>
  <c r="T138" i="47"/>
  <c r="T137" i="47" s="1"/>
  <c r="T71" i="47"/>
  <c r="W72" i="47"/>
  <c r="W69" i="47"/>
  <c r="O12" i="47"/>
  <c r="P94" i="47"/>
  <c r="P93" i="47" s="1"/>
  <c r="O238" i="47"/>
  <c r="O146" i="47"/>
  <c r="O145" i="47" s="1"/>
  <c r="O144" i="47" s="1"/>
  <c r="O143" i="47" s="1"/>
  <c r="O142" i="47" s="1"/>
  <c r="O39" i="47"/>
  <c r="O27" i="47" s="1"/>
  <c r="O26" i="47" s="1"/>
  <c r="O25" i="47" s="1"/>
  <c r="P12" i="47"/>
  <c r="P146" i="47"/>
  <c r="P145" i="47" s="1"/>
  <c r="P144" i="47" s="1"/>
  <c r="P143" i="47" s="1"/>
  <c r="P142" i="47" s="1"/>
  <c r="P92" i="47"/>
  <c r="P14" i="47" s="1"/>
  <c r="AE263" i="47"/>
  <c r="AA263" i="47"/>
  <c r="N263" i="47"/>
  <c r="Q263" i="47" s="1"/>
  <c r="T263" i="47" s="1"/>
  <c r="W263" i="47" s="1"/>
  <c r="K262" i="47"/>
  <c r="N262" i="47" s="1"/>
  <c r="Q262" i="47" s="1"/>
  <c r="T262" i="47" s="1"/>
  <c r="W262" i="47" s="1"/>
  <c r="K261" i="47"/>
  <c r="N261" i="47" s="1"/>
  <c r="Q261" i="47" s="1"/>
  <c r="T261" i="47" s="1"/>
  <c r="W261" i="47" s="1"/>
  <c r="K260" i="47"/>
  <c r="N260" i="47" s="1"/>
  <c r="Q260" i="47" s="1"/>
  <c r="T260" i="47" s="1"/>
  <c r="W260" i="47" s="1"/>
  <c r="K259" i="47"/>
  <c r="N259" i="47" s="1"/>
  <c r="Q259" i="47" s="1"/>
  <c r="T259" i="47" s="1"/>
  <c r="W259" i="47" s="1"/>
  <c r="K258" i="47"/>
  <c r="N258" i="47" s="1"/>
  <c r="Q258" i="47" s="1"/>
  <c r="T258" i="47" s="1"/>
  <c r="W258" i="47" s="1"/>
  <c r="K257" i="47"/>
  <c r="N257" i="47" s="1"/>
  <c r="Q257" i="47" s="1"/>
  <c r="T257" i="47" s="1"/>
  <c r="W257" i="47" s="1"/>
  <c r="K256" i="47"/>
  <c r="N256" i="47" s="1"/>
  <c r="Q256" i="47" s="1"/>
  <c r="T256" i="47" s="1"/>
  <c r="W256" i="47" s="1"/>
  <c r="K255" i="47"/>
  <c r="N255" i="47" s="1"/>
  <c r="Q255" i="47" s="1"/>
  <c r="T255" i="47" s="1"/>
  <c r="W255" i="47" s="1"/>
  <c r="K254" i="47"/>
  <c r="N254" i="47" s="1"/>
  <c r="Q254" i="47" s="1"/>
  <c r="AE253" i="47"/>
  <c r="AD253" i="47"/>
  <c r="AD252" i="47" s="1"/>
  <c r="AD251" i="47" s="1"/>
  <c r="AD250" i="47" s="1"/>
  <c r="AD249" i="47" s="1"/>
  <c r="AC253" i="47"/>
  <c r="AC252" i="47" s="1"/>
  <c r="AC251" i="47" s="1"/>
  <c r="AC250" i="47" s="1"/>
  <c r="AC249" i="47" s="1"/>
  <c r="AB253" i="47"/>
  <c r="AB252" i="47" s="1"/>
  <c r="AB251" i="47" s="1"/>
  <c r="AB250" i="47" s="1"/>
  <c r="AB249" i="47" s="1"/>
  <c r="AA253" i="47"/>
  <c r="Z253" i="47"/>
  <c r="Z252" i="47" s="1"/>
  <c r="Z251" i="47" s="1"/>
  <c r="Z250" i="47" s="1"/>
  <c r="Z249" i="47" s="1"/>
  <c r="Y253" i="47"/>
  <c r="Y252" i="47" s="1"/>
  <c r="Y251" i="47" s="1"/>
  <c r="Y250" i="47" s="1"/>
  <c r="Y249" i="47" s="1"/>
  <c r="X253" i="47"/>
  <c r="X252" i="47" s="1"/>
  <c r="X251" i="47" s="1"/>
  <c r="X250" i="47" s="1"/>
  <c r="X249" i="47" s="1"/>
  <c r="M253" i="47"/>
  <c r="M252" i="47" s="1"/>
  <c r="M251" i="47" s="1"/>
  <c r="M250" i="47" s="1"/>
  <c r="M249" i="47" s="1"/>
  <c r="L253" i="47"/>
  <c r="L252" i="47" s="1"/>
  <c r="L251" i="47" s="1"/>
  <c r="L250" i="47" s="1"/>
  <c r="L249" i="47" s="1"/>
  <c r="J253" i="47"/>
  <c r="J252" i="47" s="1"/>
  <c r="J251" i="47" s="1"/>
  <c r="J250" i="47" s="1"/>
  <c r="J249" i="47" s="1"/>
  <c r="I253" i="47"/>
  <c r="I252" i="47" s="1"/>
  <c r="I251" i="47" s="1"/>
  <c r="I250" i="47" s="1"/>
  <c r="I249" i="47" s="1"/>
  <c r="H253" i="47"/>
  <c r="H252" i="47" s="1"/>
  <c r="H251" i="47" s="1"/>
  <c r="H250" i="47" s="1"/>
  <c r="H249" i="47" s="1"/>
  <c r="AE248" i="47"/>
  <c r="AA248" i="47"/>
  <c r="N248" i="47"/>
  <c r="Q248" i="47" s="1"/>
  <c r="AD247" i="47"/>
  <c r="AD246" i="47" s="1"/>
  <c r="AC247" i="47"/>
  <c r="AC246" i="47" s="1"/>
  <c r="AB247" i="47"/>
  <c r="AB246" i="47" s="1"/>
  <c r="Z247" i="47"/>
  <c r="Z246" i="47" s="1"/>
  <c r="Y247" i="47"/>
  <c r="Y246" i="47" s="1"/>
  <c r="X247" i="47"/>
  <c r="X246" i="47" s="1"/>
  <c r="K245" i="47"/>
  <c r="N245" i="47" s="1"/>
  <c r="Q245" i="47" s="1"/>
  <c r="T245" i="47" s="1"/>
  <c r="W245" i="47" s="1"/>
  <c r="K244" i="47"/>
  <c r="AE243" i="47"/>
  <c r="AD243" i="47"/>
  <c r="AD242" i="47" s="1"/>
  <c r="AC243" i="47"/>
  <c r="AC242" i="47" s="1"/>
  <c r="AB243" i="47"/>
  <c r="AB242" i="47" s="1"/>
  <c r="AA243" i="47"/>
  <c r="Z243" i="47"/>
  <c r="Z242" i="47" s="1"/>
  <c r="Y243" i="47"/>
  <c r="Y242" i="47" s="1"/>
  <c r="X243" i="47"/>
  <c r="X242" i="47" s="1"/>
  <c r="M243" i="47"/>
  <c r="M242" i="47" s="1"/>
  <c r="M241" i="47" s="1"/>
  <c r="M240" i="47" s="1"/>
  <c r="M239" i="47" s="1"/>
  <c r="L243" i="47"/>
  <c r="L242" i="47" s="1"/>
  <c r="L241" i="47" s="1"/>
  <c r="L240" i="47" s="1"/>
  <c r="L239" i="47" s="1"/>
  <c r="J243" i="47"/>
  <c r="J242" i="47" s="1"/>
  <c r="J241" i="47" s="1"/>
  <c r="J240" i="47" s="1"/>
  <c r="J239" i="47" s="1"/>
  <c r="I243" i="47"/>
  <c r="I242" i="47" s="1"/>
  <c r="I241" i="47" s="1"/>
  <c r="I240" i="47" s="1"/>
  <c r="I239" i="47" s="1"/>
  <c r="H243" i="47"/>
  <c r="H242" i="47" s="1"/>
  <c r="H241" i="47" s="1"/>
  <c r="AE237" i="47"/>
  <c r="AA237" i="47"/>
  <c r="K237" i="47"/>
  <c r="N237" i="47" s="1"/>
  <c r="Q237" i="47" s="1"/>
  <c r="T237" i="47" s="1"/>
  <c r="W237" i="47" s="1"/>
  <c r="N235" i="47"/>
  <c r="N234" i="47" s="1"/>
  <c r="K233" i="47"/>
  <c r="N233" i="47" s="1"/>
  <c r="Q233" i="47" s="1"/>
  <c r="M232" i="47"/>
  <c r="L232" i="47"/>
  <c r="J232" i="47"/>
  <c r="I232" i="47"/>
  <c r="H232" i="47"/>
  <c r="K231" i="47"/>
  <c r="N231" i="47" s="1"/>
  <c r="Q231" i="47" s="1"/>
  <c r="AE230" i="47"/>
  <c r="AD230" i="47"/>
  <c r="AC230" i="47"/>
  <c r="AB230" i="47"/>
  <c r="AA230" i="47"/>
  <c r="Z230" i="47"/>
  <c r="Y230" i="47"/>
  <c r="X230" i="47"/>
  <c r="M230" i="47"/>
  <c r="L230" i="47"/>
  <c r="J230" i="47"/>
  <c r="I230" i="47"/>
  <c r="K229" i="47"/>
  <c r="N229" i="47" s="1"/>
  <c r="M228" i="47"/>
  <c r="L228" i="47"/>
  <c r="J228" i="47"/>
  <c r="I228" i="47"/>
  <c r="H228" i="47"/>
  <c r="K227" i="47"/>
  <c r="N227" i="47" s="1"/>
  <c r="Q227" i="47" s="1"/>
  <c r="T227" i="47" s="1"/>
  <c r="W227" i="47" s="1"/>
  <c r="K226" i="47"/>
  <c r="N226" i="47" s="1"/>
  <c r="Q226" i="47" s="1"/>
  <c r="AE225" i="47"/>
  <c r="AD225" i="47"/>
  <c r="AC225" i="47"/>
  <c r="AB225" i="47"/>
  <c r="AA225" i="47"/>
  <c r="Z225" i="47"/>
  <c r="Y225" i="47"/>
  <c r="X225" i="47"/>
  <c r="M225" i="47"/>
  <c r="L225" i="47"/>
  <c r="J225" i="47"/>
  <c r="I225" i="47"/>
  <c r="H225" i="47"/>
  <c r="K222" i="47"/>
  <c r="N222" i="47" s="1"/>
  <c r="Q222" i="47" s="1"/>
  <c r="K221" i="47"/>
  <c r="AE220" i="47"/>
  <c r="AD220" i="47"/>
  <c r="AC220" i="47"/>
  <c r="AB220" i="47"/>
  <c r="AA220" i="47"/>
  <c r="Z220" i="47"/>
  <c r="Y220" i="47"/>
  <c r="X220" i="47"/>
  <c r="M220" i="47"/>
  <c r="L220" i="47"/>
  <c r="J220" i="47"/>
  <c r="I220" i="47"/>
  <c r="H220" i="47"/>
  <c r="K219" i="47"/>
  <c r="K218" i="47" s="1"/>
  <c r="AE218" i="47"/>
  <c r="AD218" i="47"/>
  <c r="AC218" i="47"/>
  <c r="AB218" i="47"/>
  <c r="AA218" i="47"/>
  <c r="Z218" i="47"/>
  <c r="Y218" i="47"/>
  <c r="X218" i="47"/>
  <c r="M218" i="47"/>
  <c r="L218" i="47"/>
  <c r="J218" i="47"/>
  <c r="I218" i="47"/>
  <c r="H218" i="47"/>
  <c r="K217" i="47"/>
  <c r="N217" i="47" s="1"/>
  <c r="Q217" i="47" s="1"/>
  <c r="T217" i="47" s="1"/>
  <c r="W217" i="47" s="1"/>
  <c r="K216" i="47"/>
  <c r="N216" i="47" s="1"/>
  <c r="Q216" i="47" s="1"/>
  <c r="AE215" i="47"/>
  <c r="AD215" i="47"/>
  <c r="AC215" i="47"/>
  <c r="AB215" i="47"/>
  <c r="AA215" i="47"/>
  <c r="Z215" i="47"/>
  <c r="Y215" i="47"/>
  <c r="X215" i="47"/>
  <c r="M215" i="47"/>
  <c r="L215" i="47"/>
  <c r="J215" i="47"/>
  <c r="I215" i="47"/>
  <c r="H215" i="47"/>
  <c r="AA213" i="47"/>
  <c r="K213" i="47"/>
  <c r="N213" i="47" s="1"/>
  <c r="Q213" i="47" s="1"/>
  <c r="AE212" i="47"/>
  <c r="AD212" i="47"/>
  <c r="AC212" i="47"/>
  <c r="AB212" i="47"/>
  <c r="Z212" i="47"/>
  <c r="Y212" i="47"/>
  <c r="X212" i="47"/>
  <c r="M212" i="47"/>
  <c r="L212" i="47"/>
  <c r="J212" i="47"/>
  <c r="I212" i="47"/>
  <c r="H212" i="47"/>
  <c r="K211" i="47"/>
  <c r="N211" i="47" s="1"/>
  <c r="Q211" i="47" s="1"/>
  <c r="T211" i="47" s="1"/>
  <c r="W211" i="47" s="1"/>
  <c r="K210" i="47"/>
  <c r="AE209" i="47"/>
  <c r="AD209" i="47"/>
  <c r="AC209" i="47"/>
  <c r="AB209" i="47"/>
  <c r="AA209" i="47"/>
  <c r="Z209" i="47"/>
  <c r="Y209" i="47"/>
  <c r="X209" i="47"/>
  <c r="M209" i="47"/>
  <c r="L209" i="47"/>
  <c r="J209" i="47"/>
  <c r="I209" i="47"/>
  <c r="H209" i="47"/>
  <c r="K208" i="47"/>
  <c r="M207" i="47"/>
  <c r="L207" i="47"/>
  <c r="J207" i="47"/>
  <c r="I207" i="47"/>
  <c r="H207" i="47"/>
  <c r="H204" i="47" s="1"/>
  <c r="K206" i="47"/>
  <c r="K205" i="47"/>
  <c r="N205" i="47" s="1"/>
  <c r="Q205" i="47" s="1"/>
  <c r="AE204" i="47"/>
  <c r="AD204" i="47"/>
  <c r="AC204" i="47"/>
  <c r="AB204" i="47"/>
  <c r="AA204" i="47"/>
  <c r="Z204" i="47"/>
  <c r="Y204" i="47"/>
  <c r="X204" i="47"/>
  <c r="M204" i="47"/>
  <c r="L204" i="47"/>
  <c r="J204" i="47"/>
  <c r="I204" i="47"/>
  <c r="K203" i="47"/>
  <c r="N203" i="47" s="1"/>
  <c r="Q203" i="47" s="1"/>
  <c r="AE202" i="47"/>
  <c r="AD202" i="47"/>
  <c r="AC202" i="47"/>
  <c r="AB202" i="47"/>
  <c r="AA202" i="47"/>
  <c r="Z202" i="47"/>
  <c r="Y202" i="47"/>
  <c r="X202" i="47"/>
  <c r="M202" i="47"/>
  <c r="L202" i="47"/>
  <c r="J202" i="47"/>
  <c r="I202" i="47"/>
  <c r="H202" i="47"/>
  <c r="K201" i="47"/>
  <c r="M200" i="47"/>
  <c r="L200" i="47"/>
  <c r="J200" i="47"/>
  <c r="I200" i="47"/>
  <c r="H200" i="47"/>
  <c r="K199" i="47"/>
  <c r="N199" i="47" s="1"/>
  <c r="Q199" i="47" s="1"/>
  <c r="K198" i="47"/>
  <c r="N198" i="47" s="1"/>
  <c r="Q198" i="47" s="1"/>
  <c r="T198" i="47" s="1"/>
  <c r="AE197" i="47"/>
  <c r="AD197" i="47"/>
  <c r="AC197" i="47"/>
  <c r="AB197" i="47"/>
  <c r="AA197" i="47"/>
  <c r="Z197" i="47"/>
  <c r="Y197" i="47"/>
  <c r="X197" i="47"/>
  <c r="M197" i="47"/>
  <c r="L197" i="47"/>
  <c r="J197" i="47"/>
  <c r="I197" i="47"/>
  <c r="H197" i="47"/>
  <c r="K196" i="47"/>
  <c r="N196" i="47" s="1"/>
  <c r="Q196" i="47" s="1"/>
  <c r="T196" i="47" s="1"/>
  <c r="K195" i="47"/>
  <c r="K194" i="47"/>
  <c r="N194" i="47" s="1"/>
  <c r="Q194" i="47" s="1"/>
  <c r="AE193" i="47"/>
  <c r="AD193" i="47"/>
  <c r="AC193" i="47"/>
  <c r="AB193" i="47"/>
  <c r="AA193" i="47"/>
  <c r="Z193" i="47"/>
  <c r="Y193" i="47"/>
  <c r="X193" i="47"/>
  <c r="M193" i="47"/>
  <c r="L193" i="47"/>
  <c r="J193" i="47"/>
  <c r="I193" i="47"/>
  <c r="H193" i="47"/>
  <c r="K191" i="47"/>
  <c r="N191" i="47" s="1"/>
  <c r="Q191" i="47" s="1"/>
  <c r="AE190" i="47"/>
  <c r="AD190" i="47"/>
  <c r="AD189" i="47" s="1"/>
  <c r="AC190" i="47"/>
  <c r="AC189" i="47" s="1"/>
  <c r="AB190" i="47"/>
  <c r="AB189" i="47" s="1"/>
  <c r="AA190" i="47"/>
  <c r="Z190" i="47"/>
  <c r="Z189" i="47" s="1"/>
  <c r="Y190" i="47"/>
  <c r="Y189" i="47" s="1"/>
  <c r="X190" i="47"/>
  <c r="X189" i="47" s="1"/>
  <c r="M190" i="47"/>
  <c r="M189" i="47" s="1"/>
  <c r="L190" i="47"/>
  <c r="L189" i="47" s="1"/>
  <c r="J190" i="47"/>
  <c r="J189" i="47" s="1"/>
  <c r="I190" i="47"/>
  <c r="I189" i="47" s="1"/>
  <c r="H190" i="47"/>
  <c r="H189" i="47" s="1"/>
  <c r="K188" i="47"/>
  <c r="N188" i="47" s="1"/>
  <c r="Q188" i="47" s="1"/>
  <c r="K187" i="47"/>
  <c r="N187" i="47" s="1"/>
  <c r="Q187" i="47" s="1"/>
  <c r="T187" i="47" s="1"/>
  <c r="W187" i="47" s="1"/>
  <c r="K186" i="47"/>
  <c r="N186" i="47" s="1"/>
  <c r="Q186" i="47" s="1"/>
  <c r="T186" i="47" s="1"/>
  <c r="W186" i="47" s="1"/>
  <c r="K185" i="47"/>
  <c r="N185" i="47" s="1"/>
  <c r="Q185" i="47" s="1"/>
  <c r="T185" i="47" s="1"/>
  <c r="W185" i="47" s="1"/>
  <c r="K184" i="47"/>
  <c r="N184" i="47" s="1"/>
  <c r="Q184" i="47" s="1"/>
  <c r="T184" i="47" s="1"/>
  <c r="W184" i="47" s="1"/>
  <c r="K183" i="47"/>
  <c r="N183" i="47" s="1"/>
  <c r="Q183" i="47" s="1"/>
  <c r="T183" i="47" s="1"/>
  <c r="W183" i="47" s="1"/>
  <c r="AE182" i="47"/>
  <c r="AD182" i="47"/>
  <c r="AC182" i="47"/>
  <c r="AB182" i="47"/>
  <c r="AA182" i="47"/>
  <c r="Z182" i="47"/>
  <c r="Y182" i="47"/>
  <c r="X182" i="47"/>
  <c r="M182" i="47"/>
  <c r="L182" i="47"/>
  <c r="J182" i="47"/>
  <c r="I182" i="47"/>
  <c r="H182" i="47"/>
  <c r="N181" i="47"/>
  <c r="Q181" i="47" s="1"/>
  <c r="T181" i="47" s="1"/>
  <c r="W181" i="47" s="1"/>
  <c r="N180" i="47"/>
  <c r="Q180" i="47" s="1"/>
  <c r="M179" i="47"/>
  <c r="L179" i="47"/>
  <c r="K178" i="47"/>
  <c r="K177" i="47" s="1"/>
  <c r="M177" i="47"/>
  <c r="L177" i="47"/>
  <c r="J177" i="47"/>
  <c r="I177" i="47"/>
  <c r="H177" i="47"/>
  <c r="K176" i="47"/>
  <c r="N176" i="47" s="1"/>
  <c r="Q176" i="47" s="1"/>
  <c r="T176" i="47" s="1"/>
  <c r="W176" i="47" s="1"/>
  <c r="K175" i="47"/>
  <c r="AE174" i="47"/>
  <c r="AD174" i="47"/>
  <c r="AC174" i="47"/>
  <c r="AB174" i="47"/>
  <c r="AA174" i="47"/>
  <c r="Z174" i="47"/>
  <c r="Y174" i="47"/>
  <c r="X174" i="47"/>
  <c r="M174" i="47"/>
  <c r="L174" i="47"/>
  <c r="J174" i="47"/>
  <c r="I174" i="47"/>
  <c r="K173" i="47"/>
  <c r="N173" i="47" s="1"/>
  <c r="Q173" i="47" s="1"/>
  <c r="T173" i="47" s="1"/>
  <c r="W173" i="47" s="1"/>
  <c r="K172" i="47"/>
  <c r="AE171" i="47"/>
  <c r="AD171" i="47"/>
  <c r="AC171" i="47"/>
  <c r="AB171" i="47"/>
  <c r="AA171" i="47"/>
  <c r="Z171" i="47"/>
  <c r="Y171" i="47"/>
  <c r="X171" i="47"/>
  <c r="M171" i="47"/>
  <c r="L171" i="47"/>
  <c r="J171" i="47"/>
  <c r="I171" i="47"/>
  <c r="H171" i="47"/>
  <c r="K169" i="47"/>
  <c r="N169" i="47" s="1"/>
  <c r="AE168" i="47"/>
  <c r="AD168" i="47"/>
  <c r="AC168" i="47"/>
  <c r="AB168" i="47"/>
  <c r="AA168" i="47"/>
  <c r="Z168" i="47"/>
  <c r="Y168" i="47"/>
  <c r="X168" i="47"/>
  <c r="M168" i="47"/>
  <c r="L168" i="47"/>
  <c r="J168" i="47"/>
  <c r="I168" i="47"/>
  <c r="H168" i="47"/>
  <c r="K167" i="47"/>
  <c r="N167" i="47" s="1"/>
  <c r="Q167" i="47" s="1"/>
  <c r="T167" i="47" s="1"/>
  <c r="W167" i="47" s="1"/>
  <c r="K166" i="47"/>
  <c r="N166" i="47" s="1"/>
  <c r="Q166" i="47" s="1"/>
  <c r="T166" i="47" s="1"/>
  <c r="W166" i="47" s="1"/>
  <c r="K165" i="47"/>
  <c r="N165" i="47" s="1"/>
  <c r="Q165" i="47" s="1"/>
  <c r="T165" i="47" s="1"/>
  <c r="W165" i="47" s="1"/>
  <c r="K164" i="47"/>
  <c r="N164" i="47" s="1"/>
  <c r="Q164" i="47" s="1"/>
  <c r="T164" i="47" s="1"/>
  <c r="W164" i="47" s="1"/>
  <c r="K163" i="47"/>
  <c r="N163" i="47" s="1"/>
  <c r="Q163" i="47" s="1"/>
  <c r="T163" i="47" s="1"/>
  <c r="W163" i="47" s="1"/>
  <c r="K162" i="47"/>
  <c r="N162" i="47" s="1"/>
  <c r="Q162" i="47" s="1"/>
  <c r="AE161" i="47"/>
  <c r="AD161" i="47"/>
  <c r="AC161" i="47"/>
  <c r="AB161" i="47"/>
  <c r="AA161" i="47"/>
  <c r="Z161" i="47"/>
  <c r="Y161" i="47"/>
  <c r="X161" i="47"/>
  <c r="M161" i="47"/>
  <c r="L161" i="47"/>
  <c r="J161" i="47"/>
  <c r="I161" i="47"/>
  <c r="H161" i="47"/>
  <c r="K160" i="47"/>
  <c r="N160" i="47" s="1"/>
  <c r="Q160" i="47" s="1"/>
  <c r="AE159" i="47"/>
  <c r="AD159" i="47"/>
  <c r="AC159" i="47"/>
  <c r="AB159" i="47"/>
  <c r="AA159" i="47"/>
  <c r="Z159" i="47"/>
  <c r="Y159" i="47"/>
  <c r="X159" i="47"/>
  <c r="M159" i="47"/>
  <c r="L159" i="47"/>
  <c r="J159" i="47"/>
  <c r="I159" i="47"/>
  <c r="H159" i="47"/>
  <c r="N157" i="47"/>
  <c r="K156" i="47"/>
  <c r="N156" i="47" s="1"/>
  <c r="Q156" i="47" s="1"/>
  <c r="T156" i="47" s="1"/>
  <c r="W156" i="47" s="1"/>
  <c r="K155" i="47"/>
  <c r="N155" i="47" s="1"/>
  <c r="Q155" i="47" s="1"/>
  <c r="Z154" i="47"/>
  <c r="Y154" i="47"/>
  <c r="X154" i="47"/>
  <c r="M154" i="47"/>
  <c r="L154" i="47"/>
  <c r="J154" i="47"/>
  <c r="I154" i="47"/>
  <c r="K152" i="47"/>
  <c r="N152" i="47" s="1"/>
  <c r="Q152" i="47" s="1"/>
  <c r="AE151" i="47"/>
  <c r="AD151" i="47"/>
  <c r="AD150" i="47" s="1"/>
  <c r="AC151" i="47"/>
  <c r="AC150" i="47" s="1"/>
  <c r="AB151" i="47"/>
  <c r="AB150" i="47" s="1"/>
  <c r="AA151" i="47"/>
  <c r="Z151" i="47"/>
  <c r="Z150" i="47" s="1"/>
  <c r="Y151" i="47"/>
  <c r="Y150" i="47" s="1"/>
  <c r="X151" i="47"/>
  <c r="X150" i="47" s="1"/>
  <c r="M151" i="47"/>
  <c r="M150" i="47" s="1"/>
  <c r="L151" i="47"/>
  <c r="L150" i="47" s="1"/>
  <c r="J151" i="47"/>
  <c r="J150" i="47" s="1"/>
  <c r="I151" i="47"/>
  <c r="I150" i="47" s="1"/>
  <c r="H151" i="47"/>
  <c r="H150" i="47" s="1"/>
  <c r="N149" i="47"/>
  <c r="M148" i="47"/>
  <c r="M147" i="47" s="1"/>
  <c r="L148" i="47"/>
  <c r="L147" i="47" s="1"/>
  <c r="N140" i="47"/>
  <c r="N138" i="47"/>
  <c r="N135" i="47"/>
  <c r="AA133" i="47"/>
  <c r="K133" i="47"/>
  <c r="K132" i="47" s="1"/>
  <c r="AE132" i="47"/>
  <c r="AD132" i="47"/>
  <c r="AC132" i="47"/>
  <c r="AB132" i="47"/>
  <c r="Z132" i="47"/>
  <c r="Y132" i="47"/>
  <c r="X132" i="47"/>
  <c r="M132" i="47"/>
  <c r="L132" i="47"/>
  <c r="J132" i="47"/>
  <c r="I132" i="47"/>
  <c r="AA131" i="47"/>
  <c r="K131" i="47"/>
  <c r="N131" i="47" s="1"/>
  <c r="Q131" i="47" s="1"/>
  <c r="AE130" i="47"/>
  <c r="AD130" i="47"/>
  <c r="AC130" i="47"/>
  <c r="AB130" i="47"/>
  <c r="Z130" i="47"/>
  <c r="Y130" i="47"/>
  <c r="X130" i="47"/>
  <c r="M130" i="47"/>
  <c r="L130" i="47"/>
  <c r="J130" i="47"/>
  <c r="I130" i="47"/>
  <c r="H130" i="47"/>
  <c r="H129" i="47" s="1"/>
  <c r="H128" i="47" s="1"/>
  <c r="H127" i="47" s="1"/>
  <c r="H126" i="47" s="1"/>
  <c r="H125" i="47" s="1"/>
  <c r="AE124" i="47"/>
  <c r="AA124" i="47"/>
  <c r="N124" i="47"/>
  <c r="Q124" i="47" s="1"/>
  <c r="T124" i="47" s="1"/>
  <c r="W124" i="47" s="1"/>
  <c r="K123" i="47"/>
  <c r="K122" i="47" s="1"/>
  <c r="K121" i="47" s="1"/>
  <c r="M122" i="47"/>
  <c r="M121" i="47" s="1"/>
  <c r="L122" i="47"/>
  <c r="L121" i="47" s="1"/>
  <c r="J122" i="47"/>
  <c r="J121" i="47" s="1"/>
  <c r="I122" i="47"/>
  <c r="I121" i="47" s="1"/>
  <c r="H122" i="47"/>
  <c r="H121" i="47" s="1"/>
  <c r="K120" i="47"/>
  <c r="N120" i="47" s="1"/>
  <c r="Q120" i="47" s="1"/>
  <c r="T120" i="47" s="1"/>
  <c r="W120" i="47" s="1"/>
  <c r="K119" i="47"/>
  <c r="K118" i="47"/>
  <c r="N118" i="47" s="1"/>
  <c r="Q118" i="47" s="1"/>
  <c r="T118" i="47" s="1"/>
  <c r="W118" i="47" s="1"/>
  <c r="K117" i="47"/>
  <c r="N117" i="47" s="1"/>
  <c r="Q117" i="47" s="1"/>
  <c r="T117" i="47" s="1"/>
  <c r="AE116" i="47"/>
  <c r="AD116" i="47"/>
  <c r="AD115" i="47" s="1"/>
  <c r="AD114" i="47" s="1"/>
  <c r="AC116" i="47"/>
  <c r="AC115" i="47" s="1"/>
  <c r="AC114" i="47" s="1"/>
  <c r="AB116" i="47"/>
  <c r="AB115" i="47" s="1"/>
  <c r="AB114" i="47" s="1"/>
  <c r="AA116" i="47"/>
  <c r="Z116" i="47"/>
  <c r="Z115" i="47" s="1"/>
  <c r="Z114" i="47" s="1"/>
  <c r="Y116" i="47"/>
  <c r="Y115" i="47" s="1"/>
  <c r="Y114" i="47" s="1"/>
  <c r="X116" i="47"/>
  <c r="X115" i="47" s="1"/>
  <c r="X114" i="47" s="1"/>
  <c r="M116" i="47"/>
  <c r="L116" i="47"/>
  <c r="J116" i="47"/>
  <c r="I116" i="47"/>
  <c r="H116" i="47"/>
  <c r="AE113" i="47"/>
  <c r="AA113" i="47"/>
  <c r="K113" i="47"/>
  <c r="N113" i="47" s="1"/>
  <c r="Q113" i="47" s="1"/>
  <c r="T113" i="47" s="1"/>
  <c r="W113" i="47" s="1"/>
  <c r="K112" i="47"/>
  <c r="N112" i="47" s="1"/>
  <c r="AE111" i="47"/>
  <c r="AD111" i="47"/>
  <c r="AD110" i="47" s="1"/>
  <c r="AC111" i="47"/>
  <c r="AC110" i="47" s="1"/>
  <c r="AB111" i="47"/>
  <c r="AB110" i="47" s="1"/>
  <c r="AA111" i="47"/>
  <c r="Z111" i="47"/>
  <c r="Z110" i="47" s="1"/>
  <c r="Y111" i="47"/>
  <c r="Y110" i="47" s="1"/>
  <c r="X111" i="47"/>
  <c r="X110" i="47" s="1"/>
  <c r="M111" i="47"/>
  <c r="M110" i="47" s="1"/>
  <c r="L111" i="47"/>
  <c r="L110" i="47" s="1"/>
  <c r="J111" i="47"/>
  <c r="J110" i="47" s="1"/>
  <c r="I111" i="47"/>
  <c r="I110" i="47" s="1"/>
  <c r="H111" i="47"/>
  <c r="H110" i="47" s="1"/>
  <c r="K109" i="47"/>
  <c r="N109" i="47" s="1"/>
  <c r="Q109" i="47" s="1"/>
  <c r="T109" i="47" s="1"/>
  <c r="W109" i="47" s="1"/>
  <c r="K108" i="47"/>
  <c r="N108" i="47" s="1"/>
  <c r="Q108" i="47" s="1"/>
  <c r="T108" i="47" s="1"/>
  <c r="W108" i="47" s="1"/>
  <c r="K107" i="47"/>
  <c r="N107" i="47" s="1"/>
  <c r="Q107" i="47" s="1"/>
  <c r="K106" i="47"/>
  <c r="N106" i="47" s="1"/>
  <c r="Q106" i="47" s="1"/>
  <c r="T106" i="47" s="1"/>
  <c r="W106" i="47" s="1"/>
  <c r="K105" i="47"/>
  <c r="N105" i="47" s="1"/>
  <c r="Q105" i="47" s="1"/>
  <c r="T105" i="47" s="1"/>
  <c r="AE104" i="47"/>
  <c r="AD104" i="47"/>
  <c r="AC104" i="47"/>
  <c r="AB104" i="47"/>
  <c r="AA104" i="47"/>
  <c r="Z104" i="47"/>
  <c r="Y104" i="47"/>
  <c r="X104" i="47"/>
  <c r="M104" i="47"/>
  <c r="L104" i="47"/>
  <c r="J104" i="47"/>
  <c r="I104" i="47"/>
  <c r="H104" i="47"/>
  <c r="AE91" i="47"/>
  <c r="AA91" i="47"/>
  <c r="K91" i="47"/>
  <c r="N91" i="47" s="1"/>
  <c r="Q91" i="47" s="1"/>
  <c r="T91" i="47" s="1"/>
  <c r="W91" i="47" s="1"/>
  <c r="K90" i="47"/>
  <c r="AE89" i="47"/>
  <c r="AD89" i="47"/>
  <c r="AD88" i="47" s="1"/>
  <c r="AC89" i="47"/>
  <c r="AC88" i="47" s="1"/>
  <c r="AB89" i="47"/>
  <c r="AB88" i="47" s="1"/>
  <c r="AA89" i="47"/>
  <c r="Z89" i="47"/>
  <c r="Z88" i="47" s="1"/>
  <c r="Y89" i="47"/>
  <c r="Y88" i="47" s="1"/>
  <c r="X89" i="47"/>
  <c r="X88" i="47" s="1"/>
  <c r="M89" i="47"/>
  <c r="M88" i="47" s="1"/>
  <c r="L89" i="47"/>
  <c r="L88" i="47" s="1"/>
  <c r="J89" i="47"/>
  <c r="J88" i="47" s="1"/>
  <c r="I89" i="47"/>
  <c r="I88" i="47" s="1"/>
  <c r="H88" i="47"/>
  <c r="K87" i="47"/>
  <c r="N87" i="47" s="1"/>
  <c r="Q87" i="47" s="1"/>
  <c r="AE86" i="47"/>
  <c r="AD86" i="47"/>
  <c r="AC86" i="47"/>
  <c r="AB86" i="47"/>
  <c r="AA86" i="47"/>
  <c r="Z86" i="47"/>
  <c r="Y86" i="47"/>
  <c r="X86" i="47"/>
  <c r="M86" i="47"/>
  <c r="L86" i="47"/>
  <c r="J86" i="47"/>
  <c r="I86" i="47"/>
  <c r="H86" i="47"/>
  <c r="N80" i="47"/>
  <c r="Q80" i="47" s="1"/>
  <c r="T80" i="47" s="1"/>
  <c r="W80" i="47" s="1"/>
  <c r="K79" i="47"/>
  <c r="N79" i="47" s="1"/>
  <c r="Q79" i="47" s="1"/>
  <c r="AE78" i="47"/>
  <c r="AD78" i="47"/>
  <c r="AD77" i="47" s="1"/>
  <c r="AD76" i="47" s="1"/>
  <c r="AD75" i="47" s="1"/>
  <c r="AC78" i="47"/>
  <c r="AC77" i="47" s="1"/>
  <c r="AC76" i="47" s="1"/>
  <c r="AC75" i="47" s="1"/>
  <c r="AB78" i="47"/>
  <c r="AB77" i="47" s="1"/>
  <c r="AB76" i="47" s="1"/>
  <c r="AB75" i="47" s="1"/>
  <c r="AA78" i="47"/>
  <c r="Z78" i="47"/>
  <c r="Z77" i="47" s="1"/>
  <c r="Z76" i="47" s="1"/>
  <c r="Z75" i="47" s="1"/>
  <c r="Y78" i="47"/>
  <c r="Y77" i="47" s="1"/>
  <c r="Y76" i="47" s="1"/>
  <c r="Y75" i="47" s="1"/>
  <c r="X78" i="47"/>
  <c r="X77" i="47" s="1"/>
  <c r="X76" i="47" s="1"/>
  <c r="X75" i="47" s="1"/>
  <c r="M78" i="47"/>
  <c r="M77" i="47" s="1"/>
  <c r="M76" i="47" s="1"/>
  <c r="M75" i="47" s="1"/>
  <c r="M74" i="47" s="1"/>
  <c r="L78" i="47"/>
  <c r="L77" i="47" s="1"/>
  <c r="L76" i="47" s="1"/>
  <c r="L75" i="47" s="1"/>
  <c r="L74" i="47" s="1"/>
  <c r="J78" i="47"/>
  <c r="J77" i="47" s="1"/>
  <c r="J76" i="47" s="1"/>
  <c r="J75" i="47" s="1"/>
  <c r="J74" i="47" s="1"/>
  <c r="I78" i="47"/>
  <c r="I77" i="47" s="1"/>
  <c r="I76" i="47" s="1"/>
  <c r="I75" i="47" s="1"/>
  <c r="I74" i="47" s="1"/>
  <c r="H78" i="47"/>
  <c r="H77" i="47" s="1"/>
  <c r="H76" i="47" s="1"/>
  <c r="AE73" i="47"/>
  <c r="AA73" i="47"/>
  <c r="K73" i="47"/>
  <c r="N73" i="47" s="1"/>
  <c r="Q73" i="47" s="1"/>
  <c r="T73" i="47" s="1"/>
  <c r="W73" i="47" s="1"/>
  <c r="N71" i="47"/>
  <c r="N69" i="47"/>
  <c r="K66" i="47"/>
  <c r="M65" i="47"/>
  <c r="L65" i="47"/>
  <c r="J65" i="47"/>
  <c r="I65" i="47"/>
  <c r="K64" i="47"/>
  <c r="K63" i="47" s="1"/>
  <c r="AE63" i="47"/>
  <c r="AD63" i="47"/>
  <c r="AD60" i="47" s="1"/>
  <c r="AC63" i="47"/>
  <c r="AC60" i="47" s="1"/>
  <c r="AB63" i="47"/>
  <c r="AB60" i="47" s="1"/>
  <c r="AA63" i="47"/>
  <c r="Z63" i="47"/>
  <c r="Z60" i="47" s="1"/>
  <c r="Y63" i="47"/>
  <c r="Y60" i="47" s="1"/>
  <c r="X63" i="47"/>
  <c r="X60" i="47" s="1"/>
  <c r="M63" i="47"/>
  <c r="L63" i="47"/>
  <c r="J63" i="47"/>
  <c r="I63" i="47"/>
  <c r="H63" i="47"/>
  <c r="H60" i="47" s="1"/>
  <c r="K62" i="47"/>
  <c r="M61" i="47"/>
  <c r="L61" i="47"/>
  <c r="J61" i="47"/>
  <c r="I61" i="47"/>
  <c r="K59" i="47"/>
  <c r="N59" i="47" s="1"/>
  <c r="Q59" i="47" s="1"/>
  <c r="AE58" i="47"/>
  <c r="AD58" i="47"/>
  <c r="AC58" i="47"/>
  <c r="AB58" i="47"/>
  <c r="AA58" i="47"/>
  <c r="Z58" i="47"/>
  <c r="Y58" i="47"/>
  <c r="X58" i="47"/>
  <c r="M58" i="47"/>
  <c r="L58" i="47"/>
  <c r="J58" i="47"/>
  <c r="I58" i="47"/>
  <c r="K57" i="47"/>
  <c r="K56" i="47" s="1"/>
  <c r="AE56" i="47"/>
  <c r="AD56" i="47"/>
  <c r="AC56" i="47"/>
  <c r="AB56" i="47"/>
  <c r="AA56" i="47"/>
  <c r="Z56" i="47"/>
  <c r="Y56" i="47"/>
  <c r="X56" i="47"/>
  <c r="M56" i="47"/>
  <c r="L56" i="47"/>
  <c r="J56" i="47"/>
  <c r="I56" i="47"/>
  <c r="H56" i="47"/>
  <c r="K55" i="47"/>
  <c r="N55" i="47" s="1"/>
  <c r="Q55" i="47" s="1"/>
  <c r="AE54" i="47"/>
  <c r="AD54" i="47"/>
  <c r="AC54" i="47"/>
  <c r="AB54" i="47"/>
  <c r="AA54" i="47"/>
  <c r="Z54" i="47"/>
  <c r="Y54" i="47"/>
  <c r="X54" i="47"/>
  <c r="M54" i="47"/>
  <c r="L54" i="47"/>
  <c r="J54" i="47"/>
  <c r="I54" i="47"/>
  <c r="H54" i="47"/>
  <c r="K53" i="47"/>
  <c r="AE52" i="47"/>
  <c r="AD52" i="47"/>
  <c r="AC52" i="47"/>
  <c r="AB52" i="47"/>
  <c r="AA52" i="47"/>
  <c r="Z52" i="47"/>
  <c r="Y52" i="47"/>
  <c r="X52" i="47"/>
  <c r="M52" i="47"/>
  <c r="L52" i="47"/>
  <c r="J52" i="47"/>
  <c r="I52" i="47"/>
  <c r="K51" i="47"/>
  <c r="N51" i="47" s="1"/>
  <c r="Q51" i="47" s="1"/>
  <c r="T51" i="47" s="1"/>
  <c r="W51" i="47" s="1"/>
  <c r="K50" i="47"/>
  <c r="N50" i="47" s="1"/>
  <c r="Q50" i="47" s="1"/>
  <c r="T50" i="47" s="1"/>
  <c r="W50" i="47" s="1"/>
  <c r="K49" i="47"/>
  <c r="AE48" i="47"/>
  <c r="AD48" i="47"/>
  <c r="AC48" i="47"/>
  <c r="AB48" i="47"/>
  <c r="AA48" i="47"/>
  <c r="Z48" i="47"/>
  <c r="Y48" i="47"/>
  <c r="X48" i="47"/>
  <c r="M48" i="47"/>
  <c r="L48" i="47"/>
  <c r="J48" i="47"/>
  <c r="I48" i="47"/>
  <c r="H48" i="47"/>
  <c r="K47" i="47"/>
  <c r="N47" i="47" s="1"/>
  <c r="AE46" i="47"/>
  <c r="AD46" i="47"/>
  <c r="AC46" i="47"/>
  <c r="AB46" i="47"/>
  <c r="AA46" i="47"/>
  <c r="Z46" i="47"/>
  <c r="Y46" i="47"/>
  <c r="X46" i="47"/>
  <c r="M46" i="47"/>
  <c r="L46" i="47"/>
  <c r="J46" i="47"/>
  <c r="I46" i="47"/>
  <c r="H46" i="47"/>
  <c r="K45" i="47"/>
  <c r="AE44" i="47"/>
  <c r="AD44" i="47"/>
  <c r="AC44" i="47"/>
  <c r="AB44" i="47"/>
  <c r="AA44" i="47"/>
  <c r="Z44" i="47"/>
  <c r="Y44" i="47"/>
  <c r="X44" i="47"/>
  <c r="M44" i="47"/>
  <c r="L44" i="47"/>
  <c r="J44" i="47"/>
  <c r="I44" i="47"/>
  <c r="H44" i="47"/>
  <c r="K43" i="47"/>
  <c r="N43" i="47" s="1"/>
  <c r="AE42" i="47"/>
  <c r="AD42" i="47"/>
  <c r="AC42" i="47"/>
  <c r="AB42" i="47"/>
  <c r="AA42" i="47"/>
  <c r="Z42" i="47"/>
  <c r="Y42" i="47"/>
  <c r="X42" i="47"/>
  <c r="M42" i="47"/>
  <c r="L42" i="47"/>
  <c r="J42" i="47"/>
  <c r="I42" i="47"/>
  <c r="H42" i="47"/>
  <c r="AE38" i="47"/>
  <c r="AA38" i="47"/>
  <c r="K38" i="47"/>
  <c r="N38" i="47" s="1"/>
  <c r="Q38" i="47" s="1"/>
  <c r="T38" i="47" s="1"/>
  <c r="W38" i="47" s="1"/>
  <c r="K37" i="47"/>
  <c r="N37" i="47" s="1"/>
  <c r="Q37" i="47" s="1"/>
  <c r="AE36" i="47"/>
  <c r="AD36" i="47"/>
  <c r="AC36" i="47"/>
  <c r="AB36" i="47"/>
  <c r="AA36" i="47"/>
  <c r="Z36" i="47"/>
  <c r="Y36" i="47"/>
  <c r="X36" i="47"/>
  <c r="M36" i="47"/>
  <c r="L36" i="47"/>
  <c r="J36" i="47"/>
  <c r="I36" i="47"/>
  <c r="K35" i="47"/>
  <c r="K34" i="47" s="1"/>
  <c r="AE34" i="47"/>
  <c r="AD34" i="47"/>
  <c r="AC34" i="47"/>
  <c r="AB34" i="47"/>
  <c r="AA34" i="47"/>
  <c r="Z34" i="47"/>
  <c r="Y34" i="47"/>
  <c r="X34" i="47"/>
  <c r="M34" i="47"/>
  <c r="L34" i="47"/>
  <c r="J34" i="47"/>
  <c r="I34" i="47"/>
  <c r="K33" i="47"/>
  <c r="K32" i="47" s="1"/>
  <c r="AE32" i="47"/>
  <c r="AD32" i="47"/>
  <c r="AC32" i="47"/>
  <c r="AB32" i="47"/>
  <c r="AA32" i="47"/>
  <c r="Z32" i="47"/>
  <c r="Y32" i="47"/>
  <c r="X32" i="47"/>
  <c r="M32" i="47"/>
  <c r="L32" i="47"/>
  <c r="J32" i="47"/>
  <c r="I32" i="47"/>
  <c r="K31" i="47"/>
  <c r="K30" i="47" s="1"/>
  <c r="AE30" i="47"/>
  <c r="AD30" i="47"/>
  <c r="AC30" i="47"/>
  <c r="AB30" i="47"/>
  <c r="AA30" i="47"/>
  <c r="Z30" i="47"/>
  <c r="Y30" i="47"/>
  <c r="X30" i="47"/>
  <c r="M30" i="47"/>
  <c r="L30" i="47"/>
  <c r="J30" i="47"/>
  <c r="I30" i="47"/>
  <c r="H29" i="47"/>
  <c r="N24" i="47"/>
  <c r="Q24" i="47" s="1"/>
  <c r="N23" i="47"/>
  <c r="Q23" i="47" s="1"/>
  <c r="K22" i="47"/>
  <c r="N22" i="47" s="1"/>
  <c r="Q22" i="47" s="1"/>
  <c r="T22" i="47" s="1"/>
  <c r="AE21" i="47"/>
  <c r="AD21" i="47"/>
  <c r="AD20" i="47" s="1"/>
  <c r="AD19" i="47" s="1"/>
  <c r="AD18" i="47" s="1"/>
  <c r="AD17" i="47" s="1"/>
  <c r="AD16" i="47" s="1"/>
  <c r="AD15" i="47" s="1"/>
  <c r="AC21" i="47"/>
  <c r="AC20" i="47" s="1"/>
  <c r="AC19" i="47" s="1"/>
  <c r="AC18" i="47" s="1"/>
  <c r="AC17" i="47" s="1"/>
  <c r="AC16" i="47" s="1"/>
  <c r="AC15" i="47" s="1"/>
  <c r="AB21" i="47"/>
  <c r="AB20" i="47" s="1"/>
  <c r="AB19" i="47" s="1"/>
  <c r="AB18" i="47" s="1"/>
  <c r="AB17" i="47" s="1"/>
  <c r="AB16" i="47" s="1"/>
  <c r="AB15" i="47" s="1"/>
  <c r="AA21" i="47"/>
  <c r="Z21" i="47"/>
  <c r="Z20" i="47" s="1"/>
  <c r="Z19" i="47" s="1"/>
  <c r="Z18" i="47" s="1"/>
  <c r="Z17" i="47" s="1"/>
  <c r="Z16" i="47" s="1"/>
  <c r="Z15" i="47" s="1"/>
  <c r="Y21" i="47"/>
  <c r="Y20" i="47" s="1"/>
  <c r="Y19" i="47" s="1"/>
  <c r="X21" i="47"/>
  <c r="X20" i="47" s="1"/>
  <c r="X19" i="47" s="1"/>
  <c r="M21" i="47"/>
  <c r="M20" i="47" s="1"/>
  <c r="M19" i="47" s="1"/>
  <c r="L21" i="47"/>
  <c r="L20" i="47" s="1"/>
  <c r="L19" i="47" s="1"/>
  <c r="J21" i="47"/>
  <c r="J20" i="47" s="1"/>
  <c r="J19" i="47" s="1"/>
  <c r="I21" i="47"/>
  <c r="I20" i="47" s="1"/>
  <c r="I19" i="47" s="1"/>
  <c r="H21" i="47"/>
  <c r="H20" i="47" s="1"/>
  <c r="H19" i="47" s="1"/>
  <c r="H17" i="47"/>
  <c r="AC1" i="47"/>
  <c r="M129" i="47" l="1"/>
  <c r="M128" i="47" s="1"/>
  <c r="M127" i="47" s="1"/>
  <c r="M126" i="47" s="1"/>
  <c r="M125" i="47" s="1"/>
  <c r="T134" i="47"/>
  <c r="W22" i="47"/>
  <c r="Q86" i="47"/>
  <c r="T87" i="47"/>
  <c r="Q21" i="47"/>
  <c r="Q20" i="47" s="1"/>
  <c r="T23" i="47"/>
  <c r="W23" i="47" s="1"/>
  <c r="N228" i="47"/>
  <c r="Q229" i="47"/>
  <c r="Q19" i="47"/>
  <c r="Q18" i="47" s="1"/>
  <c r="Q17" i="47" s="1"/>
  <c r="Q16" i="47" s="1"/>
  <c r="Q15" i="47" s="1"/>
  <c r="T24" i="47"/>
  <c r="W24" i="47" s="1"/>
  <c r="Q58" i="47"/>
  <c r="T59" i="47"/>
  <c r="Q182" i="47"/>
  <c r="T188" i="47"/>
  <c r="T231" i="47"/>
  <c r="Q230" i="47"/>
  <c r="W138" i="47"/>
  <c r="W137" i="47"/>
  <c r="T155" i="47"/>
  <c r="Q154" i="47"/>
  <c r="T248" i="47"/>
  <c r="Q247" i="47"/>
  <c r="Q246" i="47" s="1"/>
  <c r="N168" i="47"/>
  <c r="Q169" i="47"/>
  <c r="T191" i="47"/>
  <c r="Q190" i="47"/>
  <c r="Q189" i="47" s="1"/>
  <c r="T222" i="47"/>
  <c r="T254" i="47"/>
  <c r="Q253" i="47"/>
  <c r="Q252" i="47" s="1"/>
  <c r="Q251" i="47" s="1"/>
  <c r="Q250" i="47" s="1"/>
  <c r="Q249" i="47" s="1"/>
  <c r="N148" i="47"/>
  <c r="Q149" i="47"/>
  <c r="W117" i="47"/>
  <c r="T180" i="47"/>
  <c r="Q179" i="47"/>
  <c r="T194" i="47"/>
  <c r="W194" i="47" s="1"/>
  <c r="T226" i="47"/>
  <c r="Q225" i="47"/>
  <c r="T152" i="47"/>
  <c r="Q151" i="47"/>
  <c r="Q150" i="47" s="1"/>
  <c r="T160" i="47"/>
  <c r="Q159" i="47"/>
  <c r="T203" i="47"/>
  <c r="Q202" i="47"/>
  <c r="T213" i="47"/>
  <c r="Q212" i="47"/>
  <c r="W234" i="47"/>
  <c r="W105" i="47"/>
  <c r="W196" i="47"/>
  <c r="T205" i="47"/>
  <c r="Q232" i="47"/>
  <c r="T233" i="47"/>
  <c r="Q78" i="47"/>
  <c r="Q77" i="47" s="1"/>
  <c r="Q76" i="47" s="1"/>
  <c r="Q75" i="47" s="1"/>
  <c r="Q74" i="47" s="1"/>
  <c r="T79" i="47"/>
  <c r="Q104" i="47"/>
  <c r="T107" i="47"/>
  <c r="W107" i="47" s="1"/>
  <c r="T131" i="47"/>
  <c r="Q130" i="47"/>
  <c r="Q161" i="47"/>
  <c r="T162" i="47"/>
  <c r="W96" i="47"/>
  <c r="Q36" i="47"/>
  <c r="T37" i="47"/>
  <c r="W198" i="47"/>
  <c r="Q215" i="47"/>
  <c r="T216" i="47"/>
  <c r="Q54" i="47"/>
  <c r="T55" i="47"/>
  <c r="Q197" i="47"/>
  <c r="T199" i="47"/>
  <c r="W199" i="47" s="1"/>
  <c r="W71" i="47"/>
  <c r="W135" i="47"/>
  <c r="N46" i="47"/>
  <c r="Q47" i="47"/>
  <c r="N111" i="47"/>
  <c r="Q112" i="47"/>
  <c r="N42" i="47"/>
  <c r="Q43" i="47"/>
  <c r="Y85" i="47"/>
  <c r="Y84" i="47" s="1"/>
  <c r="Y83" i="47" s="1"/>
  <c r="Y82" i="47" s="1"/>
  <c r="Y81" i="47" s="1"/>
  <c r="P13" i="47"/>
  <c r="P10" i="47"/>
  <c r="O14" i="47"/>
  <c r="O10" i="47"/>
  <c r="AB85" i="47"/>
  <c r="AB84" i="47" s="1"/>
  <c r="AB83" i="47" s="1"/>
  <c r="AB82" i="47" s="1"/>
  <c r="AB81" i="47" s="1"/>
  <c r="AA132" i="47"/>
  <c r="AD129" i="47"/>
  <c r="AD128" i="47" s="1"/>
  <c r="AD127" i="47" s="1"/>
  <c r="AD126" i="47" s="1"/>
  <c r="AD125" i="47" s="1"/>
  <c r="AA242" i="47"/>
  <c r="L129" i="47"/>
  <c r="L128" i="47" s="1"/>
  <c r="L127" i="47" s="1"/>
  <c r="L126" i="47" s="1"/>
  <c r="L125" i="47" s="1"/>
  <c r="AA252" i="47"/>
  <c r="L115" i="47"/>
  <c r="L114" i="47" s="1"/>
  <c r="AA88" i="47"/>
  <c r="AA110" i="47"/>
  <c r="L103" i="47"/>
  <c r="L95" i="47" s="1"/>
  <c r="K209" i="47"/>
  <c r="AA20" i="47"/>
  <c r="AE77" i="47"/>
  <c r="N137" i="47"/>
  <c r="Y153" i="47"/>
  <c r="AE189" i="47"/>
  <c r="M115" i="47"/>
  <c r="M114" i="47" s="1"/>
  <c r="K212" i="47"/>
  <c r="X241" i="47"/>
  <c r="X240" i="47" s="1"/>
  <c r="X239" i="47" s="1"/>
  <c r="I129" i="47"/>
  <c r="I128" i="47" s="1"/>
  <c r="I127" i="47" s="1"/>
  <c r="I126" i="47" s="1"/>
  <c r="I125" i="47" s="1"/>
  <c r="Z103" i="47"/>
  <c r="Z95" i="47" s="1"/>
  <c r="Z94" i="47" s="1"/>
  <c r="Z93" i="47" s="1"/>
  <c r="AC103" i="47"/>
  <c r="AC95" i="47" s="1"/>
  <c r="AC94" i="47" s="1"/>
  <c r="AC93" i="47" s="1"/>
  <c r="AB103" i="47"/>
  <c r="AB95" i="47" s="1"/>
  <c r="AB94" i="47" s="1"/>
  <c r="AB93" i="47" s="1"/>
  <c r="Y103" i="47"/>
  <c r="Y95" i="47" s="1"/>
  <c r="Y94" i="47" s="1"/>
  <c r="Y93" i="47" s="1"/>
  <c r="K54" i="47"/>
  <c r="AE110" i="47"/>
  <c r="K228" i="47"/>
  <c r="K190" i="47"/>
  <c r="K189" i="47" s="1"/>
  <c r="N33" i="47"/>
  <c r="N190" i="47"/>
  <c r="N189" i="47" s="1"/>
  <c r="Z241" i="47"/>
  <c r="Z240" i="47" s="1"/>
  <c r="Z239" i="47" s="1"/>
  <c r="AE252" i="47"/>
  <c r="K78" i="47"/>
  <c r="K77" i="47" s="1"/>
  <c r="K76" i="47" s="1"/>
  <c r="K75" i="47" s="1"/>
  <c r="K74" i="47" s="1"/>
  <c r="K202" i="47"/>
  <c r="AC85" i="47"/>
  <c r="AC84" i="47" s="1"/>
  <c r="AC83" i="47" s="1"/>
  <c r="AC82" i="47" s="1"/>
  <c r="AC81" i="47" s="1"/>
  <c r="AD85" i="47"/>
  <c r="AD84" i="47" s="1"/>
  <c r="AD83" i="47" s="1"/>
  <c r="AD82" i="47" s="1"/>
  <c r="AD81" i="47" s="1"/>
  <c r="M103" i="47"/>
  <c r="M95" i="47" s="1"/>
  <c r="N232" i="47"/>
  <c r="Y41" i="47"/>
  <c r="Y40" i="47" s="1"/>
  <c r="Y39" i="47" s="1"/>
  <c r="N219" i="47"/>
  <c r="Q219" i="47" s="1"/>
  <c r="K230" i="47"/>
  <c r="N35" i="47"/>
  <c r="Q35" i="47" s="1"/>
  <c r="Z41" i="47"/>
  <c r="Z40" i="47" s="1"/>
  <c r="Z39" i="47" s="1"/>
  <c r="K86" i="47"/>
  <c r="Y214" i="47"/>
  <c r="H85" i="47"/>
  <c r="M60" i="47"/>
  <c r="M41" i="47" s="1"/>
  <c r="M40" i="47" s="1"/>
  <c r="M39" i="47" s="1"/>
  <c r="X103" i="47"/>
  <c r="X95" i="47" s="1"/>
  <c r="X94" i="47" s="1"/>
  <c r="X93" i="47" s="1"/>
  <c r="H115" i="47"/>
  <c r="H114" i="47" s="1"/>
  <c r="AD29" i="47"/>
  <c r="AD28" i="47" s="1"/>
  <c r="I115" i="47"/>
  <c r="I114" i="47" s="1"/>
  <c r="AE192" i="47"/>
  <c r="K232" i="47"/>
  <c r="J115" i="47"/>
  <c r="J114" i="47" s="1"/>
  <c r="AC214" i="47"/>
  <c r="K225" i="47"/>
  <c r="AD214" i="47"/>
  <c r="I85" i="47"/>
  <c r="I84" i="47" s="1"/>
  <c r="I83" i="47" s="1"/>
  <c r="I82" i="47" s="1"/>
  <c r="I81" i="47" s="1"/>
  <c r="AA115" i="47"/>
  <c r="Z85" i="47"/>
  <c r="Z84" i="47" s="1"/>
  <c r="Z83" i="47" s="1"/>
  <c r="Z82" i="47" s="1"/>
  <c r="Z81" i="47" s="1"/>
  <c r="J85" i="47"/>
  <c r="J84" i="47" s="1"/>
  <c r="J83" i="47" s="1"/>
  <c r="J82" i="47" s="1"/>
  <c r="J81" i="47" s="1"/>
  <c r="AE20" i="47"/>
  <c r="I29" i="47"/>
  <c r="I28" i="47" s="1"/>
  <c r="J29" i="47"/>
  <c r="J28" i="47" s="1"/>
  <c r="K42" i="47"/>
  <c r="J103" i="47"/>
  <c r="J95" i="47" s="1"/>
  <c r="I103" i="47"/>
  <c r="I95" i="47" s="1"/>
  <c r="AE150" i="47"/>
  <c r="N179" i="47"/>
  <c r="K215" i="47"/>
  <c r="H41" i="47"/>
  <c r="H40" i="47" s="1"/>
  <c r="K116" i="47"/>
  <c r="K115" i="47" s="1"/>
  <c r="K114" i="47" s="1"/>
  <c r="K200" i="47"/>
  <c r="N201" i="47"/>
  <c r="Q201" i="47" s="1"/>
  <c r="N49" i="47"/>
  <c r="K48" i="47"/>
  <c r="N172" i="47"/>
  <c r="K171" i="47"/>
  <c r="L85" i="47"/>
  <c r="L84" i="47" s="1"/>
  <c r="L83" i="47" s="1"/>
  <c r="L82" i="47" s="1"/>
  <c r="L81" i="47" s="1"/>
  <c r="AD153" i="47"/>
  <c r="Z153" i="47"/>
  <c r="AA212" i="47"/>
  <c r="N206" i="47"/>
  <c r="Q206" i="47" s="1"/>
  <c r="T206" i="47" s="1"/>
  <c r="W206" i="47" s="1"/>
  <c r="K204" i="47"/>
  <c r="X129" i="47"/>
  <c r="X128" i="47" s="1"/>
  <c r="X127" i="47" s="1"/>
  <c r="X126" i="47" s="1"/>
  <c r="X125" i="47" s="1"/>
  <c r="N212" i="47"/>
  <c r="L29" i="47"/>
  <c r="L28" i="47" s="1"/>
  <c r="K253" i="47"/>
  <c r="K252" i="47" s="1"/>
  <c r="K251" i="47" s="1"/>
  <c r="K250" i="47" s="1"/>
  <c r="K249" i="47" s="1"/>
  <c r="AE29" i="47"/>
  <c r="AE242" i="47"/>
  <c r="K111" i="47"/>
  <c r="K110" i="47" s="1"/>
  <c r="M29" i="47"/>
  <c r="M28" i="47" s="1"/>
  <c r="AA60" i="47"/>
  <c r="M85" i="47"/>
  <c r="M84" i="47" s="1"/>
  <c r="M83" i="47" s="1"/>
  <c r="M82" i="47" s="1"/>
  <c r="M81" i="47" s="1"/>
  <c r="N133" i="47"/>
  <c r="Q133" i="47" s="1"/>
  <c r="AB153" i="47"/>
  <c r="H214" i="47"/>
  <c r="N21" i="47"/>
  <c r="AE60" i="47"/>
  <c r="N86" i="47"/>
  <c r="N119" i="47"/>
  <c r="K65" i="47"/>
  <c r="N66" i="47"/>
  <c r="Q66" i="47" s="1"/>
  <c r="N62" i="47"/>
  <c r="K61" i="47"/>
  <c r="AA150" i="47"/>
  <c r="Y192" i="47"/>
  <c r="AA247" i="47"/>
  <c r="Z192" i="47"/>
  <c r="AB241" i="47"/>
  <c r="AB240" i="47" s="1"/>
  <c r="AB239" i="47" s="1"/>
  <c r="AE247" i="47"/>
  <c r="K58" i="47"/>
  <c r="AC241" i="47"/>
  <c r="AC240" i="47" s="1"/>
  <c r="AC239" i="47" s="1"/>
  <c r="I238" i="47"/>
  <c r="H103" i="47"/>
  <c r="AB192" i="47"/>
  <c r="Y241" i="47"/>
  <c r="Y240" i="47" s="1"/>
  <c r="Y239" i="47" s="1"/>
  <c r="AD241" i="47"/>
  <c r="AD240" i="47" s="1"/>
  <c r="AD239" i="47" s="1"/>
  <c r="J129" i="47"/>
  <c r="J128" i="47" s="1"/>
  <c r="J127" i="47" s="1"/>
  <c r="J126" i="47" s="1"/>
  <c r="J125" i="47" s="1"/>
  <c r="N45" i="47"/>
  <c r="Q45" i="47" s="1"/>
  <c r="K44" i="47"/>
  <c r="N244" i="47"/>
  <c r="Q244" i="47" s="1"/>
  <c r="K243" i="47"/>
  <c r="K242" i="47" s="1"/>
  <c r="K241" i="47" s="1"/>
  <c r="K240" i="47" s="1"/>
  <c r="K239" i="47" s="1"/>
  <c r="J238" i="47"/>
  <c r="N104" i="47"/>
  <c r="N178" i="47"/>
  <c r="Q178" i="47" s="1"/>
  <c r="AD192" i="47"/>
  <c r="L238" i="47"/>
  <c r="K36" i="47"/>
  <c r="K29" i="47" s="1"/>
  <c r="K28" i="47" s="1"/>
  <c r="I192" i="47"/>
  <c r="K21" i="47"/>
  <c r="K20" i="47" s="1"/>
  <c r="K19" i="47" s="1"/>
  <c r="K18" i="47" s="1"/>
  <c r="K17" i="47" s="1"/>
  <c r="K16" i="47" s="1"/>
  <c r="K15" i="47" s="1"/>
  <c r="X153" i="47"/>
  <c r="X192" i="47"/>
  <c r="X214" i="47"/>
  <c r="X85" i="47"/>
  <c r="X84" i="47" s="1"/>
  <c r="X83" i="47" s="1"/>
  <c r="X82" i="47" s="1"/>
  <c r="X81" i="47" s="1"/>
  <c r="AE153" i="47"/>
  <c r="M192" i="47"/>
  <c r="M214" i="47"/>
  <c r="Y129" i="47"/>
  <c r="Y128" i="47" s="1"/>
  <c r="Y127" i="47" s="1"/>
  <c r="Y126" i="47" s="1"/>
  <c r="Y125" i="47" s="1"/>
  <c r="I153" i="47"/>
  <c r="K220" i="47"/>
  <c r="AB29" i="47"/>
  <c r="AB28" i="47" s="1"/>
  <c r="AB41" i="47"/>
  <c r="AB40" i="47" s="1"/>
  <c r="AB39" i="47" s="1"/>
  <c r="Z129" i="47"/>
  <c r="Z128" i="47" s="1"/>
  <c r="Z127" i="47" s="1"/>
  <c r="Z126" i="47" s="1"/>
  <c r="Z125" i="47" s="1"/>
  <c r="AA29" i="47"/>
  <c r="K46" i="47"/>
  <c r="L60" i="47"/>
  <c r="L41" i="47" s="1"/>
  <c r="L40" i="47" s="1"/>
  <c r="L39" i="47" s="1"/>
  <c r="X41" i="47"/>
  <c r="X40" i="47" s="1"/>
  <c r="X39" i="47" s="1"/>
  <c r="AC129" i="47"/>
  <c r="AC128" i="47" s="1"/>
  <c r="AC127" i="47" s="1"/>
  <c r="AC126" i="47" s="1"/>
  <c r="AC125" i="47" s="1"/>
  <c r="AB129" i="47"/>
  <c r="AB128" i="47" s="1"/>
  <c r="AB127" i="47" s="1"/>
  <c r="AB126" i="47" s="1"/>
  <c r="AB125" i="47" s="1"/>
  <c r="K154" i="47"/>
  <c r="N151" i="47"/>
  <c r="N159" i="47"/>
  <c r="K151" i="47"/>
  <c r="K150" i="47" s="1"/>
  <c r="AE129" i="47"/>
  <c r="X18" i="47"/>
  <c r="X17" i="47" s="1"/>
  <c r="X16" i="47" s="1"/>
  <c r="X15" i="47" s="1"/>
  <c r="N110" i="47"/>
  <c r="Y18" i="47"/>
  <c r="Y17" i="47" s="1"/>
  <c r="Y16" i="47" s="1"/>
  <c r="Y15" i="47" s="1"/>
  <c r="N161" i="47"/>
  <c r="N175" i="47"/>
  <c r="Q175" i="47" s="1"/>
  <c r="K174" i="47"/>
  <c r="N64" i="47"/>
  <c r="Q64" i="47" s="1"/>
  <c r="N36" i="47"/>
  <c r="K159" i="47"/>
  <c r="N253" i="47"/>
  <c r="J18" i="47"/>
  <c r="J17" i="47" s="1"/>
  <c r="J16" i="47" s="1"/>
  <c r="J15" i="47" s="1"/>
  <c r="N147" i="47"/>
  <c r="X29" i="47"/>
  <c r="X28" i="47" s="1"/>
  <c r="AE115" i="47"/>
  <c r="N130" i="47"/>
  <c r="AD41" i="47"/>
  <c r="AD40" i="47" s="1"/>
  <c r="K130" i="47"/>
  <c r="K129" i="47" s="1"/>
  <c r="K128" i="47" s="1"/>
  <c r="K127" i="47" s="1"/>
  <c r="K126" i="47" s="1"/>
  <c r="K125" i="47" s="1"/>
  <c r="N225" i="47"/>
  <c r="AA77" i="47"/>
  <c r="N54" i="47"/>
  <c r="I18" i="47"/>
  <c r="I17" i="47" s="1"/>
  <c r="I16" i="47" s="1"/>
  <c r="I15" i="47" s="1"/>
  <c r="N90" i="47"/>
  <c r="Q90" i="47" s="1"/>
  <c r="K89" i="47"/>
  <c r="K88" i="47" s="1"/>
  <c r="N210" i="47"/>
  <c r="Q210" i="47" s="1"/>
  <c r="N58" i="47"/>
  <c r="Z29" i="47"/>
  <c r="AA153" i="47"/>
  <c r="L18" i="47"/>
  <c r="L17" i="47" s="1"/>
  <c r="L16" i="47" s="1"/>
  <c r="L15" i="47" s="1"/>
  <c r="N31" i="47"/>
  <c r="Q31" i="47" s="1"/>
  <c r="N78" i="47"/>
  <c r="M18" i="47"/>
  <c r="M17" i="47" s="1"/>
  <c r="M16" i="47" s="1"/>
  <c r="M15" i="47" s="1"/>
  <c r="N57" i="47"/>
  <c r="Q57" i="47" s="1"/>
  <c r="AD103" i="47"/>
  <c r="AD95" i="47" s="1"/>
  <c r="AD94" i="47" s="1"/>
  <c r="AD93" i="47" s="1"/>
  <c r="AA214" i="47"/>
  <c r="N230" i="47"/>
  <c r="AC29" i="47"/>
  <c r="AA189" i="47"/>
  <c r="AE214" i="47"/>
  <c r="J153" i="47"/>
  <c r="AC41" i="47"/>
  <c r="AC40" i="47" s="1"/>
  <c r="AC39" i="47" s="1"/>
  <c r="L153" i="47"/>
  <c r="N202" i="47"/>
  <c r="I60" i="47"/>
  <c r="I41" i="47" s="1"/>
  <c r="I40" i="47" s="1"/>
  <c r="N123" i="47"/>
  <c r="Q123" i="47" s="1"/>
  <c r="M153" i="47"/>
  <c r="J192" i="47"/>
  <c r="K104" i="47"/>
  <c r="N154" i="47"/>
  <c r="J214" i="47"/>
  <c r="Y29" i="47"/>
  <c r="Y28" i="47" s="1"/>
  <c r="J60" i="47"/>
  <c r="J41" i="47" s="1"/>
  <c r="J40" i="47" s="1"/>
  <c r="J39" i="47" s="1"/>
  <c r="AE88" i="47"/>
  <c r="H192" i="47"/>
  <c r="AC192" i="47"/>
  <c r="N221" i="47"/>
  <c r="Q221" i="47" s="1"/>
  <c r="T221" i="47" s="1"/>
  <c r="W221" i="47" s="1"/>
  <c r="K193" i="47"/>
  <c r="N195" i="47"/>
  <c r="Q195" i="47" s="1"/>
  <c r="T195" i="47" s="1"/>
  <c r="W195" i="47" s="1"/>
  <c r="N53" i="47"/>
  <c r="Q53" i="47" s="1"/>
  <c r="K52" i="47"/>
  <c r="H153" i="47"/>
  <c r="AB214" i="47"/>
  <c r="I214" i="47"/>
  <c r="L214" i="47"/>
  <c r="AA251" i="47"/>
  <c r="K161" i="47"/>
  <c r="K197" i="47"/>
  <c r="Z214" i="47"/>
  <c r="L192" i="47"/>
  <c r="N197" i="47"/>
  <c r="K168" i="47"/>
  <c r="AA130" i="47"/>
  <c r="N182" i="47"/>
  <c r="N208" i="47"/>
  <c r="Q208" i="47" s="1"/>
  <c r="K207" i="47"/>
  <c r="N215" i="47"/>
  <c r="M238" i="47"/>
  <c r="AC153" i="47"/>
  <c r="K182" i="47"/>
  <c r="AB27" i="47" l="1"/>
  <c r="AB26" i="47" s="1"/>
  <c r="AB25" i="47" s="1"/>
  <c r="T201" i="47"/>
  <c r="Q200" i="47"/>
  <c r="T219" i="47"/>
  <c r="Q218" i="47"/>
  <c r="T149" i="47"/>
  <c r="Q148" i="47"/>
  <c r="Q147" i="47" s="1"/>
  <c r="Q220" i="47"/>
  <c r="T244" i="47"/>
  <c r="Q243" i="47"/>
  <c r="Q242" i="47" s="1"/>
  <c r="Q241" i="47" s="1"/>
  <c r="Q240" i="47" s="1"/>
  <c r="Q239" i="47" s="1"/>
  <c r="W233" i="47"/>
  <c r="T232" i="47"/>
  <c r="W160" i="47"/>
  <c r="T159" i="47"/>
  <c r="W180" i="47"/>
  <c r="T179" i="47"/>
  <c r="W248" i="47"/>
  <c r="T247" i="47"/>
  <c r="T246" i="47" s="1"/>
  <c r="W134" i="47"/>
  <c r="N171" i="47"/>
  <c r="Q172" i="47"/>
  <c r="Q46" i="47"/>
  <c r="T47" i="47"/>
  <c r="W11" i="47"/>
  <c r="W191" i="47"/>
  <c r="T190" i="47"/>
  <c r="T189" i="47" s="1"/>
  <c r="W216" i="47"/>
  <c r="T215" i="47"/>
  <c r="Q204" i="47"/>
  <c r="W152" i="47"/>
  <c r="T151" i="47"/>
  <c r="T150" i="47" s="1"/>
  <c r="T169" i="47"/>
  <c r="Q168" i="47"/>
  <c r="T154" i="47"/>
  <c r="W155" i="47"/>
  <c r="Q122" i="47"/>
  <c r="Q121" i="47" s="1"/>
  <c r="T123" i="47"/>
  <c r="Q89" i="47"/>
  <c r="Q88" i="47" s="1"/>
  <c r="Q85" i="47" s="1"/>
  <c r="Q84" i="47" s="1"/>
  <c r="Q83" i="47" s="1"/>
  <c r="Q82" i="47" s="1"/>
  <c r="Q81" i="47" s="1"/>
  <c r="T90" i="47"/>
  <c r="W205" i="47"/>
  <c r="T204" i="47"/>
  <c r="T178" i="47"/>
  <c r="Q177" i="47"/>
  <c r="T197" i="47"/>
  <c r="W162" i="47"/>
  <c r="T161" i="47"/>
  <c r="W231" i="47"/>
  <c r="T230" i="47"/>
  <c r="Q65" i="47"/>
  <c r="T66" i="47"/>
  <c r="T133" i="47"/>
  <c r="Q132" i="47"/>
  <c r="Q42" i="47"/>
  <c r="T43" i="47"/>
  <c r="W197" i="47"/>
  <c r="T193" i="47"/>
  <c r="T182" i="47"/>
  <c r="W188" i="47"/>
  <c r="Q209" i="47"/>
  <c r="T210" i="47"/>
  <c r="Q44" i="47"/>
  <c r="T45" i="47"/>
  <c r="Q129" i="47"/>
  <c r="Q128" i="47" s="1"/>
  <c r="Q127" i="47" s="1"/>
  <c r="Q126" i="47" s="1"/>
  <c r="Q125" i="47" s="1"/>
  <c r="T229" i="47"/>
  <c r="Q228" i="47"/>
  <c r="Q56" i="47"/>
  <c r="T57" i="47"/>
  <c r="Q111" i="47"/>
  <c r="Q110" i="47" s="1"/>
  <c r="Q103" i="47" s="1"/>
  <c r="Q95" i="47" s="1"/>
  <c r="T112" i="47"/>
  <c r="W131" i="47"/>
  <c r="T130" i="47"/>
  <c r="W254" i="47"/>
  <c r="T253" i="47"/>
  <c r="T252" i="47" s="1"/>
  <c r="T251" i="47" s="1"/>
  <c r="T250" i="47" s="1"/>
  <c r="T249" i="47" s="1"/>
  <c r="W87" i="47"/>
  <c r="T86" i="47"/>
  <c r="Q63" i="47"/>
  <c r="T64" i="47"/>
  <c r="Q34" i="47"/>
  <c r="T35" i="47"/>
  <c r="W104" i="47"/>
  <c r="W213" i="47"/>
  <c r="T212" i="47"/>
  <c r="W226" i="47"/>
  <c r="T225" i="47"/>
  <c r="T208" i="47"/>
  <c r="Q207" i="47"/>
  <c r="Q52" i="47"/>
  <c r="T53" i="47"/>
  <c r="AA85" i="47"/>
  <c r="W59" i="47"/>
  <c r="T58" i="47"/>
  <c r="T21" i="47"/>
  <c r="T20" i="47" s="1"/>
  <c r="T19" i="47" s="1"/>
  <c r="W193" i="47"/>
  <c r="Q30" i="47"/>
  <c r="T31" i="47"/>
  <c r="T175" i="47"/>
  <c r="Q174" i="47"/>
  <c r="W55" i="47"/>
  <c r="T54" i="47"/>
  <c r="W37" i="47"/>
  <c r="T36" i="47"/>
  <c r="W79" i="47"/>
  <c r="T78" i="47"/>
  <c r="T77" i="47" s="1"/>
  <c r="T76" i="47" s="1"/>
  <c r="T75" i="47" s="1"/>
  <c r="T74" i="47" s="1"/>
  <c r="T104" i="47"/>
  <c r="T202" i="47"/>
  <c r="W203" i="47"/>
  <c r="Q193" i="47"/>
  <c r="T220" i="47"/>
  <c r="W222" i="47"/>
  <c r="W21" i="47"/>
  <c r="M12" i="47"/>
  <c r="N61" i="47"/>
  <c r="Q62" i="47"/>
  <c r="N116" i="47"/>
  <c r="Q119" i="47"/>
  <c r="N48" i="47"/>
  <c r="Q49" i="47"/>
  <c r="N32" i="47"/>
  <c r="Q33" i="47"/>
  <c r="Y27" i="47"/>
  <c r="Y26" i="47" s="1"/>
  <c r="Y25" i="47" s="1"/>
  <c r="L94" i="47"/>
  <c r="L93" i="47" s="1"/>
  <c r="M94" i="47"/>
  <c r="M93" i="47" s="1"/>
  <c r="K85" i="47"/>
  <c r="K84" i="47" s="1"/>
  <c r="K83" i="47" s="1"/>
  <c r="K82" i="47" s="1"/>
  <c r="K81" i="47" s="1"/>
  <c r="AA246" i="47"/>
  <c r="I94" i="47"/>
  <c r="I93" i="47" s="1"/>
  <c r="AE76" i="47"/>
  <c r="AE28" i="47"/>
  <c r="AA103" i="47"/>
  <c r="AA19" i="47"/>
  <c r="AE251" i="47"/>
  <c r="AA28" i="47"/>
  <c r="L27" i="47"/>
  <c r="L26" i="47" s="1"/>
  <c r="L25" i="47" s="1"/>
  <c r="Y146" i="47"/>
  <c r="Y145" i="47" s="1"/>
  <c r="Y144" i="47" s="1"/>
  <c r="Y143" i="47" s="1"/>
  <c r="Y142" i="47" s="1"/>
  <c r="I12" i="47"/>
  <c r="N132" i="47"/>
  <c r="N129" i="47" s="1"/>
  <c r="AD146" i="47"/>
  <c r="AD145" i="47" s="1"/>
  <c r="AD144" i="47" s="1"/>
  <c r="AD143" i="47" s="1"/>
  <c r="AD142" i="47" s="1"/>
  <c r="AE103" i="47"/>
  <c r="N103" i="47"/>
  <c r="N95" i="47" s="1"/>
  <c r="AB146" i="47"/>
  <c r="AB145" i="47" s="1"/>
  <c r="AB144" i="47" s="1"/>
  <c r="AB143" i="47" s="1"/>
  <c r="AB142" i="47" s="1"/>
  <c r="M27" i="47"/>
  <c r="M26" i="47" s="1"/>
  <c r="M25" i="47" s="1"/>
  <c r="J27" i="47"/>
  <c r="J26" i="47" s="1"/>
  <c r="J25" i="47" s="1"/>
  <c r="K214" i="47"/>
  <c r="N218" i="47"/>
  <c r="J94" i="47"/>
  <c r="J93" i="47" s="1"/>
  <c r="X146" i="47"/>
  <c r="X145" i="47" s="1"/>
  <c r="X144" i="47" s="1"/>
  <c r="X143" i="47" s="1"/>
  <c r="X142" i="47" s="1"/>
  <c r="I146" i="47"/>
  <c r="I145" i="47" s="1"/>
  <c r="I144" i="47" s="1"/>
  <c r="I143" i="47" s="1"/>
  <c r="I142" i="47" s="1"/>
  <c r="Z146" i="47"/>
  <c r="Z145" i="47" s="1"/>
  <c r="Z144" i="47" s="1"/>
  <c r="Z143" i="47" s="1"/>
  <c r="Z142" i="47" s="1"/>
  <c r="AA114" i="47"/>
  <c r="AE19" i="47"/>
  <c r="L12" i="47"/>
  <c r="N34" i="47"/>
  <c r="AA192" i="47"/>
  <c r="K238" i="47"/>
  <c r="M146" i="47"/>
  <c r="M145" i="47" s="1"/>
  <c r="M144" i="47" s="1"/>
  <c r="M143" i="47" s="1"/>
  <c r="M142" i="47" s="1"/>
  <c r="K103" i="47"/>
  <c r="K95" i="47" s="1"/>
  <c r="K94" i="47" s="1"/>
  <c r="K93" i="47" s="1"/>
  <c r="AE41" i="47"/>
  <c r="K60" i="47"/>
  <c r="K41" i="47" s="1"/>
  <c r="K40" i="47" s="1"/>
  <c r="N20" i="47"/>
  <c r="N19" i="47" s="1"/>
  <c r="AE246" i="47"/>
  <c r="N200" i="47"/>
  <c r="H146" i="47"/>
  <c r="H145" i="47" s="1"/>
  <c r="H144" i="47" s="1"/>
  <c r="AC146" i="47"/>
  <c r="AC145" i="47" s="1"/>
  <c r="AC144" i="47" s="1"/>
  <c r="AC143" i="47" s="1"/>
  <c r="AC142" i="47" s="1"/>
  <c r="L146" i="47"/>
  <c r="L145" i="47" s="1"/>
  <c r="L144" i="47" s="1"/>
  <c r="L143" i="47" s="1"/>
  <c r="L142" i="47" s="1"/>
  <c r="AA41" i="47"/>
  <c r="N204" i="47"/>
  <c r="N177" i="47"/>
  <c r="K153" i="47"/>
  <c r="N65" i="47"/>
  <c r="N243" i="47"/>
  <c r="N44" i="47"/>
  <c r="X27" i="47"/>
  <c r="X26" i="47" s="1"/>
  <c r="X25" i="47" s="1"/>
  <c r="K12" i="47"/>
  <c r="I39" i="47"/>
  <c r="I27" i="47" s="1"/>
  <c r="I26" i="47" s="1"/>
  <c r="I25" i="47" s="1"/>
  <c r="Z28" i="47"/>
  <c r="Z27" i="47" s="1"/>
  <c r="Z26" i="47" s="1"/>
  <c r="Z25" i="47" s="1"/>
  <c r="N63" i="47"/>
  <c r="N122" i="47"/>
  <c r="AA76" i="47"/>
  <c r="AA250" i="47"/>
  <c r="AE146" i="47"/>
  <c r="K192" i="47"/>
  <c r="AA129" i="47"/>
  <c r="N77" i="47"/>
  <c r="AD39" i="47"/>
  <c r="AD27" i="47" s="1"/>
  <c r="AD26" i="47" s="1"/>
  <c r="AD25" i="47" s="1"/>
  <c r="N174" i="47"/>
  <c r="AC28" i="47"/>
  <c r="AC27" i="47" s="1"/>
  <c r="AC26" i="47" s="1"/>
  <c r="AC25" i="47" s="1"/>
  <c r="N150" i="47"/>
  <c r="N207" i="47"/>
  <c r="N193" i="47"/>
  <c r="N89" i="47"/>
  <c r="AE85" i="47"/>
  <c r="N56" i="47"/>
  <c r="N252" i="47"/>
  <c r="AE128" i="47"/>
  <c r="J146" i="47"/>
  <c r="J145" i="47" s="1"/>
  <c r="J144" i="47" s="1"/>
  <c r="J143" i="47" s="1"/>
  <c r="J142" i="47" s="1"/>
  <c r="N209" i="47"/>
  <c r="AA241" i="47"/>
  <c r="N52" i="47"/>
  <c r="N30" i="47"/>
  <c r="N220" i="47"/>
  <c r="AE114" i="47"/>
  <c r="Q214" i="47" l="1"/>
  <c r="W253" i="47"/>
  <c r="W190" i="47"/>
  <c r="T168" i="47"/>
  <c r="W169" i="47"/>
  <c r="W36" i="47"/>
  <c r="W204" i="47"/>
  <c r="W151" i="47"/>
  <c r="W179" i="47"/>
  <c r="W247" i="47"/>
  <c r="Q32" i="47"/>
  <c r="Q29" i="47" s="1"/>
  <c r="T33" i="47"/>
  <c r="Q61" i="47"/>
  <c r="Q60" i="47" s="1"/>
  <c r="T62" i="47"/>
  <c r="Q238" i="47"/>
  <c r="W182" i="47"/>
  <c r="W43" i="47"/>
  <c r="T42" i="47"/>
  <c r="T172" i="47"/>
  <c r="Q171" i="47"/>
  <c r="Q153" i="47" s="1"/>
  <c r="W219" i="47"/>
  <c r="T218" i="47"/>
  <c r="W57" i="47"/>
  <c r="T56" i="47"/>
  <c r="W54" i="47"/>
  <c r="W130" i="47"/>
  <c r="W159" i="47"/>
  <c r="W178" i="47"/>
  <c r="T177" i="47"/>
  <c r="Q192" i="47"/>
  <c r="W161" i="47"/>
  <c r="W90" i="47"/>
  <c r="T89" i="47"/>
  <c r="T88" i="47" s="1"/>
  <c r="W201" i="47"/>
  <c r="T200" i="47"/>
  <c r="T18" i="47"/>
  <c r="T17" i="47" s="1"/>
  <c r="T16" i="47" s="1"/>
  <c r="T15" i="47" s="1"/>
  <c r="W202" i="47"/>
  <c r="T174" i="47"/>
  <c r="W175" i="47"/>
  <c r="W220" i="47"/>
  <c r="T228" i="47"/>
  <c r="T214" i="47" s="1"/>
  <c r="W229" i="47"/>
  <c r="T44" i="47"/>
  <c r="W45" i="47"/>
  <c r="W133" i="47"/>
  <c r="T132" i="47"/>
  <c r="T129" i="47" s="1"/>
  <c r="T128" i="47" s="1"/>
  <c r="T127" i="47" s="1"/>
  <c r="T126" i="47" s="1"/>
  <c r="T125" i="47" s="1"/>
  <c r="W232" i="47"/>
  <c r="W149" i="47"/>
  <c r="T148" i="47"/>
  <c r="T147" i="47" s="1"/>
  <c r="W230" i="47"/>
  <c r="AA84" i="47"/>
  <c r="W31" i="47"/>
  <c r="T30" i="47"/>
  <c r="W58" i="47"/>
  <c r="W225" i="47"/>
  <c r="W35" i="47"/>
  <c r="T34" i="47"/>
  <c r="T111" i="47"/>
  <c r="T110" i="47" s="1"/>
  <c r="T103" i="47" s="1"/>
  <c r="T95" i="47" s="1"/>
  <c r="W112" i="47"/>
  <c r="W66" i="47"/>
  <c r="T65" i="47"/>
  <c r="T122" i="47"/>
  <c r="T121" i="47" s="1"/>
  <c r="W123" i="47"/>
  <c r="Q48" i="47"/>
  <c r="T49" i="47"/>
  <c r="W53" i="47"/>
  <c r="T52" i="47"/>
  <c r="W210" i="47"/>
  <c r="T209" i="47"/>
  <c r="W215" i="47"/>
  <c r="W212" i="47"/>
  <c r="T63" i="47"/>
  <c r="W64" i="47"/>
  <c r="T85" i="47"/>
  <c r="T84" i="47" s="1"/>
  <c r="T83" i="47" s="1"/>
  <c r="T82" i="47" s="1"/>
  <c r="T81" i="47" s="1"/>
  <c r="W154" i="47"/>
  <c r="AA95" i="47"/>
  <c r="Q116" i="47"/>
  <c r="Q115" i="47" s="1"/>
  <c r="Q114" i="47" s="1"/>
  <c r="Q94" i="47" s="1"/>
  <c r="Q93" i="47" s="1"/>
  <c r="T119" i="47"/>
  <c r="W20" i="47"/>
  <c r="W78" i="47"/>
  <c r="W86" i="47"/>
  <c r="W208" i="47"/>
  <c r="T207" i="47"/>
  <c r="T46" i="47"/>
  <c r="W47" i="47"/>
  <c r="W244" i="47"/>
  <c r="T243" i="47"/>
  <c r="T242" i="47" s="1"/>
  <c r="T241" i="47" s="1"/>
  <c r="T240" i="47" s="1"/>
  <c r="T239" i="47" s="1"/>
  <c r="Q12" i="47"/>
  <c r="Q28" i="47"/>
  <c r="M92" i="47"/>
  <c r="M14" i="47" s="1"/>
  <c r="AE75" i="47"/>
  <c r="AE40" i="47"/>
  <c r="AE250" i="47"/>
  <c r="AA18" i="47"/>
  <c r="AA146" i="47"/>
  <c r="I92" i="47"/>
  <c r="I10" i="47" s="1"/>
  <c r="J92" i="47"/>
  <c r="J14" i="47" s="1"/>
  <c r="AE95" i="47"/>
  <c r="L92" i="47"/>
  <c r="L14" i="47" s="1"/>
  <c r="J12" i="47"/>
  <c r="AE18" i="47"/>
  <c r="L13" i="47"/>
  <c r="M13" i="47"/>
  <c r="AA40" i="47"/>
  <c r="N214" i="47"/>
  <c r="N242" i="47"/>
  <c r="K146" i="47"/>
  <c r="K145" i="47" s="1"/>
  <c r="K144" i="47" s="1"/>
  <c r="K143" i="47" s="1"/>
  <c r="K142" i="47" s="1"/>
  <c r="AE241" i="47"/>
  <c r="I13" i="47"/>
  <c r="N29" i="47"/>
  <c r="AE127" i="47"/>
  <c r="N192" i="47"/>
  <c r="K39" i="47"/>
  <c r="K27" i="47" s="1"/>
  <c r="K26" i="47" s="1"/>
  <c r="K25" i="47" s="1"/>
  <c r="AA249" i="47"/>
  <c r="N121" i="47"/>
  <c r="AE84" i="47"/>
  <c r="AA94" i="47"/>
  <c r="AA128" i="47"/>
  <c r="N60" i="47"/>
  <c r="N153" i="47"/>
  <c r="N251" i="47"/>
  <c r="K92" i="47"/>
  <c r="N128" i="47"/>
  <c r="AE145" i="47"/>
  <c r="N88" i="47"/>
  <c r="J13" i="47"/>
  <c r="AA240" i="47"/>
  <c r="N76" i="47"/>
  <c r="AA75" i="47"/>
  <c r="N18" i="47"/>
  <c r="Q41" i="47" l="1"/>
  <c r="Q40" i="47" s="1"/>
  <c r="Q39" i="47" s="1"/>
  <c r="Q27" i="47" s="1"/>
  <c r="Q26" i="47" s="1"/>
  <c r="Q25" i="47" s="1"/>
  <c r="T192" i="47"/>
  <c r="M10" i="47"/>
  <c r="Q146" i="47"/>
  <c r="Q145" i="47" s="1"/>
  <c r="Q144" i="47" s="1"/>
  <c r="Q143" i="47" s="1"/>
  <c r="Q142" i="47" s="1"/>
  <c r="W65" i="47"/>
  <c r="W30" i="47"/>
  <c r="W168" i="47"/>
  <c r="W243" i="47"/>
  <c r="W111" i="47"/>
  <c r="AA83" i="47"/>
  <c r="W89" i="47"/>
  <c r="W46" i="47"/>
  <c r="W132" i="47"/>
  <c r="W129" i="47"/>
  <c r="W218" i="47"/>
  <c r="AE39" i="47"/>
  <c r="W77" i="47"/>
  <c r="W246" i="47"/>
  <c r="W189" i="47"/>
  <c r="W19" i="47"/>
  <c r="W209" i="47"/>
  <c r="W34" i="47"/>
  <c r="W44" i="47"/>
  <c r="W172" i="47"/>
  <c r="T171" i="47"/>
  <c r="T153" i="47" s="1"/>
  <c r="T146" i="47" s="1"/>
  <c r="T145" i="47" s="1"/>
  <c r="T144" i="47" s="1"/>
  <c r="T143" i="47" s="1"/>
  <c r="T142" i="47" s="1"/>
  <c r="W63" i="47"/>
  <c r="W252" i="47"/>
  <c r="W119" i="47"/>
  <c r="T116" i="47"/>
  <c r="T115" i="47" s="1"/>
  <c r="T114" i="47" s="1"/>
  <c r="T94" i="47" s="1"/>
  <c r="T93" i="47" s="1"/>
  <c r="W122" i="47"/>
  <c r="W228" i="47"/>
  <c r="W177" i="47"/>
  <c r="W52" i="47"/>
  <c r="W62" i="47"/>
  <c r="T61" i="47"/>
  <c r="T60" i="47" s="1"/>
  <c r="T41" i="47" s="1"/>
  <c r="T40" i="47" s="1"/>
  <c r="T39" i="47" s="1"/>
  <c r="AA145" i="47"/>
  <c r="W148" i="47"/>
  <c r="W200" i="47"/>
  <c r="W42" i="47"/>
  <c r="W207" i="47"/>
  <c r="W49" i="47"/>
  <c r="T48" i="47"/>
  <c r="W174" i="47"/>
  <c r="W56" i="47"/>
  <c r="W33" i="47"/>
  <c r="T32" i="47"/>
  <c r="T29" i="47" s="1"/>
  <c r="W150" i="47"/>
  <c r="Q92" i="47"/>
  <c r="Q10" i="47" s="1"/>
  <c r="I14" i="47"/>
  <c r="J10" i="47"/>
  <c r="AA17" i="47"/>
  <c r="AE249" i="47"/>
  <c r="L10" i="47"/>
  <c r="AE94" i="47"/>
  <c r="AE17" i="47"/>
  <c r="AA39" i="47"/>
  <c r="N241" i="47"/>
  <c r="AE240" i="47"/>
  <c r="N85" i="47"/>
  <c r="N146" i="47"/>
  <c r="N127" i="47"/>
  <c r="N75" i="47"/>
  <c r="N41" i="47"/>
  <c r="N250" i="47"/>
  <c r="N28" i="47"/>
  <c r="N12" i="47"/>
  <c r="N115" i="47"/>
  <c r="AA239" i="47"/>
  <c r="AA127" i="47"/>
  <c r="AE27" i="47"/>
  <c r="N17" i="47"/>
  <c r="K13" i="47"/>
  <c r="K10" i="47"/>
  <c r="K14" i="47"/>
  <c r="AA93" i="47"/>
  <c r="AE83" i="47"/>
  <c r="AE126" i="47"/>
  <c r="AE144" i="47"/>
  <c r="W214" i="47" l="1"/>
  <c r="AA144" i="47"/>
  <c r="T28" i="47"/>
  <c r="T27" i="47" s="1"/>
  <c r="T26" i="47" s="1"/>
  <c r="T25" i="47" s="1"/>
  <c r="W88" i="47"/>
  <c r="W121" i="47"/>
  <c r="W18" i="47"/>
  <c r="W128" i="47"/>
  <c r="AA82" i="47"/>
  <c r="W61" i="47"/>
  <c r="W116" i="47"/>
  <c r="W110" i="47"/>
  <c r="Q14" i="47"/>
  <c r="W251" i="47"/>
  <c r="W171" i="47"/>
  <c r="AE93" i="47"/>
  <c r="Q13" i="47"/>
  <c r="W192" i="47"/>
  <c r="W242" i="47"/>
  <c r="W32" i="47"/>
  <c r="W147" i="47"/>
  <c r="W60" i="47"/>
  <c r="W76" i="47"/>
  <c r="W48" i="47"/>
  <c r="AA16" i="47"/>
  <c r="AE16" i="47"/>
  <c r="AE239" i="47"/>
  <c r="N240" i="47"/>
  <c r="AA27" i="47"/>
  <c r="AE125" i="47"/>
  <c r="N249" i="47"/>
  <c r="N74" i="47"/>
  <c r="AE26" i="47"/>
  <c r="N145" i="47"/>
  <c r="AA143" i="47"/>
  <c r="AE82" i="47"/>
  <c r="N114" i="47"/>
  <c r="N126" i="47"/>
  <c r="N16" i="47"/>
  <c r="AE143" i="47"/>
  <c r="AA126" i="47"/>
  <c r="N84" i="47"/>
  <c r="N40" i="47"/>
  <c r="W127" i="47" l="1"/>
  <c r="W115" i="47"/>
  <c r="W17" i="47"/>
  <c r="W41" i="47"/>
  <c r="W153" i="47"/>
  <c r="W29" i="47"/>
  <c r="W75" i="47"/>
  <c r="W250" i="47"/>
  <c r="W85" i="47"/>
  <c r="W241" i="47"/>
  <c r="AA81" i="47"/>
  <c r="W103" i="47"/>
  <c r="N13" i="47"/>
  <c r="AA15" i="47"/>
  <c r="AE15" i="47"/>
  <c r="AA26" i="47"/>
  <c r="N239" i="47"/>
  <c r="N238" i="47" s="1"/>
  <c r="AA142" i="47"/>
  <c r="N15" i="47"/>
  <c r="N125" i="47"/>
  <c r="N94" i="47"/>
  <c r="N39" i="47"/>
  <c r="N83" i="47"/>
  <c r="N144" i="47"/>
  <c r="AE25" i="47"/>
  <c r="AA125" i="47"/>
  <c r="AE142" i="47"/>
  <c r="AE81" i="47"/>
  <c r="W74" i="47" l="1"/>
  <c r="W40" i="47"/>
  <c r="W95" i="47"/>
  <c r="W240" i="47"/>
  <c r="W16" i="47"/>
  <c r="W84" i="47"/>
  <c r="W114" i="47"/>
  <c r="W146" i="47"/>
  <c r="W249" i="47"/>
  <c r="W126" i="47"/>
  <c r="W28" i="47"/>
  <c r="AA25" i="47"/>
  <c r="N93" i="47"/>
  <c r="N143" i="47"/>
  <c r="N82" i="47"/>
  <c r="N27" i="47"/>
  <c r="W15" i="47" l="1"/>
  <c r="W83" i="47"/>
  <c r="W145" i="47"/>
  <c r="W39" i="47"/>
  <c r="W239" i="47"/>
  <c r="W125" i="47"/>
  <c r="W94" i="47"/>
  <c r="N142" i="47"/>
  <c r="N81" i="47"/>
  <c r="N26" i="47"/>
  <c r="N92" i="47"/>
  <c r="W144" i="47" l="1"/>
  <c r="W82" i="47"/>
  <c r="W93" i="47"/>
  <c r="W27" i="47"/>
  <c r="N25" i="47"/>
  <c r="W26" i="47" l="1"/>
  <c r="W81" i="47"/>
  <c r="W143" i="47"/>
  <c r="N14" i="47"/>
  <c r="N10" i="47"/>
  <c r="W142" i="47" l="1"/>
  <c r="W25" i="47"/>
</calcChain>
</file>

<file path=xl/sharedStrings.xml><?xml version="1.0" encoding="utf-8"?>
<sst xmlns="http://schemas.openxmlformats.org/spreadsheetml/2006/main" count="694" uniqueCount="390">
  <si>
    <t>Функциональная группа</t>
  </si>
  <si>
    <t>Администратор бюджетных программ</t>
  </si>
  <si>
    <t>+</t>
  </si>
  <si>
    <t>-</t>
  </si>
  <si>
    <t>Программа</t>
  </si>
  <si>
    <t>Подпрограмма</t>
  </si>
  <si>
    <t>1</t>
  </si>
  <si>
    <t>Всего</t>
  </si>
  <si>
    <t>І. Инвестиционные проекты</t>
  </si>
  <si>
    <t>9</t>
  </si>
  <si>
    <t>271</t>
  </si>
  <si>
    <t>Управление строительства области</t>
  </si>
  <si>
    <t>Разработка проектно-сметной документации и проведение экспертизы</t>
  </si>
  <si>
    <t>Прочие</t>
  </si>
  <si>
    <t>2</t>
  </si>
  <si>
    <t>Ордабасинский район</t>
  </si>
  <si>
    <t>03</t>
  </si>
  <si>
    <t>Общественный порядок, безопасность, правовая, судебная, уголовно-исполнительная деятельность</t>
  </si>
  <si>
    <t>Правоохранительная деятельность</t>
  </si>
  <si>
    <t>003</t>
  </si>
  <si>
    <t>Сайрамский район</t>
  </si>
  <si>
    <t>Сарыагашский район</t>
  </si>
  <si>
    <t>015</t>
  </si>
  <si>
    <t>За счет средств местного бюджета</t>
  </si>
  <si>
    <t>04</t>
  </si>
  <si>
    <t>Образование</t>
  </si>
  <si>
    <t>Начальное, основное среднее и общее среднее образование</t>
  </si>
  <si>
    <t xml:space="preserve"> </t>
  </si>
  <si>
    <t>011</t>
  </si>
  <si>
    <t>За счет трансфертов из республиканского бюджета</t>
  </si>
  <si>
    <t>Казыгуртский район</t>
  </si>
  <si>
    <t>Жетысайский район</t>
  </si>
  <si>
    <t>Мактааральский район</t>
  </si>
  <si>
    <t>Тюлькубасский район</t>
  </si>
  <si>
    <t>г.Кентау</t>
  </si>
  <si>
    <t>г.Туркестан</t>
  </si>
  <si>
    <t>Келесский район</t>
  </si>
  <si>
    <t>Созакский район</t>
  </si>
  <si>
    <t>Толебийский район</t>
  </si>
  <si>
    <t>Шардаринский район</t>
  </si>
  <si>
    <t>086</t>
  </si>
  <si>
    <t>Строительство и реконструкция объектов начального, основного среднего и общего среднего образования</t>
  </si>
  <si>
    <t>05</t>
  </si>
  <si>
    <t>Здравоохранение</t>
  </si>
  <si>
    <t>Охрана здоровья населения</t>
  </si>
  <si>
    <t>038</t>
  </si>
  <si>
    <t>Строительство и реконструкция объектов здравоохранения</t>
  </si>
  <si>
    <t>г.Арыс</t>
  </si>
  <si>
    <t>Жилищно-коммунальное хозяйство</t>
  </si>
  <si>
    <t>Жилищное хозяйство</t>
  </si>
  <si>
    <t>114</t>
  </si>
  <si>
    <t>11</t>
  </si>
  <si>
    <t>Промышленность, архитектурная, градостроительная и строительная деятельность</t>
  </si>
  <si>
    <t>Архитектурная, градостроительная и строительная деятельность</t>
  </si>
  <si>
    <t>13</t>
  </si>
  <si>
    <t>3</t>
  </si>
  <si>
    <t>078</t>
  </si>
  <si>
    <t>Проектирование, развитие и (или) обустройство инженерно-коммуникационной инфраструктуры</t>
  </si>
  <si>
    <t>013</t>
  </si>
  <si>
    <t>07</t>
  </si>
  <si>
    <t>І. Инвестициялық жобалар</t>
  </si>
  <si>
    <t>Облыстық құрылыс басқармасы</t>
  </si>
  <si>
    <t>Республикалық бюджеттен берілетін трансферттер есебiнен</t>
  </si>
  <si>
    <t>Жергілікті бюджет қаражаты есебінен</t>
  </si>
  <si>
    <t>Өзгелері</t>
  </si>
  <si>
    <t>Ордабасы ауданы</t>
  </si>
  <si>
    <t>Төлеби ауданы</t>
  </si>
  <si>
    <t>Қоғамдық тәртіп, қауіпсіздік, құқықтық, сот, қылмыстық-атқару қызметі</t>
  </si>
  <si>
    <t>Ішкі істер органдарының объектілерін дамыту</t>
  </si>
  <si>
    <t>Сайрам ауданы</t>
  </si>
  <si>
    <t>Сарыағаш ауданы</t>
  </si>
  <si>
    <t>Бiлiм беру</t>
  </si>
  <si>
    <t>Бастауыш, негізгі орта және жалпы орта білім беру</t>
  </si>
  <si>
    <t>Қазығұрт ауданы</t>
  </si>
  <si>
    <t>Жетісай ауданы</t>
  </si>
  <si>
    <t>Мақтаарал ауданы</t>
  </si>
  <si>
    <t>Отырар ауданы</t>
  </si>
  <si>
    <t>Түлкібас ауданы</t>
  </si>
  <si>
    <t>Кентау қ.</t>
  </si>
  <si>
    <t>Бәйдібек ауданы</t>
  </si>
  <si>
    <t>Келес ауданы</t>
  </si>
  <si>
    <t>Созақ ауданы</t>
  </si>
  <si>
    <t>Шардара ауданы</t>
  </si>
  <si>
    <t>Бастауыш, негізгі орта және жалпы орта білім беру объектілерін салу және реконструкциялау</t>
  </si>
  <si>
    <t>Арыс қ.</t>
  </si>
  <si>
    <t>Денсаулық сақтау</t>
  </si>
  <si>
    <t>Халықтың денсаулығын қорғау</t>
  </si>
  <si>
    <t>Денсаулық сақтау объектілерін салу және реконструкциялау</t>
  </si>
  <si>
    <t>Тұрғын үй-коммуналдық шаруашылық</t>
  </si>
  <si>
    <t>Тұрғын үй шаруашылығы</t>
  </si>
  <si>
    <t>Инженерлік-коммуникациялық инфрақұрылымды жобалау, дамыту және (немесе) жайластыру</t>
  </si>
  <si>
    <t>Өнеркәсіп, сәулет, қала құрылысы және құрылыс қызметі</t>
  </si>
  <si>
    <t>Сәулет, қала құрылысы және құрылыс қызметі</t>
  </si>
  <si>
    <t>Басқалар</t>
  </si>
  <si>
    <t>ОБРАЗОВАНИЕ</t>
  </si>
  <si>
    <t>ИНЖЕНЕРНО-КОММУНИКАЦИОННОЙ ИНФРАСТРУКТУРЫ</t>
  </si>
  <si>
    <t>Целевые трансферты на развитие нижестоящим бюджетам</t>
  </si>
  <si>
    <t>Развитие инженерной инфраструктуры в рамках Государственной программы развития регионов до 2025 года</t>
  </si>
  <si>
    <t>Төменгі тұрған бюджеттерге берілетін нысаналы даму трансферттері</t>
  </si>
  <si>
    <t>КУЛЬТУРА</t>
  </si>
  <si>
    <t>СПОРТ</t>
  </si>
  <si>
    <t>Республиканский бюджет</t>
  </si>
  <si>
    <t>Областной бюджет</t>
  </si>
  <si>
    <t>Проектирование и (или) строительство, реконструкция жилья коммунального жилищного фонда</t>
  </si>
  <si>
    <t>012</t>
  </si>
  <si>
    <t>Коммуналдық тұрғын үй қорының тұрғын үйін жобалау және (немесе) салу, реконструкциялау</t>
  </si>
  <si>
    <t>069</t>
  </si>
  <si>
    <t>Строительство и реконструкция объектов дополнительного образования</t>
  </si>
  <si>
    <t>Қосымша білім беру объектілерін салу және реконструкциялау</t>
  </si>
  <si>
    <t>Сауран ауданы</t>
  </si>
  <si>
    <t>Функциональная подгруппа                               Наименование</t>
  </si>
  <si>
    <t>10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</si>
  <si>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</si>
  <si>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Сельское хозяйство</t>
  </si>
  <si>
    <t>020</t>
  </si>
  <si>
    <t>Развитие объектов сельского хозяйства</t>
  </si>
  <si>
    <t>Ауыл шаруашылық</t>
  </si>
  <si>
    <t>Ауыл шаруашылық объектілерін дамыту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</si>
  <si>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</si>
  <si>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ФОРМИРОВАНИЕ 
ОБ и РБ</t>
  </si>
  <si>
    <t>Строительство инженерной инфраструктуры в административно-деловом центре и нового жилого массива в г.Туркестан, Туркестанской области (Электроснабжение, III-очередь, участок №1)</t>
  </si>
  <si>
    <t xml:space="preserve">Строительство ирригационных сетей и поливочного водопровода для озеленения административно-делового центра города Туркестана </t>
  </si>
  <si>
    <t>Экономикалық қызметтерді реттеу</t>
  </si>
  <si>
    <t>040</t>
  </si>
  <si>
    <t>Арнайы экономикалық аймақтардың, индустриялық аймақтардың, индустриялық парктердің инфрақұрылымын дамыту</t>
  </si>
  <si>
    <t>Регулирование экономической деятельности</t>
  </si>
  <si>
    <t>Строительство следственного изолятора на 500 мест в городе Туркестан</t>
  </si>
  <si>
    <t>Строительство инженерной инфраструктуры административно-делового центра и нового жилого массива в г. Туркестане (дорожная часть, улица №46; улица №44; улица №42; улица №40 от улицы №9 до улицы №5; улица № 38; улица №36; улица №34; улица №32 от улицы №9 до улицы №5; улица №30; улица №28; улица №26; улица №24 от улицы №13 до проектируемой трассы Западная Европа-Западный Китай и от улицы №9 до улицы №5; улица №22; улица №20; улица №15; улица №13; улица №7; улица №5; улица №9 от улицы №20 до улицы №24; улицы №11 от улицы №20 до улицы №24) (IV-очередь)</t>
  </si>
  <si>
    <t>Строительство и реконструкция парков «Парасат» «Астана», озеленение и благоустройство территории города Туркестан Туркестанской области» (пересечение улицы №13 с трассой Западная Европа - Западный Китай, 1- очередь)</t>
  </si>
  <si>
    <t>Развитие объектов органов внутренних дел</t>
  </si>
  <si>
    <t>Функционалдық топ</t>
  </si>
  <si>
    <t>Кіші функция                             Атауы</t>
  </si>
  <si>
    <t>Бюджеттік бағдарлама әкімшісі</t>
  </si>
  <si>
    <t>Бағдарлама</t>
  </si>
  <si>
    <t>Кіші бағдарлама</t>
  </si>
  <si>
    <t>Республикалық бюджет</t>
  </si>
  <si>
    <t xml:space="preserve">Жергілікті бюджет </t>
  </si>
  <si>
    <t>Өңірлерді дамытудың 2025 жылға дейінгі мемлекеттік бағдарламасы шеңберінде инженерлік инфрақұрылымды дамыту</t>
  </si>
  <si>
    <t>Строительство водохранилища "Байдибек Ата" Байдибекского района, Туркестанской области</t>
  </si>
  <si>
    <t>Строительство инженерной инфраструктуры административно-делового центра города Туркестана (дорожная часть, улица №46; улица №44; улица № 42; улица №40 от улицы №9 до улицы №5; улица №38; улица №36; улица №34; улица №32 от улицы №9 до улицы №5; улица №30; улица №28; улица №26; улица №24 от улицы №13 до проектируемой трассы Западная Европа-Западный Китай и от улицы №9 до улицы №5; улица №22; улица №20; улица №15; улица №13; улица №7; улица №5; улица №9 от улицы №20 до улицы №24; улица №11 от улицы №20 до улицы №24). (Улица №34 от улицы №9 до улицы №15)</t>
  </si>
  <si>
    <t>2026 год</t>
  </si>
  <si>
    <t>Строительство школы на 300 мест в селе Шарбулак, с/о Шарбулак, Казыгурсткого района, Туркестанской области</t>
  </si>
  <si>
    <t>Строительство общей средней школы на 200 ученических мест в селе Елшибек-батыр, Торткольского сельского округа, Ордабасинского района, Туркестанской области (корректировка сметной стоимости)</t>
  </si>
  <si>
    <t>Строительство общей средней школы на 200 ученических мест в с. Ынтымак, Боржарского сельского округа, Ордабасинского района, Туркестанской области (корректировка сметной стоимости)</t>
  </si>
  <si>
    <t>Отырарский район</t>
  </si>
  <si>
    <t>Строительство общей средней школы на 150 ученических мест в с. Ынтымак Первомайского с/о, Толебийского района Туркестанской области. Корректировка</t>
  </si>
  <si>
    <t>Строительство школы на 300 мест в н/п Абай, с/о Бабайкорган, Сауранский район, Туркестанской области</t>
  </si>
  <si>
    <t>Строительство инженерной инфраструктуры административно-делового центра в г. Туркестане (дорожная часть, улица № 46; улица №44; улица № 42 от улицы № 5 до улицы № 9; улица № 32; улица № 30; улица № 28; улица № 26 от улицы № 13 до проектируемой трассы Западная Европа-Западный Китай и от улицы № 9 до улицы № 5; улица № 24; улица № 22; улица № 20; улица № 15; улица № 13; улица № 7; улица № 5 от улицы № 20 до улицы № 24; улица № 9 от улицы № 20 до улицы № 24 улица № 11). (Улица № 13 от улицы № 32 до улицы № 36) 8 - очередь</t>
  </si>
  <si>
    <t>Байдибекский район</t>
  </si>
  <si>
    <t>Строительство инженерной инфраструктуры к специальной экономической зоне "Turkistan" (4- очередь)</t>
  </si>
  <si>
    <t>Строительство крытого спортивного зала для мини футбола в селе Ш.Калдаяков Караконырского с/о Отырарскогт района Туркестанской области (корректировка)</t>
  </si>
  <si>
    <t>Сомасы, мың теңге</t>
  </si>
  <si>
    <t xml:space="preserve">Сумма, тысяч тенге </t>
  </si>
  <si>
    <t>Строительство инженерной инфраструктуры административно-делового центра города Туркестана (дорожная часть, улица №9 от улицы №40 до улицы №24; улица №40 от улицы №9 до улицы №13; улица №11 от улицы №24 до улицы №32; улицы №24 от улицы №11 до улицы №9; улица №32 от трассы Западная Европа-Западный Китай до улицы №9)" (улица №32 от улицы №9 до трассы аэропорта, без сетей водоснабжения) (6-очередь)</t>
  </si>
  <si>
    <t>ФОРМИРОВАНИЕ 
ОБ И РБ</t>
  </si>
  <si>
    <t>Строительство школы Нурлы жол на 200 мест в селе Нурлы жол, с/о Жана жол, Мактааральского района (повторное применение). (Корректировка сметной документации)</t>
  </si>
  <si>
    <t>«Строительство школы на 600 ученических мест в Экомассиве Арал в селе Шубарсу, Ордабасинского района, Туркестанской области». Корректировка сметной документации</t>
  </si>
  <si>
    <t>Сауранский район</t>
  </si>
  <si>
    <t>Строительство внутриквартальной инженерной инфраструктуры 5,7,9,12 и 20 этажных 63 жилых домов в АДЦ города Туркестан, Туркестанской области» (благоустройство, наружные сети водоснабжения и канализации, поливочный водопровод, связь и электроснабжения) 5-очередь</t>
  </si>
  <si>
    <t>Строительство внутриквартальной инженерной инфраструктуры 5,7,9,12 и 20 этажных 63 жилых домов в АДЦ города Туркестан, Туркестанской области» 5-очередь (наружные сети газоснабжения, тепловые сети, теплоснабжения)</t>
  </si>
  <si>
    <t>Строительство внутриквартальной инженерной инфраструктуры 5,7,9,12 и 20 этажных 63 жилых домов в АДЦ города Туркестан, Туркестанской области» (благоустройство, наружные сети водоснабжения и канализации, поливочный водопровод, газоснабжения, связь и электроснабжения) 6-очередь</t>
  </si>
  <si>
    <t>Строительство многоквартирных 5-этажных 20-ти жилых домов в г. Туркестан, Туркестанской области (благоустройство и наружные инженерные сети)</t>
  </si>
  <si>
    <t>099</t>
  </si>
  <si>
    <t>Строительство и реконструкция объектов технического профессионального и послесреднего образования</t>
  </si>
  <si>
    <t>Строительство инженерной инфраструктуры к специальной экономической зоне "Turkistan" (6-очередь, электроснабжение)</t>
  </si>
  <si>
    <t>Техникалық және кәсіптік, орта білімнен кейінгі білім беру объектілерін салу және реконструкциялау</t>
  </si>
  <si>
    <t>Техникалық және кәсіптік, орта білімнен кейінгі білім беру</t>
  </si>
  <si>
    <t>4</t>
  </si>
  <si>
    <t>Техническое и профессиональное, послесреднее образование</t>
  </si>
  <si>
    <t>БЛАГОУСТРОЙСТВО</t>
  </si>
  <si>
    <t>Строительство внутриквартальной инженерной инфраструктуры 9-12- ти этажных 15 жилых домов в АДЦ г.Туркестана (благоустройство, наружные сети водоснабжения, канализации, связь, электричество Блок-С)</t>
  </si>
  <si>
    <t>Строительство инженерно-коммуникационной инфраструктуры микрорайона «Астана» в сельском округе Шолаккорган, в селе Шолаккорган, Созакского района Туркестанской области (Корректировка)</t>
  </si>
  <si>
    <t>Строительство инженерной инфраструктуры и благоустройства на территории 57 га в селе Карасу, сельского округа Карасу, Сайрамского района, Туркестанской области» (водоснабжение и канализация)</t>
  </si>
  <si>
    <t>Строительство инженерной инфраструктуры и благоустройства на территории 57 га в селе Карасу, сельского округа Карасу, Сайрамского района, Туркестанской области» (электроснабжение и сети связи)</t>
  </si>
  <si>
    <t>Строительство районной больницы на 210 коек в г.Атакент, Мактааральского района</t>
  </si>
  <si>
    <t xml:space="preserve">Строительство 9 этажных 10 многоквартирных жилых домов в АДЦ, города Туркестан (без наружных инженерных сетей) ДСК </t>
  </si>
  <si>
    <t>Строительство изменения русла сбросного канала в реке Шага города Туркестан (3 этап)</t>
  </si>
  <si>
    <t>2027 год</t>
  </si>
  <si>
    <t>Строительство центра развития нового поколения в городе Жетысай, Жетысайском районе в Туркестанской области</t>
  </si>
  <si>
    <t>Строительство центра развития нового поколения в п.Мырзакент, Мактааральском районе в Туркестанской области</t>
  </si>
  <si>
    <t>Строительство центра развития нового поколения в с.Абай, Келесском районе в Туркестанской области</t>
  </si>
  <si>
    <t>Строительство центра развития нового поколения в городе Сарыагаш, Сарыагашском районе в Туркестанской области</t>
  </si>
  <si>
    <t xml:space="preserve">Строительство школы на 200 мест в населенном пункте Алтын кемер, сельского округа Абай, Жетысайского района, Туркестанской области». Корректировка сметной документации </t>
  </si>
  <si>
    <t xml:space="preserve">Строительство учебного корпуса на 300 ученических мест, столовой, мастерской, спортивного зала к общей средней школе имени Бокейхана в селе Жибек Жолы, Сайрамского района, Туркестанской области (Корректировка сметной документации) </t>
  </si>
  <si>
    <t xml:space="preserve">Строительство дополнительного учебного корпуса на 150 ученических мест школы Дауан в селе Караагашты по улице Маметова №5, Тюлькубаского района, Туркестанской области. Корректировка сметной документации </t>
  </si>
  <si>
    <t>Строительство инженерной инфраструктуры и благоустройства на территории 57 га в селе Карасу, сельского округа Карасу, Сайрамского района, Туркестанской области» (дорожная часть)</t>
  </si>
  <si>
    <t>Строительство инженерной инфраструктуры и благоустройства на территории 57 га в селе Карасу, сельского округа Карасу, Сайрамского района, Туркестанской области» (газоснабжение)</t>
  </si>
  <si>
    <t xml:space="preserve">Строительство инженерных коммуникационных сетей в мкр.Алатау, в городе Ленгер, Толебийского района (Автомобильные дороги) </t>
  </si>
  <si>
    <t>Строительство инженерной инфраструктуры на площади 300 га в новом микрорайоне города Туркестан (водоснабжение и канализация )</t>
  </si>
  <si>
    <t>Строительство инженерной инфраструктуры на площади 300 га в новом микрорайоне города Туркестан (электроснабжение)</t>
  </si>
  <si>
    <t>Строительство музея по улице Асан Кайгы, село Абай, Келесского района, Туркестанской области</t>
  </si>
  <si>
    <t>Строительство музея "Төлеби баба" в І микрорайонегорода Ленгер,  в Толебиского района, Туркестанской области</t>
  </si>
  <si>
    <t xml:space="preserve">Строительство спортивного комплекса в населенном пункте Шорнака, в районе Сауран Туркестанской области </t>
  </si>
  <si>
    <t>Строительство электрических сетей в микрорайоне Самал-3 (46га) в населенном пункте Темирлановка, Ордабасинского района, Туркестанской области;</t>
  </si>
  <si>
    <t>Строительство электроснабжения в селе Шубарсу (80га) Ордабасинского района, Туркестанской области</t>
  </si>
  <si>
    <t>Строительство дома культуры на 149 мест в селе Карл Маркс, Жузимдикского сельского округа, Келесского района, Туркестанской области (корректировка)</t>
  </si>
  <si>
    <t>Строительство сельского клуба «Ынтымак» по улице Желтоксан б/н, в селе Ынтымак, в населенном пункте Састобе, Тюлькубасский района, Туркестанской области» (Корректировка)</t>
  </si>
  <si>
    <t>Строительство клуба на 100 мест в микрорайоне Бакыбек, в селе Т. Рыскулова, с/о Майлыкент, Тюлькубасского района, Туркестанской области</t>
  </si>
  <si>
    <t>Строительство дома культуры на 500 мест в с.Шорнак Сауранского района, Туркестанской области</t>
  </si>
  <si>
    <t>Строительство спорт зала село Байыркум, с/о Байыркум в городе Арыс, Туркестанской области</t>
  </si>
  <si>
    <t>Строительства спортивного комплекса в селе Шубар Ордабасинского района Туркестанской области</t>
  </si>
  <si>
    <t>Строительство спортивно-оздоровительного комплекса и теннисного корта в селе Темирлановка, Ордабасинского района, Туркестанской области</t>
  </si>
  <si>
    <t>Строительство спортивного комплекса в с. Суткент по адресу:  Шардаринский район, с.о Суткентский, с. Суткент, ул. Абдеш Токсанбаева (уч.б/н)</t>
  </si>
  <si>
    <t>«Строительство дома культуры на 300 мест в селе Карнак, города Кентау, Туркестанской области» Корректировка</t>
  </si>
  <si>
    <t>Строительство общежития колледжа №1 на 200 мест населенного пункта Сузак, Сузакского района, ЮКО (корректировка на 120 мест)</t>
  </si>
  <si>
    <t>Строительство инженерной инфраструктуры административно-делового центра города Туркестана (дорожная часть, улица №46; улица №44; улица № 42; улица №40 от улицы №9 до улицы №5; улица №38; улица №36; улица №34; улица №32 от улицы №9 до улицы №5; улица №30; улица №28; улица №26; улица №24 от улицы №13 до проектируемой трассы Западная Европа-Западный Китай и от улицы №9 до улицы №5; улица №22; улица №20; улица №15; улица №13; улица №7; улица №5; улица №9 от улицы №20 до улицы №24; улица №11 от улицы №20 до улицы №24). (3-очередь)</t>
  </si>
  <si>
    <t>ГОСУДАРСТВЕННЫЕ ОРГАНЫ</t>
  </si>
  <si>
    <t>Пристройка актового зала к административному зданию №1 в село, Шорнак, Сауранского района, Туркестанской области</t>
  </si>
  <si>
    <t>Строительство инженерно-коммуникационной системы к 9 жилым домам по улице Капал батыр в І микрорайоне города Ленгер Толебийского района Туркестанской области» (Генеральный план, наружные сети водоснабжения и канализации, электроснабжение, сети связи)</t>
  </si>
  <si>
    <t xml:space="preserve">Строительство сельского клуба на 75 мест в н/п Шенгелды с/о Жылга Сарыагашского района Туркестанской области </t>
  </si>
  <si>
    <t>Строительство дома культуры и библиотеки в мкр. Орда н.п. Бадам, с/о Бадам, Ордабасинского района, Туркестанской области</t>
  </si>
  <si>
    <t xml:space="preserve">Строительство сельского клуба на 75 мест в в населенном пункте Мадениет сельского округа Тегисшилского Сарыагашского района Туркестанской области </t>
  </si>
  <si>
    <t>Строительство спорт зала в н.п. Ынталы, с/о Майдантал, Сауранского района, Туркестанской области</t>
  </si>
  <si>
    <t>Түркістан облысы, Түркістан қаласындағы 500 орындық тергеу изоляторының құрылысы</t>
  </si>
  <si>
    <t>Түркістан облысы, Қазығұрт ауданы, Шарбұлақ ауыл окргуі, Шарбұлақ елді мекенінде 300 орындық мектебінің құрылысы</t>
  </si>
  <si>
    <t>Мақтаарал ауданы, Жаңа жол ауылдық округі, Нұрлыжол елді мекенінен 200 орындық мектеп құрылысының (қайта қолдану) (Сметалық құжаттаманы түзету)</t>
  </si>
  <si>
    <t>Түркістан облысы, Ордабасы ауданы, Төрткүл ауыл округі, Елшібек-батыр елді мекенінен салынатын 200 оқу орындық жалпы орта мектебінің құрылысы (сметалық бағаны түзету)</t>
  </si>
  <si>
    <t>Түркістан облысы, Бөржар ауыл округі, Ордабасы ауданы, Ынтымақ елді мекенінен салынатын 200 оқу орындық мектебінің құрылысы» (сметалық бағаны түзету)</t>
  </si>
  <si>
    <t>Түркістан облысы Ордабасы ауданының Шұбарсу ауылындағы Арал эко-алабында 600 оқушы орнына арналған мектеп салу. Сметалық құжаттаманы түзету</t>
  </si>
  <si>
    <t>Түркістан облысы, Сауран ауданы, Бабайқорған а/о, Абай елді мекенінде 300 орындық мектеп құрылысы</t>
  </si>
  <si>
    <t>Жобалау-сметалық құжаттама әзірлеу және оны сараптама жасау</t>
  </si>
  <si>
    <t>Түркістан облысы Мақтаарал ауданы, Атакент кентіндегі 210 төсек орынға арналған аудандық аурухана</t>
  </si>
  <si>
    <t>Түркістан қаласының ӘІО 9 этажды 10 көппәтерлі тұрғын үйлер құрылысы (сыртқы инженерлік желілерсіз) ТҰК</t>
  </si>
  <si>
    <t>Түркістан облысы, Түркістан қаласының ӘІО-да 5,7,9,12 және 20 қабатты 63 тұрғын үйдің кварталішілік инженерлік инфрақұрылым құрылысы (абаттандыру, сыртқы желілері, сумен жабдықтау, кәріз, байланыс, газ және электр желілері) 5-кезек</t>
  </si>
  <si>
    <t>Түркістан облысы, Түркістан қаласы ӘІО-де 5, 7, 9, 12 және 20 қабатты 63 тұрғын үйдің инженерлік инфрақұрылым құрылысы 5-кезек (сыртқы газбен жабдықтау, жылу желілері, жылумен қамту)</t>
  </si>
  <si>
    <t>Түркістан облысы, Түркістан қаласының ӘІО-да 5,7,9,12 және 20 қабатты 63 тұрғын үйдің кварталішілік инженерлік инфрақұрылым құрылысы (абаттандыру, сыртқы желілері, сумен жабдықтау, кәріз, байланыс, газ және электр желілері) 6-кезек</t>
  </si>
  <si>
    <t>Түркістан облысы, Түркістан қаласының ӘІО-дағы №9 көшесіндегі 9-12 этажды 32 үйдің инфраструктурасың (абаттандыру, сыртқы ауызсу, кәріз, байланыс және электр қуаты С-Блогі) құрылысы</t>
  </si>
  <si>
    <t>БІЛІМ БЕРУ</t>
  </si>
  <si>
    <t>АББАТТАНДЫРУ</t>
  </si>
  <si>
    <t>ИНЖЕНЕРЛІК-КОММУНИКАЦИЯЛЫҚ ИНФРАҚҰРЫЛЫМ</t>
  </si>
  <si>
    <t xml:space="preserve">МӘДЕНИЕТ </t>
  </si>
  <si>
    <t>МЕМЛЕКЕТТІК ОРГАНДАРДЫ ДАМЫТУ</t>
  </si>
  <si>
    <t>Түркістан облысы Бәйдібек ауданындағы "Бәйдібек ата" су қоймасының құрылысы</t>
  </si>
  <si>
    <t>Түркістан қаласының Шаға өзеніндегі ағызу каналының арнасын өзгерту құрылысы (3 кезең)</t>
  </si>
  <si>
    <t>Түркістан облысы, Созақ ауданы, Шолаққорған ауылындағы Шолаққорған ауылдық округіндегі «Астана» шағынауданының инженерлік-коммуникациялық инфрақұрылымының құрылысы (Түзету)</t>
  </si>
  <si>
    <t>Түркістан облысы Түркістан қаласында көп пәтерлі 5 қабатты 20 тұрғын үй құрылысы (абаттандыру және сыртқы инженерлік желілер)</t>
  </si>
  <si>
    <t>«Туркістан обласы, Кентау қаласы Қарнақ ауылындағы 300 орындық мәдениет үйінің құрылысы» Түзету</t>
  </si>
  <si>
    <t>Төлеби ауданы, Ленгер қаласы, Алатау м/а инженерлік коммуникация жүйелерінің құрылысы (Автомобиль жолдары)</t>
  </si>
  <si>
    <t>Түркістан облысы, Түркістан қаласының аумағын көгалдандыру және абаттандыру «Парасат» және «Астана» саябақтарын салу және реконструкциялау» (№13 көшесінің Батыс Еуропа-Батыс Қытай трассасымен қиылысы. 1-кезек)</t>
  </si>
  <si>
    <t>Түркістан облысы, Отырар ауданы, Қарақоңыр ауылы, Ш.Қалдаяқов ауылында шағын футболға арналған жабық спорт залының құрылысы</t>
  </si>
  <si>
    <t>"Turkistan" арнайы экономикалық аймақтың инженерлік инфрақұрылымның құрылысы (4-кезек)</t>
  </si>
  <si>
    <t>«Turkestan» арнайы экономикалық аймақтың инженерлік инфрақұрылымының құрылысы (6-кезек электрмен жабдықтау)</t>
  </si>
  <si>
    <t>Түркістан қаласы әкімшілік-іскерлік орталығында инженерлік инфрақұрылым құрылысы (жол бөлігі, №46 көше; №44 көше; №42 көше; №5 көшеден №9 көшеге дейін №32 көше; №30 көше; №28 көше; №26 көше; №13 көшеден жобаланып жатқан Батыс Европа-Батыс Қытай трассасына дейін және №9 көшеден №5 көшеге дейін №24 көше; №22 көше; №20 көше; №15 көше; №13 көше; №7 көше; №5 көше; №20 көшеден №24 көшеге дейін №9 көше; №20 көшеден №24 көшеге дейін №11 көше) (№13 көше №32 көшеден №36 көшеге дейін). 8-кезек</t>
  </si>
  <si>
    <t>Түркістан қаласындағы әкімшілік-іскерлік орталығында және жаңа тұрғын алабында инженерлік инфрақұрылым салу (жол бөлігі, №46 көше; №44 көше; №42 көше; №9 көшеден №5 көшеге дейін №40 көше; №38 көше; №36 көше; №34 көше; №9 көшеден №5 көшеге дейін № 32көше; №28 көше; №26 көше; №13 көшеден Батыс-Еуропа-Батыс Қытай жобаланған трассаға дейін және №9 көшеден №5 көшеге дейін №24 көше; №22 көше; №20 көше; №15 көше; №13 көше; №7 көше; №5 көше; № 20 көшеден №24 көшеге дейін №9 көше; №20 көшеден №24 көшеге дейін №11 көше)  (IV-кезек)</t>
  </si>
  <si>
    <t>Түркістан қаласы әкімшілік-іскерлік орталығында инженерлік инфрақұрылым құрылысы (жол бөлігі, №46 көше; №44 көше; №42 көше; №5 көшеден №9 көшеге дейін №32 көше; №30 көше; №28 көше; №26 көше; №13 көшеден жобаланып жатқан Батыс Европа-Батыс Қытай трассасына дейін және №9 көшеден №5 көшеге дейін №24 көше; №22 көше; №20 көше; №15 көше; №13 көше; №7 көше; №5 көше; №20 көшеден №24 көшеге дейін №9 көше; №20 көшеден №24 көшеге дейін №11 көше) (№34 көше №9 көшеден №15 көшеге дейін)</t>
  </si>
  <si>
    <t xml:space="preserve">Түркістан қаласының әкімшілік-іскерлік орталығын көгалдандыруға ирригациялық жүйелер мен суармалы су құбырларының құрылысы </t>
  </si>
  <si>
    <t>Түркістан қаласының әкімшілік-іскерлік орталығындағы тұрғын алабында инженерлік инфрақұрылым салу (Электрмен жабдықтау, III-кезек, №1 учаске)</t>
  </si>
  <si>
    <t>Түркістан облысы, Мақтаарал ауданы Мырзакент кентінде жаңа буынды дамыту орталығының құрылысы</t>
  </si>
  <si>
    <t>Түркістан облысы, Келес ауданы Абай ауылында жаңа буынды дамыту орталығының құрылысы</t>
  </si>
  <si>
    <t>Түркістан облысы, Сайрам ауданы, Жібек Жолы ауылында Бөкейхан атындағы жалпы орта мектебіне 300 орындық оқу корпусы, асхана, шеберхана, спорт зал құрылысы (сметалық құжаттаманы түзету)</t>
  </si>
  <si>
    <t>Түркістан облысы Жетісай ауданы, Абай ауылдық округі, Алтын кемер елді мекенінде 200 орындық мектеп құрылысы». Сметалық құжаттаманы түзету</t>
  </si>
  <si>
    <t>Түркістан облысы, Түлкібас ауданы, Қараағашты ауылы, Маметова көшесі №5 орналасқан Дауан атындағы мектебіне қосымша 150 орындық ғимарат құрылысы. Сметалық құжаттаманы түзету</t>
  </si>
  <si>
    <t>Түркістан облысы, Сайрам ауданы, Қарасу ауыл округі, Қарасу ауылындағы 57,0га аумаққа абаттандыру және инженерлік-коммуникациялық жүйелерінің құрылысы (Су және кәріз жүйелері)</t>
  </si>
  <si>
    <t>Түркістан облысы, Сайрам ауданы, Қарасу ауыл округі, Қарасу ауылындағы 57,0га аумаққа абаттандыру және инженерлік-коммуникациялық жүйелерінің құрылысы (жол бөлімі)</t>
  </si>
  <si>
    <t>Түркістан облысы, Сайрам ауданы, Қарасу ауыл округі, Қарасу ауылындағы 57,0га аумаққа абаттандыру және инженерлік-коммуникациялық жүйелерінің құрылысы (Электр және байланыс желілері)</t>
  </si>
  <si>
    <t>Түркістан облысы, Сайрам ауданы, Қарасу ауыл округі, Қарасу ауылындағы 57,0га аумаққа абаттандыру және инженерлік-коммуникациялық жүйелерінің құрылысы (газбен жабдықтау)</t>
  </si>
  <si>
    <t>Түркістан облысы, Сауран ауданы, Шорнақ ауылындағы №1 әкімшілік ғимаратқа акт залын кеңейту</t>
  </si>
  <si>
    <t>Түркістан облысы Жетісай ауданы Жетісай қаласында жаңа буынды дамыту орталығының құрылысы</t>
  </si>
  <si>
    <t>Түркістан облысы, Сарыағаш ауданы Сарыағаш қаласындағы жаңа буынды дамыту орталығының құрылысы</t>
  </si>
  <si>
    <t>Түркістан облысы, Келес ауданы, Жүзімдік ауылдық округінің Карл Маркс ауылында 149 орындық мәдениет үйінің құрылысы (түзету)</t>
  </si>
  <si>
    <t>Түркістан облысы, Түлкібас ауданы, Майлыкент а/о, Т.Рысқұлов ауылы, Бақыбек мөлтек ауданында орналасқан 100 орындық клубының құрылысы (қайта түзету)</t>
  </si>
  <si>
    <t xml:space="preserve">Строительство библиотеки и 200-местного дома культуры в населенном пункте Жонарык с/о Кабланбек Сарыагашского района Туркестанской области </t>
  </si>
  <si>
    <t>Ордабасы ауданы, Шұбарсу е/м 80 га жер телімін электрмен қамтамасыз ету құрылысы</t>
  </si>
  <si>
    <t>Түркістан облысы, Түлкібас ауданы, Састөбе ауыл округі, Ынтымақ ауылындағы «Ынтымақ» ауылды клубының құрылысы (Қайта түзету)</t>
  </si>
  <si>
    <t>Түркістан облысы, Сауран ауданы, Шорнақ ауылы 500 орындық мәдениет үйінің құрылысы</t>
  </si>
  <si>
    <t>Түркістан облысы, Ордабасы ауданы, Шұбар елді мекеніндегі спорт кешенінің құрылысы</t>
  </si>
  <si>
    <t>Түркістан облысы, Ордабасы ауданы, Қажымұқан ауылдық округі Темірлан аулында дене шынықтыру-сауықтыру кешені мен теннис кортының құрылысы</t>
  </si>
  <si>
    <t>Түркістан облысы, Төлеби ауданы, Аққұм ауылдық округі Момынай елді мекеніндегі спорт кешенінің құрылысы</t>
  </si>
  <si>
    <t>Түркістан облысы, Арыс қаласы, Байырқұм ауылдық округі, Байырқұм ауылында спорт ғимараты құрылысы</t>
  </si>
  <si>
    <t xml:space="preserve">Түркістан облысы, Төлеби ауданы, Ленгер қаласы І мөлтек ауданы,
Қапал батыр көшесінің бойындағы 9 дана тұрғын үйлерге инженерлік коммуникация жүйелерінің құрылысы» (Бас жоспар, сыртқы су және кәріз жүелері, электр жүелері, байланыс жүелері)» 
</t>
  </si>
  <si>
    <t>Түркістан қаласының жаңа шағын ауданына 300 га аумаққа инженерлік инфрақұрылым салу (Су құбыры және кәріз)</t>
  </si>
  <si>
    <t>Түркістан қаласының жаңа шағын ауданында 300 га аумаққа инженерлік инфрақұрылым салу (электрмен жабдықтау)</t>
  </si>
  <si>
    <t>Түркістан облысы, Сарыағаш ауданы, Жылға а/о, Шеңгелді е/м, 75 орындық ауылдық клуб пен кітапхана салу</t>
  </si>
  <si>
    <t>Түркістан облысы, Сарыағаш ауданы, Қабланбек а/о, Жонарық елді мекенінде 200 орындық мәдениет үйі және кітапхана құрылысы</t>
  </si>
  <si>
    <t>Түркістан облысы, Сарыағаш ауданы, Тегісшіл ауылдық округі, Мәдениет елді мекенінде 75 орындық мәдениет үйін салу</t>
  </si>
  <si>
    <t>Түркістан облысы, Келес ауданы, Абай ауылы, Асан қайғы көшесінен мұражай құрылысы</t>
  </si>
  <si>
    <t>Түркістан облысы, Ордабасы ауданы, Бадам ауылдық округі, Бадам елді мекені, Орда мөлтек ауданында орналасқан мәдениет үйі және кітапхана құрылысы</t>
  </si>
  <si>
    <t>Түркістан облысы, Төлеби ауданы, Ленгер қаласының, І шағын ауданында "Төлеби баба" мұражайын салу құрылысы</t>
  </si>
  <si>
    <t xml:space="preserve">Түркістан облысы, Сауран ауданы, Шорнақ елді мекенінде «Спорт Кешені» құрылысы </t>
  </si>
  <si>
    <t>Сауран ауданы, Майдамтал ауылдық округі Ынталы елді мекеніндегі Спорт зал құрылысы</t>
  </si>
  <si>
    <t>Шардара ауданы, Сүткент ауылдық округі, Сүткент ауылы Әбдеш Тоқсанбаев көшесінің бойынан спорт кешенінің құрылысы</t>
  </si>
  <si>
    <t>Түркістан қаласындағы әкімшілік-іскерлік орталығында және жаңа тұрғын алабында инженерлік инфрақұрылым салу (жол бөлігі, №46 көше; №44 көше; №42 көше; №9 көшеден №5 көшеге дейін №40 көше; №38 көше; №36 көше; №34 көше; №9 көшеден №5 көшеге дейін № 32көше; №28 көше; №26 көше; №13 көшеден Батыс-Еуропа-Батыс Қытай жобаланған трассаға дейін және №9 көшеден №5 көшеге дейін №24 көше; №22 көше; №20 көше; №15 көше; №13 көше; №7 көше; №5 көше; № 20 көшеден №24 көшеге дейін №9 көше; №20 көшеден №24 көшеге дейін №11 көше)  (3-кезек)</t>
  </si>
  <si>
    <t>Созақ ауданы, Созақ елді мекеніндегі №1 коледжіне 200 орындық жатақхананың құрылысы (Түзету 120 орынға)</t>
  </si>
  <si>
    <t>Строительство школы на 600 мест в селе Кызылкум Жетысайского района</t>
  </si>
  <si>
    <t>Строительство дополнительного учебного корпуса на 150 мест (спортивный зал, банкетный зал, столовая) к школе имени Губайдуллина, расположенной по улице Бирлик №1а, в поселоке Коксагиз, Тулькибасского района (Корректировка).</t>
  </si>
  <si>
    <t>Түркістан қ.</t>
  </si>
  <si>
    <t>Жетісай ауданы, Қызылқұм ауылынан 600 орындық мектеп құрылысы</t>
  </si>
  <si>
    <t>Түлкібас ауданы, Көксағыза елді мекеніндегі, Бірлік көшесі №1 а орналасқан Губайдуллин мектебіне қосымша 150 орындық оқу ғимаратын (спортзал, актзал, асхана) салу (Қайта түзету)</t>
  </si>
  <si>
    <t>Түркістан қаласы әкімшілік-іскерлік орталығында инженерлік инфрақұрылым құрылысы (жол бөлігі, №46 көше; №44 көше; №42 көше; №5 көшеден №9 көшеге дейін №32 көше; №30 көше; №28 көше; №26 көше; №13 көшеден жобаланып жатқан Батыс Европа-Батыс Қытай трассасына дейін және №9 көшеден №5 көшеге дейін №24 көше; №22 көше; №20 көше; №15 көше; №13 көше; №7 көше; №5 көше; №20 көшеден №24 көшеге дейін №9 көше; №20 көшеден №24 көшеге дейін №11 көше) (№9 көшеден Әуежай трассасына дейін №32 көше, сумен жабдықтау желілерінсіз) 6 кезек</t>
  </si>
  <si>
    <t>Строительствоинженерной инфраструктуры в населенном пункте Шорнак Сауранского района Туркестанской области (Водоснабжение и канализация) 2-очередь</t>
  </si>
  <si>
    <t>Строительство магистрального канализационного коллектора от АДЦ до КОС в городе Туркестан (2-очередь) (№21 КНС)</t>
  </si>
  <si>
    <t xml:space="preserve">Строительство инженерной инфраструктуры административно-делового центра и нового жилого массива в г. Туркестане (дорожная часть, улица №46; улица №44; улица №42; улица №40 от улицы №9 до улицы №5; улица № 38; улица №36; улица №34; улица №32 от улицы №9 до улицы №5; улица №30; улица №28; улица №26; улица №24 от улицы №13 до проектируемой трассы Западная Европа-Западный Китай и от улицы №9 до улицы №5; улица №22; улица №20; улица №15; улица №13; улица №7; улица №5; улица №9 от улицы №20 до улицы №24; улицы №11 от улицы №20 до улицы №24) (Улица № 36 от улицы № 9 до трассы аэропорта, без сетей водоснабжения). 6-очередь </t>
  </si>
  <si>
    <t>Строительство сетей канализации в увеличенной территории 35 га г.Жетысай, Жетысайского района Туркестанской области</t>
  </si>
  <si>
    <t>Строительство ГРП и газопроводных сетей в увеличенной территорий 35 га на расширение города Жетысай</t>
  </si>
  <si>
    <t>«Строительства инфраструктурных систем частных домов на земельном участке 47.0 га по улине Жанакурылыс села Асиларык Кайнарбулакского сельского округа Сайрамского района» (Газоснабжение)</t>
  </si>
  <si>
    <t>«Строительства инфраструктурных систем частных домов на земельном участке 47.0 га по улине Жанакурылы села Асиларык Кайнарбулакского сельского округа Сайрамского района» (Сети электроснабжение)</t>
  </si>
  <si>
    <t>Строительство здания дома культуры и библиотеки в с/о Жылы су, с. Жылы су, Жетсайского района, Туркестанской области</t>
  </si>
  <si>
    <t>«Түркістан облысы, Сауран ауданы, Шорнақ елді мекеніндегі инженерлік инфрақұрылым құрылысы (су және кәріз желілері) 2-кезек»</t>
  </si>
  <si>
    <t>Түркістан қаласындағы АДЦ-ден КОС-қа дейін магистралды кәріз коллекторын салу (2-кезек) (№21 КНС)</t>
  </si>
  <si>
    <t>Түркістан облысы, Жетісай ауданы, Жетісай қаласы аумағында ұлғайтылған 35 га жер теліміне кәріз жүйесінің құрылысы</t>
  </si>
  <si>
    <t>Жетісай қаласын ұлғайтуға бөлінген 35га жер теліміне газ реттегіш пунктін және газ жүйесінің құрылысы</t>
  </si>
  <si>
    <t>Түркістан облысы Сайрам ауданы, Қайнарбұлақ ауылдық округі Асыларық ауылындағы Жанақұрылыс көшесінің бойындығы көлемі 47,0 га жер теліміндегі жеке тұрғын үйлердің инфрақұрылымдық жүйелерін салу( Газбен жабдықтау)</t>
  </si>
  <si>
    <t>Түркістан облысы Сайрам ауданы, Қайнарбұлақ ауылдық округі Асыларық ауылындағы Жанақұрылыс көшесінің бойындығы көлемі 47,0 га жер теліміндегі жеке тұрғын үйлердің инфрақұрылымдық жүйелерін салу( Электрмен жабдықтау)</t>
  </si>
  <si>
    <t>Түркістан облысы, Жетісай ауданы, Жылы су ауылы, Жылы су ауылдық округінде мәдениет үйі мен кітапхана ғимаратының құрылысы</t>
  </si>
  <si>
    <t>Строительство дополнительного корпуса на 100 мест (столовая, мастерская, библиотека, спортзал) к средней школы имени Абая в селе Абай с.о Кемекалган Толебиского района Туркестанской области</t>
  </si>
  <si>
    <t>Түркістан облысы Төлеби ауданы Кемекалган ауылдық округі, Абай ауылы Абай атындағы орта мектепке 100 орындық қосымша корпус (асхана, шеберхана, кітапхана, спортзал) құрылысы.</t>
  </si>
  <si>
    <t>2026 жыл</t>
  </si>
  <si>
    <t>Строительство инженерной инфраструктуры административно-делового центра и нового жилого массива в г. Туркестане (дорожная часть, улица №46; улица №44; улица №42; улица №40 от улицы №9 до улицы №5; улица № 38; улица №36; улица №34; улица №32 от улицы №9 до улицы №5; улица №30; улица №28; улица №26; улица №24 от улицы №13 до проектируемой трассы Западная Европа-Западный Китай и от улицы №9 до улицы №5; улица №22; улица №20; улица №15; улица №13; улица №7; улица №5; улица №9 от улицы №20 до улицы №24; улицы №11 от улицы №20 до улицы №24) (2-очередь)</t>
  </si>
  <si>
    <t>Строительство дома культуры в населенном пункте Киелитас сельского округа Киелитас Толебийского района Туркестанской области</t>
  </si>
  <si>
    <t>Түркістан қаласындағы әкімшілік-іскерлік орталығында және жаңа тұрғын алабында инженерлік инфрақұрылым салу (жол бөлігі, №46 көше; №44 көше; №42 көше; №9 көшеден №5 көшеге дейін №40 көше; №38 көше; №36 көше; №34 көше; №9 көшеден №5 көшеге дейін № 32көше; №28 көше; №26 көше; №13 көшеден Батыс-Еуропа-Батыс Қытай жобаланған трассаға дейін және №9 көшеден №5 көшеге дейін №24 көше; №22 көше; №20 көше; №15 көше; №13 көше; №7 көше; №5 көше; № 20 көшеден №24 көшеге дейін №9 көше; №20 көшеден №24 көшеге дейін №11 көше)  (2-кезек)</t>
  </si>
  <si>
    <t>Реконструкция сетей наружной канализации и насосной станции центральной районной больницы в селе Казыгурт, Туркестанской области</t>
  </si>
  <si>
    <t>Түркістан облысы, Қазығұрт ауылындағы орталық аудандық аурухананың сыртқы кәріз желісін және сорғы станциясын қайта жаңарту</t>
  </si>
  <si>
    <t>Түркістан облысы, Кентау қаласында дене шынықтыру-сауықтыру кешенінің құрылысы</t>
  </si>
  <si>
    <t>Түркістан облысы, Төлеби ауданы, Киелітас ауылдық округі, Киелітас елді мекеніндегі мәдениет үйін құрылысы</t>
  </si>
  <si>
    <t>«Строительство 9-этажных 5 жилых домов в АДЦ города Туркестана. Пятно-1. Жилой дом №1» (Без наружных инженерных сетей)</t>
  </si>
  <si>
    <t>«Строительство 9-этажных 5 жилых домов в АДЦ города Туркестана. Пятно-1. Жилые дома №4, 5» (Без наружных инженерных сетей)</t>
  </si>
  <si>
    <t>«Строительство 9-этажных 5 жилых домов в АДЦ города Туркестан. Пятно-2. Жилой дом №6". (Без наружных инженерных сетей)</t>
  </si>
  <si>
    <t>«Строительство 9-этажных 5 жилых домов в АДЦ города Туркестан. Пятно-2. Жилые дома № 7, 8». (Без наружных инженерных сетей)</t>
  </si>
  <si>
    <t>"Строительство 9-этажных 5 жилых домов в АДЦ города Туркестан. Пятно-2. Жилые дома №9,10". (Без наружных инженерных сетей)</t>
  </si>
  <si>
    <t>Түркістан қаласының ӘІО-да 9 қабатты 5 тұрғын үй салу. 2-нүкте. №6 тұрғын үй (Сыртқы инженерлік жежілерсіз)</t>
  </si>
  <si>
    <t>Түркістан қаласының ӘІО-да 9 қабатты 5 тұрғын үй салу. 1-нүкте. №1 тұрғын үй (Сыртқы инженерлік жежілерсіз)</t>
  </si>
  <si>
    <t>Түркістан қаласының ӘІО-да 9 қабатты 5 тұрғын үй салу. 1-нүкте. №4,5 тұрғын үй (Сыртқы инженерлік жежілерсіз)</t>
  </si>
  <si>
    <t>Түркістан қаласының ӘІО-да 9 қабатты 5 тұрғын үй салу. 2-нүкте. №7,8 тұрғын үй (Сыртқы инженерлік жежілерсіз)</t>
  </si>
  <si>
    <t>Түркістан қаласының ӘІО-да 9 қабатты 5 тұрғын үй салу. 2-нүкте. №9,10 тұрғын үй (Сыртқы инженерлік жежілерсіз)</t>
  </si>
  <si>
    <t xml:space="preserve">Строительство спортивного комплекса в селе Момынай сельского округа Аккум Толебийского района Туркестанской области </t>
  </si>
  <si>
    <t>Түркістан облысы Отырар ауданы Қоғам ауылындағы жаңа тұрғын алабынан инженерлік-коммуникациялық жүйелерінің (ауыз су жүйесі, электр желісі) құрылысы (2-кезең)</t>
  </si>
  <si>
    <t>Строительство инженерно-коммуникационных систем (система питьевого водоснабжения, линия электропередачи) от нового жилого массива села Когам Отырарского района Туркестанской области (2 этап)</t>
  </si>
  <si>
    <t>Развитие инфраструктуры специальных экономических зон, индустриальных зон, индустриальных парков</t>
  </si>
  <si>
    <t>Благоустройство территории, прилегающей к жилому комплексу из многоквартирных жилых домов в районе АДЦ г. Туркестан (Благоустройство, наружные сети водоснабжения, канализации и наружные сети связи) 2-очередь</t>
  </si>
  <si>
    <t>Расширение территорий индустриальной зоны в городе Туркестан на 88 га и подведение инфраструктуры.(Наружные сети Электроснабжение, Газоснабжение, Внутриплощадочные сети водопровода и канализации, Наружные освещения, Наружные сети связи 6-очередь)</t>
  </si>
  <si>
    <t>«Строительство спортивного комплекса в село Зертас сельского округа Зертас, Толебийского района, Туркестанской области</t>
  </si>
  <si>
    <t>Строительство спорткомплекса города Кентау, Туркестанской области</t>
  </si>
  <si>
    <t>Перечень приоритетных областных бюджетных инвестиций на 2026-2028 годы</t>
  </si>
  <si>
    <t>2028 год</t>
  </si>
  <si>
    <t xml:space="preserve">2026-2028 жылдарға арналған басым облыстық бюджеттік инвестиялардың тізбесі </t>
  </si>
  <si>
    <t>ҚАЛЫПТАСТЫРУ
ОБ И РБ</t>
  </si>
  <si>
    <t>«Түркістан облысы Төлеби ауданы Бірінші мамыр ауылдық округі Ынтымақ е/м 150 орындық жалпы орта мектебінің құрылысы. Түзету»</t>
  </si>
  <si>
    <t>Түркістан облысы, Ордабасы ауданы, Қажымұқан ауылдық округі, Темірлан елді-мекеніндегі Самал-3 мөлтек ауданының газбен жабдықтау құрылысы</t>
  </si>
  <si>
    <t>Түркістан қаласы, ӘІО аймағында орналасқан көпқабатты тұрғын үй кешенінің іргелес аумағын абаттандыру (Абаттандыру, сыртқы сумен жабдықтау, канализвция және байланыс желілері) 2-кезек</t>
  </si>
  <si>
    <t>Түркістан қаласындағы индустриялық аймақты 88 гектарға кеңейту және инфрақұрылыммен қамтамасыз ету. (Сыртқы желілер: Электрмен жабдықтау, Газбен қамту, Ішкі су құбыры және кәріз желілері, Сыртқы жарықтандыру, Сыртқы байланыс желілері, 6- кезең)</t>
  </si>
  <si>
    <t>Түркістан облысы Төлеби ауданы Зертас ауыл округі Зертас елді мекені спорткешенінің құрылысы</t>
  </si>
  <si>
    <t>" Түркістан қаласында жаңа әкімшілік-іскерлік орталығында және жаңа тұрғын алабында инженерлік инфрақұрылым салу (жол бөлігі,№46 көше;№44 көше;№42 көше;№40 көше №9 көшеден №5 көшеге дейн;№38 көше;№36 көше;№34 көше;№32 көше №13 көшеден Батыс Еуропа - Батыс Қытай жобаланған трассаға дейн және №9 көшеден №5 көшеге дейн №22 көше;№20 көше;№15 көше;№13 көше; №7 көше;№5 көше;№9 көше №20 көшеден №24 көшеге дейн;№11 көше №20 көшеден №24 көшеге дейн) №28 көше №13 көшеден №9 көшеге дейн.6-кезек"</t>
  </si>
  <si>
    <t>Строительство инженерной инфраструктуры к специальной экономической зоне "Turkistan" (8-очередь)</t>
  </si>
  <si>
    <t>«Turkestan» арнайы экономикалық аймақтың инженерлік инфрақұрылымының құрылысы (8-кезек)</t>
  </si>
  <si>
    <t>Барлығы</t>
  </si>
  <si>
    <t>Строительство и реконструкция парков «Парасат», «Астана», озеленение и благоустройство территории города Туркестана (Строительство парка «Астана») Корректировка (1, 2, 3 пусковые очереди)</t>
  </si>
  <si>
    <t>«Парасат», «Астана» саябақтарын салу және реконструкциялау, Түркістан қаласының аумағын көгалдандыру және абаттандыру («Астана» саябағының құрылысы) Түзету (1, 2, 3 ұшыру кезең)</t>
  </si>
  <si>
    <t>УТОЧНЕНИЕ ОБ</t>
  </si>
  <si>
    <t>На разработку ПСД опорных пунктов в Туркестанской области</t>
  </si>
  <si>
    <t>ЖИЛЬЕ</t>
  </si>
  <si>
    <t>Строительство 5-ти этажного 60-ти квартирного жилого дома по улице II-Жоба в из 80 га земельного участка, расположенногопо улице  М. Ауезова, г.Жетысай, Жетысайского района Туркестанской области.  Жилой дом №2 (корректировка)</t>
  </si>
  <si>
    <t>НАҚТЫЛАУ ОБ</t>
  </si>
  <si>
    <t>ТҰРҒЫН ҮЙ ҚҰРЫЛЫСЫ</t>
  </si>
  <si>
    <t>Түркістан облысындағы тірек пункттерінің ЖСҚ-сын әзірлеуге</t>
  </si>
  <si>
    <t>Түркістан облысы, Жетісай ауданы, Жетісай қаласы, М.Әуезов көшесі бойында орналасқан 80 га жер телімінің ішінен ІІ-Жоба көшесі бойынан 5 қабатты 60 пәтерлі тұрғын үйдің құрылысы. Тұрғын үй №2 (түзету)</t>
  </si>
  <si>
    <t>Кентау құрылысы, Бүргем-2 шағын ауданына инженерлік инфақұрылым жүйелерінің құрылысы (ауыз су жүйесі)</t>
  </si>
  <si>
    <t>Строительство инженерной инфраструктуры в мкр. Бургем-2, города Кентау, Туркестанской области (водоснабжения)</t>
  </si>
  <si>
    <t>"Cтроительство инженерной инфраструктуры в микрорайоне Бүргем2 города Кентау" (Наружные сети канализации)</t>
  </si>
  <si>
    <t>«Кентау қаласы, Бүргем-2 шағын ауданына Инженерлік инфрақұрылым жүйелерінің құрылысы» (Сыртқы кәріз желілері)</t>
  </si>
  <si>
    <t>Строительство здания школы на 200 мест в ОСШ №19 имени А. Оразбаевой в селе Жылу су,  сельского округа Куркелес  Сарыагашского района</t>
  </si>
  <si>
    <t>Строительство школы на 300 ученических мест  в селе Кумтуйын Сауранского района</t>
  </si>
  <si>
    <t>Строительство школы на 300 мест и общежития на 200 мест для вспомогательной школы-интерната в городе Туркестан</t>
  </si>
  <si>
    <t>Строительство инженерно-коммуникационных  сетей (электроснабжение) в новом жилом массиве села Когам, Отырарский район, Туркестанская область</t>
  </si>
  <si>
    <t>Строительство Физкультурно-оздоровительный комплекс мкр Бакыбек, с. им, Т.Рыскулова, Майлыкентского с/о, Тюлькубасского района, Туркестанской области</t>
  </si>
  <si>
    <t>СЕЛЬСКОЕ ХОЗЯЙСТВО</t>
  </si>
  <si>
    <t>Строительство водохранилища «Каракуыс» в Кемекалганском сельском округе Толебийского района Туркестанской области</t>
  </si>
  <si>
    <t>Строительство водохранилиша "Боралдай" между населенными пунктами Кызылсенгир и Боралдай в Ордабасинском районе Туркестанской области</t>
  </si>
  <si>
    <t>005</t>
  </si>
  <si>
    <t>За счет внутренних займов</t>
  </si>
  <si>
    <t>г. Туркестан</t>
  </si>
  <si>
    <t>Строительство инженерной инфраструктуры к новому жилому массиву в селе Абай, Келесского района, Туркестанской области (благоустройства, насосная станция, электроснабжение, газоснабжение, водоснабжение и канализация) 1 очередь. Корректировка</t>
  </si>
  <si>
    <t>Cтроительство водохранилища на реке Икан-Су для водообеспечения орошаемых земель на площади 1500 га Жана Иканского с/о г.Туркестан (Корректировка)</t>
  </si>
  <si>
    <t>ҚАЛЫПТАСТЫРУ 
РБ ОБ</t>
  </si>
  <si>
    <t>Ішкі қарыздар есебінен</t>
  </si>
  <si>
    <t>Құркелес ауылдық округіне қарасты Жылу су ауылындағы А. Оразбаева атындағы №19 жалпы орта мектебінде 200 орындық мектеп ғимаратын салу.</t>
  </si>
  <si>
    <t>Сауран ауданының Құмтүйін ауылында 300 оқушыға арналған мектеп құрылысы.</t>
  </si>
  <si>
    <t>Түркістан қаласында көмекші мектеп-интернатқа арналған 300 орындық мектеп және 200 орындық жатақхана құрылысы.</t>
  </si>
  <si>
    <t>Туркестан қаласындағы Шаға өзеніндегі тастау каналының арнасын өзгерту құрылысы (3-кезең)</t>
  </si>
  <si>
    <t>Түркістан облысы Ордабасы ауданындағы Қызылсеңгір және Боралдай елді мекендерінің арасындағы «Боралдай» су қоймасының құрылысы</t>
  </si>
  <si>
    <t>Түркістан қаласының Жаңа Иқан ауылдық округіндегі 1500 га суармалы жерді сумен қамтамасыз ету үшін Иқан-Су өзенінде су қоймасын салу (түзету)</t>
  </si>
  <si>
    <t>Түркістан облысы, Келес ауданы, Абай ауылындағы жаңа тұрғын үй кешенінің инженерлік инфрақұрылымын салу (абаттандыру, сорғы станциясы, электр, газ, су және кәріз) 1-ші кезең. Түзету.</t>
  </si>
  <si>
    <t>Түркістан облысы, Отырар ауданы Қоғам ауылындағы жаңа тұрғын алабында инженерлік-коммуникациялық жүйесінің (электр жүйесі) құрылысы</t>
  </si>
  <si>
    <t>Түркістан облысы Түлкібас ауданы, Майлыкент а/о, Т.Рысқұлов ауылы, Бақыбек м/а дене шынықтыру-сауықтыру кешенін салу</t>
  </si>
  <si>
    <t>АУЫЛ ШАРУАШЫЛЫҚ</t>
  </si>
  <si>
    <t>Түркістан облысы, Төле би ауданының, Кемеқалған ауылдық округінде «Қарақуыс» су қоймасын салу</t>
  </si>
  <si>
    <t>КОРРЕКТИРОВКА ОБ</t>
  </si>
  <si>
    <t>ТҮЗЕТУ ОБ</t>
  </si>
  <si>
    <t>КОРРЕКТИРОВКА РБ</t>
  </si>
  <si>
    <t>ТҮЗЕТУ РБ</t>
  </si>
  <si>
    <t>Құқық қорғау қызметi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</si>
</sst>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7">
    <numFmt numFmtId="43" formatCode="_-* #,##0.00\ _₽_-;\-* #,##0.00\ _₽_-;_-* &quot;-&quot;??\ _₽_-;_-@_-"/>
    <numFmt numFmtId="164" formatCode="#,##0&quot;р.&quot;;\-#,##0&quot;р.&quot;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-* #,##0\ _р_._-;\-* #,##0\ _р_._-;_-* &quot;-&quot;\ _р_._-;_-@_-"/>
    <numFmt numFmtId="168" formatCode="_-* #,##0.00\ _р_._-;\-* #,##0.00\ _р_._-;_-* &quot;-&quot;??\ _р_._-;_-@_-"/>
    <numFmt numFmtId="169" formatCode="#,##0_р_."/>
    <numFmt numFmtId="170" formatCode="_-* ###,0&quot;.&quot;00&quot;$&quot;_-;\-* ###,0&quot;.&quot;00&quot;$&quot;_-;_-* &quot;-&quot;??&quot;$&quot;_-;_-@_-"/>
    <numFmt numFmtId="171" formatCode="_(* ##,#0&quot;.&quot;0_);_(* \(###,0&quot;.&quot;00\);_(* &quot;-&quot;??_);_(@_)"/>
    <numFmt numFmtId="172" formatCode="General_)"/>
    <numFmt numFmtId="173" formatCode="0&quot;.&quot;000"/>
    <numFmt numFmtId="174" formatCode="&quot;fl&quot;#,##0_);\(&quot;fl&quot;#,##0\)"/>
    <numFmt numFmtId="175" formatCode="&quot;fl&quot;#,##0_);[Red]\(&quot;fl&quot;#,##0\)"/>
    <numFmt numFmtId="176" formatCode="&quot;fl&quot;###,0&quot;.&quot;00_);\(&quot;fl&quot;###,0&quot;.&quot;00\)"/>
    <numFmt numFmtId="177" formatCode="00"/>
    <numFmt numFmtId="178" formatCode="000"/>
    <numFmt numFmtId="179" formatCode="_-* #,##0_?_._-;\-* #,##0_?_._-;_-* &quot;-&quot;_?_._-;_-@_-"/>
    <numFmt numFmtId="180" formatCode="_-* ###,0&quot;.&quot;00_?_._-;\-* ###,0&quot;.&quot;00_?_._-;_-* &quot;-&quot;??_?_._-;_-@_-"/>
    <numFmt numFmtId="181" formatCode="&quot;fl&quot;###,0&quot;.&quot;00_);[Red]\(&quot;fl&quot;###,0&quot;.&quot;00\)"/>
    <numFmt numFmtId="182" formatCode="_(&quot;fl&quot;* #,##0_);_(&quot;fl&quot;* \(#,##0\);_(&quot;fl&quot;* &quot;-&quot;_);_(@_)"/>
    <numFmt numFmtId="183" formatCode="_-&quot;Т&quot;* #,##0.00_-;\-&quot;Т&quot;* #,##0.00_-;_-&quot;Т&quot;* &quot;-&quot;??_-;_-@_-"/>
    <numFmt numFmtId="184" formatCode="_-* #,##0.00_-;\-* #,##0.00_-;_-* &quot;-&quot;??_-;_-@_-"/>
    <numFmt numFmtId="185" formatCode="_-* #,##0_р_._-;\-* #,##0_р_._-;_-* &quot;-&quot;??_р_._-;_-@_-"/>
    <numFmt numFmtId="186" formatCode="_-* #,##0_-;\-* #,##0_-;_-* &quot;-&quot;?_-;_-@_-"/>
    <numFmt numFmtId="187" formatCode="0.0"/>
    <numFmt numFmtId="188" formatCode="0_ ;\-0\ "/>
    <numFmt numFmtId="189" formatCode="#,##0.0"/>
  </numFmts>
  <fonts count="10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 Cyr"/>
      <charset val="204"/>
    </font>
    <font>
      <i/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0000FF"/>
      <name val="Times New Roman"/>
      <family val="1"/>
      <charset val="204"/>
    </font>
    <font>
      <b/>
      <i/>
      <sz val="10"/>
      <color rgb="FF0000FF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2"/>
      <name val="KZ Times New Roman"/>
      <family val="1"/>
      <charset val="204"/>
    </font>
    <font>
      <sz val="10"/>
      <name val="Helv"/>
    </font>
    <font>
      <sz val="10"/>
      <name val="Helv"/>
      <family val="2"/>
      <charset val="204"/>
    </font>
    <font>
      <sz val="10"/>
      <name val="Helv"/>
      <family val="2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9"/>
      <name val="Times New Roman"/>
      <family val="1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Arial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i/>
      <sz val="12"/>
      <name val="Arial"/>
      <family val="2"/>
      <charset val="204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u/>
      <sz val="8"/>
      <color indexed="12"/>
      <name val="Times New Roman"/>
      <family val="1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b/>
      <i/>
      <sz val="12"/>
      <name val="KZ Times New Roman"/>
      <family val="1"/>
      <charset val="204"/>
    </font>
    <font>
      <b/>
      <sz val="12"/>
      <name val="KZ Times New Roman"/>
      <family val="1"/>
      <charset val="204"/>
    </font>
    <font>
      <sz val="10"/>
      <name val="KZ Times New Roman"/>
      <family val="1"/>
      <charset val="204"/>
    </font>
    <font>
      <sz val="11"/>
      <color indexed="60"/>
      <name val="Calibri"/>
      <family val="2"/>
      <charset val="204"/>
    </font>
    <font>
      <b/>
      <i/>
      <sz val="10"/>
      <name val="Arial"/>
      <family val="2"/>
      <charset val="204"/>
    </font>
    <font>
      <b/>
      <sz val="11"/>
      <color indexed="63"/>
      <name val="Calibri"/>
      <family val="2"/>
      <charset val="204"/>
    </font>
    <font>
      <i/>
      <sz val="9"/>
      <name val="Arial"/>
      <family val="2"/>
      <charset val="204"/>
    </font>
    <font>
      <i/>
      <sz val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8"/>
      <color indexed="8"/>
      <name val="Tahoma"/>
      <family val="2"/>
      <charset val="204"/>
    </font>
    <font>
      <b/>
      <sz val="8"/>
      <color indexed="8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2"/>
      <color indexed="9"/>
      <name val="KZ Times New Roman"/>
      <family val="1"/>
      <charset val="204"/>
    </font>
    <font>
      <u/>
      <sz val="11"/>
      <color theme="10"/>
      <name val="Calibri"/>
      <family val="2"/>
      <scheme val="minor"/>
    </font>
    <font>
      <sz val="10"/>
      <name val="Arial Cyr"/>
    </font>
    <font>
      <sz val="10"/>
      <name val="Arial Cyr"/>
      <family val="2"/>
      <charset val="204"/>
    </font>
    <font>
      <b/>
      <sz val="11"/>
      <name val="Calibri"/>
      <family val="2"/>
      <charset val="204"/>
    </font>
    <font>
      <sz val="14"/>
      <color indexed="8"/>
      <name val="Times New Roman"/>
      <family val="2"/>
      <charset val="204"/>
    </font>
    <font>
      <b/>
      <i/>
      <sz val="14"/>
      <name val="Arial"/>
      <family val="2"/>
      <charset val="204"/>
    </font>
    <font>
      <sz val="14"/>
      <color theme="1"/>
      <name val="Times New Roman"/>
      <family val="2"/>
      <charset val="204"/>
    </font>
    <font>
      <sz val="10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indexed="8"/>
      <name val="Calibri"/>
      <family val="2"/>
    </font>
    <font>
      <b/>
      <sz val="18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0"/>
      <color theme="9" tint="-0.249977111117893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color rgb="FF7030A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0"/>
      <name val="Times New Roman"/>
      <family val="1"/>
      <charset val="204"/>
    </font>
    <font>
      <i/>
      <sz val="10"/>
      <color rgb="FFFF0000"/>
      <name val="Times New Roman"/>
      <family val="1"/>
      <charset val="204"/>
    </font>
  </fonts>
  <fills count="4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313">
    <xf numFmtId="0" fontId="0" fillId="0" borderId="0"/>
    <xf numFmtId="0" fontId="18" fillId="0" borderId="0"/>
    <xf numFmtId="0" fontId="1" fillId="0" borderId="0">
      <alignment horizontal="center"/>
    </xf>
    <xf numFmtId="0" fontId="18" fillId="0" borderId="0"/>
    <xf numFmtId="0" fontId="1" fillId="0" borderId="0">
      <alignment horizontal="center"/>
    </xf>
    <xf numFmtId="0" fontId="1" fillId="0" borderId="0">
      <alignment horizontal="center"/>
    </xf>
    <xf numFmtId="0" fontId="24" fillId="0" borderId="0"/>
    <xf numFmtId="0" fontId="24" fillId="0" borderId="0"/>
    <xf numFmtId="0" fontId="1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1" fillId="0" borderId="0"/>
    <xf numFmtId="0" fontId="24" fillId="0" borderId="0">
      <alignment horizontal="center"/>
    </xf>
    <xf numFmtId="0" fontId="34" fillId="0" borderId="0"/>
    <xf numFmtId="0" fontId="35" fillId="0" borderId="0">
      <alignment horizontal="center"/>
    </xf>
    <xf numFmtId="0" fontId="36" fillId="0" borderId="0"/>
    <xf numFmtId="166" fontId="35" fillId="0" borderId="0" applyFont="0" applyFill="0" applyBorder="0" applyAlignment="0" applyProtection="0"/>
    <xf numFmtId="0" fontId="1" fillId="0" borderId="0">
      <alignment horizontal="center"/>
    </xf>
    <xf numFmtId="0" fontId="37" fillId="0" borderId="0"/>
    <xf numFmtId="0" fontId="1" fillId="0" borderId="0">
      <alignment horizontal="center"/>
    </xf>
    <xf numFmtId="166" fontId="35" fillId="0" borderId="0" applyFont="0" applyFill="0" applyBorder="0" applyAlignment="0" applyProtection="0"/>
    <xf numFmtId="0" fontId="1" fillId="0" borderId="0">
      <alignment horizontal="center"/>
    </xf>
    <xf numFmtId="0" fontId="24" fillId="0" borderId="0"/>
    <xf numFmtId="166" fontId="2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4" fillId="0" borderId="0">
      <alignment horizont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34" fillId="0" borderId="0"/>
    <xf numFmtId="0" fontId="34" fillId="0" borderId="0"/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38" fillId="0" borderId="0"/>
    <xf numFmtId="0" fontId="38" fillId="0" borderId="0"/>
    <xf numFmtId="0" fontId="24" fillId="0" borderId="0">
      <alignment horizontal="center"/>
    </xf>
    <xf numFmtId="0" fontId="34" fillId="0" borderId="0"/>
    <xf numFmtId="0" fontId="39" fillId="0" borderId="0"/>
    <xf numFmtId="0" fontId="34" fillId="0" borderId="0"/>
    <xf numFmtId="0" fontId="34" fillId="0" borderId="0"/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34" fillId="0" borderId="0"/>
    <xf numFmtId="0" fontId="39" fillId="0" borderId="0"/>
    <xf numFmtId="0" fontId="34" fillId="0" borderId="0"/>
    <xf numFmtId="0" fontId="34" fillId="0" borderId="0"/>
    <xf numFmtId="0" fontId="34" fillId="0" borderId="0"/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34" fillId="0" borderId="0"/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38" fillId="0" borderId="0"/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38" fillId="0" borderId="0"/>
    <xf numFmtId="0" fontId="40" fillId="0" borderId="0"/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34" fillId="0" borderId="0"/>
    <xf numFmtId="0" fontId="34" fillId="0" borderId="0"/>
    <xf numFmtId="0" fontId="34" fillId="0" borderId="0"/>
    <xf numFmtId="0" fontId="38" fillId="0" borderId="0"/>
    <xf numFmtId="0" fontId="34" fillId="0" borderId="0"/>
    <xf numFmtId="0" fontId="34" fillId="0" borderId="0"/>
    <xf numFmtId="0" fontId="38" fillId="0" borderId="0"/>
    <xf numFmtId="0" fontId="34" fillId="0" borderId="0"/>
    <xf numFmtId="0" fontId="3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4" fillId="0" borderId="0">
      <alignment horizontal="center"/>
    </xf>
    <xf numFmtId="0" fontId="34" fillId="0" borderId="0"/>
    <xf numFmtId="0" fontId="34" fillId="0" borderId="0"/>
    <xf numFmtId="0" fontId="34" fillId="0" borderId="0"/>
    <xf numFmtId="0" fontId="24" fillId="0" borderId="0">
      <alignment horizont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6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6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6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6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6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6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6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6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6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6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6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6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41" fillId="30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41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41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41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41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41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41" fillId="30" borderId="0" applyNumberFormat="0" applyBorder="0" applyAlignment="0" applyProtection="0"/>
    <xf numFmtId="0" fontId="35" fillId="30" borderId="0" applyNumberFormat="0" applyBorder="0" applyAlignment="0" applyProtection="0"/>
    <xf numFmtId="170" fontId="36" fillId="0" borderId="0" applyFont="0" applyFill="0" applyBorder="0" applyAlignment="0" applyProtection="0"/>
    <xf numFmtId="0" fontId="41" fillId="31" borderId="0" applyNumberFormat="0" applyBorder="0" applyAlignment="0" applyProtection="0"/>
    <xf numFmtId="0" fontId="41" fillId="32" borderId="0" applyNumberFormat="0" applyBorder="0" applyAlignment="0" applyProtection="0"/>
    <xf numFmtId="0" fontId="41" fillId="33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41" fillId="34" borderId="0" applyNumberFormat="0" applyBorder="0" applyAlignment="0" applyProtection="0"/>
    <xf numFmtId="0" fontId="42" fillId="18" borderId="0" applyNumberFormat="0" applyBorder="0" applyAlignment="0" applyProtection="0"/>
    <xf numFmtId="171" fontId="43" fillId="0" borderId="0" applyFill="0" applyBorder="0" applyAlignment="0"/>
    <xf numFmtId="172" fontId="43" fillId="0" borderId="0" applyFill="0" applyBorder="0" applyAlignment="0"/>
    <xf numFmtId="173" fontId="43" fillId="0" borderId="0" applyFill="0" applyBorder="0" applyAlignment="0"/>
    <xf numFmtId="174" fontId="43" fillId="0" borderId="0" applyFill="0" applyBorder="0" applyAlignment="0"/>
    <xf numFmtId="175" fontId="43" fillId="0" borderId="0" applyFill="0" applyBorder="0" applyAlignment="0"/>
    <xf numFmtId="171" fontId="43" fillId="0" borderId="0" applyFill="0" applyBorder="0" applyAlignment="0"/>
    <xf numFmtId="176" fontId="43" fillId="0" borderId="0" applyFill="0" applyBorder="0" applyAlignment="0"/>
    <xf numFmtId="172" fontId="43" fillId="0" borderId="0" applyFill="0" applyBorder="0" applyAlignment="0"/>
    <xf numFmtId="0" fontId="44" fillId="35" borderId="14" applyNumberFormat="0" applyAlignment="0" applyProtection="0"/>
    <xf numFmtId="0" fontId="37" fillId="0" borderId="15">
      <alignment horizontal="left" vertical="top" wrapText="1"/>
    </xf>
    <xf numFmtId="1" fontId="37" fillId="0" borderId="0">
      <alignment horizontal="center" vertical="top" wrapText="1"/>
    </xf>
    <xf numFmtId="177" fontId="37" fillId="0" borderId="15">
      <alignment horizontal="center" vertical="top" wrapText="1"/>
    </xf>
    <xf numFmtId="178" fontId="37" fillId="0" borderId="15">
      <alignment horizontal="center" vertical="top" wrapText="1"/>
    </xf>
    <xf numFmtId="178" fontId="37" fillId="0" borderId="15">
      <alignment horizontal="center" vertical="top" wrapText="1"/>
    </xf>
    <xf numFmtId="178" fontId="37" fillId="0" borderId="15">
      <alignment horizontal="center" vertical="top" wrapText="1"/>
    </xf>
    <xf numFmtId="0" fontId="45" fillId="36" borderId="16" applyNumberFormat="0" applyAlignment="0" applyProtection="0"/>
    <xf numFmtId="0" fontId="37" fillId="0" borderId="0">
      <alignment horizontal="left" vertical="top" wrapText="1"/>
    </xf>
    <xf numFmtId="0" fontId="46" fillId="0" borderId="0" applyFont="0" applyFill="0" applyBorder="0" applyAlignment="0" applyProtection="0"/>
    <xf numFmtId="171" fontId="43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6" fillId="0" borderId="0" applyFont="0" applyFill="0" applyBorder="0" applyAlignment="0" applyProtection="0"/>
    <xf numFmtId="172" fontId="43" fillId="0" borderId="0" applyFont="0" applyFill="0" applyBorder="0" applyAlignment="0" applyProtection="0"/>
    <xf numFmtId="176" fontId="43" fillId="0" borderId="0" applyFont="0" applyFill="0" applyBorder="0" applyAlignment="0" applyProtection="0"/>
    <xf numFmtId="14" fontId="47" fillId="0" borderId="0" applyFill="0" applyBorder="0" applyAlignment="0"/>
    <xf numFmtId="38" fontId="48" fillId="0" borderId="17">
      <alignment vertical="center"/>
    </xf>
    <xf numFmtId="171" fontId="43" fillId="0" borderId="0" applyFill="0" applyBorder="0" applyAlignment="0"/>
    <xf numFmtId="172" fontId="43" fillId="0" borderId="0" applyFill="0" applyBorder="0" applyAlignment="0"/>
    <xf numFmtId="171" fontId="43" fillId="0" borderId="0" applyFill="0" applyBorder="0" applyAlignment="0"/>
    <xf numFmtId="176" fontId="43" fillId="0" borderId="0" applyFill="0" applyBorder="0" applyAlignment="0"/>
    <xf numFmtId="172" fontId="43" fillId="0" borderId="0" applyFill="0" applyBorder="0" applyAlignment="0"/>
    <xf numFmtId="0" fontId="35" fillId="0" borderId="0"/>
    <xf numFmtId="0" fontId="36" fillId="0" borderId="0"/>
    <xf numFmtId="0" fontId="35" fillId="0" borderId="0"/>
    <xf numFmtId="0" fontId="49" fillId="0" borderId="0" applyNumberFormat="0" applyFill="0" applyBorder="0" applyAlignment="0" applyProtection="0"/>
    <xf numFmtId="0" fontId="36" fillId="0" borderId="0"/>
    <xf numFmtId="0" fontId="50" fillId="19" borderId="0" applyNumberFormat="0" applyBorder="0" applyAlignment="0" applyProtection="0"/>
    <xf numFmtId="0" fontId="51" fillId="0" borderId="18" applyNumberFormat="0" applyAlignment="0" applyProtection="0">
      <alignment horizontal="left" vertical="center"/>
    </xf>
    <xf numFmtId="0" fontId="51" fillId="0" borderId="11">
      <alignment horizontal="left" vertical="center"/>
    </xf>
    <xf numFmtId="0" fontId="52" fillId="0" borderId="19" applyNumberFormat="0" applyFill="0" applyAlignment="0" applyProtection="0"/>
    <xf numFmtId="0" fontId="53" fillId="0" borderId="20" applyNumberFormat="0" applyFill="0" applyAlignment="0" applyProtection="0"/>
    <xf numFmtId="0" fontId="54" fillId="0" borderId="21" applyNumberFormat="0" applyFill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36" fillId="0" borderId="0">
      <alignment horizontal="center"/>
    </xf>
    <xf numFmtId="0" fontId="61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62" fillId="22" borderId="14" applyNumberFormat="0" applyAlignment="0" applyProtection="0"/>
    <xf numFmtId="171" fontId="43" fillId="0" borderId="0" applyFill="0" applyBorder="0" applyAlignment="0"/>
    <xf numFmtId="172" fontId="43" fillId="0" borderId="0" applyFill="0" applyBorder="0" applyAlignment="0"/>
    <xf numFmtId="171" fontId="43" fillId="0" borderId="0" applyFill="0" applyBorder="0" applyAlignment="0"/>
    <xf numFmtId="176" fontId="43" fillId="0" borderId="0" applyFill="0" applyBorder="0" applyAlignment="0"/>
    <xf numFmtId="172" fontId="43" fillId="0" borderId="0" applyFill="0" applyBorder="0" applyAlignment="0"/>
    <xf numFmtId="0" fontId="63" fillId="0" borderId="22" applyNumberFormat="0" applyFill="0" applyAlignment="0" applyProtection="0"/>
    <xf numFmtId="0" fontId="36" fillId="0" borderId="0">
      <alignment horizontal="center"/>
    </xf>
    <xf numFmtId="0" fontId="64" fillId="37" borderId="15">
      <alignment horizontal="left" vertical="top" wrapText="1"/>
    </xf>
    <xf numFmtId="0" fontId="64" fillId="37" borderId="15">
      <alignment horizontal="left" vertical="top" wrapText="1"/>
    </xf>
    <xf numFmtId="0" fontId="65" fillId="0" borderId="15">
      <alignment horizontal="left" vertical="top" wrapText="1"/>
    </xf>
    <xf numFmtId="0" fontId="65" fillId="0" borderId="15">
      <alignment horizontal="left" vertical="top" wrapText="1"/>
    </xf>
    <xf numFmtId="0" fontId="37" fillId="0" borderId="15">
      <alignment horizontal="left" vertical="top" wrapText="1"/>
    </xf>
    <xf numFmtId="0" fontId="66" fillId="0" borderId="15">
      <alignment horizontal="left" vertical="top" wrapText="1"/>
    </xf>
    <xf numFmtId="0" fontId="67" fillId="38" borderId="0" applyNumberFormat="0" applyBorder="0" applyAlignment="0" applyProtection="0"/>
    <xf numFmtId="0" fontId="36" fillId="0" borderId="0"/>
    <xf numFmtId="0" fontId="36" fillId="0" borderId="0"/>
    <xf numFmtId="179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0" fontId="36" fillId="0" borderId="0"/>
    <xf numFmtId="0" fontId="68" fillId="0" borderId="0"/>
    <xf numFmtId="0" fontId="69" fillId="35" borderId="23" applyNumberFormat="0" applyAlignment="0" applyProtection="0"/>
    <xf numFmtId="175" fontId="43" fillId="0" borderId="0" applyFont="0" applyFill="0" applyBorder="0" applyAlignment="0" applyProtection="0"/>
    <xf numFmtId="0" fontId="43" fillId="0" borderId="0" applyFont="0" applyFill="0" applyBorder="0" applyAlignment="0" applyProtection="0"/>
    <xf numFmtId="181" fontId="43" fillId="0" borderId="0" applyFont="0" applyFill="0" applyBorder="0" applyAlignment="0" applyProtection="0"/>
    <xf numFmtId="171" fontId="43" fillId="0" borderId="0" applyFill="0" applyBorder="0" applyAlignment="0"/>
    <xf numFmtId="172" fontId="43" fillId="0" borderId="0" applyFill="0" applyBorder="0" applyAlignment="0"/>
    <xf numFmtId="171" fontId="43" fillId="0" borderId="0" applyFill="0" applyBorder="0" applyAlignment="0"/>
    <xf numFmtId="176" fontId="43" fillId="0" borderId="0" applyFill="0" applyBorder="0" applyAlignment="0"/>
    <xf numFmtId="172" fontId="43" fillId="0" borderId="0" applyFill="0" applyBorder="0" applyAlignment="0"/>
    <xf numFmtId="0" fontId="36" fillId="0" borderId="0"/>
    <xf numFmtId="0" fontId="70" fillId="0" borderId="0">
      <alignment horizontal="left" vertical="top"/>
    </xf>
    <xf numFmtId="0" fontId="71" fillId="0" borderId="0">
      <alignment horizontal="left" vertical="top"/>
    </xf>
    <xf numFmtId="0" fontId="72" fillId="0" borderId="0">
      <alignment horizontal="left" vertical="top"/>
    </xf>
    <xf numFmtId="0" fontId="70" fillId="0" borderId="0">
      <alignment horizontal="right" vertical="top"/>
    </xf>
    <xf numFmtId="0" fontId="71" fillId="0" borderId="0">
      <alignment horizontal="right" vertical="top"/>
    </xf>
    <xf numFmtId="0" fontId="72" fillId="0" borderId="0">
      <alignment horizontal="right" vertical="top"/>
    </xf>
    <xf numFmtId="0" fontId="50" fillId="0" borderId="0">
      <alignment horizontal="right" vertical="top"/>
    </xf>
    <xf numFmtId="0" fontId="50" fillId="0" borderId="0">
      <alignment horizontal="right" vertical="top"/>
    </xf>
    <xf numFmtId="0" fontId="73" fillId="0" borderId="0">
      <alignment horizontal="right" vertical="top"/>
    </xf>
    <xf numFmtId="0" fontId="74" fillId="0" borderId="0">
      <alignment horizontal="left" vertical="top"/>
    </xf>
    <xf numFmtId="0" fontId="75" fillId="0" borderId="0">
      <alignment horizontal="center" vertical="center"/>
    </xf>
    <xf numFmtId="0" fontId="71" fillId="0" borderId="0">
      <alignment horizontal="center" vertical="top"/>
    </xf>
    <xf numFmtId="0" fontId="76" fillId="0" borderId="0">
      <alignment horizontal="center" vertical="center" textRotation="90"/>
    </xf>
    <xf numFmtId="0" fontId="75" fillId="0" borderId="0">
      <alignment horizontal="center" vertical="center" textRotation="90"/>
    </xf>
    <xf numFmtId="0" fontId="70" fillId="0" borderId="0">
      <alignment horizontal="left" vertical="top"/>
    </xf>
    <xf numFmtId="0" fontId="76" fillId="0" borderId="0">
      <alignment horizontal="center" vertical="center"/>
    </xf>
    <xf numFmtId="0" fontId="73" fillId="0" borderId="0">
      <alignment horizontal="left" vertical="top"/>
    </xf>
    <xf numFmtId="0" fontId="70" fillId="0" borderId="0">
      <alignment horizontal="right" vertical="top"/>
    </xf>
    <xf numFmtId="0" fontId="73" fillId="0" borderId="0">
      <alignment horizontal="left" vertical="top"/>
    </xf>
    <xf numFmtId="0" fontId="75" fillId="0" borderId="0">
      <alignment horizontal="center" vertical="center"/>
    </xf>
    <xf numFmtId="0" fontId="73" fillId="0" borderId="0">
      <alignment horizontal="left" vertical="top"/>
    </xf>
    <xf numFmtId="0" fontId="75" fillId="0" borderId="0">
      <alignment horizontal="center" vertical="center"/>
    </xf>
    <xf numFmtId="0" fontId="76" fillId="0" borderId="0">
      <alignment horizontal="left" vertical="top"/>
    </xf>
    <xf numFmtId="0" fontId="50" fillId="0" borderId="0">
      <alignment horizontal="left" vertical="top"/>
    </xf>
    <xf numFmtId="0" fontId="50" fillId="0" borderId="0">
      <alignment horizontal="left" vertical="top"/>
    </xf>
    <xf numFmtId="0" fontId="75" fillId="0" borderId="0">
      <alignment horizontal="center" vertical="center" textRotation="90"/>
    </xf>
    <xf numFmtId="0" fontId="76" fillId="0" borderId="0">
      <alignment horizontal="right" vertical="top"/>
    </xf>
    <xf numFmtId="0" fontId="75" fillId="0" borderId="0">
      <alignment horizontal="right" vertical="top"/>
    </xf>
    <xf numFmtId="0" fontId="75" fillId="0" borderId="0">
      <alignment horizontal="left" vertical="top"/>
    </xf>
    <xf numFmtId="0" fontId="73" fillId="0" borderId="0">
      <alignment horizontal="right" vertical="top"/>
    </xf>
    <xf numFmtId="0" fontId="76" fillId="0" borderId="0">
      <alignment horizontal="left" vertical="top"/>
    </xf>
    <xf numFmtId="0" fontId="50" fillId="0" borderId="0">
      <alignment horizontal="left" vertical="top"/>
    </xf>
    <xf numFmtId="0" fontId="76" fillId="0" borderId="0">
      <alignment horizontal="right" vertical="top"/>
    </xf>
    <xf numFmtId="0" fontId="75" fillId="0" borderId="0">
      <alignment horizontal="right" vertical="top"/>
    </xf>
    <xf numFmtId="0" fontId="73" fillId="0" borderId="0">
      <alignment horizontal="right" vertical="top"/>
    </xf>
    <xf numFmtId="49" fontId="47" fillId="0" borderId="0" applyFill="0" applyBorder="0" applyAlignment="0"/>
    <xf numFmtId="181" fontId="43" fillId="0" borderId="0" applyFill="0" applyBorder="0" applyAlignment="0"/>
    <xf numFmtId="182" fontId="43" fillId="0" borderId="0" applyFill="0" applyBorder="0" applyAlignment="0"/>
    <xf numFmtId="0" fontId="77" fillId="0" borderId="0" applyNumberFormat="0" applyFill="0" applyBorder="0" applyAlignment="0" applyProtection="0"/>
    <xf numFmtId="0" fontId="78" fillId="0" borderId="24" applyNumberFormat="0" applyFill="0" applyAlignment="0" applyProtection="0"/>
    <xf numFmtId="0" fontId="36" fillId="0" borderId="0"/>
    <xf numFmtId="0" fontId="36" fillId="0" borderId="0">
      <alignment horizontal="center" textRotation="90"/>
    </xf>
    <xf numFmtId="0" fontId="79" fillId="0" borderId="0" applyNumberFormat="0" applyFill="0" applyBorder="0" applyAlignment="0" applyProtection="0"/>
    <xf numFmtId="1" fontId="80" fillId="0" borderId="0">
      <alignment horizontal="center" vertical="top" wrapText="1"/>
    </xf>
    <xf numFmtId="177" fontId="80" fillId="0" borderId="15">
      <alignment horizontal="center" vertical="top" wrapText="1"/>
    </xf>
    <xf numFmtId="178" fontId="80" fillId="0" borderId="15">
      <alignment horizontal="center" vertical="top" wrapText="1"/>
    </xf>
    <xf numFmtId="178" fontId="80" fillId="0" borderId="15">
      <alignment horizontal="center" vertical="top" wrapText="1"/>
    </xf>
    <xf numFmtId="178" fontId="80" fillId="0" borderId="15">
      <alignment horizontal="center" vertical="top" wrapText="1"/>
    </xf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41" fillId="31" borderId="0" applyNumberFormat="0" applyBorder="0" applyAlignment="0" applyProtection="0"/>
    <xf numFmtId="0" fontId="35" fillId="31" borderId="0" applyNumberFormat="0" applyBorder="0" applyAlignment="0" applyProtection="0"/>
    <xf numFmtId="0" fontId="41" fillId="31" borderId="0" applyNumberFormat="0" applyBorder="0" applyAlignment="0" applyProtection="0"/>
    <xf numFmtId="0" fontId="17" fillId="9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41" fillId="32" borderId="0" applyNumberFormat="0" applyBorder="0" applyAlignment="0" applyProtection="0"/>
    <xf numFmtId="0" fontId="35" fillId="32" borderId="0" applyNumberFormat="0" applyBorder="0" applyAlignment="0" applyProtection="0"/>
    <xf numFmtId="0" fontId="41" fillId="32" borderId="0" applyNumberFormat="0" applyBorder="0" applyAlignment="0" applyProtection="0"/>
    <xf numFmtId="0" fontId="17" fillId="10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41" fillId="33" borderId="0" applyNumberFormat="0" applyBorder="0" applyAlignment="0" applyProtection="0"/>
    <xf numFmtId="0" fontId="35" fillId="33" borderId="0" applyNumberFormat="0" applyBorder="0" applyAlignment="0" applyProtection="0"/>
    <xf numFmtId="0" fontId="41" fillId="33" borderId="0" applyNumberFormat="0" applyBorder="0" applyAlignment="0" applyProtection="0"/>
    <xf numFmtId="0" fontId="17" fillId="11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41" fillId="28" borderId="0" applyNumberFormat="0" applyBorder="0" applyAlignment="0" applyProtection="0"/>
    <xf numFmtId="0" fontId="35" fillId="28" borderId="0" applyNumberFormat="0" applyBorder="0" applyAlignment="0" applyProtection="0"/>
    <xf numFmtId="0" fontId="41" fillId="28" borderId="0" applyNumberFormat="0" applyBorder="0" applyAlignment="0" applyProtection="0"/>
    <xf numFmtId="0" fontId="17" fillId="12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41" fillId="29" borderId="0" applyNumberFormat="0" applyBorder="0" applyAlignment="0" applyProtection="0"/>
    <xf numFmtId="0" fontId="35" fillId="29" borderId="0" applyNumberFormat="0" applyBorder="0" applyAlignment="0" applyProtection="0"/>
    <xf numFmtId="0" fontId="41" fillId="29" borderId="0" applyNumberFormat="0" applyBorder="0" applyAlignment="0" applyProtection="0"/>
    <xf numFmtId="0" fontId="17" fillId="13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41" fillId="34" borderId="0" applyNumberFormat="0" applyBorder="0" applyAlignment="0" applyProtection="0"/>
    <xf numFmtId="0" fontId="35" fillId="34" borderId="0" applyNumberFormat="0" applyBorder="0" applyAlignment="0" applyProtection="0"/>
    <xf numFmtId="0" fontId="41" fillId="34" borderId="0" applyNumberFormat="0" applyBorder="0" applyAlignment="0" applyProtection="0"/>
    <xf numFmtId="0" fontId="17" fillId="14" borderId="0" applyNumberFormat="0" applyBorder="0" applyAlignment="0" applyProtection="0"/>
    <xf numFmtId="0" fontId="41" fillId="22" borderId="14" applyNumberFormat="0" applyAlignment="0" applyProtection="0"/>
    <xf numFmtId="0" fontId="41" fillId="22" borderId="14" applyNumberFormat="0" applyAlignment="0" applyProtection="0"/>
    <xf numFmtId="0" fontId="41" fillId="22" borderId="14" applyNumberFormat="0" applyAlignment="0" applyProtection="0"/>
    <xf numFmtId="0" fontId="41" fillId="22" borderId="14" applyNumberFormat="0" applyAlignment="0" applyProtection="0"/>
    <xf numFmtId="0" fontId="62" fillId="22" borderId="14" applyNumberFormat="0" applyAlignment="0" applyProtection="0"/>
    <xf numFmtId="0" fontId="62" fillId="22" borderId="14" applyNumberFormat="0" applyAlignment="0" applyProtection="0"/>
    <xf numFmtId="0" fontId="9" fillId="5" borderId="4" applyNumberFormat="0" applyAlignment="0" applyProtection="0"/>
    <xf numFmtId="0" fontId="62" fillId="35" borderId="23" applyNumberFormat="0" applyAlignment="0" applyProtection="0"/>
    <xf numFmtId="0" fontId="62" fillId="35" borderId="23" applyNumberFormat="0" applyAlignment="0" applyProtection="0"/>
    <xf numFmtId="0" fontId="62" fillId="35" borderId="23" applyNumberFormat="0" applyAlignment="0" applyProtection="0"/>
    <xf numFmtId="0" fontId="62" fillId="35" borderId="23" applyNumberFormat="0" applyAlignment="0" applyProtection="0"/>
    <xf numFmtId="0" fontId="69" fillId="35" borderId="23" applyNumberFormat="0" applyAlignment="0" applyProtection="0"/>
    <xf numFmtId="0" fontId="69" fillId="35" borderId="23" applyNumberFormat="0" applyAlignment="0" applyProtection="0"/>
    <xf numFmtId="0" fontId="10" fillId="6" borderId="5" applyNumberFormat="0" applyAlignment="0" applyProtection="0"/>
    <xf numFmtId="0" fontId="69" fillId="35" borderId="14" applyNumberFormat="0" applyAlignment="0" applyProtection="0"/>
    <xf numFmtId="0" fontId="69" fillId="35" borderId="14" applyNumberFormat="0" applyAlignment="0" applyProtection="0"/>
    <xf numFmtId="0" fontId="69" fillId="35" borderId="14" applyNumberFormat="0" applyAlignment="0" applyProtection="0"/>
    <xf numFmtId="0" fontId="69" fillId="35" borderId="14" applyNumberFormat="0" applyAlignment="0" applyProtection="0"/>
    <xf numFmtId="0" fontId="44" fillId="35" borderId="14" applyNumberFormat="0" applyAlignment="0" applyProtection="0"/>
    <xf numFmtId="0" fontId="44" fillId="35" borderId="14" applyNumberFormat="0" applyAlignment="0" applyProtection="0"/>
    <xf numFmtId="0" fontId="11" fillId="6" borderId="4" applyNumberFormat="0" applyAlignment="0" applyProtection="0"/>
    <xf numFmtId="0" fontId="81" fillId="0" borderId="0" applyNumberFormat="0" applyFill="0" applyBorder="0" applyAlignment="0" applyProtection="0"/>
    <xf numFmtId="165" fontId="24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3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44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3" fillId="0" borderId="1" applyNumberFormat="0" applyFill="0" applyAlignment="0" applyProtection="0"/>
    <xf numFmtId="0" fontId="52" fillId="0" borderId="20" applyNumberFormat="0" applyFill="0" applyAlignment="0" applyProtection="0"/>
    <xf numFmtId="0" fontId="52" fillId="0" borderId="20" applyNumberFormat="0" applyFill="0" applyAlignment="0" applyProtection="0"/>
    <xf numFmtId="0" fontId="52" fillId="0" borderId="20" applyNumberFormat="0" applyFill="0" applyAlignment="0" applyProtection="0"/>
    <xf numFmtId="0" fontId="52" fillId="0" borderId="20" applyNumberFormat="0" applyFill="0" applyAlignment="0" applyProtection="0"/>
    <xf numFmtId="0" fontId="53" fillId="0" borderId="20" applyNumberFormat="0" applyFill="0" applyAlignment="0" applyProtection="0"/>
    <xf numFmtId="0" fontId="53" fillId="0" borderId="20" applyNumberFormat="0" applyFill="0" applyAlignment="0" applyProtection="0"/>
    <xf numFmtId="0" fontId="4" fillId="0" borderId="2" applyNumberFormat="0" applyFill="0" applyAlignment="0" applyProtection="0"/>
    <xf numFmtId="0" fontId="53" fillId="0" borderId="21" applyNumberFormat="0" applyFill="0" applyAlignment="0" applyProtection="0"/>
    <xf numFmtId="0" fontId="53" fillId="0" borderId="21" applyNumberFormat="0" applyFill="0" applyAlignment="0" applyProtection="0"/>
    <xf numFmtId="0" fontId="53" fillId="0" borderId="21" applyNumberFormat="0" applyFill="0" applyAlignment="0" applyProtection="0"/>
    <xf numFmtId="0" fontId="53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" fillId="0" borderId="3" applyNumberFormat="0" applyFill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78" fillId="0" borderId="24" applyNumberFormat="0" applyFill="0" applyAlignment="0" applyProtection="0"/>
    <xf numFmtId="0" fontId="78" fillId="0" borderId="24" applyNumberFormat="0" applyFill="0" applyAlignment="0" applyProtection="0"/>
    <xf numFmtId="0" fontId="16" fillId="0" borderId="9" applyNumberFormat="0" applyFill="0" applyAlignment="0" applyProtection="0"/>
    <xf numFmtId="0" fontId="78" fillId="36" borderId="16" applyNumberFormat="0" applyAlignment="0" applyProtection="0"/>
    <xf numFmtId="0" fontId="78" fillId="36" borderId="16" applyNumberFormat="0" applyAlignment="0" applyProtection="0"/>
    <xf numFmtId="0" fontId="78" fillId="36" borderId="16" applyNumberFormat="0" applyAlignment="0" applyProtection="0"/>
    <xf numFmtId="0" fontId="78" fillId="36" borderId="16" applyNumberFormat="0" applyAlignment="0" applyProtection="0"/>
    <xf numFmtId="0" fontId="45" fillId="36" borderId="16" applyNumberFormat="0" applyAlignment="0" applyProtection="0"/>
    <xf numFmtId="0" fontId="45" fillId="36" borderId="16" applyNumberFormat="0" applyAlignment="0" applyProtection="0"/>
    <xf numFmtId="0" fontId="13" fillId="7" borderId="7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38" borderId="0" applyNumberFormat="0" applyBorder="0" applyAlignment="0" applyProtection="0"/>
    <xf numFmtId="0" fontId="77" fillId="38" borderId="0" applyNumberFormat="0" applyBorder="0" applyAlignment="0" applyProtection="0"/>
    <xf numFmtId="0" fontId="77" fillId="38" borderId="0" applyNumberFormat="0" applyBorder="0" applyAlignment="0" applyProtection="0"/>
    <xf numFmtId="0" fontId="77" fillId="38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8" fillId="4" borderId="0" applyNumberFormat="0" applyBorder="0" applyAlignment="0" applyProtection="0"/>
    <xf numFmtId="0" fontId="36" fillId="0" borderId="0"/>
    <xf numFmtId="0" fontId="1" fillId="0" borderId="0">
      <alignment horizontal="center"/>
    </xf>
    <xf numFmtId="0" fontId="36" fillId="0" borderId="0"/>
    <xf numFmtId="0" fontId="35" fillId="0" borderId="0"/>
    <xf numFmtId="0" fontId="1" fillId="0" borderId="0"/>
    <xf numFmtId="0" fontId="24" fillId="0" borderId="0"/>
    <xf numFmtId="0" fontId="24" fillId="0" borderId="0"/>
    <xf numFmtId="0" fontId="36" fillId="0" borderId="0"/>
    <xf numFmtId="0" fontId="1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6" fillId="0" borderId="0"/>
    <xf numFmtId="0" fontId="36" fillId="0" borderId="0"/>
    <xf numFmtId="0" fontId="3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6" fillId="0" borderId="0"/>
    <xf numFmtId="0" fontId="3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6" fillId="0" borderId="0"/>
    <xf numFmtId="0" fontId="35" fillId="0" borderId="0"/>
    <xf numFmtId="0" fontId="36" fillId="0" borderId="0"/>
    <xf numFmtId="0" fontId="3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82" fillId="0" borderId="0"/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24" fillId="0" borderId="0"/>
    <xf numFmtId="0" fontId="24" fillId="0" borderId="0">
      <alignment horizontal="center"/>
    </xf>
    <xf numFmtId="0" fontId="36" fillId="0" borderId="0"/>
    <xf numFmtId="0" fontId="3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4" fillId="0" borderId="0"/>
    <xf numFmtId="0" fontId="24" fillId="0" borderId="0"/>
    <xf numFmtId="0" fontId="36" fillId="0" borderId="0"/>
    <xf numFmtId="0" fontId="24" fillId="0" borderId="0"/>
    <xf numFmtId="0" fontId="3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7" fillId="0" borderId="0"/>
    <xf numFmtId="0" fontId="24" fillId="0" borderId="0"/>
    <xf numFmtId="0" fontId="24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4" fillId="0" borderId="0"/>
    <xf numFmtId="0" fontId="24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83" fillId="0" borderId="0"/>
    <xf numFmtId="0" fontId="1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82" fillId="0" borderId="0"/>
    <xf numFmtId="0" fontId="82" fillId="0" borderId="0"/>
    <xf numFmtId="0" fontId="1" fillId="0" borderId="0">
      <alignment horizontal="center"/>
    </xf>
    <xf numFmtId="0" fontId="1" fillId="0" borderId="0">
      <alignment horizontal="center"/>
    </xf>
    <xf numFmtId="0" fontId="82" fillId="0" borderId="0"/>
    <xf numFmtId="0" fontId="82" fillId="0" borderId="0"/>
    <xf numFmtId="0" fontId="82" fillId="0" borderId="0"/>
    <xf numFmtId="0" fontId="1" fillId="0" borderId="0">
      <alignment horizontal="center"/>
    </xf>
    <xf numFmtId="0" fontId="1" fillId="0" borderId="0">
      <alignment horizontal="center"/>
    </xf>
    <xf numFmtId="0" fontId="82" fillId="0" borderId="0"/>
    <xf numFmtId="0" fontId="20" fillId="0" borderId="0"/>
    <xf numFmtId="0" fontId="37" fillId="0" borderId="0"/>
    <xf numFmtId="0" fontId="1" fillId="0" borderId="0"/>
    <xf numFmtId="0" fontId="1" fillId="0" borderId="0">
      <alignment horizontal="center"/>
    </xf>
    <xf numFmtId="0" fontId="24" fillId="0" borderId="0"/>
    <xf numFmtId="0" fontId="83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36" fillId="0" borderId="0"/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37" fillId="0" borderId="0"/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7" fillId="0" borderId="0"/>
    <xf numFmtId="0" fontId="82" fillId="0" borderId="0"/>
    <xf numFmtId="0" fontId="37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4" fillId="0" borderId="0">
      <alignment horizontal="center"/>
    </xf>
    <xf numFmtId="0" fontId="35" fillId="0" borderId="0"/>
    <xf numFmtId="0" fontId="35" fillId="0" borderId="0"/>
    <xf numFmtId="0" fontId="18" fillId="0" borderId="0"/>
    <xf numFmtId="0" fontId="18" fillId="0" borderId="0"/>
    <xf numFmtId="0" fontId="18" fillId="0" borderId="0"/>
    <xf numFmtId="0" fontId="24" fillId="0" borderId="0">
      <alignment horizontal="center"/>
    </xf>
    <xf numFmtId="0" fontId="18" fillId="0" borderId="0"/>
    <xf numFmtId="0" fontId="35" fillId="0" borderId="0"/>
    <xf numFmtId="0" fontId="36" fillId="0" borderId="0"/>
    <xf numFmtId="0" fontId="24" fillId="0" borderId="0">
      <alignment horizontal="center"/>
    </xf>
    <xf numFmtId="0" fontId="85" fillId="0" borderId="0"/>
    <xf numFmtId="0" fontId="85" fillId="0" borderId="0"/>
    <xf numFmtId="0" fontId="36" fillId="0" borderId="0"/>
    <xf numFmtId="0" fontId="86" fillId="0" borderId="0"/>
    <xf numFmtId="0" fontId="87" fillId="0" borderId="0"/>
    <xf numFmtId="0" fontId="35" fillId="0" borderId="0"/>
    <xf numFmtId="0" fontId="24" fillId="0" borderId="0"/>
    <xf numFmtId="0" fontId="1" fillId="0" borderId="0"/>
    <xf numFmtId="0" fontId="35" fillId="0" borderId="0"/>
    <xf numFmtId="0" fontId="35" fillId="0" borderId="0"/>
    <xf numFmtId="0" fontId="36" fillId="0" borderId="0"/>
    <xf numFmtId="0" fontId="24" fillId="0" borderId="0"/>
    <xf numFmtId="0" fontId="87" fillId="0" borderId="0"/>
    <xf numFmtId="0" fontId="34" fillId="0" borderId="0"/>
    <xf numFmtId="0" fontId="18" fillId="0" borderId="0"/>
    <xf numFmtId="0" fontId="36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4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" fillId="0" borderId="0"/>
    <xf numFmtId="0" fontId="1" fillId="0" borderId="0"/>
    <xf numFmtId="0" fontId="24" fillId="0" borderId="0">
      <alignment horizontal="center"/>
    </xf>
    <xf numFmtId="0" fontId="1" fillId="0" borderId="0"/>
    <xf numFmtId="0" fontId="35" fillId="0" borderId="0"/>
    <xf numFmtId="0" fontId="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6" fillId="0" borderId="0"/>
    <xf numFmtId="0" fontId="1" fillId="0" borderId="0"/>
    <xf numFmtId="0" fontId="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83" fillId="0" borderId="0"/>
    <xf numFmtId="0" fontId="83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4" fillId="0" borderId="0"/>
    <xf numFmtId="0" fontId="24" fillId="0" borderId="0"/>
    <xf numFmtId="0" fontId="1" fillId="0" borderId="0"/>
    <xf numFmtId="0" fontId="18" fillId="0" borderId="0"/>
    <xf numFmtId="0" fontId="3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8" fillId="0" borderId="0"/>
    <xf numFmtId="0" fontId="18" fillId="0" borderId="0"/>
    <xf numFmtId="0" fontId="36" fillId="0" borderId="0"/>
    <xf numFmtId="0" fontId="18" fillId="0" borderId="0"/>
    <xf numFmtId="0" fontId="36" fillId="0" borderId="0"/>
    <xf numFmtId="0" fontId="18" fillId="0" borderId="0"/>
    <xf numFmtId="0" fontId="18" fillId="0" borderId="0"/>
    <xf numFmtId="0" fontId="36" fillId="0" borderId="0"/>
    <xf numFmtId="0" fontId="18" fillId="0" borderId="0"/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35" fillId="0" borderId="0"/>
    <xf numFmtId="0" fontId="35" fillId="0" borderId="0"/>
    <xf numFmtId="0" fontId="24" fillId="0" borderId="0">
      <alignment horizontal="center"/>
    </xf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36" fillId="0" borderId="0"/>
    <xf numFmtId="0" fontId="3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6" fillId="0" borderId="0"/>
    <xf numFmtId="0" fontId="18" fillId="0" borderId="0"/>
    <xf numFmtId="0" fontId="36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35" fillId="0" borderId="0"/>
    <xf numFmtId="0" fontId="36" fillId="0" borderId="0"/>
    <xf numFmtId="0" fontId="35" fillId="0" borderId="0"/>
    <xf numFmtId="0" fontId="36" fillId="0" borderId="0"/>
    <xf numFmtId="0" fontId="24" fillId="0" borderId="0"/>
    <xf numFmtId="0" fontId="24" fillId="0" borderId="0"/>
    <xf numFmtId="0" fontId="35" fillId="0" borderId="0"/>
    <xf numFmtId="0" fontId="3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8" fillId="0" borderId="0"/>
    <xf numFmtId="0" fontId="18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35" fillId="0" borderId="0"/>
    <xf numFmtId="0" fontId="24" fillId="0" borderId="0"/>
    <xf numFmtId="0" fontId="35" fillId="0" borderId="0">
      <alignment horizontal="center"/>
    </xf>
    <xf numFmtId="0" fontId="35" fillId="0" borderId="0">
      <alignment horizontal="center"/>
    </xf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7" fillId="3" borderId="0" applyNumberFormat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39" borderId="25" applyNumberFormat="0" applyFont="0" applyAlignment="0" applyProtection="0"/>
    <xf numFmtId="0" fontId="34" fillId="39" borderId="25" applyNumberFormat="0" applyFont="0" applyAlignment="0" applyProtection="0"/>
    <xf numFmtId="0" fontId="35" fillId="8" borderId="8" applyNumberFormat="0" applyFont="0" applyAlignment="0" applyProtection="0"/>
    <xf numFmtId="0" fontId="34" fillId="39" borderId="25" applyNumberFormat="0" applyFont="0" applyAlignment="0" applyProtection="0"/>
    <xf numFmtId="0" fontId="34" fillId="39" borderId="25" applyNumberFormat="0" applyFont="0" applyAlignment="0" applyProtection="0"/>
    <xf numFmtId="0" fontId="24" fillId="39" borderId="25" applyNumberFormat="0" applyFont="0" applyAlignment="0" applyProtection="0"/>
    <xf numFmtId="0" fontId="35" fillId="39" borderId="25" applyNumberFormat="0" applyFont="0" applyAlignment="0" applyProtection="0"/>
    <xf numFmtId="0" fontId="35" fillId="39" borderId="25" applyNumberFormat="0" applyFont="0" applyAlignment="0" applyProtection="0"/>
    <xf numFmtId="0" fontId="35" fillId="39" borderId="25" applyNumberFormat="0" applyFont="0" applyAlignment="0" applyProtection="0"/>
    <xf numFmtId="0" fontId="35" fillId="39" borderId="25" applyNumberFormat="0" applyFont="0" applyAlignment="0" applyProtection="0"/>
    <xf numFmtId="0" fontId="35" fillId="39" borderId="25" applyNumberFormat="0" applyFont="0" applyAlignment="0" applyProtection="0"/>
    <xf numFmtId="0" fontId="35" fillId="39" borderId="25" applyNumberFormat="0" applyFont="0" applyAlignment="0" applyProtection="0"/>
    <xf numFmtId="0" fontId="35" fillId="39" borderId="25" applyNumberFormat="0" applyFont="0" applyAlignment="0" applyProtection="0"/>
    <xf numFmtId="0" fontId="35" fillId="39" borderId="25" applyNumberFormat="0" applyFont="0" applyAlignment="0" applyProtection="0"/>
    <xf numFmtId="0" fontId="24" fillId="39" borderId="25" applyNumberFormat="0" applyFont="0" applyAlignment="0" applyProtection="0"/>
    <xf numFmtId="9" fontId="24" fillId="0" borderId="0" applyFont="0" applyFill="0" applyBorder="0" applyAlignment="0" applyProtection="0"/>
    <xf numFmtId="0" fontId="49" fillId="0" borderId="22" applyNumberFormat="0" applyFill="0" applyAlignment="0" applyProtection="0"/>
    <xf numFmtId="0" fontId="49" fillId="0" borderId="22" applyNumberFormat="0" applyFill="0" applyAlignment="0" applyProtection="0"/>
    <xf numFmtId="0" fontId="49" fillId="0" borderId="22" applyNumberFormat="0" applyFill="0" applyAlignment="0" applyProtection="0"/>
    <xf numFmtId="0" fontId="49" fillId="0" borderId="22" applyNumberFormat="0" applyFill="0" applyAlignment="0" applyProtection="0"/>
    <xf numFmtId="0" fontId="63" fillId="0" borderId="22" applyNumberFormat="0" applyFill="0" applyAlignment="0" applyProtection="0"/>
    <xf numFmtId="0" fontId="63" fillId="0" borderId="22" applyNumberFormat="0" applyFill="0" applyAlignment="0" applyProtection="0"/>
    <xf numFmtId="0" fontId="12" fillId="0" borderId="6" applyNumberFormat="0" applyFill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4" fillId="0" borderId="0"/>
    <xf numFmtId="0" fontId="34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4" fillId="0" borderId="0">
      <alignment horizontal="center"/>
    </xf>
    <xf numFmtId="0" fontId="38" fillId="0" borderId="0"/>
    <xf numFmtId="0" fontId="24" fillId="0" borderId="0">
      <alignment horizontal="center"/>
    </xf>
    <xf numFmtId="0" fontId="24" fillId="0" borderId="0">
      <alignment horizont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4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4" fillId="0" borderId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167" fontId="82" fillId="0" borderId="0" applyFont="0" applyFill="0" applyBorder="0" applyAlignment="0" applyProtection="0"/>
    <xf numFmtId="168" fontId="8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24" fillId="0" borderId="0" applyFont="0" applyFill="0" applyBorder="0" applyAlignment="0" applyProtection="0"/>
    <xf numFmtId="184" fontId="46" fillId="0" borderId="0" applyFont="0" applyFill="0" applyBorder="0" applyAlignment="0" applyProtection="0"/>
    <xf numFmtId="166" fontId="24" fillId="0" borderId="0" applyFont="0" applyFill="0" applyBorder="0" applyAlignment="0" applyProtection="0"/>
    <xf numFmtId="184" fontId="46" fillId="0" borderId="0" applyFont="0" applyFill="0" applyBorder="0" applyAlignment="0" applyProtection="0"/>
    <xf numFmtId="166" fontId="24" fillId="0" borderId="0" applyFont="0" applyFill="0" applyBorder="0" applyAlignment="0" applyProtection="0"/>
    <xf numFmtId="184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0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84" fontId="3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8" fontId="3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84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84" fontId="4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84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84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84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184" fontId="4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84" fontId="4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84" fontId="46" fillId="0" borderId="0" applyFont="0" applyFill="0" applyBorder="0" applyAlignment="0" applyProtection="0"/>
    <xf numFmtId="166" fontId="24" fillId="0" borderId="0" applyFont="0" applyFill="0" applyBorder="0" applyAlignment="0" applyProtection="0"/>
    <xf numFmtId="184" fontId="4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4" fillId="0" borderId="0" applyFont="0" applyFill="0" applyBorder="0" applyAlignment="0" applyProtection="0"/>
    <xf numFmtId="185" fontId="3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86" fontId="3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86" fontId="3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50" fillId="19" borderId="0" applyNumberFormat="0" applyBorder="0" applyAlignment="0" applyProtection="0"/>
    <xf numFmtId="0" fontId="50" fillId="19" borderId="0" applyNumberFormat="0" applyBorder="0" applyAlignment="0" applyProtection="0"/>
    <xf numFmtId="0" fontId="6" fillId="2" borderId="0" applyNumberFormat="0" applyBorder="0" applyAlignment="0" applyProtection="0"/>
    <xf numFmtId="0" fontId="1" fillId="0" borderId="0">
      <alignment horizontal="center"/>
    </xf>
    <xf numFmtId="0" fontId="1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88" fillId="0" borderId="0">
      <alignment horizontal="left" vertical="top"/>
    </xf>
    <xf numFmtId="0" fontId="89" fillId="0" borderId="0">
      <alignment horizontal="right" vertical="top"/>
    </xf>
    <xf numFmtId="0" fontId="90" fillId="0" borderId="0">
      <alignment horizontal="left" vertical="top"/>
    </xf>
    <xf numFmtId="0" fontId="90" fillId="0" borderId="0">
      <alignment horizontal="right" vertical="top"/>
    </xf>
    <xf numFmtId="165" fontId="24" fillId="0" borderId="0" applyFont="0" applyFill="0" applyBorder="0" applyAlignment="0" applyProtection="0"/>
    <xf numFmtId="0" fontId="1" fillId="0" borderId="0">
      <alignment horizontal="center"/>
    </xf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24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/>
    <xf numFmtId="0" fontId="1" fillId="0" borderId="0"/>
    <xf numFmtId="0" fontId="1" fillId="0" borderId="0"/>
    <xf numFmtId="0" fontId="18" fillId="0" borderId="0"/>
    <xf numFmtId="0" fontId="24" fillId="0" borderId="0">
      <alignment horizontal="center"/>
    </xf>
    <xf numFmtId="0" fontId="24" fillId="0" borderId="0">
      <alignment horizontal="center"/>
    </xf>
    <xf numFmtId="0" fontId="24" fillId="0" borderId="0">
      <alignment horizont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horizontal="center"/>
    </xf>
    <xf numFmtId="0" fontId="1" fillId="0" borderId="0"/>
    <xf numFmtId="0" fontId="24" fillId="0" borderId="0"/>
    <xf numFmtId="0" fontId="1" fillId="0" borderId="0"/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24" fillId="0" borderId="0"/>
    <xf numFmtId="0" fontId="1" fillId="0" borderId="0">
      <alignment horizontal="center"/>
    </xf>
    <xf numFmtId="9" fontId="2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/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/>
    <xf numFmtId="0" fontId="1" fillId="0" borderId="0">
      <alignment horizontal="center"/>
    </xf>
    <xf numFmtId="0" fontId="1" fillId="0" borderId="0">
      <alignment horizontal="center"/>
    </xf>
    <xf numFmtId="0" fontId="1" fillId="0" borderId="0"/>
    <xf numFmtId="0" fontId="1" fillId="0" borderId="0">
      <alignment horizontal="center"/>
    </xf>
    <xf numFmtId="0" fontId="89" fillId="0" borderId="0">
      <alignment horizontal="left" vertical="top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37" fillId="0" borderId="0"/>
    <xf numFmtId="0" fontId="1" fillId="0" borderId="0">
      <alignment horizontal="center"/>
    </xf>
    <xf numFmtId="188" fontId="36" fillId="0" borderId="0"/>
    <xf numFmtId="0" fontId="1" fillId="0" borderId="0"/>
    <xf numFmtId="0" fontId="18" fillId="0" borderId="0"/>
    <xf numFmtId="188" fontId="36" fillId="0" borderId="0"/>
    <xf numFmtId="0" fontId="24" fillId="0" borderId="0"/>
    <xf numFmtId="0" fontId="35" fillId="0" borderId="0">
      <alignment horizontal="center"/>
    </xf>
    <xf numFmtId="0" fontId="18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187" fontId="36" fillId="0" borderId="0" applyFont="0" applyFill="0" applyBorder="0" applyAlignment="0" applyProtection="0"/>
    <xf numFmtId="0" fontId="1" fillId="0" borderId="0"/>
    <xf numFmtId="0" fontId="36" fillId="0" borderId="0"/>
    <xf numFmtId="0" fontId="1" fillId="0" borderId="0"/>
    <xf numFmtId="166" fontId="24" fillId="0" borderId="0" applyFont="0" applyFill="0" applyBorder="0" applyAlignment="0" applyProtection="0"/>
    <xf numFmtId="0" fontId="46" fillId="0" borderId="0"/>
    <xf numFmtId="0" fontId="36" fillId="0" borderId="0"/>
    <xf numFmtId="0" fontId="35" fillId="0" borderId="0"/>
    <xf numFmtId="0" fontId="91" fillId="0" borderId="0"/>
    <xf numFmtId="0" fontId="35" fillId="0" borderId="0"/>
    <xf numFmtId="0" fontId="35" fillId="0" borderId="0"/>
    <xf numFmtId="0" fontId="91" fillId="0" borderId="0"/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97" fillId="0" borderId="0">
      <alignment horizontal="center"/>
    </xf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98" fillId="0" borderId="0"/>
    <xf numFmtId="0" fontId="18" fillId="0" borderId="0"/>
    <xf numFmtId="0" fontId="18" fillId="0" borderId="0"/>
    <xf numFmtId="0" fontId="36" fillId="0" borderId="0"/>
    <xf numFmtId="0" fontId="35" fillId="0" borderId="0"/>
    <xf numFmtId="0" fontId="18" fillId="0" borderId="0"/>
    <xf numFmtId="0" fontId="1" fillId="0" borderId="0">
      <alignment horizontal="center"/>
    </xf>
    <xf numFmtId="0" fontId="18" fillId="0" borderId="0"/>
    <xf numFmtId="0" fontId="1" fillId="0" borderId="0"/>
    <xf numFmtId="0" fontId="24" fillId="0" borderId="0"/>
    <xf numFmtId="0" fontId="35" fillId="0" borderId="0"/>
    <xf numFmtId="0" fontId="36" fillId="0" borderId="0"/>
    <xf numFmtId="0" fontId="1" fillId="0" borderId="0"/>
    <xf numFmtId="0" fontId="1" fillId="0" borderId="0"/>
    <xf numFmtId="0" fontId="18" fillId="0" borderId="0"/>
    <xf numFmtId="9" fontId="36" fillId="0" borderId="0" applyFont="0" applyFill="0" applyBorder="0" applyAlignment="0" applyProtection="0"/>
    <xf numFmtId="0" fontId="38" fillId="0" borderId="0"/>
    <xf numFmtId="166" fontId="2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43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88" fontId="36" fillId="0" borderId="0"/>
    <xf numFmtId="166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88" fontId="36" fillId="0" borderId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36" fillId="0" borderId="0"/>
    <xf numFmtId="0" fontId="36" fillId="0" borderId="0"/>
    <xf numFmtId="0" fontId="36" fillId="0" borderId="0"/>
    <xf numFmtId="0" fontId="36" fillId="0" borderId="0"/>
  </cellStyleXfs>
  <cellXfs count="244">
    <xf numFmtId="0" fontId="0" fillId="0" borderId="0" xfId="0"/>
    <xf numFmtId="0" fontId="19" fillId="0" borderId="0" xfId="1" applyFont="1"/>
    <xf numFmtId="0" fontId="19" fillId="0" borderId="0" xfId="1" applyFont="1" applyFill="1"/>
    <xf numFmtId="49" fontId="20" fillId="0" borderId="13" xfId="3" applyNumberFormat="1" applyFont="1" applyFill="1" applyBorder="1" applyAlignment="1">
      <alignment horizontal="center" vertical="center"/>
    </xf>
    <xf numFmtId="0" fontId="23" fillId="0" borderId="0" xfId="1" applyFont="1" applyFill="1"/>
    <xf numFmtId="49" fontId="25" fillId="0" borderId="13" xfId="6" applyNumberFormat="1" applyFont="1" applyFill="1" applyBorder="1" applyAlignment="1">
      <alignment horizontal="right" vertical="top"/>
    </xf>
    <xf numFmtId="0" fontId="26" fillId="0" borderId="0" xfId="1" applyFont="1" applyFill="1"/>
    <xf numFmtId="0" fontId="20" fillId="0" borderId="13" xfId="1" applyFont="1" applyFill="1" applyBorder="1"/>
    <xf numFmtId="3" fontId="26" fillId="0" borderId="13" xfId="2" applyNumberFormat="1" applyFont="1" applyFill="1" applyBorder="1" applyAlignment="1">
      <alignment horizontal="left" vertical="center" wrapText="1"/>
    </xf>
    <xf numFmtId="3" fontId="25" fillId="0" borderId="13" xfId="1" applyNumberFormat="1" applyFont="1" applyFill="1" applyBorder="1" applyAlignment="1">
      <alignment horizontal="center" vertical="center" wrapText="1"/>
    </xf>
    <xf numFmtId="49" fontId="20" fillId="0" borderId="13" xfId="6" applyNumberFormat="1" applyFont="1" applyFill="1" applyBorder="1" applyAlignment="1">
      <alignment horizontal="right" vertical="top"/>
    </xf>
    <xf numFmtId="49" fontId="27" fillId="0" borderId="13" xfId="7" applyNumberFormat="1" applyFont="1" applyFill="1" applyBorder="1" applyAlignment="1">
      <alignment horizontal="center" vertical="center"/>
    </xf>
    <xf numFmtId="49" fontId="27" fillId="0" borderId="13" xfId="6" applyNumberFormat="1" applyFont="1" applyFill="1" applyBorder="1" applyAlignment="1">
      <alignment horizontal="right" vertical="top"/>
    </xf>
    <xf numFmtId="49" fontId="27" fillId="0" borderId="13" xfId="6" applyNumberFormat="1" applyFont="1" applyFill="1" applyBorder="1" applyAlignment="1">
      <alignment horizontal="center" vertical="center"/>
    </xf>
    <xf numFmtId="0" fontId="23" fillId="16" borderId="13" xfId="1" applyFont="1" applyFill="1" applyBorder="1"/>
    <xf numFmtId="49" fontId="21" fillId="16" borderId="13" xfId="6" applyNumberFormat="1" applyFont="1" applyFill="1" applyBorder="1" applyAlignment="1">
      <alignment horizontal="right" vertical="top"/>
    </xf>
    <xf numFmtId="0" fontId="25" fillId="0" borderId="13" xfId="6" applyFont="1" applyFill="1" applyBorder="1" applyAlignment="1">
      <alignment horizontal="left" vertical="center" wrapText="1"/>
    </xf>
    <xf numFmtId="0" fontId="21" fillId="16" borderId="13" xfId="1" applyFont="1" applyFill="1" applyBorder="1"/>
    <xf numFmtId="0" fontId="20" fillId="0" borderId="13" xfId="1" applyFont="1" applyFill="1" applyBorder="1" applyAlignment="1">
      <alignment vertical="center"/>
    </xf>
    <xf numFmtId="49" fontId="20" fillId="0" borderId="13" xfId="6" applyNumberFormat="1" applyFont="1" applyFill="1" applyBorder="1" applyAlignment="1">
      <alignment horizontal="center" vertical="center"/>
    </xf>
    <xf numFmtId="0" fontId="25" fillId="0" borderId="13" xfId="1" applyFont="1" applyFill="1" applyBorder="1"/>
    <xf numFmtId="3" fontId="25" fillId="0" borderId="13" xfId="2" applyNumberFormat="1" applyFont="1" applyFill="1" applyBorder="1" applyAlignment="1">
      <alignment horizontal="left" vertical="center" wrapText="1"/>
    </xf>
    <xf numFmtId="3" fontId="20" fillId="0" borderId="13" xfId="2" applyNumberFormat="1" applyFont="1" applyFill="1" applyBorder="1" applyAlignment="1">
      <alignment vertical="center" wrapText="1"/>
    </xf>
    <xf numFmtId="49" fontId="25" fillId="0" borderId="13" xfId="7" applyNumberFormat="1" applyFont="1" applyFill="1" applyBorder="1" applyAlignment="1">
      <alignment horizontal="right" vertical="top"/>
    </xf>
    <xf numFmtId="49" fontId="21" fillId="16" borderId="13" xfId="7" applyNumberFormat="1" applyFont="1" applyFill="1" applyBorder="1" applyAlignment="1">
      <alignment horizontal="right" vertical="top"/>
    </xf>
    <xf numFmtId="49" fontId="25" fillId="0" borderId="13" xfId="6" applyNumberFormat="1" applyFont="1" applyFill="1" applyBorder="1" applyAlignment="1">
      <alignment horizontal="center" vertical="center"/>
    </xf>
    <xf numFmtId="3" fontId="27" fillId="0" borderId="13" xfId="7" applyNumberFormat="1" applyFont="1" applyFill="1" applyBorder="1" applyAlignment="1">
      <alignment horizontal="left" vertical="center" wrapText="1"/>
    </xf>
    <xf numFmtId="0" fontId="21" fillId="16" borderId="13" xfId="6" applyFont="1" applyFill="1" applyBorder="1" applyAlignment="1">
      <alignment horizontal="left" vertical="center" wrapText="1"/>
    </xf>
    <xf numFmtId="0" fontId="20" fillId="0" borderId="13" xfId="6" applyFont="1" applyFill="1" applyBorder="1" applyAlignment="1">
      <alignment horizontal="left" vertical="center" wrapText="1"/>
    </xf>
    <xf numFmtId="3" fontId="21" fillId="16" borderId="13" xfId="7" applyNumberFormat="1" applyFont="1" applyFill="1" applyBorder="1" applyAlignment="1">
      <alignment horizontal="left" vertical="center" wrapText="1"/>
    </xf>
    <xf numFmtId="0" fontId="25" fillId="0" borderId="13" xfId="7" applyFont="1" applyFill="1" applyBorder="1" applyAlignment="1">
      <alignment horizontal="left" vertical="center" wrapText="1"/>
    </xf>
    <xf numFmtId="49" fontId="20" fillId="0" borderId="13" xfId="7" applyNumberFormat="1" applyFont="1" applyFill="1" applyBorder="1" applyAlignment="1">
      <alignment horizontal="right" vertical="center"/>
    </xf>
    <xf numFmtId="49" fontId="27" fillId="0" borderId="13" xfId="6" applyNumberFormat="1" applyFont="1" applyFill="1" applyBorder="1" applyAlignment="1">
      <alignment horizontal="right" vertical="center"/>
    </xf>
    <xf numFmtId="49" fontId="21" fillId="16" borderId="13" xfId="7" applyNumberFormat="1" applyFont="1" applyFill="1" applyBorder="1" applyAlignment="1">
      <alignment horizontal="right" vertical="center"/>
    </xf>
    <xf numFmtId="49" fontId="21" fillId="16" borderId="13" xfId="6" applyNumberFormat="1" applyFont="1" applyFill="1" applyBorder="1" applyAlignment="1">
      <alignment horizontal="right" vertical="center"/>
    </xf>
    <xf numFmtId="49" fontId="21" fillId="16" borderId="13" xfId="6" applyNumberFormat="1" applyFont="1" applyFill="1" applyBorder="1" applyAlignment="1">
      <alignment horizontal="center" vertical="center"/>
    </xf>
    <xf numFmtId="0" fontId="25" fillId="0" borderId="13" xfId="1" applyFont="1" applyFill="1" applyBorder="1" applyAlignment="1">
      <alignment vertical="center"/>
    </xf>
    <xf numFmtId="0" fontId="27" fillId="0" borderId="13" xfId="1" applyFont="1" applyFill="1" applyBorder="1" applyAlignment="1">
      <alignment horizontal="left" vertical="center" wrapText="1"/>
    </xf>
    <xf numFmtId="49" fontId="27" fillId="0" borderId="13" xfId="6" applyNumberFormat="1" applyFont="1" applyFill="1" applyBorder="1" applyAlignment="1">
      <alignment horizontal="left" vertical="center" wrapText="1"/>
    </xf>
    <xf numFmtId="49" fontId="20" fillId="0" borderId="13" xfId="6" applyNumberFormat="1" applyFont="1" applyFill="1" applyBorder="1" applyAlignment="1">
      <alignment horizontal="left" vertical="center" wrapText="1"/>
    </xf>
    <xf numFmtId="0" fontId="19" fillId="0" borderId="0" xfId="1" applyFont="1" applyFill="1" applyAlignment="1">
      <alignment vertical="center"/>
    </xf>
    <xf numFmtId="0" fontId="21" fillId="40" borderId="13" xfId="1" applyFont="1" applyFill="1" applyBorder="1"/>
    <xf numFmtId="3" fontId="21" fillId="40" borderId="13" xfId="2" applyNumberFormat="1" applyFont="1" applyFill="1" applyBorder="1" applyAlignment="1">
      <alignment horizontal="left" vertical="center" wrapText="1"/>
    </xf>
    <xf numFmtId="0" fontId="21" fillId="40" borderId="13" xfId="1" applyFont="1" applyFill="1" applyBorder="1" applyAlignment="1">
      <alignment vertical="center"/>
    </xf>
    <xf numFmtId="49" fontId="21" fillId="16" borderId="13" xfId="7" applyNumberFormat="1" applyFont="1" applyFill="1" applyBorder="1" applyAlignment="1">
      <alignment horizontal="center" vertical="center"/>
    </xf>
    <xf numFmtId="0" fontId="19" fillId="0" borderId="0" xfId="1" applyFont="1" applyAlignment="1">
      <alignment vertical="center"/>
    </xf>
    <xf numFmtId="49" fontId="25" fillId="0" borderId="13" xfId="7" applyNumberFormat="1" applyFont="1" applyFill="1" applyBorder="1" applyAlignment="1">
      <alignment horizontal="center" vertical="center"/>
    </xf>
    <xf numFmtId="3" fontId="26" fillId="0" borderId="13" xfId="2" applyNumberFormat="1" applyFont="1" applyFill="1" applyBorder="1" applyAlignment="1">
      <alignment horizontal="center" vertical="center" wrapText="1"/>
    </xf>
    <xf numFmtId="169" fontId="27" fillId="0" borderId="13" xfId="9" applyNumberFormat="1" applyFont="1" applyFill="1" applyBorder="1" applyAlignment="1">
      <alignment horizontal="center" vertical="center" wrapText="1"/>
    </xf>
    <xf numFmtId="3" fontId="19" fillId="0" borderId="13" xfId="2" applyNumberFormat="1" applyFont="1" applyFill="1" applyBorder="1" applyAlignment="1">
      <alignment horizontal="center" vertical="center" wrapText="1"/>
    </xf>
    <xf numFmtId="3" fontId="23" fillId="16" borderId="13" xfId="2" applyNumberFormat="1" applyFont="1" applyFill="1" applyBorder="1" applyAlignment="1">
      <alignment horizontal="center" vertical="center" wrapText="1"/>
    </xf>
    <xf numFmtId="3" fontId="21" fillId="16" borderId="13" xfId="2" applyNumberFormat="1" applyFont="1" applyFill="1" applyBorder="1" applyAlignment="1">
      <alignment horizontal="center" vertical="center" wrapText="1"/>
    </xf>
    <xf numFmtId="3" fontId="33" fillId="0" borderId="13" xfId="2" applyNumberFormat="1" applyFont="1" applyFill="1" applyBorder="1" applyAlignment="1">
      <alignment horizontal="center" vertical="center" wrapText="1"/>
    </xf>
    <xf numFmtId="0" fontId="20" fillId="0" borderId="13" xfId="1" applyFont="1" applyFill="1" applyBorder="1" applyAlignment="1">
      <alignment horizontal="left" vertical="center" wrapText="1"/>
    </xf>
    <xf numFmtId="3" fontId="25" fillId="0" borderId="13" xfId="1" applyNumberFormat="1" applyFont="1" applyFill="1" applyBorder="1" applyAlignment="1">
      <alignment horizontal="center" vertical="center"/>
    </xf>
    <xf numFmtId="3" fontId="21" fillId="16" borderId="13" xfId="1" applyNumberFormat="1" applyFont="1" applyFill="1" applyBorder="1" applyAlignment="1">
      <alignment horizontal="center" vertical="center" wrapText="1"/>
    </xf>
    <xf numFmtId="3" fontId="21" fillId="15" borderId="13" xfId="2" applyNumberFormat="1" applyFont="1" applyFill="1" applyBorder="1" applyAlignment="1">
      <alignment horizontal="center" vertical="center" wrapText="1"/>
    </xf>
    <xf numFmtId="3" fontId="21" fillId="40" borderId="13" xfId="2" applyNumberFormat="1" applyFont="1" applyFill="1" applyBorder="1" applyAlignment="1">
      <alignment horizontal="center" vertical="center" wrapText="1"/>
    </xf>
    <xf numFmtId="49" fontId="25" fillId="0" borderId="13" xfId="6" applyNumberFormat="1" applyFont="1" applyFill="1" applyBorder="1" applyAlignment="1">
      <alignment horizontal="left" vertical="center" wrapText="1"/>
    </xf>
    <xf numFmtId="49" fontId="27" fillId="0" borderId="13" xfId="3" applyNumberFormat="1" applyFont="1" applyFill="1" applyBorder="1" applyAlignment="1">
      <alignment horizontal="center" vertical="center"/>
    </xf>
    <xf numFmtId="49" fontId="27" fillId="0" borderId="13" xfId="3" applyNumberFormat="1" applyFont="1" applyFill="1" applyBorder="1" applyAlignment="1">
      <alignment horizontal="left" vertical="center" wrapText="1"/>
    </xf>
    <xf numFmtId="49" fontId="21" fillId="0" borderId="13" xfId="3" applyNumberFormat="1" applyFont="1" applyFill="1" applyBorder="1" applyAlignment="1">
      <alignment horizontal="left" vertical="center" wrapText="1"/>
    </xf>
    <xf numFmtId="3" fontId="27" fillId="0" borderId="13" xfId="1" applyNumberFormat="1" applyFont="1" applyFill="1" applyBorder="1" applyAlignment="1">
      <alignment horizontal="left" vertical="center" wrapText="1"/>
    </xf>
    <xf numFmtId="0" fontId="21" fillId="40" borderId="13" xfId="1" applyFont="1" applyFill="1" applyBorder="1" applyAlignment="1">
      <alignment horizontal="left" vertical="center" wrapText="1"/>
    </xf>
    <xf numFmtId="3" fontId="28" fillId="0" borderId="0" xfId="2" applyNumberFormat="1" applyFont="1" applyFill="1" applyAlignment="1">
      <alignment horizontal="left" vertical="center" wrapText="1"/>
    </xf>
    <xf numFmtId="3" fontId="20" fillId="0" borderId="0" xfId="2" applyNumberFormat="1" applyFont="1" applyFill="1" applyAlignment="1">
      <alignment horizontal="left" vertical="center" wrapText="1"/>
    </xf>
    <xf numFmtId="49" fontId="20" fillId="0" borderId="27" xfId="3" applyNumberFormat="1" applyFont="1" applyFill="1" applyBorder="1" applyAlignment="1">
      <alignment horizontal="center" vertical="center"/>
    </xf>
    <xf numFmtId="3" fontId="21" fillId="0" borderId="13" xfId="2" applyNumberFormat="1" applyFont="1" applyFill="1" applyBorder="1" applyAlignment="1">
      <alignment horizontal="center" vertical="center" wrapText="1"/>
    </xf>
    <xf numFmtId="0" fontId="28" fillId="41" borderId="13" xfId="1" applyFont="1" applyFill="1" applyBorder="1"/>
    <xf numFmtId="0" fontId="28" fillId="41" borderId="13" xfId="1" applyFont="1" applyFill="1" applyBorder="1" applyAlignment="1">
      <alignment vertical="center"/>
    </xf>
    <xf numFmtId="3" fontId="28" fillId="41" borderId="13" xfId="1" applyNumberFormat="1" applyFont="1" applyFill="1" applyBorder="1" applyAlignment="1">
      <alignment horizontal="center" vertical="center" wrapText="1"/>
    </xf>
    <xf numFmtId="3" fontId="28" fillId="41" borderId="13" xfId="2" applyNumberFormat="1" applyFont="1" applyFill="1" applyBorder="1" applyAlignment="1">
      <alignment horizontal="left" vertical="center" wrapText="1"/>
    </xf>
    <xf numFmtId="3" fontId="28" fillId="41" borderId="13" xfId="2" applyNumberFormat="1" applyFont="1" applyFill="1" applyBorder="1" applyAlignment="1">
      <alignment horizontal="center" vertical="center" wrapText="1"/>
    </xf>
    <xf numFmtId="3" fontId="28" fillId="41" borderId="13" xfId="4336" applyNumberFormat="1" applyFont="1" applyFill="1" applyBorder="1" applyAlignment="1">
      <alignment horizontal="left" vertical="center" wrapText="1"/>
    </xf>
    <xf numFmtId="3" fontId="28" fillId="41" borderId="13" xfId="4318" applyNumberFormat="1" applyFont="1" applyFill="1" applyBorder="1" applyAlignment="1">
      <alignment horizontal="left" vertical="center" wrapText="1"/>
    </xf>
    <xf numFmtId="49" fontId="28" fillId="41" borderId="13" xfId="6" applyNumberFormat="1" applyFont="1" applyFill="1" applyBorder="1" applyAlignment="1">
      <alignment horizontal="right" vertical="top"/>
    </xf>
    <xf numFmtId="49" fontId="28" fillId="41" borderId="13" xfId="6" applyNumberFormat="1" applyFont="1" applyFill="1" applyBorder="1" applyAlignment="1">
      <alignment horizontal="left" vertical="center" wrapText="1"/>
    </xf>
    <xf numFmtId="49" fontId="28" fillId="41" borderId="13" xfId="6" applyNumberFormat="1" applyFont="1" applyFill="1" applyBorder="1" applyAlignment="1">
      <alignment horizontal="center" vertical="center"/>
    </xf>
    <xf numFmtId="0" fontId="28" fillId="41" borderId="13" xfId="1" applyFont="1" applyFill="1" applyBorder="1" applyAlignment="1">
      <alignment horizontal="left" vertical="center" wrapText="1"/>
    </xf>
    <xf numFmtId="3" fontId="33" fillId="0" borderId="13" xfId="1" applyNumberFormat="1" applyFont="1" applyFill="1" applyBorder="1" applyAlignment="1">
      <alignment horizontal="center" vertical="center" wrapText="1"/>
    </xf>
    <xf numFmtId="0" fontId="20" fillId="0" borderId="0" xfId="1" applyFont="1" applyFill="1"/>
    <xf numFmtId="0" fontId="25" fillId="0" borderId="13" xfId="1" applyFont="1" applyFill="1" applyBorder="1" applyAlignment="1">
      <alignment horizontal="left" vertical="center" wrapText="1"/>
    </xf>
    <xf numFmtId="3" fontId="20" fillId="0" borderId="13" xfId="4359" applyNumberFormat="1" applyFont="1" applyFill="1" applyBorder="1" applyAlignment="1">
      <alignment horizontal="left" vertical="center" wrapText="1"/>
    </xf>
    <xf numFmtId="3" fontId="21" fillId="0" borderId="0" xfId="2" applyNumberFormat="1" applyFont="1" applyFill="1" applyAlignment="1">
      <alignment horizontal="left" vertical="center" wrapText="1"/>
    </xf>
    <xf numFmtId="0" fontId="28" fillId="0" borderId="0" xfId="1" applyFont="1" applyFill="1"/>
    <xf numFmtId="49" fontId="25" fillId="0" borderId="13" xfId="7" applyNumberFormat="1" applyFont="1" applyFill="1" applyBorder="1" applyAlignment="1">
      <alignment horizontal="right" vertical="center"/>
    </xf>
    <xf numFmtId="49" fontId="20" fillId="0" borderId="13" xfId="6" applyNumberFormat="1" applyFont="1" applyFill="1" applyBorder="1" applyAlignment="1">
      <alignment horizontal="right" vertical="center"/>
    </xf>
    <xf numFmtId="0" fontId="20" fillId="0" borderId="0" xfId="1" applyFont="1" applyFill="1" applyAlignment="1">
      <alignment vertical="center"/>
    </xf>
    <xf numFmtId="0" fontId="25" fillId="0" borderId="0" xfId="1" applyFont="1" applyFill="1"/>
    <xf numFmtId="0" fontId="27" fillId="0" borderId="13" xfId="7" applyFont="1" applyFill="1" applyBorder="1" applyAlignment="1">
      <alignment horizontal="left" vertical="center" wrapText="1"/>
    </xf>
    <xf numFmtId="3" fontId="21" fillId="0" borderId="0" xfId="2" applyNumberFormat="1" applyFont="1" applyFill="1" applyAlignment="1">
      <alignment horizontal="center" vertical="center" wrapText="1"/>
    </xf>
    <xf numFmtId="3" fontId="25" fillId="0" borderId="0" xfId="2" applyNumberFormat="1" applyFont="1" applyFill="1" applyAlignment="1">
      <alignment horizontal="center" vertical="center" wrapText="1"/>
    </xf>
    <xf numFmtId="49" fontId="25" fillId="0" borderId="13" xfId="7" applyNumberFormat="1" applyFont="1" applyFill="1" applyBorder="1" applyAlignment="1">
      <alignment horizontal="left" vertical="center" wrapText="1"/>
    </xf>
    <xf numFmtId="3" fontId="32" fillId="0" borderId="0" xfId="2" applyNumberFormat="1" applyFont="1" applyFill="1" applyAlignment="1">
      <alignment horizontal="left" vertical="center" wrapText="1"/>
    </xf>
    <xf numFmtId="0" fontId="21" fillId="0" borderId="0" xfId="1" applyFont="1" applyFill="1"/>
    <xf numFmtId="3" fontId="25" fillId="0" borderId="13" xfId="2" applyNumberFormat="1" applyFont="1" applyFill="1" applyBorder="1" applyAlignment="1">
      <alignment horizontal="center" vertical="center" wrapText="1"/>
    </xf>
    <xf numFmtId="0" fontId="20" fillId="0" borderId="13" xfId="3919" applyFont="1" applyFill="1" applyBorder="1" applyAlignment="1">
      <alignment horizontal="left" vertical="center" wrapText="1"/>
    </xf>
    <xf numFmtId="49" fontId="21" fillId="16" borderId="13" xfId="6" applyNumberFormat="1" applyFont="1" applyFill="1" applyBorder="1" applyAlignment="1">
      <alignment horizontal="left" vertical="center"/>
    </xf>
    <xf numFmtId="49" fontId="21" fillId="16" borderId="13" xfId="7" applyNumberFormat="1" applyFont="1" applyFill="1" applyBorder="1" applyAlignment="1">
      <alignment horizontal="left" vertical="center"/>
    </xf>
    <xf numFmtId="49" fontId="21" fillId="16" borderId="13" xfId="6" applyNumberFormat="1" applyFont="1" applyFill="1" applyBorder="1" applyAlignment="1">
      <alignment vertical="center" wrapText="1"/>
    </xf>
    <xf numFmtId="0" fontId="23" fillId="16" borderId="13" xfId="1" applyFont="1" applyFill="1" applyBorder="1" applyAlignment="1">
      <alignment vertical="center" wrapText="1"/>
    </xf>
    <xf numFmtId="0" fontId="94" fillId="0" borderId="13" xfId="1" applyFont="1" applyFill="1" applyBorder="1"/>
    <xf numFmtId="0" fontId="94" fillId="0" borderId="13" xfId="1" applyFont="1" applyFill="1" applyBorder="1" applyAlignment="1">
      <alignment vertical="center"/>
    </xf>
    <xf numFmtId="3" fontId="94" fillId="0" borderId="13" xfId="1" applyNumberFormat="1" applyFont="1" applyFill="1" applyBorder="1" applyAlignment="1">
      <alignment horizontal="center" vertical="center" wrapText="1"/>
    </xf>
    <xf numFmtId="0" fontId="94" fillId="0" borderId="13" xfId="1" applyFont="1" applyFill="1" applyBorder="1" applyAlignment="1">
      <alignment horizontal="left" vertical="center" wrapText="1"/>
    </xf>
    <xf numFmtId="3" fontId="94" fillId="0" borderId="13" xfId="2" applyNumberFormat="1" applyFont="1" applyFill="1" applyBorder="1" applyAlignment="1">
      <alignment horizontal="center" vertical="center" wrapText="1"/>
    </xf>
    <xf numFmtId="0" fontId="19" fillId="0" borderId="0" xfId="1" applyFont="1" applyAlignment="1">
      <alignment horizontal="left" vertical="center" wrapText="1"/>
    </xf>
    <xf numFmtId="0" fontId="19" fillId="0" borderId="0" xfId="1" applyFont="1" applyFill="1" applyAlignment="1">
      <alignment horizontal="left" vertical="center" wrapText="1"/>
    </xf>
    <xf numFmtId="0" fontId="94" fillId="0" borderId="0" xfId="1" applyFont="1" applyFill="1"/>
    <xf numFmtId="0" fontId="19" fillId="0" borderId="0" xfId="1" applyFont="1" applyFill="1" applyAlignment="1">
      <alignment horizontal="center"/>
    </xf>
    <xf numFmtId="0" fontId="26" fillId="0" borderId="13" xfId="1" applyFont="1" applyFill="1" applyBorder="1"/>
    <xf numFmtId="0" fontId="25" fillId="0" borderId="13" xfId="7" applyNumberFormat="1" applyFont="1" applyFill="1" applyBorder="1" applyAlignment="1">
      <alignment horizontal="right" vertical="top"/>
    </xf>
    <xf numFmtId="0" fontId="27" fillId="0" borderId="0" xfId="1" applyFont="1" applyFill="1" applyAlignment="1">
      <alignment vertical="center"/>
    </xf>
    <xf numFmtId="3" fontId="94" fillId="0" borderId="0" xfId="2" applyNumberFormat="1" applyFont="1" applyFill="1" applyAlignment="1">
      <alignment horizontal="center" vertical="center" wrapText="1"/>
    </xf>
    <xf numFmtId="3" fontId="26" fillId="0" borderId="0" xfId="2" applyNumberFormat="1" applyFont="1" applyFill="1" applyAlignment="1">
      <alignment horizontal="center" vertical="center" wrapText="1"/>
    </xf>
    <xf numFmtId="3" fontId="31" fillId="0" borderId="0" xfId="2" applyNumberFormat="1" applyFont="1" applyFill="1" applyAlignment="1">
      <alignment horizontal="left" vertical="center" wrapText="1"/>
    </xf>
    <xf numFmtId="0" fontId="25" fillId="0" borderId="0" xfId="1" applyFont="1" applyFill="1" applyAlignment="1">
      <alignment vertical="center"/>
    </xf>
    <xf numFmtId="0" fontId="29" fillId="0" borderId="0" xfId="1" applyFont="1" applyFill="1"/>
    <xf numFmtId="0" fontId="31" fillId="0" borderId="0" xfId="1" applyFont="1" applyFill="1"/>
    <xf numFmtId="0" fontId="23" fillId="0" borderId="0" xfId="1" applyFont="1" applyFill="1" applyAlignment="1">
      <alignment vertical="center" wrapText="1"/>
    </xf>
    <xf numFmtId="0" fontId="23" fillId="0" borderId="0" xfId="1" applyFont="1" applyFill="1" applyAlignment="1">
      <alignment vertical="center"/>
    </xf>
    <xf numFmtId="3" fontId="26" fillId="0" borderId="13" xfId="2" applyNumberFormat="1" applyFont="1" applyFill="1" applyBorder="1" applyAlignment="1">
      <alignment horizontal="right" vertical="top" wrapText="1"/>
    </xf>
    <xf numFmtId="0" fontId="96" fillId="42" borderId="13" xfId="1" applyFont="1" applyFill="1" applyBorder="1"/>
    <xf numFmtId="0" fontId="96" fillId="42" borderId="13" xfId="1" applyFont="1" applyFill="1" applyBorder="1" applyAlignment="1">
      <alignment vertical="center"/>
    </xf>
    <xf numFmtId="0" fontId="96" fillId="42" borderId="13" xfId="1" applyFont="1" applyFill="1" applyBorder="1" applyAlignment="1">
      <alignment horizontal="left" vertical="center" wrapText="1"/>
    </xf>
    <xf numFmtId="0" fontId="96" fillId="42" borderId="0" xfId="1" applyFont="1" applyFill="1"/>
    <xf numFmtId="3" fontId="96" fillId="42" borderId="13" xfId="1" applyNumberFormat="1" applyFont="1" applyFill="1" applyBorder="1" applyAlignment="1">
      <alignment horizontal="center" vertical="center" wrapText="1"/>
    </xf>
    <xf numFmtId="49" fontId="25" fillId="43" borderId="13" xfId="6" applyNumberFormat="1" applyFont="1" applyFill="1" applyBorder="1" applyAlignment="1">
      <alignment horizontal="right" vertical="top"/>
    </xf>
    <xf numFmtId="49" fontId="25" fillId="43" borderId="13" xfId="6" applyNumberFormat="1" applyFont="1" applyFill="1" applyBorder="1" applyAlignment="1">
      <alignment horizontal="center" vertical="center"/>
    </xf>
    <xf numFmtId="49" fontId="25" fillId="43" borderId="13" xfId="6" applyNumberFormat="1" applyFont="1" applyFill="1" applyBorder="1" applyAlignment="1">
      <alignment horizontal="left" vertical="center" wrapText="1"/>
    </xf>
    <xf numFmtId="3" fontId="25" fillId="43" borderId="13" xfId="2" applyNumberFormat="1" applyFont="1" applyFill="1" applyBorder="1" applyAlignment="1">
      <alignment horizontal="center" vertical="center" wrapText="1"/>
    </xf>
    <xf numFmtId="0" fontId="25" fillId="43" borderId="0" xfId="1" applyFont="1" applyFill="1"/>
    <xf numFmtId="169" fontId="25" fillId="0" borderId="13" xfId="9" applyNumberFormat="1" applyFont="1" applyFill="1" applyBorder="1" applyAlignment="1">
      <alignment horizontal="center" vertical="center" wrapText="1"/>
    </xf>
    <xf numFmtId="0" fontId="27" fillId="0" borderId="13" xfId="1" applyFont="1" applyFill="1" applyBorder="1"/>
    <xf numFmtId="49" fontId="27" fillId="0" borderId="13" xfId="7" applyNumberFormat="1" applyFont="1" applyFill="1" applyBorder="1" applyAlignment="1">
      <alignment horizontal="right" vertical="center"/>
    </xf>
    <xf numFmtId="49" fontId="27" fillId="0" borderId="13" xfId="7" applyNumberFormat="1" applyFont="1" applyFill="1" applyBorder="1" applyAlignment="1">
      <alignment horizontal="left" vertical="center" wrapText="1"/>
    </xf>
    <xf numFmtId="3" fontId="27" fillId="0" borderId="13" xfId="2" applyNumberFormat="1" applyFont="1" applyFill="1" applyBorder="1" applyAlignment="1">
      <alignment horizontal="center" vertical="center" wrapText="1"/>
    </xf>
    <xf numFmtId="0" fontId="27" fillId="0" borderId="0" xfId="1" applyFont="1" applyFill="1"/>
    <xf numFmtId="3" fontId="19" fillId="0" borderId="0" xfId="2" applyNumberFormat="1" applyFont="1" applyFill="1" applyAlignment="1">
      <alignment horizontal="center" vertical="center" wrapText="1"/>
    </xf>
    <xf numFmtId="3" fontId="19" fillId="0" borderId="13" xfId="2" applyNumberFormat="1" applyFont="1" applyFill="1" applyBorder="1" applyAlignment="1">
      <alignment horizontal="left" vertical="center" wrapText="1"/>
    </xf>
    <xf numFmtId="3" fontId="20" fillId="0" borderId="13" xfId="4171" applyNumberFormat="1" applyFont="1" applyFill="1" applyBorder="1" applyAlignment="1">
      <alignment horizontal="left" vertical="center" wrapText="1"/>
    </xf>
    <xf numFmtId="3" fontId="20" fillId="0" borderId="13" xfId="1" applyNumberFormat="1" applyFont="1" applyFill="1" applyBorder="1" applyAlignment="1">
      <alignment horizontal="center" vertical="center" wrapText="1"/>
    </xf>
    <xf numFmtId="3" fontId="20" fillId="0" borderId="13" xfId="2" applyNumberFormat="1" applyFont="1" applyFill="1" applyBorder="1" applyAlignment="1">
      <alignment horizontal="center" vertical="center" wrapText="1"/>
    </xf>
    <xf numFmtId="3" fontId="20" fillId="0" borderId="13" xfId="2" applyNumberFormat="1" applyFont="1" applyFill="1" applyBorder="1" applyAlignment="1">
      <alignment horizontal="left" vertical="center" wrapText="1"/>
    </xf>
    <xf numFmtId="49" fontId="21" fillId="0" borderId="13" xfId="6" applyNumberFormat="1" applyFont="1" applyFill="1" applyBorder="1" applyAlignment="1">
      <alignment horizontal="right" vertical="top"/>
    </xf>
    <xf numFmtId="49" fontId="25" fillId="43" borderId="27" xfId="6" applyNumberFormat="1" applyFont="1" applyFill="1" applyBorder="1" applyAlignment="1">
      <alignment horizontal="right" vertical="top"/>
    </xf>
    <xf numFmtId="49" fontId="25" fillId="43" borderId="27" xfId="6" applyNumberFormat="1" applyFont="1" applyFill="1" applyBorder="1" applyAlignment="1">
      <alignment horizontal="center" vertical="center"/>
    </xf>
    <xf numFmtId="49" fontId="25" fillId="43" borderId="27" xfId="6" applyNumberFormat="1" applyFont="1" applyFill="1" applyBorder="1" applyAlignment="1">
      <alignment horizontal="left" vertical="center" wrapText="1"/>
    </xf>
    <xf numFmtId="0" fontId="23" fillId="0" borderId="13" xfId="1" applyFont="1" applyBorder="1" applyAlignment="1">
      <alignment horizontal="left" vertical="center" wrapText="1"/>
    </xf>
    <xf numFmtId="3" fontId="20" fillId="44" borderId="13" xfId="2" applyNumberFormat="1" applyFont="1" applyFill="1" applyBorder="1" applyAlignment="1">
      <alignment horizontal="center" vertical="center" wrapText="1"/>
    </xf>
    <xf numFmtId="3" fontId="25" fillId="0" borderId="13" xfId="2" applyNumberFormat="1" applyFont="1" applyFill="1" applyBorder="1" applyAlignment="1">
      <alignment horizontal="right" vertical="top" wrapText="1"/>
    </xf>
    <xf numFmtId="0" fontId="23" fillId="0" borderId="13" xfId="1" applyFont="1" applyFill="1" applyBorder="1"/>
    <xf numFmtId="0" fontId="23" fillId="0" borderId="13" xfId="1" applyFont="1" applyFill="1" applyBorder="1" applyAlignment="1">
      <alignment vertical="center"/>
    </xf>
    <xf numFmtId="0" fontId="23" fillId="0" borderId="13" xfId="1" applyFont="1" applyFill="1" applyBorder="1" applyAlignment="1">
      <alignment horizontal="left" vertical="center" wrapText="1"/>
    </xf>
    <xf numFmtId="0" fontId="23" fillId="0" borderId="0" xfId="1" applyFont="1" applyFill="1" applyBorder="1"/>
    <xf numFmtId="3" fontId="33" fillId="44" borderId="13" xfId="2" applyNumberFormat="1" applyFont="1" applyFill="1" applyBorder="1" applyAlignment="1">
      <alignment horizontal="center" vertical="center" wrapText="1"/>
    </xf>
    <xf numFmtId="49" fontId="21" fillId="0" borderId="13" xfId="3" applyNumberFormat="1" applyFont="1" applyFill="1" applyBorder="1" applyAlignment="1">
      <alignment horizontal="center" vertical="center"/>
    </xf>
    <xf numFmtId="3" fontId="20" fillId="44" borderId="13" xfId="1" applyNumberFormat="1" applyFont="1" applyFill="1" applyBorder="1" applyAlignment="1">
      <alignment horizontal="center" vertical="center" wrapText="1"/>
    </xf>
    <xf numFmtId="0" fontId="20" fillId="0" borderId="13" xfId="1" applyFont="1" applyFill="1" applyBorder="1" applyAlignment="1">
      <alignment vertical="center" wrapText="1"/>
    </xf>
    <xf numFmtId="0" fontId="96" fillId="0" borderId="13" xfId="1" applyFont="1" applyFill="1" applyBorder="1"/>
    <xf numFmtId="0" fontId="28" fillId="0" borderId="13" xfId="1" applyFont="1" applyFill="1" applyBorder="1"/>
    <xf numFmtId="0" fontId="21" fillId="0" borderId="13" xfId="1" applyFont="1" applyFill="1" applyBorder="1" applyAlignment="1">
      <alignment horizontal="right" vertical="top"/>
    </xf>
    <xf numFmtId="49" fontId="21" fillId="0" borderId="13" xfId="7" applyNumberFormat="1" applyFont="1" applyFill="1" applyBorder="1" applyAlignment="1">
      <alignment horizontal="right" vertical="top"/>
    </xf>
    <xf numFmtId="0" fontId="21" fillId="43" borderId="13" xfId="1" applyFont="1" applyFill="1" applyBorder="1" applyAlignment="1">
      <alignment vertical="center"/>
    </xf>
    <xf numFmtId="3" fontId="25" fillId="0" borderId="0" xfId="2" applyNumberFormat="1" applyFont="1" applyFill="1" applyAlignment="1">
      <alignment horizontal="left" vertical="center" wrapText="1"/>
    </xf>
    <xf numFmtId="0" fontId="19" fillId="0" borderId="0" xfId="1" applyFont="1" applyAlignment="1">
      <alignment horizontal="right" vertical="center"/>
    </xf>
    <xf numFmtId="0" fontId="19" fillId="0" borderId="0" xfId="1" applyFont="1" applyFill="1" applyAlignment="1">
      <alignment horizontal="right" vertical="center"/>
    </xf>
    <xf numFmtId="49" fontId="20" fillId="0" borderId="13" xfId="3" applyNumberFormat="1" applyFont="1" applyFill="1" applyBorder="1" applyAlignment="1">
      <alignment horizontal="right" vertical="center"/>
    </xf>
    <xf numFmtId="49" fontId="21" fillId="0" borderId="13" xfId="3" applyNumberFormat="1" applyFont="1" applyFill="1" applyBorder="1" applyAlignment="1">
      <alignment horizontal="right" vertical="center"/>
    </xf>
    <xf numFmtId="0" fontId="19" fillId="0" borderId="0" xfId="1" applyFont="1" applyAlignment="1">
      <alignment horizontal="right" vertical="top"/>
    </xf>
    <xf numFmtId="0" fontId="19" fillId="0" borderId="0" xfId="1" applyFont="1" applyFill="1" applyAlignment="1">
      <alignment horizontal="right" vertical="top"/>
    </xf>
    <xf numFmtId="49" fontId="20" fillId="0" borderId="27" xfId="3" applyNumberFormat="1" applyFont="1" applyFill="1" applyBorder="1" applyAlignment="1">
      <alignment horizontal="right" vertical="top"/>
    </xf>
    <xf numFmtId="49" fontId="20" fillId="0" borderId="13" xfId="3" applyNumberFormat="1" applyFont="1" applyFill="1" applyBorder="1" applyAlignment="1">
      <alignment horizontal="right" vertical="top"/>
    </xf>
    <xf numFmtId="49" fontId="21" fillId="0" borderId="13" xfId="3" applyNumberFormat="1" applyFont="1" applyFill="1" applyBorder="1" applyAlignment="1">
      <alignment horizontal="right" vertical="top"/>
    </xf>
    <xf numFmtId="49" fontId="27" fillId="0" borderId="13" xfId="3" applyNumberFormat="1" applyFont="1" applyFill="1" applyBorder="1" applyAlignment="1">
      <alignment horizontal="right" vertical="top"/>
    </xf>
    <xf numFmtId="0" fontId="23" fillId="0" borderId="13" xfId="1" applyFont="1" applyFill="1" applyBorder="1" applyAlignment="1">
      <alignment horizontal="right" vertical="top"/>
    </xf>
    <xf numFmtId="0" fontId="26" fillId="0" borderId="13" xfId="1" applyFont="1" applyFill="1" applyBorder="1" applyAlignment="1">
      <alignment horizontal="right" vertical="top"/>
    </xf>
    <xf numFmtId="0" fontId="27" fillId="0" borderId="13" xfId="1" applyFont="1" applyFill="1" applyBorder="1" applyAlignment="1">
      <alignment horizontal="right" vertical="top"/>
    </xf>
    <xf numFmtId="0" fontId="21" fillId="16" borderId="13" xfId="1" applyFont="1" applyFill="1" applyBorder="1" applyAlignment="1">
      <alignment horizontal="right" vertical="top"/>
    </xf>
    <xf numFmtId="0" fontId="28" fillId="41" borderId="13" xfId="1" applyFont="1" applyFill="1" applyBorder="1" applyAlignment="1">
      <alignment horizontal="right" vertical="top"/>
    </xf>
    <xf numFmtId="0" fontId="20" fillId="0" borderId="13" xfId="1" applyFont="1" applyFill="1" applyBorder="1" applyAlignment="1">
      <alignment horizontal="right" vertical="top"/>
    </xf>
    <xf numFmtId="0" fontId="94" fillId="0" borderId="13" xfId="1" applyFont="1" applyFill="1" applyBorder="1" applyAlignment="1">
      <alignment horizontal="right" vertical="top"/>
    </xf>
    <xf numFmtId="0" fontId="96" fillId="42" borderId="13" xfId="1" applyFont="1" applyFill="1" applyBorder="1" applyAlignment="1">
      <alignment horizontal="right" vertical="top"/>
    </xf>
    <xf numFmtId="3" fontId="28" fillId="41" borderId="13" xfId="2" applyNumberFormat="1" applyFont="1" applyFill="1" applyBorder="1" applyAlignment="1">
      <alignment horizontal="right" vertical="top" wrapText="1"/>
    </xf>
    <xf numFmtId="0" fontId="23" fillId="16" borderId="13" xfId="1" applyFont="1" applyFill="1" applyBorder="1" applyAlignment="1">
      <alignment horizontal="right" vertical="top" wrapText="1"/>
    </xf>
    <xf numFmtId="0" fontId="21" fillId="40" borderId="13" xfId="1" applyFont="1" applyFill="1" applyBorder="1" applyAlignment="1">
      <alignment horizontal="right" vertical="top"/>
    </xf>
    <xf numFmtId="3" fontId="20" fillId="0" borderId="13" xfId="2" applyNumberFormat="1" applyFont="1" applyFill="1" applyBorder="1" applyAlignment="1">
      <alignment horizontal="right" vertical="top" wrapText="1"/>
    </xf>
    <xf numFmtId="49" fontId="27" fillId="0" borderId="13" xfId="7" applyNumberFormat="1" applyFont="1" applyFill="1" applyBorder="1" applyAlignment="1">
      <alignment horizontal="right" vertical="top"/>
    </xf>
    <xf numFmtId="49" fontId="32" fillId="16" borderId="13" xfId="7" applyNumberFormat="1" applyFont="1" applyFill="1" applyBorder="1" applyAlignment="1">
      <alignment horizontal="right" vertical="top"/>
    </xf>
    <xf numFmtId="0" fontId="23" fillId="16" borderId="13" xfId="1" applyFont="1" applyFill="1" applyBorder="1" applyAlignment="1">
      <alignment horizontal="right" vertical="top"/>
    </xf>
    <xf numFmtId="0" fontId="25" fillId="0" borderId="13" xfId="1" applyFont="1" applyFill="1" applyBorder="1" applyAlignment="1">
      <alignment horizontal="right" vertical="top"/>
    </xf>
    <xf numFmtId="3" fontId="25" fillId="44" borderId="13" xfId="2" applyNumberFormat="1" applyFont="1" applyFill="1" applyBorder="1" applyAlignment="1">
      <alignment horizontal="center" vertical="center" wrapText="1"/>
    </xf>
    <xf numFmtId="3" fontId="27" fillId="44" borderId="13" xfId="2" applyNumberFormat="1" applyFont="1" applyFill="1" applyBorder="1" applyAlignment="1">
      <alignment horizontal="center" vertical="center" wrapText="1"/>
    </xf>
    <xf numFmtId="3" fontId="25" fillId="44" borderId="13" xfId="1" applyNumberFormat="1" applyFont="1" applyFill="1" applyBorder="1" applyAlignment="1">
      <alignment horizontal="center" vertical="center"/>
    </xf>
    <xf numFmtId="3" fontId="25" fillId="44" borderId="13" xfId="1" applyNumberFormat="1" applyFont="1" applyFill="1" applyBorder="1" applyAlignment="1">
      <alignment horizontal="center" vertical="center" wrapText="1"/>
    </xf>
    <xf numFmtId="3" fontId="28" fillId="44" borderId="13" xfId="2" applyNumberFormat="1" applyFont="1" applyFill="1" applyBorder="1" applyAlignment="1">
      <alignment horizontal="center" vertical="center" wrapText="1"/>
    </xf>
    <xf numFmtId="3" fontId="30" fillId="44" borderId="13" xfId="1" applyNumberFormat="1" applyFont="1" applyFill="1" applyBorder="1" applyAlignment="1">
      <alignment horizontal="center" vertical="center" wrapText="1"/>
    </xf>
    <xf numFmtId="3" fontId="32" fillId="0" borderId="13" xfId="2" applyNumberFormat="1" applyFont="1" applyFill="1" applyBorder="1" applyAlignment="1">
      <alignment horizontal="right" vertical="top" wrapText="1"/>
    </xf>
    <xf numFmtId="3" fontId="32" fillId="0" borderId="13" xfId="2" applyNumberFormat="1" applyFont="1" applyFill="1" applyBorder="1" applyAlignment="1">
      <alignment horizontal="left" vertical="center" wrapText="1"/>
    </xf>
    <xf numFmtId="49" fontId="21" fillId="0" borderId="13" xfId="7" applyNumberFormat="1" applyFont="1" applyFill="1" applyBorder="1" applyAlignment="1">
      <alignment horizontal="right" vertical="center"/>
    </xf>
    <xf numFmtId="49" fontId="21" fillId="0" borderId="13" xfId="6" applyNumberFormat="1" applyFont="1" applyFill="1" applyBorder="1" applyAlignment="1">
      <alignment horizontal="center" vertical="center"/>
    </xf>
    <xf numFmtId="0" fontId="21" fillId="0" borderId="0" xfId="1" applyFont="1" applyFill="1" applyAlignment="1">
      <alignment vertical="center"/>
    </xf>
    <xf numFmtId="49" fontId="21" fillId="0" borderId="13" xfId="3" applyNumberFormat="1" applyFont="1" applyFill="1" applyBorder="1" applyAlignment="1">
      <alignment horizontal="center" vertical="center" wrapText="1"/>
    </xf>
    <xf numFmtId="3" fontId="19" fillId="0" borderId="0" xfId="1" applyNumberFormat="1" applyFont="1" applyAlignment="1">
      <alignment horizontal="center" vertical="center"/>
    </xf>
    <xf numFmtId="49" fontId="100" fillId="0" borderId="13" xfId="7" applyNumberFormat="1" applyFont="1" applyFill="1" applyBorder="1" applyAlignment="1">
      <alignment horizontal="right" vertical="top"/>
    </xf>
    <xf numFmtId="49" fontId="33" fillId="0" borderId="13" xfId="7" applyNumberFormat="1" applyFont="1" applyFill="1" applyBorder="1" applyAlignment="1">
      <alignment horizontal="right" vertical="center"/>
    </xf>
    <xf numFmtId="49" fontId="33" fillId="0" borderId="13" xfId="6" applyNumberFormat="1" applyFont="1" applyFill="1" applyBorder="1" applyAlignment="1">
      <alignment horizontal="right" vertical="center"/>
    </xf>
    <xf numFmtId="49" fontId="33" fillId="0" borderId="13" xfId="6" applyNumberFormat="1" applyFont="1" applyFill="1" applyBorder="1" applyAlignment="1">
      <alignment horizontal="center" vertical="center"/>
    </xf>
    <xf numFmtId="0" fontId="33" fillId="0" borderId="0" xfId="1" applyFont="1" applyFill="1" applyAlignment="1">
      <alignment vertical="center"/>
    </xf>
    <xf numFmtId="49" fontId="21" fillId="0" borderId="12" xfId="3" applyNumberFormat="1" applyFont="1" applyFill="1" applyBorder="1" applyAlignment="1">
      <alignment horizontal="center" vertical="center" wrapText="1"/>
    </xf>
    <xf numFmtId="189" fontId="19" fillId="0" borderId="0" xfId="1" applyNumberFormat="1" applyFont="1" applyAlignment="1">
      <alignment horizontal="center" vertical="center"/>
    </xf>
    <xf numFmtId="189" fontId="19" fillId="0" borderId="0" xfId="2" applyNumberFormat="1" applyFont="1" applyFill="1" applyAlignment="1">
      <alignment horizontal="center" vertical="center" wrapText="1"/>
    </xf>
    <xf numFmtId="189" fontId="21" fillId="0" borderId="12" xfId="3" applyNumberFormat="1" applyFont="1" applyFill="1" applyBorder="1" applyAlignment="1">
      <alignment horizontal="center" vertical="center" wrapText="1"/>
    </xf>
    <xf numFmtId="189" fontId="27" fillId="0" borderId="13" xfId="2" applyNumberFormat="1" applyFont="1" applyFill="1" applyBorder="1" applyAlignment="1">
      <alignment horizontal="center" vertical="center" wrapText="1"/>
    </xf>
    <xf numFmtId="49" fontId="21" fillId="0" borderId="12" xfId="3" applyNumberFormat="1" applyFont="1" applyFill="1" applyBorder="1" applyAlignment="1">
      <alignment horizontal="center" vertical="center" wrapText="1"/>
    </xf>
    <xf numFmtId="49" fontId="21" fillId="0" borderId="12" xfId="3" applyNumberFormat="1" applyFont="1" applyFill="1" applyBorder="1" applyAlignment="1">
      <alignment horizontal="center" vertical="center" wrapText="1"/>
    </xf>
    <xf numFmtId="49" fontId="21" fillId="0" borderId="12" xfId="3" applyNumberFormat="1" applyFont="1" applyFill="1" applyBorder="1" applyAlignment="1">
      <alignment horizontal="center" vertical="center" wrapText="1"/>
    </xf>
    <xf numFmtId="3" fontId="92" fillId="15" borderId="13" xfId="2" applyNumberFormat="1" applyFont="1" applyFill="1" applyBorder="1" applyAlignment="1">
      <alignment horizontal="center" vertical="center" wrapText="1"/>
    </xf>
    <xf numFmtId="3" fontId="22" fillId="16" borderId="27" xfId="2" applyNumberFormat="1" applyFont="1" applyFill="1" applyBorder="1" applyAlignment="1">
      <alignment horizontal="center" vertical="center" wrapText="1"/>
    </xf>
    <xf numFmtId="3" fontId="22" fillId="16" borderId="13" xfId="2" applyNumberFormat="1" applyFont="1" applyFill="1" applyBorder="1" applyAlignment="1">
      <alignment horizontal="center" vertical="center" wrapText="1"/>
    </xf>
    <xf numFmtId="3" fontId="22" fillId="0" borderId="27" xfId="2" applyNumberFormat="1" applyFont="1" applyFill="1" applyBorder="1" applyAlignment="1">
      <alignment horizontal="center" vertical="center" wrapText="1"/>
    </xf>
    <xf numFmtId="3" fontId="22" fillId="44" borderId="26" xfId="2" applyNumberFormat="1" applyFont="1" applyFill="1" applyBorder="1" applyAlignment="1">
      <alignment horizontal="center" vertical="center" wrapText="1"/>
    </xf>
    <xf numFmtId="3" fontId="22" fillId="44" borderId="27" xfId="2" applyNumberFormat="1" applyFont="1" applyFill="1" applyBorder="1" applyAlignment="1">
      <alignment horizontal="center" vertical="center" wrapText="1"/>
    </xf>
    <xf numFmtId="49" fontId="21" fillId="0" borderId="10" xfId="3" applyNumberFormat="1" applyFont="1" applyFill="1" applyBorder="1" applyAlignment="1">
      <alignment horizontal="center" vertical="center" wrapText="1"/>
    </xf>
    <xf numFmtId="49" fontId="21" fillId="0" borderId="11" xfId="3" applyNumberFormat="1" applyFont="1" applyFill="1" applyBorder="1" applyAlignment="1">
      <alignment horizontal="center" vertical="center" wrapText="1"/>
    </xf>
    <xf numFmtId="49" fontId="21" fillId="0" borderId="12" xfId="3" applyNumberFormat="1" applyFont="1" applyFill="1" applyBorder="1" applyAlignment="1">
      <alignment horizontal="center" vertical="center" wrapText="1"/>
    </xf>
    <xf numFmtId="49" fontId="21" fillId="0" borderId="10" xfId="3" applyNumberFormat="1" applyFont="1" applyFill="1" applyBorder="1" applyAlignment="1">
      <alignment horizontal="center" vertical="center"/>
    </xf>
    <xf numFmtId="49" fontId="21" fillId="0" borderId="11" xfId="3" applyNumberFormat="1" applyFont="1" applyFill="1" applyBorder="1" applyAlignment="1">
      <alignment horizontal="center" vertical="center"/>
    </xf>
    <xf numFmtId="49" fontId="21" fillId="0" borderId="12" xfId="3" applyNumberFormat="1" applyFont="1" applyFill="1" applyBorder="1" applyAlignment="1">
      <alignment horizontal="center" vertical="center"/>
    </xf>
    <xf numFmtId="3" fontId="99" fillId="0" borderId="0" xfId="1" applyNumberFormat="1" applyFont="1" applyAlignment="1">
      <alignment horizontal="center" vertical="center"/>
    </xf>
    <xf numFmtId="3" fontId="95" fillId="0" borderId="0" xfId="2" applyNumberFormat="1" applyFont="1" applyFill="1" applyAlignment="1">
      <alignment horizontal="center" vertical="center" wrapText="1"/>
    </xf>
    <xf numFmtId="0" fontId="20" fillId="0" borderId="10" xfId="3" applyFont="1" applyFill="1" applyBorder="1" applyAlignment="1">
      <alignment horizontal="left" vertical="center"/>
    </xf>
    <xf numFmtId="0" fontId="20" fillId="0" borderId="11" xfId="3" applyFont="1" applyFill="1" applyBorder="1" applyAlignment="1">
      <alignment horizontal="left" vertical="center"/>
    </xf>
    <xf numFmtId="0" fontId="20" fillId="0" borderId="12" xfId="3" applyFont="1" applyFill="1" applyBorder="1" applyAlignment="1">
      <alignment horizontal="left" vertical="center"/>
    </xf>
    <xf numFmtId="0" fontId="25" fillId="0" borderId="11" xfId="3" applyFont="1" applyFill="1" applyBorder="1" applyAlignment="1">
      <alignment horizontal="center" vertical="center"/>
    </xf>
    <xf numFmtId="3" fontId="93" fillId="0" borderId="10" xfId="2" applyNumberFormat="1" applyFont="1" applyFill="1" applyBorder="1" applyAlignment="1">
      <alignment horizontal="left" vertical="center" wrapText="1"/>
    </xf>
    <xf numFmtId="3" fontId="93" fillId="0" borderId="11" xfId="2" applyNumberFormat="1" applyFont="1" applyFill="1" applyBorder="1" applyAlignment="1">
      <alignment horizontal="left" vertical="center" wrapText="1"/>
    </xf>
    <xf numFmtId="3" fontId="93" fillId="0" borderId="12" xfId="2" applyNumberFormat="1" applyFont="1" applyFill="1" applyBorder="1" applyAlignment="1">
      <alignment horizontal="left" vertical="center" wrapText="1"/>
    </xf>
    <xf numFmtId="3" fontId="22" fillId="16" borderId="28" xfId="2" applyNumberFormat="1" applyFont="1" applyFill="1" applyBorder="1" applyAlignment="1">
      <alignment horizontal="center" vertical="center" wrapText="1"/>
    </xf>
    <xf numFmtId="3" fontId="22" fillId="16" borderId="26" xfId="2" applyNumberFormat="1" applyFont="1" applyFill="1" applyBorder="1" applyAlignment="1">
      <alignment horizontal="center" vertical="center" wrapText="1"/>
    </xf>
    <xf numFmtId="0" fontId="20" fillId="0" borderId="13" xfId="3" applyFont="1" applyFill="1" applyBorder="1" applyAlignment="1">
      <alignment horizontal="left" vertical="center"/>
    </xf>
    <xf numFmtId="0" fontId="20" fillId="0" borderId="13" xfId="3" applyFont="1" applyFill="1" applyBorder="1" applyAlignment="1">
      <alignment horizontal="center" vertical="center"/>
    </xf>
    <xf numFmtId="189" fontId="22" fillId="0" borderId="27" xfId="2" applyNumberFormat="1" applyFont="1" applyFill="1" applyBorder="1" applyAlignment="1">
      <alignment horizontal="center" vertical="center" wrapText="1"/>
    </xf>
    <xf numFmtId="189" fontId="92" fillId="15" borderId="13" xfId="2" applyNumberFormat="1" applyFont="1" applyFill="1" applyBorder="1" applyAlignment="1">
      <alignment horizontal="center" vertical="center" wrapText="1"/>
    </xf>
  </cellXfs>
  <cellStyles count="8313">
    <cellStyle name="_���� �������� ����� -2010�1" xfId="24"/>
    <cellStyle name="_025  питание на 2011-2013гг" xfId="25"/>
    <cellStyle name="_Бюджет 2010 транс" xfId="26"/>
    <cellStyle name="_Бюджет 2010," xfId="27"/>
    <cellStyle name="_ДК 2010 лимит ЮКО..." xfId="28"/>
    <cellStyle name="_ДК на 2010 Аскар" xfId="29"/>
    <cellStyle name="_для Асели от 19.10.2011" xfId="30"/>
    <cellStyle name="_для Майраш" xfId="31"/>
    <cellStyle name="_для Маржан" xfId="32"/>
    <cellStyle name="_Доп.потребность на 2010г., новый вариант" xfId="33"/>
    <cellStyle name="_Дор карта 2010 УПТиАД" xfId="34"/>
    <cellStyle name="_Дор карта дороги 3.4" xfId="35"/>
    <cellStyle name="_Дор карта на 2010 год спорт, обр" xfId="36"/>
    <cellStyle name="_Доркарта_2010 спорт" xfId="37"/>
    <cellStyle name="_дороги 26.09.09." xfId="38"/>
    <cellStyle name="_Заработная плата по районам - 2006" xfId="39"/>
    <cellStyle name="_Заработная плата по районам - 2006_(опт вар) 19.07.10 ожидаемое по СГП" xfId="40"/>
    <cellStyle name="_Заработная плата по районам - 2006_025  питание на 2011-2013гг" xfId="41"/>
    <cellStyle name="_Заработная плата по районам - 2006_06.10.10г уточн план" xfId="42"/>
    <cellStyle name="_Заработная плата по районам - 2006_07.09.10 ожидаемое по СГП" xfId="43"/>
    <cellStyle name="_Заработная плата по районам - 2006_08.09.10 ожидаемое соцпрограммы" xfId="44"/>
    <cellStyle name="_Заработная плата по районам - 2006_08.09.10 ожидаемое соцпрограммы_План на 2011 г. 13.10.10гТК" xfId="45"/>
    <cellStyle name="_Заработная плата по районам - 2006_08.09.10 ожидаемое соцпрограммы_План на 2011 г. 15.10.10г" xfId="46"/>
    <cellStyle name="_Заработная плата по районам - 2006_09.02.10 ожидамое 007 - дети" xfId="47"/>
    <cellStyle name="_Заработная плата по районам - 2006_мэбп трансф общ хар-ра 2011-2013 гг" xfId="48"/>
    <cellStyle name="_Заработная плата по районам - 2006_Окончат 210510  004 2010-2012 г" xfId="49"/>
    <cellStyle name="_Заработная плата по районам - 2006_окончательный вариант" xfId="50"/>
    <cellStyle name="_Заработная плата по районам - 2006_окончательный вариант_План на 2011 г. 13.10.10гТК" xfId="51"/>
    <cellStyle name="_Заработная плата по районам - 2006_окончательный вариант_План на 2011 г. 15.10.10г" xfId="52"/>
    <cellStyle name="_Заработная плата по районам - 2006_План на 2011 г. 13.10.10гТК" xfId="53"/>
    <cellStyle name="_Заработная плата по районам - 2006_План на 2011 г. 15.10.10г" xfId="54"/>
    <cellStyle name="_Заработная плата по районам - 2006_План с остатками на 2011 г. 06.12.10г " xfId="55"/>
    <cellStyle name="_Заработная плата по районам - 2006_План с остатками на 2011 г. 24.11.10г ТК" xfId="56"/>
    <cellStyle name="_Заработная плата по районам - 2006_План с остатками на 2011 г. 26.10.10г ТК" xfId="57"/>
    <cellStyle name="_Заработная плата по районам - 2006_Расходы РБ на 2010 год, 2011-2013 годы" xfId="58"/>
    <cellStyle name="_Заработная плата по районам - 2006_уточнение 2010" xfId="59"/>
    <cellStyle name="_Заработная плата по районам - 2006_Формы ГУ к БЗ на 2011-2013гг" xfId="60"/>
    <cellStyle name="_Заявка по инвестпроектам на 2006-2007 годы УДП РК" xfId="61"/>
    <cellStyle name="_ЗРК№256 от 29.03.2010 прил1 рус" xfId="62"/>
    <cellStyle name="_Каналы на 2010" xfId="63"/>
    <cellStyle name="_МБ-2" xfId="64"/>
    <cellStyle name="_МБ-2 2" xfId="5381"/>
    <cellStyle name="_МБ-2_Анализ" xfId="65"/>
    <cellStyle name="_МБ-2_Анализ 2" xfId="5382"/>
    <cellStyle name="_МБ-2_Анализ 3.03.2011г." xfId="66"/>
    <cellStyle name="_МБ-2_Анализ 6.03.2011г." xfId="67"/>
    <cellStyle name="_МБ-2_Анализ 9.03.2011г." xfId="68"/>
    <cellStyle name="_МБ-2_Анализ_Приложение_рус _2012-2014_29,30" xfId="69"/>
    <cellStyle name="_МБ-2_Анализ_Приложение_рус _2012-2014_29,30 2" xfId="5383"/>
    <cellStyle name="_МБ-2_Копия Приложение_2010-2012 рус март" xfId="70"/>
    <cellStyle name="_МБ-2_Копия Приложение_2010-2012 рус март 2" xfId="5384"/>
    <cellStyle name="_МБ-2_Копия Приложение_2010-2012 рус март_Анализ" xfId="71"/>
    <cellStyle name="_МБ-2_Копия Приложение_2010-2012 рус март_Анализ 2" xfId="5385"/>
    <cellStyle name="_МБ-2_Копия Приложение_2010-2012 рус март_Анализ 3.03.2011г." xfId="72"/>
    <cellStyle name="_МБ-2_Копия Приложение_2010-2012 рус март_Анализ 6.03.2011г." xfId="73"/>
    <cellStyle name="_МБ-2_Копия Приложение_2010-2012 рус март_Анализ 9.03.2011г." xfId="74"/>
    <cellStyle name="_МБ-2_Копия Приложение_2010-2012 рус март_Анализ_Приложение_рус _2012-2014_29,30" xfId="75"/>
    <cellStyle name="_МБ-2_Копия Приложение_2010-2012 рус март_Анализ_Приложение_рус _2012-2014_29,30 2" xfId="5386"/>
    <cellStyle name="_МБ-2_Копия Приложение_2010-2012 рус март_Пр 4     11.05.11. ИКС" xfId="76"/>
    <cellStyle name="_МБ-2_Копия Приложение_2010-2012 рус март_Пр 4     11.05.11. ИКС 2" xfId="5387"/>
    <cellStyle name="_МБ-2_Копия Приложение_2010-2012 рус март_Пр 4     11.05.11. ИКС_Приложение_рус _2012-2014_29,30" xfId="77"/>
    <cellStyle name="_МБ-2_Копия Приложение_2010-2012 рус март_Пр 4     11.05.11. ИКС_Приложение_рус _2012-2014_29,30 2" xfId="5388"/>
    <cellStyle name="_МБ-2_Копия Приложение_2010-2012 рус март_Приложение 4 русс,каз 16.03.11. посл" xfId="78"/>
    <cellStyle name="_МБ-2_Копия Приложение_2010-2012 рус март_Приложение 4 русс,каз 16.03.11. посл 2" xfId="5389"/>
    <cellStyle name="_МБ-2_Копия Приложение_2010-2012 рус март_Приложение 4 русс,каз 16.03.11. посл_Приложение_рус _2012-2014_29,30" xfId="79"/>
    <cellStyle name="_МБ-2_Копия Приложение_2010-2012 рус март_Приложение 4 русс,каз 16.03.11. посл_Приложение_рус _2012-2014_29,30 2" xfId="5390"/>
    <cellStyle name="_МБ-2_Копия Приложение_2010-2012 рус март_Приложение_2010-2012 рус 04.08.10" xfId="80"/>
    <cellStyle name="_МБ-2_Копия Приложение_2010-2012 рус март_Приложение_2010-2012 рус 04.08.10 2" xfId="5391"/>
    <cellStyle name="_МБ-2_Копия Приложение_2010-2012 рус март_Приложение_2010-2012 рус 04.08.10_Анализ" xfId="81"/>
    <cellStyle name="_МБ-2_Копия Приложение_2010-2012 рус март_Приложение_2010-2012 рус 04.08.10_Анализ 2" xfId="5392"/>
    <cellStyle name="_МБ-2_Копия Приложение_2010-2012 рус март_Приложение_2010-2012 рус 04.08.10_Анализ 3.03.2011г." xfId="82"/>
    <cellStyle name="_МБ-2_Копия Приложение_2010-2012 рус март_Приложение_2010-2012 рус 04.08.10_Анализ 6.03.2011г." xfId="83"/>
    <cellStyle name="_МБ-2_Копия Приложение_2010-2012 рус март_Приложение_2010-2012 рус 04.08.10_Анализ 9.03.2011г." xfId="84"/>
    <cellStyle name="_МБ-2_Копия Приложение_2010-2012 рус март_Приложение_2010-2012 рус 04.08.10_Анализ_Приложение_рус _2012-2014_29,30" xfId="85"/>
    <cellStyle name="_МБ-2_Копия Приложение_2010-2012 рус март_Приложение_2010-2012 рус 04.08.10_Анализ_Приложение_рус _2012-2014_29,30 2" xfId="5393"/>
    <cellStyle name="_МБ-2_Копия Приложение_2010-2012 рус март_Приложение_2010-2012 рус 04.08.10_Пр 4     11.05.11. ИКС" xfId="86"/>
    <cellStyle name="_МБ-2_Копия Приложение_2010-2012 рус март_Приложение_2010-2012 рус 04.08.10_Пр 4     11.05.11. ИКС 2" xfId="5394"/>
    <cellStyle name="_МБ-2_Копия Приложение_2010-2012 рус март_Приложение_2010-2012 рус 04.08.10_Пр 4     11.05.11. ИКС_Приложение_рус _2012-2014_29,30" xfId="87"/>
    <cellStyle name="_МБ-2_Копия Приложение_2010-2012 рус март_Приложение_2010-2012 рус 04.08.10_Пр 4     11.05.11. ИКС_Приложение_рус _2012-2014_29,30 2" xfId="5395"/>
    <cellStyle name="_МБ-2_Копия Приложение_2010-2012 рус март_Приложение_2010-2012 рус 04.08.10_Приложение 4 русс,каз 16.03.11. посл" xfId="88"/>
    <cellStyle name="_МБ-2_Копия Приложение_2010-2012 рус март_Приложение_2010-2012 рус 04.08.10_Приложение 4 русс,каз 16.03.11. посл 2" xfId="5396"/>
    <cellStyle name="_МБ-2_Копия Приложение_2010-2012 рус март_Приложение_2010-2012 рус 04.08.10_Приложение 4 русс,каз 16.03.11. посл_Приложение_рус _2012-2014_29,30" xfId="89"/>
    <cellStyle name="_МБ-2_Копия Приложение_2010-2012 рус март_Приложение_2010-2012 рус 04.08.10_Приложение 4 русс,каз 16.03.11. посл_Приложение_рус _2012-2014_29,30 2" xfId="5397"/>
    <cellStyle name="_МБ-2_Копия Приложение_2010-2012 рус март_Приложение_2010-2012 рус 04.08.10_Приложение_реал_рус 2011-2013 Уточнение" xfId="90"/>
    <cellStyle name="_МБ-2_Копия Приложение_2010-2012 рус март_Приложение_2010-2012 рус 04.08.10_Приложение_реал_рус 2011-2013 Уточнение 2" xfId="5398"/>
    <cellStyle name="_МБ-2_Копия Приложение_2010-2012 рус март_Приложение_2010-2012 рус 04.08.10_Приложение_реал_рус 2011-2013 Уточнение_Приложение_рус _2012-2014_29,30" xfId="91"/>
    <cellStyle name="_МБ-2_Копия Приложение_2010-2012 рус март_Приложение_2010-2012 рус 04.08.10_Приложение_реал_рус 2011-2013 Уточнение_Приложение_рус _2012-2014_29,30 2" xfId="5399"/>
    <cellStyle name="_МБ-2_Копия Приложение_2010-2012 рус март_Приложение_2010-2012 рус 04.08.10_Приложение_рус _2012-2014_29,30" xfId="92"/>
    <cellStyle name="_МБ-2_Копия Приложение_2010-2012 рус март_Приложение_2010-2012 рус 04.08.10_Приложение_рус _2012-2014_29,30 2" xfId="5400"/>
    <cellStyle name="_МБ-2_Копия Приложение_2010-2012 рус март_Приложение_2010-2012 рус 04.08.10_приложения 2012 рус" xfId="93"/>
    <cellStyle name="_МБ-2_Копия Приложение_2010-2012 рус март_Приложение_2010-2012 рус 04.08.10_приложения 2012 рус 2" xfId="5401"/>
    <cellStyle name="_МБ-2_Копия Приложение_2010-2012 рус март_Приложение_пост_рус_авг" xfId="94"/>
    <cellStyle name="_МБ-2_Копия Приложение_2010-2012 рус март_Приложение_пост_рус_авг 2" xfId="5402"/>
    <cellStyle name="_МБ-2_Копия Приложение_2010-2012 рус март_Приложение_пост_рус_авг_Анализ" xfId="95"/>
    <cellStyle name="_МБ-2_Копия Приложение_2010-2012 рус март_Приложение_пост_рус_авг_Анализ 2" xfId="5403"/>
    <cellStyle name="_МБ-2_Копия Приложение_2010-2012 рус март_Приложение_пост_рус_авг_Анализ 3.03.2011г." xfId="96"/>
    <cellStyle name="_МБ-2_Копия Приложение_2010-2012 рус март_Приложение_пост_рус_авг_Анализ 6.03.2011г." xfId="97"/>
    <cellStyle name="_МБ-2_Копия Приложение_2010-2012 рус март_Приложение_пост_рус_авг_Анализ 9.03.2011г." xfId="98"/>
    <cellStyle name="_МБ-2_Копия Приложение_2010-2012 рус март_Приложение_пост_рус_авг_Анализ_Приложение_рус _2012-2014_29,30" xfId="99"/>
    <cellStyle name="_МБ-2_Копия Приложение_2010-2012 рус март_Приложение_пост_рус_авг_Анализ_Приложение_рус _2012-2014_29,30 2" xfId="5404"/>
    <cellStyle name="_МБ-2_Копия Приложение_2010-2012 рус март_Приложение_пост_рус_авг_Пр 4     11.05.11. ИКС" xfId="100"/>
    <cellStyle name="_МБ-2_Копия Приложение_2010-2012 рус март_Приложение_пост_рус_авг_Пр 4     11.05.11. ИКС 2" xfId="5405"/>
    <cellStyle name="_МБ-2_Копия Приложение_2010-2012 рус март_Приложение_пост_рус_авг_Пр 4     11.05.11. ИКС_Приложение_рус _2012-2014_29,30" xfId="101"/>
    <cellStyle name="_МБ-2_Копия Приложение_2010-2012 рус март_Приложение_пост_рус_авг_Пр 4     11.05.11. ИКС_Приложение_рус _2012-2014_29,30 2" xfId="5406"/>
    <cellStyle name="_МБ-2_Копия Приложение_2010-2012 рус март_Приложение_пост_рус_авг_Приложение 4 русс,каз 16.03.11. посл" xfId="102"/>
    <cellStyle name="_МБ-2_Копия Приложение_2010-2012 рус март_Приложение_пост_рус_авг_Приложение 4 русс,каз 16.03.11. посл 2" xfId="5407"/>
    <cellStyle name="_МБ-2_Копия Приложение_2010-2012 рус март_Приложение_пост_рус_авг_Приложение 4 русс,каз 16.03.11. посл_Приложение_рус _2012-2014_29,30" xfId="103"/>
    <cellStyle name="_МБ-2_Копия Приложение_2010-2012 рус март_Приложение_пост_рус_авг_Приложение 4 русс,каз 16.03.11. посл_Приложение_рус _2012-2014_29,30 2" xfId="5408"/>
    <cellStyle name="_МБ-2_Копия Приложение_2010-2012 рус март_Приложение_пост_рус_авг_Приложение_реал_рус 2011-2013 Уточнение" xfId="104"/>
    <cellStyle name="_МБ-2_Копия Приложение_2010-2012 рус март_Приложение_пост_рус_авг_Приложение_реал_рус 2011-2013 Уточнение 2" xfId="5409"/>
    <cellStyle name="_МБ-2_Копия Приложение_2010-2012 рус март_Приложение_пост_рус_авг_Приложение_реал_рус 2011-2013 Уточнение_Приложение_рус _2012-2014_29,30" xfId="105"/>
    <cellStyle name="_МБ-2_Копия Приложение_2010-2012 рус март_Приложение_пост_рус_авг_Приложение_реал_рус 2011-2013 Уточнение_Приложение_рус _2012-2014_29,30 2" xfId="5410"/>
    <cellStyle name="_МБ-2_Копия Приложение_2010-2012 рус март_Приложение_пост_рус_авг_Приложение_рус _2012-2014_29,30" xfId="106"/>
    <cellStyle name="_МБ-2_Копия Приложение_2010-2012 рус март_Приложение_пост_рус_авг_Приложение_рус _2012-2014_29,30 2" xfId="5411"/>
    <cellStyle name="_МБ-2_Копия Приложение_2010-2012 рус март_Приложение_пост_рус_авг_приложения 2012 рус" xfId="107"/>
    <cellStyle name="_МБ-2_Копия Приложение_2010-2012 рус март_Приложение_пост_рус_авг_приложения 2012 рус 2" xfId="5412"/>
    <cellStyle name="_МБ-2_Копия Приложение_2010-2012 рус март_Приложение_реал_рус 2011-2013 Уточнение" xfId="108"/>
    <cellStyle name="_МБ-2_Копия Приложение_2010-2012 рус март_Приложение_реал_рус 2011-2013 Уточнение 2" xfId="5413"/>
    <cellStyle name="_МБ-2_Копия Приложение_2010-2012 рус март_Приложение_реал_рус 2011-2013 Уточнение_Приложение_рус _2012-2014_29,30" xfId="109"/>
    <cellStyle name="_МБ-2_Копия Приложение_2010-2012 рус март_Приложение_реал_рус 2011-2013 Уточнение_Приложение_рус _2012-2014_29,30 2" xfId="5414"/>
    <cellStyle name="_МБ-2_Копия Приложение_2010-2012 рус март_Приложение_рус _2012-2014_29,30" xfId="110"/>
    <cellStyle name="_МБ-2_Копия Приложение_2010-2012 рус март_Приложение_рус _2012-2014_29,30 2" xfId="5415"/>
    <cellStyle name="_МБ-2_Копия Приложение_2010-2012 рус март_приложения 2012 рус" xfId="111"/>
    <cellStyle name="_МБ-2_Копия Приложение_2010-2012 рус март_приложения 2012 рус 2" xfId="5416"/>
    <cellStyle name="_МБ-2_Пр 4     11.05.11. ИКС" xfId="112"/>
    <cellStyle name="_МБ-2_Пр 4     11.05.11. ИКС 2" xfId="5417"/>
    <cellStyle name="_МБ-2_Пр 4     11.05.11. ИКС_Приложение_рус _2012-2014_29,30" xfId="113"/>
    <cellStyle name="_МБ-2_Пр 4     11.05.11. ИКС_Приложение_рус _2012-2014_29,30 2" xfId="5418"/>
    <cellStyle name="_МБ-2_прил4р_к" xfId="114"/>
    <cellStyle name="_МБ-2_прил4р_к 2" xfId="115"/>
    <cellStyle name="_МБ-2_прил4р_к 2 2" xfId="5419"/>
    <cellStyle name="_МБ-2_прил4р_к 3" xfId="5420"/>
    <cellStyle name="_МБ-2_прил4р_к_Анализ" xfId="116"/>
    <cellStyle name="_МБ-2_прил4р_к_Анализ 2" xfId="5421"/>
    <cellStyle name="_МБ-2_прил4р_к_Анализ 3.03.2011г." xfId="117"/>
    <cellStyle name="_МБ-2_прил4р_к_Анализ 6.03.2011г." xfId="118"/>
    <cellStyle name="_МБ-2_прил4р_к_Анализ 9.03.2011г." xfId="119"/>
    <cellStyle name="_МБ-2_прил4р_к_Анализ_Приложение_рус _2012-2014_29,30" xfId="120"/>
    <cellStyle name="_МБ-2_прил4р_к_Анализ_Приложение_рус _2012-2014_29,30 2" xfId="5422"/>
    <cellStyle name="_МБ-2_прил4р_к_Пр 4     11.05.11. ИКС" xfId="121"/>
    <cellStyle name="_МБ-2_прил4р_к_Пр 4     11.05.11. ИКС 2" xfId="5423"/>
    <cellStyle name="_МБ-2_прил4р_к_Пр 4     11.05.11. ИКС_Приложение_рус _2012-2014_29,30" xfId="122"/>
    <cellStyle name="_МБ-2_прил4р_к_Пр 4     11.05.11. ИКС_Приложение_рус _2012-2014_29,30 2" xfId="5424"/>
    <cellStyle name="_МБ-2_прил4р_к_Приложение 4 русс,каз 16.03.11. посл" xfId="123"/>
    <cellStyle name="_МБ-2_прил4р_к_Приложение 4 русс,каз 16.03.11. посл 2" xfId="5425"/>
    <cellStyle name="_МБ-2_прил4р_к_Приложение 4 русс,каз 16.03.11. посл_Приложение_рус _2012-2014_29,30" xfId="124"/>
    <cellStyle name="_МБ-2_прил4р_к_Приложение 4 русс,каз 16.03.11. посл_Приложение_рус _2012-2014_29,30 2" xfId="5426"/>
    <cellStyle name="_МБ-2_прил4р_к_Приложение_пост_каз_авг" xfId="125"/>
    <cellStyle name="_МБ-2_прил4р_к_Приложение_пост_каз_авг 2" xfId="5427"/>
    <cellStyle name="_МБ-2_прил4р_к_Приложение_пост_каз_авг_Анализ" xfId="126"/>
    <cellStyle name="_МБ-2_прил4р_к_Приложение_пост_каз_авг_Анализ 2" xfId="5428"/>
    <cellStyle name="_МБ-2_прил4р_к_Приложение_пост_каз_авг_Анализ 3.03.2011г." xfId="127"/>
    <cellStyle name="_МБ-2_прил4р_к_Приложение_пост_каз_авг_Анализ 6.03.2011г." xfId="128"/>
    <cellStyle name="_МБ-2_прил4р_к_Приложение_пост_каз_авг_Анализ 9.03.2011г." xfId="129"/>
    <cellStyle name="_МБ-2_прил4р_к_Приложение_пост_каз_авг_Анализ_Приложение_рус _2012-2014_29,30" xfId="130"/>
    <cellStyle name="_МБ-2_прил4р_к_Приложение_пост_каз_авг_Анализ_Приложение_рус _2012-2014_29,30 2" xfId="5429"/>
    <cellStyle name="_МБ-2_прил4р_к_Приложение_пост_каз_авг_Пр 4     11.05.11. ИКС" xfId="131"/>
    <cellStyle name="_МБ-2_прил4р_к_Приложение_пост_каз_авг_Пр 4     11.05.11. ИКС 2" xfId="5430"/>
    <cellStyle name="_МБ-2_прил4р_к_Приложение_пост_каз_авг_Пр 4     11.05.11. ИКС_Приложение_рус _2012-2014_29,30" xfId="132"/>
    <cellStyle name="_МБ-2_прил4р_к_Приложение_пост_каз_авг_Пр 4     11.05.11. ИКС_Приложение_рус _2012-2014_29,30 2" xfId="5431"/>
    <cellStyle name="_МБ-2_прил4р_к_Приложение_пост_каз_авг_Приложение 4 русс,каз 16.03.11. посл" xfId="133"/>
    <cellStyle name="_МБ-2_прил4р_к_Приложение_пост_каз_авг_Приложение 4 русс,каз 16.03.11. посл 2" xfId="5432"/>
    <cellStyle name="_МБ-2_прил4р_к_Приложение_пост_каз_авг_Приложение 4 русс,каз 16.03.11. посл_Приложение_рус _2012-2014_29,30" xfId="134"/>
    <cellStyle name="_МБ-2_прил4р_к_Приложение_пост_каз_авг_Приложение 4 русс,каз 16.03.11. посл_Приложение_рус _2012-2014_29,30 2" xfId="5433"/>
    <cellStyle name="_МБ-2_прил4р_к_Приложение_пост_каз_авг_Приложение_реал_рус 2011-2013 Уточнение" xfId="135"/>
    <cellStyle name="_МБ-2_прил4р_к_Приложение_пост_каз_авг_Приложение_реал_рус 2011-2013 Уточнение 2" xfId="5434"/>
    <cellStyle name="_МБ-2_прил4р_к_Приложение_пост_каз_авг_Приложение_реал_рус 2011-2013 Уточнение_Приложение_рус _2012-2014_29,30" xfId="136"/>
    <cellStyle name="_МБ-2_прил4р_к_Приложение_пост_каз_авг_Приложение_реал_рус 2011-2013 Уточнение_Приложение_рус _2012-2014_29,30 2" xfId="5435"/>
    <cellStyle name="_МБ-2_прил4р_к_Приложение_пост_каз_авг_Приложение_рус _2012-2014_29,30" xfId="137"/>
    <cellStyle name="_МБ-2_прил4р_к_Приложение_пост_каз_авг_Приложение_рус _2012-2014_29,30 2" xfId="5436"/>
    <cellStyle name="_МБ-2_прил4р_к_Приложение_пост_каз_авг_приложения 2012 рус" xfId="138"/>
    <cellStyle name="_МБ-2_прил4р_к_Приложение_пост_каз_авг_приложения 2012 рус 2" xfId="5437"/>
    <cellStyle name="_МБ-2_прил4р_к_Приложение_пост_рус_авг" xfId="139"/>
    <cellStyle name="_МБ-2_прил4р_к_Приложение_пост_рус_авг 2" xfId="5438"/>
    <cellStyle name="_МБ-2_прил4р_к_Приложение_пост_рус_авг_Анализ" xfId="140"/>
    <cellStyle name="_МБ-2_прил4р_к_Приложение_пост_рус_авг_Анализ 2" xfId="5439"/>
    <cellStyle name="_МБ-2_прил4р_к_Приложение_пост_рус_авг_Анализ 3.03.2011г." xfId="141"/>
    <cellStyle name="_МБ-2_прил4р_к_Приложение_пост_рус_авг_Анализ 6.03.2011г." xfId="142"/>
    <cellStyle name="_МБ-2_прил4р_к_Приложение_пост_рус_авг_Анализ 9.03.2011г." xfId="143"/>
    <cellStyle name="_МБ-2_прил4р_к_Приложение_пост_рус_авг_Анализ_Приложение_рус _2012-2014_29,30" xfId="144"/>
    <cellStyle name="_МБ-2_прил4р_к_Приложение_пост_рус_авг_Анализ_Приложение_рус _2012-2014_29,30 2" xfId="5440"/>
    <cellStyle name="_МБ-2_прил4р_к_Приложение_пост_рус_авг_Пр 4     11.05.11. ИКС" xfId="145"/>
    <cellStyle name="_МБ-2_прил4р_к_Приложение_пост_рус_авг_Пр 4     11.05.11. ИКС 2" xfId="5441"/>
    <cellStyle name="_МБ-2_прил4р_к_Приложение_пост_рус_авг_Пр 4     11.05.11. ИКС_Приложение_рус _2012-2014_29,30" xfId="146"/>
    <cellStyle name="_МБ-2_прил4р_к_Приложение_пост_рус_авг_Пр 4     11.05.11. ИКС_Приложение_рус _2012-2014_29,30 2" xfId="5442"/>
    <cellStyle name="_МБ-2_прил4р_к_Приложение_пост_рус_авг_Приложение 4 русс,каз 16.03.11. посл" xfId="147"/>
    <cellStyle name="_МБ-2_прил4р_к_Приложение_пост_рус_авг_Приложение 4 русс,каз 16.03.11. посл 2" xfId="5443"/>
    <cellStyle name="_МБ-2_прил4р_к_Приложение_пост_рус_авг_Приложение 4 русс,каз 16.03.11. посл_Приложение_рус _2012-2014_29,30" xfId="148"/>
    <cellStyle name="_МБ-2_прил4р_к_Приложение_пост_рус_авг_Приложение 4 русс,каз 16.03.11. посл_Приложение_рус _2012-2014_29,30 2" xfId="5444"/>
    <cellStyle name="_МБ-2_прил4р_к_Приложение_пост_рус_авг_Приложение_реал_рус 2011-2013 Уточнение" xfId="149"/>
    <cellStyle name="_МБ-2_прил4р_к_Приложение_пост_рус_авг_Приложение_реал_рус 2011-2013 Уточнение 2" xfId="5445"/>
    <cellStyle name="_МБ-2_прил4р_к_Приложение_пост_рус_авг_Приложение_реал_рус 2011-2013 Уточнение_Приложение_рус _2012-2014_29,30" xfId="150"/>
    <cellStyle name="_МБ-2_прил4р_к_Приложение_пост_рус_авг_Приложение_реал_рус 2011-2013 Уточнение_Приложение_рус _2012-2014_29,30 2" xfId="5446"/>
    <cellStyle name="_МБ-2_прил4р_к_Приложение_пост_рус_авг_Приложение_рус _2012-2014_29,30" xfId="151"/>
    <cellStyle name="_МБ-2_прил4р_к_Приложение_пост_рус_авг_Приложение_рус _2012-2014_29,30 2" xfId="5447"/>
    <cellStyle name="_МБ-2_прил4р_к_Приложение_пост_рус_авг_приложения 2012 рус" xfId="152"/>
    <cellStyle name="_МБ-2_прил4р_к_Приложение_пост_рус_авг_приложения 2012 рус 2" xfId="5448"/>
    <cellStyle name="_МБ-2_прил4р_к_Приложение_реал_рус 2011-2013 Уточнение" xfId="153"/>
    <cellStyle name="_МБ-2_прил4р_к_Приложение_реал_рус 2011-2013 Уточнение 2" xfId="5449"/>
    <cellStyle name="_МБ-2_прил4р_к_Приложение_реал_рус 2011-2013 Уточнение_Приложение_рус _2012-2014_29,30" xfId="154"/>
    <cellStyle name="_МБ-2_прил4р_к_Приложение_реал_рус 2011-2013 Уточнение_Приложение_рус _2012-2014_29,30 2" xfId="5450"/>
    <cellStyle name="_МБ-2_прил4р_к_Приложение_рус _2012-2014_29,30" xfId="155"/>
    <cellStyle name="_МБ-2_прил4р_к_Приложение_рус _2012-2014_29,30 2" xfId="5451"/>
    <cellStyle name="_МБ-2_прил4р_к_приложения 2012 рус" xfId="156"/>
    <cellStyle name="_МБ-2_прил4р_к_приложения 2012 рус 2" xfId="5452"/>
    <cellStyle name="_МБ-2_Приложение 4 русс,каз 16.03.11. посл" xfId="157"/>
    <cellStyle name="_МБ-2_Приложение 4 русс,каз 16.03.11. посл 2" xfId="5453"/>
    <cellStyle name="_МБ-2_Приложение 4 русс,каз 16.03.11. посл_Приложение_рус _2012-2014_29,30" xfId="158"/>
    <cellStyle name="_МБ-2_Приложение 4 русс,каз 16.03.11. посл_Приложение_рус _2012-2014_29,30 2" xfId="5454"/>
    <cellStyle name="_МБ-2_Приложение_2010-2012 каз 04.08.10_ДК-2020" xfId="159"/>
    <cellStyle name="_МБ-2_Приложение_2010-2012 каз 04.08.10_ДК-2020 2" xfId="5455"/>
    <cellStyle name="_МБ-2_Приложение_2010-2012 каз 04.08.10_ДК-2020_Анализ" xfId="160"/>
    <cellStyle name="_МБ-2_Приложение_2010-2012 каз 04.08.10_ДК-2020_Анализ 2" xfId="5456"/>
    <cellStyle name="_МБ-2_Приложение_2010-2012 каз 04.08.10_ДК-2020_Анализ 3.03.2011г." xfId="161"/>
    <cellStyle name="_МБ-2_Приложение_2010-2012 каз 04.08.10_ДК-2020_Анализ 6.03.2011г." xfId="162"/>
    <cellStyle name="_МБ-2_Приложение_2010-2012 каз 04.08.10_ДК-2020_Анализ 9.03.2011г." xfId="163"/>
    <cellStyle name="_МБ-2_Приложение_2010-2012 каз 04.08.10_ДК-2020_Анализ_Приложение_рус _2012-2014_29,30" xfId="164"/>
    <cellStyle name="_МБ-2_Приложение_2010-2012 каз 04.08.10_ДК-2020_Анализ_Приложение_рус _2012-2014_29,30 2" xfId="5457"/>
    <cellStyle name="_МБ-2_Приложение_2010-2012 каз 04.08.10_ДК-2020_Пр 4     11.05.11. ИКС" xfId="165"/>
    <cellStyle name="_МБ-2_Приложение_2010-2012 каз 04.08.10_ДК-2020_Пр 4     11.05.11. ИКС 2" xfId="5458"/>
    <cellStyle name="_МБ-2_Приложение_2010-2012 каз 04.08.10_ДК-2020_Пр 4     11.05.11. ИКС_Приложение_рус _2012-2014_29,30" xfId="166"/>
    <cellStyle name="_МБ-2_Приложение_2010-2012 каз 04.08.10_ДК-2020_Пр 4     11.05.11. ИКС_Приложение_рус _2012-2014_29,30 2" xfId="5459"/>
    <cellStyle name="_МБ-2_Приложение_2010-2012 каз 04.08.10_ДК-2020_Приложение 4 русс,каз 16.03.11. посл" xfId="167"/>
    <cellStyle name="_МБ-2_Приложение_2010-2012 каз 04.08.10_ДК-2020_Приложение 4 русс,каз 16.03.11. посл 2" xfId="5460"/>
    <cellStyle name="_МБ-2_Приложение_2010-2012 каз 04.08.10_ДК-2020_Приложение 4 русс,каз 16.03.11. посл_Приложение_рус _2012-2014_29,30" xfId="168"/>
    <cellStyle name="_МБ-2_Приложение_2010-2012 каз 04.08.10_ДК-2020_Приложение 4 русс,каз 16.03.11. посл_Приложение_рус _2012-2014_29,30 2" xfId="5461"/>
    <cellStyle name="_МБ-2_Приложение_2010-2012 каз 04.08.10_ДК-2020_Приложение_реал_рус 2011-2013 Уточнение" xfId="169"/>
    <cellStyle name="_МБ-2_Приложение_2010-2012 каз 04.08.10_ДК-2020_Приложение_реал_рус 2011-2013 Уточнение 2" xfId="5462"/>
    <cellStyle name="_МБ-2_Приложение_2010-2012 каз 04.08.10_ДК-2020_Приложение_реал_рус 2011-2013 Уточнение_Приложение_рус _2012-2014_29,30" xfId="170"/>
    <cellStyle name="_МБ-2_Приложение_2010-2012 каз 04.08.10_ДК-2020_Приложение_реал_рус 2011-2013 Уточнение_Приложение_рус _2012-2014_29,30 2" xfId="5463"/>
    <cellStyle name="_МБ-2_Приложение_2010-2012 каз 04.08.10_ДК-2020_Приложение_рус _2012-2014_29,30" xfId="171"/>
    <cellStyle name="_МБ-2_Приложение_2010-2012 каз 04.08.10_ДК-2020_Приложение_рус _2012-2014_29,30 2" xfId="5464"/>
    <cellStyle name="_МБ-2_Приложение_2010-2012 каз 04.08.10_ДК-2020_приложения 2012 рус" xfId="172"/>
    <cellStyle name="_МБ-2_Приложение_2010-2012 каз 04.08.10_ДК-2020_приложения 2012 рус 2" xfId="5465"/>
    <cellStyle name="_МБ-2_Приложение_2010-2012 каз_март" xfId="173"/>
    <cellStyle name="_МБ-2_Приложение_2010-2012 каз_март 2" xfId="174"/>
    <cellStyle name="_МБ-2_Приложение_2010-2012 каз_март 2 2" xfId="5466"/>
    <cellStyle name="_МБ-2_Приложение_2010-2012 каз_март 3" xfId="5467"/>
    <cellStyle name="_МБ-2_Приложение_2010-2012 каз_март_Анализ" xfId="175"/>
    <cellStyle name="_МБ-2_Приложение_2010-2012 каз_март_Анализ 2" xfId="5468"/>
    <cellStyle name="_МБ-2_Приложение_2010-2012 каз_март_Анализ 3.03.2011г." xfId="176"/>
    <cellStyle name="_МБ-2_Приложение_2010-2012 каз_март_Анализ 6.03.2011г." xfId="177"/>
    <cellStyle name="_МБ-2_Приложение_2010-2012 каз_март_Анализ 9.03.2011г." xfId="178"/>
    <cellStyle name="_МБ-2_Приложение_2010-2012 каз_март_Анализ_Приложение_рус _2012-2014_29,30" xfId="179"/>
    <cellStyle name="_МБ-2_Приложение_2010-2012 каз_март_Анализ_Приложение_рус _2012-2014_29,30 2" xfId="5469"/>
    <cellStyle name="_МБ-2_Приложение_2010-2012 каз_март_Пр 4     11.05.11. ИКС" xfId="180"/>
    <cellStyle name="_МБ-2_Приложение_2010-2012 каз_март_Пр 4     11.05.11. ИКС 2" xfId="5470"/>
    <cellStyle name="_МБ-2_Приложение_2010-2012 каз_март_Пр 4     11.05.11. ИКС_Приложение_рус _2012-2014_29,30" xfId="181"/>
    <cellStyle name="_МБ-2_Приложение_2010-2012 каз_март_Пр 4     11.05.11. ИКС_Приложение_рус _2012-2014_29,30 2" xfId="5471"/>
    <cellStyle name="_МБ-2_Приложение_2010-2012 каз_март_Приложение 4 русс,каз 16.03.11. посл" xfId="182"/>
    <cellStyle name="_МБ-2_Приложение_2010-2012 каз_март_Приложение 4 русс,каз 16.03.11. посл 2" xfId="5472"/>
    <cellStyle name="_МБ-2_Приложение_2010-2012 каз_март_Приложение 4 русс,каз 16.03.11. посл_Приложение_рус _2012-2014_29,30" xfId="183"/>
    <cellStyle name="_МБ-2_Приложение_2010-2012 каз_март_Приложение 4 русс,каз 16.03.11. посл_Приложение_рус _2012-2014_29,30 2" xfId="5473"/>
    <cellStyle name="_МБ-2_Приложение_2010-2012 каз_март_Приложение_пост_каз_авг" xfId="184"/>
    <cellStyle name="_МБ-2_Приложение_2010-2012 каз_март_Приложение_пост_каз_авг 2" xfId="5474"/>
    <cellStyle name="_МБ-2_Приложение_2010-2012 каз_март_Приложение_пост_каз_авг_Анализ" xfId="185"/>
    <cellStyle name="_МБ-2_Приложение_2010-2012 каз_март_Приложение_пост_каз_авг_Анализ 2" xfId="5475"/>
    <cellStyle name="_МБ-2_Приложение_2010-2012 каз_март_Приложение_пост_каз_авг_Анализ 3.03.2011г." xfId="186"/>
    <cellStyle name="_МБ-2_Приложение_2010-2012 каз_март_Приложение_пост_каз_авг_Анализ 6.03.2011г." xfId="187"/>
    <cellStyle name="_МБ-2_Приложение_2010-2012 каз_март_Приложение_пост_каз_авг_Анализ 9.03.2011г." xfId="188"/>
    <cellStyle name="_МБ-2_Приложение_2010-2012 каз_март_Приложение_пост_каз_авг_Анализ_Приложение_рус _2012-2014_29,30" xfId="189"/>
    <cellStyle name="_МБ-2_Приложение_2010-2012 каз_март_Приложение_пост_каз_авг_Анализ_Приложение_рус _2012-2014_29,30 2" xfId="5476"/>
    <cellStyle name="_МБ-2_Приложение_2010-2012 каз_март_Приложение_пост_каз_авг_Пр 4     11.05.11. ИКС" xfId="190"/>
    <cellStyle name="_МБ-2_Приложение_2010-2012 каз_март_Приложение_пост_каз_авг_Пр 4     11.05.11. ИКС 2" xfId="5477"/>
    <cellStyle name="_МБ-2_Приложение_2010-2012 каз_март_Приложение_пост_каз_авг_Пр 4     11.05.11. ИКС_Приложение_рус _2012-2014_29,30" xfId="191"/>
    <cellStyle name="_МБ-2_Приложение_2010-2012 каз_март_Приложение_пост_каз_авг_Пр 4     11.05.11. ИКС_Приложение_рус _2012-2014_29,30 2" xfId="5478"/>
    <cellStyle name="_МБ-2_Приложение_2010-2012 каз_март_Приложение_пост_каз_авг_Приложение 4 русс,каз 16.03.11. посл" xfId="192"/>
    <cellStyle name="_МБ-2_Приложение_2010-2012 каз_март_Приложение_пост_каз_авг_Приложение 4 русс,каз 16.03.11. посл 2" xfId="5479"/>
    <cellStyle name="_МБ-2_Приложение_2010-2012 каз_март_Приложение_пост_каз_авг_Приложение 4 русс,каз 16.03.11. посл_Приложение_рус _2012-2014_29,30" xfId="193"/>
    <cellStyle name="_МБ-2_Приложение_2010-2012 каз_март_Приложение_пост_каз_авг_Приложение 4 русс,каз 16.03.11. посл_Приложение_рус _2012-2014_29,30 2" xfId="5480"/>
    <cellStyle name="_МБ-2_Приложение_2010-2012 каз_март_Приложение_пост_каз_авг_Приложение_реал_рус 2011-2013 Уточнение" xfId="194"/>
    <cellStyle name="_МБ-2_Приложение_2010-2012 каз_март_Приложение_пост_каз_авг_Приложение_реал_рус 2011-2013 Уточнение 2" xfId="5481"/>
    <cellStyle name="_МБ-2_Приложение_2010-2012 каз_март_Приложение_пост_каз_авг_Приложение_реал_рус 2011-2013 Уточнение_Приложение_рус _2012-2014_29,30" xfId="195"/>
    <cellStyle name="_МБ-2_Приложение_2010-2012 каз_март_Приложение_пост_каз_авг_Приложение_реал_рус 2011-2013 Уточнение_Приложение_рус _2012-2014_29,30 2" xfId="5482"/>
    <cellStyle name="_МБ-2_Приложение_2010-2012 каз_март_Приложение_пост_каз_авг_Приложение_рус _2012-2014_29,30" xfId="196"/>
    <cellStyle name="_МБ-2_Приложение_2010-2012 каз_март_Приложение_пост_каз_авг_Приложение_рус _2012-2014_29,30 2" xfId="5483"/>
    <cellStyle name="_МБ-2_Приложение_2010-2012 каз_март_Приложение_пост_каз_авг_приложения 2012 рус" xfId="197"/>
    <cellStyle name="_МБ-2_Приложение_2010-2012 каз_март_Приложение_пост_каз_авг_приложения 2012 рус 2" xfId="5484"/>
    <cellStyle name="_МБ-2_Приложение_2010-2012 каз_март_Приложение_пост_рус_авг" xfId="198"/>
    <cellStyle name="_МБ-2_Приложение_2010-2012 каз_март_Приложение_пост_рус_авг 2" xfId="5485"/>
    <cellStyle name="_МБ-2_Приложение_2010-2012 каз_март_Приложение_пост_рус_авг_Анализ" xfId="199"/>
    <cellStyle name="_МБ-2_Приложение_2010-2012 каз_март_Приложение_пост_рус_авг_Анализ 2" xfId="5486"/>
    <cellStyle name="_МБ-2_Приложение_2010-2012 каз_март_Приложение_пост_рус_авг_Анализ 3.03.2011г." xfId="200"/>
    <cellStyle name="_МБ-2_Приложение_2010-2012 каз_март_Приложение_пост_рус_авг_Анализ 6.03.2011г." xfId="201"/>
    <cellStyle name="_МБ-2_Приложение_2010-2012 каз_март_Приложение_пост_рус_авг_Анализ 9.03.2011г." xfId="202"/>
    <cellStyle name="_МБ-2_Приложение_2010-2012 каз_март_Приложение_пост_рус_авг_Анализ_Приложение_рус _2012-2014_29,30" xfId="203"/>
    <cellStyle name="_МБ-2_Приложение_2010-2012 каз_март_Приложение_пост_рус_авг_Анализ_Приложение_рус _2012-2014_29,30 2" xfId="5487"/>
    <cellStyle name="_МБ-2_Приложение_2010-2012 каз_март_Приложение_пост_рус_авг_Пр 4     11.05.11. ИКС" xfId="204"/>
    <cellStyle name="_МБ-2_Приложение_2010-2012 каз_март_Приложение_пост_рус_авг_Пр 4     11.05.11. ИКС 2" xfId="5488"/>
    <cellStyle name="_МБ-2_Приложение_2010-2012 каз_март_Приложение_пост_рус_авг_Пр 4     11.05.11. ИКС_Приложение_рус _2012-2014_29,30" xfId="205"/>
    <cellStyle name="_МБ-2_Приложение_2010-2012 каз_март_Приложение_пост_рус_авг_Пр 4     11.05.11. ИКС_Приложение_рус _2012-2014_29,30 2" xfId="5489"/>
    <cellStyle name="_МБ-2_Приложение_2010-2012 каз_март_Приложение_пост_рус_авг_Приложение 4 русс,каз 16.03.11. посл" xfId="206"/>
    <cellStyle name="_МБ-2_Приложение_2010-2012 каз_март_Приложение_пост_рус_авг_Приложение 4 русс,каз 16.03.11. посл 2" xfId="5490"/>
    <cellStyle name="_МБ-2_Приложение_2010-2012 каз_март_Приложение_пост_рус_авг_Приложение 4 русс,каз 16.03.11. посл_Приложение_рус _2012-2014_29,30" xfId="207"/>
    <cellStyle name="_МБ-2_Приложение_2010-2012 каз_март_Приложение_пост_рус_авг_Приложение 4 русс,каз 16.03.11. посл_Приложение_рус _2012-2014_29,30 2" xfId="5491"/>
    <cellStyle name="_МБ-2_Приложение_2010-2012 каз_март_Приложение_пост_рус_авг_Приложение_реал_рус 2011-2013 Уточнение" xfId="208"/>
    <cellStyle name="_МБ-2_Приложение_2010-2012 каз_март_Приложение_пост_рус_авг_Приложение_реал_рус 2011-2013 Уточнение 2" xfId="5492"/>
    <cellStyle name="_МБ-2_Приложение_2010-2012 каз_март_Приложение_пост_рус_авг_Приложение_реал_рус 2011-2013 Уточнение_Приложение_рус _2012-2014_29,30" xfId="209"/>
    <cellStyle name="_МБ-2_Приложение_2010-2012 каз_март_Приложение_пост_рус_авг_Приложение_реал_рус 2011-2013 Уточнение_Приложение_рус _2012-2014_29,30 2" xfId="5493"/>
    <cellStyle name="_МБ-2_Приложение_2010-2012 каз_март_Приложение_пост_рус_авг_Приложение_рус _2012-2014_29,30" xfId="210"/>
    <cellStyle name="_МБ-2_Приложение_2010-2012 каз_март_Приложение_пост_рус_авг_Приложение_рус _2012-2014_29,30 2" xfId="5494"/>
    <cellStyle name="_МБ-2_Приложение_2010-2012 каз_март_Приложение_пост_рус_авг_приложения 2012 рус" xfId="211"/>
    <cellStyle name="_МБ-2_Приложение_2010-2012 каз_март_Приложение_пост_рус_авг_приложения 2012 рус 2" xfId="5495"/>
    <cellStyle name="_МБ-2_Приложение_2010-2012 каз_март_Приложение_реал_рус 2011-2013 Уточнение" xfId="212"/>
    <cellStyle name="_МБ-2_Приложение_2010-2012 каз_март_Приложение_реал_рус 2011-2013 Уточнение 2" xfId="5496"/>
    <cellStyle name="_МБ-2_Приложение_2010-2012 каз_март_Приложение_реал_рус 2011-2013 Уточнение_Приложение_рус _2012-2014_29,30" xfId="213"/>
    <cellStyle name="_МБ-2_Приложение_2010-2012 каз_март_Приложение_реал_рус 2011-2013 Уточнение_Приложение_рус _2012-2014_29,30 2" xfId="5497"/>
    <cellStyle name="_МБ-2_Приложение_2010-2012 каз_март_Приложение_рус _2012-2014_29,30" xfId="214"/>
    <cellStyle name="_МБ-2_Приложение_2010-2012 каз_март_Приложение_рус _2012-2014_29,30 2" xfId="5498"/>
    <cellStyle name="_МБ-2_Приложение_2010-2012 каз_март_приложения 2012 рус" xfId="215"/>
    <cellStyle name="_МБ-2_Приложение_2010-2012 каз_март_приложения 2012 рус 2" xfId="5499"/>
    <cellStyle name="_МБ-2_Приложение_2010-2012 рус  КОРРЕКТИРОВКА" xfId="216"/>
    <cellStyle name="_МБ-2_Приложение_2010-2012 рус  КОРРЕКТИРОВКА 2" xfId="5500"/>
    <cellStyle name="_МБ-2_Приложение_2010-2012 рус  КОРРЕКТИРОВКА_Анализ" xfId="217"/>
    <cellStyle name="_МБ-2_Приложение_2010-2012 рус  КОРРЕКТИРОВКА_Анализ 2" xfId="5501"/>
    <cellStyle name="_МБ-2_Приложение_2010-2012 рус  КОРРЕКТИРОВКА_Анализ 3.03.2011г." xfId="218"/>
    <cellStyle name="_МБ-2_Приложение_2010-2012 рус  КОРРЕКТИРОВКА_Анализ 6.03.2011г." xfId="219"/>
    <cellStyle name="_МБ-2_Приложение_2010-2012 рус  КОРРЕКТИРОВКА_Анализ 9.03.2011г." xfId="220"/>
    <cellStyle name="_МБ-2_Приложение_2010-2012 рус  КОРРЕКТИРОВКА_Анализ_Приложение_рус _2012-2014_29,30" xfId="221"/>
    <cellStyle name="_МБ-2_Приложение_2010-2012 рус  КОРРЕКТИРОВКА_Анализ_Приложение_рус _2012-2014_29,30 2" xfId="5502"/>
    <cellStyle name="_МБ-2_Приложение_2010-2012 рус  КОРРЕКТИРОВКА_Пр 4     11.05.11. ИКС" xfId="222"/>
    <cellStyle name="_МБ-2_Приложение_2010-2012 рус  КОРРЕКТИРОВКА_Пр 4     11.05.11. ИКС 2" xfId="5503"/>
    <cellStyle name="_МБ-2_Приложение_2010-2012 рус  КОРРЕКТИРОВКА_Пр 4     11.05.11. ИКС_Приложение_рус _2012-2014_29,30" xfId="223"/>
    <cellStyle name="_МБ-2_Приложение_2010-2012 рус  КОРРЕКТИРОВКА_Пр 4     11.05.11. ИКС_Приложение_рус _2012-2014_29,30 2" xfId="5504"/>
    <cellStyle name="_МБ-2_Приложение_2010-2012 рус  КОРРЕКТИРОВКА_Приложение 4 русс,каз 16.03.11. посл" xfId="224"/>
    <cellStyle name="_МБ-2_Приложение_2010-2012 рус  КОРРЕКТИРОВКА_Приложение 4 русс,каз 16.03.11. посл 2" xfId="5505"/>
    <cellStyle name="_МБ-2_Приложение_2010-2012 рус  КОРРЕКТИРОВКА_Приложение 4 русс,каз 16.03.11. посл_Приложение_рус _2012-2014_29,30" xfId="225"/>
    <cellStyle name="_МБ-2_Приложение_2010-2012 рус  КОРРЕКТИРОВКА_Приложение 4 русс,каз 16.03.11. посл_Приложение_рус _2012-2014_29,30 2" xfId="5506"/>
    <cellStyle name="_МБ-2_Приложение_2010-2012 рус  КОРРЕКТИРОВКА_Приложение_2010-2012 рус 04.08.10" xfId="226"/>
    <cellStyle name="_МБ-2_Приложение_2010-2012 рус  КОРРЕКТИРОВКА_Приложение_2010-2012 рус 04.08.10 2" xfId="5507"/>
    <cellStyle name="_МБ-2_Приложение_2010-2012 рус  КОРРЕКТИРОВКА_Приложение_2010-2012 рус 04.08.10_Анализ" xfId="227"/>
    <cellStyle name="_МБ-2_Приложение_2010-2012 рус  КОРРЕКТИРОВКА_Приложение_2010-2012 рус 04.08.10_Анализ 2" xfId="5508"/>
    <cellStyle name="_МБ-2_Приложение_2010-2012 рус  КОРРЕКТИРОВКА_Приложение_2010-2012 рус 04.08.10_Анализ 3.03.2011г." xfId="228"/>
    <cellStyle name="_МБ-2_Приложение_2010-2012 рус  КОРРЕКТИРОВКА_Приложение_2010-2012 рус 04.08.10_Анализ 6.03.2011г." xfId="229"/>
    <cellStyle name="_МБ-2_Приложение_2010-2012 рус  КОРРЕКТИРОВКА_Приложение_2010-2012 рус 04.08.10_Анализ 9.03.2011г." xfId="230"/>
    <cellStyle name="_МБ-2_Приложение_2010-2012 рус  КОРРЕКТИРОВКА_Приложение_2010-2012 рус 04.08.10_Анализ_Приложение_рус _2012-2014_29,30" xfId="231"/>
    <cellStyle name="_МБ-2_Приложение_2010-2012 рус  КОРРЕКТИРОВКА_Приложение_2010-2012 рус 04.08.10_Анализ_Приложение_рус _2012-2014_29,30 2" xfId="5509"/>
    <cellStyle name="_МБ-2_Приложение_2010-2012 рус  КОРРЕКТИРОВКА_Приложение_2010-2012 рус 04.08.10_Пр 4     11.05.11. ИКС" xfId="232"/>
    <cellStyle name="_МБ-2_Приложение_2010-2012 рус  КОРРЕКТИРОВКА_Приложение_2010-2012 рус 04.08.10_Пр 4     11.05.11. ИКС 2" xfId="5510"/>
    <cellStyle name="_МБ-2_Приложение_2010-2012 рус  КОРРЕКТИРОВКА_Приложение_2010-2012 рус 04.08.10_Пр 4     11.05.11. ИКС_Приложение_рус _2012-2014_29,30" xfId="233"/>
    <cellStyle name="_МБ-2_Приложение_2010-2012 рус  КОРРЕКТИРОВКА_Приложение_2010-2012 рус 04.08.10_Пр 4     11.05.11. ИКС_Приложение_рус _2012-2014_29,30 2" xfId="5511"/>
    <cellStyle name="_МБ-2_Приложение_2010-2012 рус  КОРРЕКТИРОВКА_Приложение_2010-2012 рус 04.08.10_Приложение 4 русс,каз 16.03.11. посл" xfId="234"/>
    <cellStyle name="_МБ-2_Приложение_2010-2012 рус  КОРРЕКТИРОВКА_Приложение_2010-2012 рус 04.08.10_Приложение 4 русс,каз 16.03.11. посл 2" xfId="5512"/>
    <cellStyle name="_МБ-2_Приложение_2010-2012 рус  КОРРЕКТИРОВКА_Приложение_2010-2012 рус 04.08.10_Приложение 4 русс,каз 16.03.11. посл_Приложение_рус _2012-2014_29,30" xfId="235"/>
    <cellStyle name="_МБ-2_Приложение_2010-2012 рус  КОРРЕКТИРОВКА_Приложение_2010-2012 рус 04.08.10_Приложение 4 русс,каз 16.03.11. посл_Приложение_рус _2012-2014_29,30 2" xfId="5513"/>
    <cellStyle name="_МБ-2_Приложение_2010-2012 рус  КОРРЕКТИРОВКА_Приложение_2010-2012 рус 04.08.10_Приложение_реал_рус 2011-2013 Уточнение" xfId="236"/>
    <cellStyle name="_МБ-2_Приложение_2010-2012 рус  КОРРЕКТИРОВКА_Приложение_2010-2012 рус 04.08.10_Приложение_реал_рус 2011-2013 Уточнение 2" xfId="5514"/>
    <cellStyle name="_МБ-2_Приложение_2010-2012 рус  КОРРЕКТИРОВКА_Приложение_2010-2012 рус 04.08.10_Приложение_реал_рус 2011-2013 Уточнение_Приложение_рус _2012-2014_29,30" xfId="237"/>
    <cellStyle name="_МБ-2_Приложение_2010-2012 рус  КОРРЕКТИРОВКА_Приложение_2010-2012 рус 04.08.10_Приложение_реал_рус 2011-2013 Уточнение_Приложение_рус _2012-2014_29,30 2" xfId="5515"/>
    <cellStyle name="_МБ-2_Приложение_2010-2012 рус  КОРРЕКТИРОВКА_Приложение_2010-2012 рус 04.08.10_Приложение_рус _2012-2014_29,30" xfId="238"/>
    <cellStyle name="_МБ-2_Приложение_2010-2012 рус  КОРРЕКТИРОВКА_Приложение_2010-2012 рус 04.08.10_Приложение_рус _2012-2014_29,30 2" xfId="5516"/>
    <cellStyle name="_МБ-2_Приложение_2010-2012 рус  КОРРЕКТИРОВКА_Приложение_2010-2012 рус 04.08.10_приложения 2012 рус" xfId="239"/>
    <cellStyle name="_МБ-2_Приложение_2010-2012 рус  КОРРЕКТИРОВКА_Приложение_2010-2012 рус 04.08.10_приложения 2012 рус 2" xfId="5517"/>
    <cellStyle name="_МБ-2_Приложение_2010-2012 рус  КОРРЕКТИРОВКА_Приложение_пост_рус_авг" xfId="240"/>
    <cellStyle name="_МБ-2_Приложение_2010-2012 рус  КОРРЕКТИРОВКА_Приложение_пост_рус_авг 2" xfId="5518"/>
    <cellStyle name="_МБ-2_Приложение_2010-2012 рус  КОРРЕКТИРОВКА_Приложение_пост_рус_авг_Анализ" xfId="241"/>
    <cellStyle name="_МБ-2_Приложение_2010-2012 рус  КОРРЕКТИРОВКА_Приложение_пост_рус_авг_Анализ 2" xfId="5519"/>
    <cellStyle name="_МБ-2_Приложение_2010-2012 рус  КОРРЕКТИРОВКА_Приложение_пост_рус_авг_Анализ 3.03.2011г." xfId="242"/>
    <cellStyle name="_МБ-2_Приложение_2010-2012 рус  КОРРЕКТИРОВКА_Приложение_пост_рус_авг_Анализ 6.03.2011г." xfId="243"/>
    <cellStyle name="_МБ-2_Приложение_2010-2012 рус  КОРРЕКТИРОВКА_Приложение_пост_рус_авг_Анализ 9.03.2011г." xfId="244"/>
    <cellStyle name="_МБ-2_Приложение_2010-2012 рус  КОРРЕКТИРОВКА_Приложение_пост_рус_авг_Анализ_Приложение_рус _2012-2014_29,30" xfId="245"/>
    <cellStyle name="_МБ-2_Приложение_2010-2012 рус  КОРРЕКТИРОВКА_Приложение_пост_рус_авг_Анализ_Приложение_рус _2012-2014_29,30 2" xfId="5520"/>
    <cellStyle name="_МБ-2_Приложение_2010-2012 рус  КОРРЕКТИРОВКА_Приложение_пост_рус_авг_Пр 4     11.05.11. ИКС" xfId="246"/>
    <cellStyle name="_МБ-2_Приложение_2010-2012 рус  КОРРЕКТИРОВКА_Приложение_пост_рус_авг_Пр 4     11.05.11. ИКС 2" xfId="5521"/>
    <cellStyle name="_МБ-2_Приложение_2010-2012 рус  КОРРЕКТИРОВКА_Приложение_пост_рус_авг_Пр 4     11.05.11. ИКС_Приложение_рус _2012-2014_29,30" xfId="247"/>
    <cellStyle name="_МБ-2_Приложение_2010-2012 рус  КОРРЕКТИРОВКА_Приложение_пост_рус_авг_Пр 4     11.05.11. ИКС_Приложение_рус _2012-2014_29,30 2" xfId="5522"/>
    <cellStyle name="_МБ-2_Приложение_2010-2012 рус  КОРРЕКТИРОВКА_Приложение_пост_рус_авг_Приложение 4 русс,каз 16.03.11. посл" xfId="248"/>
    <cellStyle name="_МБ-2_Приложение_2010-2012 рус  КОРРЕКТИРОВКА_Приложение_пост_рус_авг_Приложение 4 русс,каз 16.03.11. посл 2" xfId="5523"/>
    <cellStyle name="_МБ-2_Приложение_2010-2012 рус  КОРРЕКТИРОВКА_Приложение_пост_рус_авг_Приложение 4 русс,каз 16.03.11. посл_Приложение_рус _2012-2014_29,30" xfId="249"/>
    <cellStyle name="_МБ-2_Приложение_2010-2012 рус  КОРРЕКТИРОВКА_Приложение_пост_рус_авг_Приложение 4 русс,каз 16.03.11. посл_Приложение_рус _2012-2014_29,30 2" xfId="5524"/>
    <cellStyle name="_МБ-2_Приложение_2010-2012 рус  КОРРЕКТИРОВКА_Приложение_пост_рус_авг_Приложение_реал_рус 2011-2013 Уточнение" xfId="250"/>
    <cellStyle name="_МБ-2_Приложение_2010-2012 рус  КОРРЕКТИРОВКА_Приложение_пост_рус_авг_Приложение_реал_рус 2011-2013 Уточнение 2" xfId="5525"/>
    <cellStyle name="_МБ-2_Приложение_2010-2012 рус  КОРРЕКТИРОВКА_Приложение_пост_рус_авг_Приложение_реал_рус 2011-2013 Уточнение_Приложение_рус _2012-2014_29,30" xfId="251"/>
    <cellStyle name="_МБ-2_Приложение_2010-2012 рус  КОРРЕКТИРОВКА_Приложение_пост_рус_авг_Приложение_реал_рус 2011-2013 Уточнение_Приложение_рус _2012-2014_29,30 2" xfId="5526"/>
    <cellStyle name="_МБ-2_Приложение_2010-2012 рус  КОРРЕКТИРОВКА_Приложение_пост_рус_авг_Приложение_рус _2012-2014_29,30" xfId="252"/>
    <cellStyle name="_МБ-2_Приложение_2010-2012 рус  КОРРЕКТИРОВКА_Приложение_пост_рус_авг_Приложение_рус _2012-2014_29,30 2" xfId="5527"/>
    <cellStyle name="_МБ-2_Приложение_2010-2012 рус  КОРРЕКТИРОВКА_Приложение_пост_рус_авг_приложения 2012 рус" xfId="253"/>
    <cellStyle name="_МБ-2_Приложение_2010-2012 рус  КОРРЕКТИРОВКА_Приложение_пост_рус_авг_приложения 2012 рус 2" xfId="5528"/>
    <cellStyle name="_МБ-2_Приложение_2010-2012 рус  КОРРЕКТИРОВКА_Приложение_реал_рус 2011-2013 Уточнение" xfId="254"/>
    <cellStyle name="_МБ-2_Приложение_2010-2012 рус  КОРРЕКТИРОВКА_Приложение_реал_рус 2011-2013 Уточнение 2" xfId="5529"/>
    <cellStyle name="_МБ-2_Приложение_2010-2012 рус  КОРРЕКТИРОВКА_Приложение_реал_рус 2011-2013 Уточнение_Приложение_рус _2012-2014_29,30" xfId="255"/>
    <cellStyle name="_МБ-2_Приложение_2010-2012 рус  КОРРЕКТИРОВКА_Приложение_реал_рус 2011-2013 Уточнение_Приложение_рус _2012-2014_29,30 2" xfId="5530"/>
    <cellStyle name="_МБ-2_Приложение_2010-2012 рус  КОРРЕКТИРОВКА_Приложение_рус _2012-2014_29,30" xfId="256"/>
    <cellStyle name="_МБ-2_Приложение_2010-2012 рус  КОРРЕКТИРОВКА_Приложение_рус _2012-2014_29,30 2" xfId="5531"/>
    <cellStyle name="_МБ-2_Приложение_2010-2012 рус  КОРРЕКТИРОВКА_приложения 2012 рус" xfId="257"/>
    <cellStyle name="_МБ-2_Приложение_2010-2012 рус  КОРРЕКТИРОВКА_приложения 2012 рус 2" xfId="5532"/>
    <cellStyle name="_МБ-2_Приложение_2010-2012 рус 04.08.10" xfId="258"/>
    <cellStyle name="_МБ-2_Приложение_2010-2012 рус 04.08.10 2" xfId="5533"/>
    <cellStyle name="_МБ-2_Приложение_2010-2012 рус 04.08.10_Анализ" xfId="259"/>
    <cellStyle name="_МБ-2_Приложение_2010-2012 рус 04.08.10_Анализ 2" xfId="5534"/>
    <cellStyle name="_МБ-2_Приложение_2010-2012 рус 04.08.10_Анализ 3.03.2011г." xfId="260"/>
    <cellStyle name="_МБ-2_Приложение_2010-2012 рус 04.08.10_Анализ 6.03.2011г." xfId="261"/>
    <cellStyle name="_МБ-2_Приложение_2010-2012 рус 04.08.10_Анализ 9.03.2011г." xfId="262"/>
    <cellStyle name="_МБ-2_Приложение_2010-2012 рус 04.08.10_Анализ_Приложение_рус _2012-2014_29,30" xfId="263"/>
    <cellStyle name="_МБ-2_Приложение_2010-2012 рус 04.08.10_Анализ_Приложение_рус _2012-2014_29,30 2" xfId="5535"/>
    <cellStyle name="_МБ-2_Приложение_2010-2012 рус 04.08.10_Пр 4     11.05.11. ИКС" xfId="264"/>
    <cellStyle name="_МБ-2_Приложение_2010-2012 рус 04.08.10_Пр 4     11.05.11. ИКС 2" xfId="5536"/>
    <cellStyle name="_МБ-2_Приложение_2010-2012 рус 04.08.10_Пр 4     11.05.11. ИКС_Приложение_рус _2012-2014_29,30" xfId="265"/>
    <cellStyle name="_МБ-2_Приложение_2010-2012 рус 04.08.10_Пр 4     11.05.11. ИКС_Приложение_рус _2012-2014_29,30 2" xfId="5537"/>
    <cellStyle name="_МБ-2_Приложение_2010-2012 рус 04.08.10_Приложение 4 русс,каз 16.03.11. посл" xfId="266"/>
    <cellStyle name="_МБ-2_Приложение_2010-2012 рус 04.08.10_Приложение 4 русс,каз 16.03.11. посл 2" xfId="5538"/>
    <cellStyle name="_МБ-2_Приложение_2010-2012 рус 04.08.10_Приложение 4 русс,каз 16.03.11. посл_Приложение_рус _2012-2014_29,30" xfId="267"/>
    <cellStyle name="_МБ-2_Приложение_2010-2012 рус 04.08.10_Приложение 4 русс,каз 16.03.11. посл_Приложение_рус _2012-2014_29,30 2" xfId="5539"/>
    <cellStyle name="_МБ-2_Приложение_2010-2012 рус 04.08.10_Приложение_реал_рус 2011-2013 Уточнение" xfId="268"/>
    <cellStyle name="_МБ-2_Приложение_2010-2012 рус 04.08.10_Приложение_реал_рус 2011-2013 Уточнение 2" xfId="5540"/>
    <cellStyle name="_МБ-2_Приложение_2010-2012 рус 04.08.10_Приложение_реал_рус 2011-2013 Уточнение_Приложение_рус _2012-2014_29,30" xfId="269"/>
    <cellStyle name="_МБ-2_Приложение_2010-2012 рус 04.08.10_Приложение_реал_рус 2011-2013 Уточнение_Приложение_рус _2012-2014_29,30 2" xfId="5541"/>
    <cellStyle name="_МБ-2_Приложение_2010-2012 рус 04.08.10_Приложение_рус _2012-2014_29,30" xfId="270"/>
    <cellStyle name="_МБ-2_Приложение_2010-2012 рус 04.08.10_Приложение_рус _2012-2014_29,30 2" xfId="5542"/>
    <cellStyle name="_МБ-2_Приложение_2010-2012 рус 04.08.10_приложения 2012 рус" xfId="271"/>
    <cellStyle name="_МБ-2_Приложение_2010-2012 рус 04.08.10_приложения 2012 рус 2" xfId="5543"/>
    <cellStyle name="_МБ-2_Приложение_2010-2012 рус март" xfId="272"/>
    <cellStyle name="_МБ-2_Приложение_2010-2012 рус март 2" xfId="5544"/>
    <cellStyle name="_МБ-2_Приложение_2010-2012 рус март_Анализ" xfId="273"/>
    <cellStyle name="_МБ-2_Приложение_2010-2012 рус март_Анализ 2" xfId="5545"/>
    <cellStyle name="_МБ-2_Приложение_2010-2012 рус март_Анализ 3.03.2011г." xfId="274"/>
    <cellStyle name="_МБ-2_Приложение_2010-2012 рус март_Анализ 6.03.2011г." xfId="275"/>
    <cellStyle name="_МБ-2_Приложение_2010-2012 рус март_Анализ 9.03.2011г." xfId="276"/>
    <cellStyle name="_МБ-2_Приложение_2010-2012 рус март_Анализ_Приложение_рус _2012-2014_29,30" xfId="277"/>
    <cellStyle name="_МБ-2_Приложение_2010-2012 рус март_Анализ_Приложение_рус _2012-2014_29,30 2" xfId="5546"/>
    <cellStyle name="_МБ-2_Приложение_2010-2012 рус март_Пр 4     11.05.11. ИКС" xfId="278"/>
    <cellStyle name="_МБ-2_Приложение_2010-2012 рус март_Пр 4     11.05.11. ИКС 2" xfId="5547"/>
    <cellStyle name="_МБ-2_Приложение_2010-2012 рус март_Пр 4     11.05.11. ИКС_Приложение_рус _2012-2014_29,30" xfId="279"/>
    <cellStyle name="_МБ-2_Приложение_2010-2012 рус март_Пр 4     11.05.11. ИКС_Приложение_рус _2012-2014_29,30 2" xfId="5548"/>
    <cellStyle name="_МБ-2_Приложение_2010-2012 рус март_Приложение 4 русс,каз 16.03.11. посл" xfId="280"/>
    <cellStyle name="_МБ-2_Приложение_2010-2012 рус март_Приложение 4 русс,каз 16.03.11. посл 2" xfId="5549"/>
    <cellStyle name="_МБ-2_Приложение_2010-2012 рус март_Приложение 4 русс,каз 16.03.11. посл_Приложение_рус _2012-2014_29,30" xfId="281"/>
    <cellStyle name="_МБ-2_Приложение_2010-2012 рус март_Приложение 4 русс,каз 16.03.11. посл_Приложение_рус _2012-2014_29,30 2" xfId="5550"/>
    <cellStyle name="_МБ-2_Приложение_2010-2012 рус март_Приложение_2010-2012 рус 04.08.10" xfId="282"/>
    <cellStyle name="_МБ-2_Приложение_2010-2012 рус март_Приложение_2010-2012 рус 04.08.10 2" xfId="5551"/>
    <cellStyle name="_МБ-2_Приложение_2010-2012 рус март_Приложение_2010-2012 рус 04.08.10_Анализ" xfId="283"/>
    <cellStyle name="_МБ-2_Приложение_2010-2012 рус март_Приложение_2010-2012 рус 04.08.10_Анализ 2" xfId="5552"/>
    <cellStyle name="_МБ-2_Приложение_2010-2012 рус март_Приложение_2010-2012 рус 04.08.10_Анализ 3.03.2011г." xfId="284"/>
    <cellStyle name="_МБ-2_Приложение_2010-2012 рус март_Приложение_2010-2012 рус 04.08.10_Анализ 6.03.2011г." xfId="285"/>
    <cellStyle name="_МБ-2_Приложение_2010-2012 рус март_Приложение_2010-2012 рус 04.08.10_Анализ 9.03.2011г." xfId="286"/>
    <cellStyle name="_МБ-2_Приложение_2010-2012 рус март_Приложение_2010-2012 рус 04.08.10_Анализ_Приложение_рус _2012-2014_29,30" xfId="287"/>
    <cellStyle name="_МБ-2_Приложение_2010-2012 рус март_Приложение_2010-2012 рус 04.08.10_Анализ_Приложение_рус _2012-2014_29,30 2" xfId="5553"/>
    <cellStyle name="_МБ-2_Приложение_2010-2012 рус март_Приложение_2010-2012 рус 04.08.10_Пр 4     11.05.11. ИКС" xfId="288"/>
    <cellStyle name="_МБ-2_Приложение_2010-2012 рус март_Приложение_2010-2012 рус 04.08.10_Пр 4     11.05.11. ИКС 2" xfId="5554"/>
    <cellStyle name="_МБ-2_Приложение_2010-2012 рус март_Приложение_2010-2012 рус 04.08.10_Пр 4     11.05.11. ИКС_Приложение_рус _2012-2014_29,30" xfId="289"/>
    <cellStyle name="_МБ-2_Приложение_2010-2012 рус март_Приложение_2010-2012 рус 04.08.10_Пр 4     11.05.11. ИКС_Приложение_рус _2012-2014_29,30 2" xfId="5555"/>
    <cellStyle name="_МБ-2_Приложение_2010-2012 рус март_Приложение_2010-2012 рус 04.08.10_Приложение 4 русс,каз 16.03.11. посл" xfId="290"/>
    <cellStyle name="_МБ-2_Приложение_2010-2012 рус март_Приложение_2010-2012 рус 04.08.10_Приложение 4 русс,каз 16.03.11. посл 2" xfId="5556"/>
    <cellStyle name="_МБ-2_Приложение_2010-2012 рус март_Приложение_2010-2012 рус 04.08.10_Приложение 4 русс,каз 16.03.11. посл_Приложение_рус _2012-2014_29,30" xfId="291"/>
    <cellStyle name="_МБ-2_Приложение_2010-2012 рус март_Приложение_2010-2012 рус 04.08.10_Приложение 4 русс,каз 16.03.11. посл_Приложение_рус _2012-2014_29,30 2" xfId="5557"/>
    <cellStyle name="_МБ-2_Приложение_2010-2012 рус март_Приложение_2010-2012 рус 04.08.10_Приложение_реал_рус 2011-2013 Уточнение" xfId="292"/>
    <cellStyle name="_МБ-2_Приложение_2010-2012 рус март_Приложение_2010-2012 рус 04.08.10_Приложение_реал_рус 2011-2013 Уточнение 2" xfId="5558"/>
    <cellStyle name="_МБ-2_Приложение_2010-2012 рус март_Приложение_2010-2012 рус 04.08.10_Приложение_реал_рус 2011-2013 Уточнение_Приложение_рус _2012-2014_29,30" xfId="293"/>
    <cellStyle name="_МБ-2_Приложение_2010-2012 рус март_Приложение_2010-2012 рус 04.08.10_Приложение_реал_рус 2011-2013 Уточнение_Приложение_рус _2012-2014_29,30 2" xfId="5559"/>
    <cellStyle name="_МБ-2_Приложение_2010-2012 рус март_Приложение_2010-2012 рус 04.08.10_Приложение_рус _2012-2014_29,30" xfId="294"/>
    <cellStyle name="_МБ-2_Приложение_2010-2012 рус март_Приложение_2010-2012 рус 04.08.10_Приложение_рус _2012-2014_29,30 2" xfId="5560"/>
    <cellStyle name="_МБ-2_Приложение_2010-2012 рус март_Приложение_2010-2012 рус 04.08.10_приложения 2012 рус" xfId="295"/>
    <cellStyle name="_МБ-2_Приложение_2010-2012 рус март_Приложение_2010-2012 рус 04.08.10_приложения 2012 рус 2" xfId="5561"/>
    <cellStyle name="_МБ-2_Приложение_2010-2012 рус март_Приложение_пост_рус_авг" xfId="296"/>
    <cellStyle name="_МБ-2_Приложение_2010-2012 рус март_Приложение_пост_рус_авг 2" xfId="5562"/>
    <cellStyle name="_МБ-2_Приложение_2010-2012 рус март_Приложение_пост_рус_авг_Анализ" xfId="297"/>
    <cellStyle name="_МБ-2_Приложение_2010-2012 рус март_Приложение_пост_рус_авг_Анализ 2" xfId="5563"/>
    <cellStyle name="_МБ-2_Приложение_2010-2012 рус март_Приложение_пост_рус_авг_Анализ 3.03.2011г." xfId="298"/>
    <cellStyle name="_МБ-2_Приложение_2010-2012 рус март_Приложение_пост_рус_авг_Анализ 6.03.2011г." xfId="299"/>
    <cellStyle name="_МБ-2_Приложение_2010-2012 рус март_Приложение_пост_рус_авг_Анализ 9.03.2011г." xfId="300"/>
    <cellStyle name="_МБ-2_Приложение_2010-2012 рус март_Приложение_пост_рус_авг_Анализ_Приложение_рус _2012-2014_29,30" xfId="301"/>
    <cellStyle name="_МБ-2_Приложение_2010-2012 рус март_Приложение_пост_рус_авг_Анализ_Приложение_рус _2012-2014_29,30 2" xfId="5564"/>
    <cellStyle name="_МБ-2_Приложение_2010-2012 рус март_Приложение_пост_рус_авг_Пр 4     11.05.11. ИКС" xfId="302"/>
    <cellStyle name="_МБ-2_Приложение_2010-2012 рус март_Приложение_пост_рус_авг_Пр 4     11.05.11. ИКС 2" xfId="5565"/>
    <cellStyle name="_МБ-2_Приложение_2010-2012 рус март_Приложение_пост_рус_авг_Пр 4     11.05.11. ИКС_Приложение_рус _2012-2014_29,30" xfId="303"/>
    <cellStyle name="_МБ-2_Приложение_2010-2012 рус март_Приложение_пост_рус_авг_Пр 4     11.05.11. ИКС_Приложение_рус _2012-2014_29,30 2" xfId="5566"/>
    <cellStyle name="_МБ-2_Приложение_2010-2012 рус март_Приложение_пост_рус_авг_Приложение 4 русс,каз 16.03.11. посл" xfId="304"/>
    <cellStyle name="_МБ-2_Приложение_2010-2012 рус март_Приложение_пост_рус_авг_Приложение 4 русс,каз 16.03.11. посл 2" xfId="5567"/>
    <cellStyle name="_МБ-2_Приложение_2010-2012 рус март_Приложение_пост_рус_авг_Приложение 4 русс,каз 16.03.11. посл_Приложение_рус _2012-2014_29,30" xfId="305"/>
    <cellStyle name="_МБ-2_Приложение_2010-2012 рус март_Приложение_пост_рус_авг_Приложение 4 русс,каз 16.03.11. посл_Приложение_рус _2012-2014_29,30 2" xfId="5568"/>
    <cellStyle name="_МБ-2_Приложение_2010-2012 рус март_Приложение_пост_рус_авг_Приложение_реал_рус 2011-2013 Уточнение" xfId="306"/>
    <cellStyle name="_МБ-2_Приложение_2010-2012 рус март_Приложение_пост_рус_авг_Приложение_реал_рус 2011-2013 Уточнение 2" xfId="5569"/>
    <cellStyle name="_МБ-2_Приложение_2010-2012 рус март_Приложение_пост_рус_авг_Приложение_реал_рус 2011-2013 Уточнение_Приложение_рус _2012-2014_29,30" xfId="307"/>
    <cellStyle name="_МБ-2_Приложение_2010-2012 рус март_Приложение_пост_рус_авг_Приложение_реал_рус 2011-2013 Уточнение_Приложение_рус _2012-2014_29,30 2" xfId="5570"/>
    <cellStyle name="_МБ-2_Приложение_2010-2012 рус март_Приложение_пост_рус_авг_Приложение_рус _2012-2014_29,30" xfId="308"/>
    <cellStyle name="_МБ-2_Приложение_2010-2012 рус март_Приложение_пост_рус_авг_Приложение_рус _2012-2014_29,30 2" xfId="5571"/>
    <cellStyle name="_МБ-2_Приложение_2010-2012 рус март_Приложение_пост_рус_авг_приложения 2012 рус" xfId="309"/>
    <cellStyle name="_МБ-2_Приложение_2010-2012 рус март_Приложение_пост_рус_авг_приложения 2012 рус 2" xfId="5572"/>
    <cellStyle name="_МБ-2_Приложение_2010-2012 рус март_Приложение_реал_рус 2011-2013 Уточнение" xfId="310"/>
    <cellStyle name="_МБ-2_Приложение_2010-2012 рус март_Приложение_реал_рус 2011-2013 Уточнение 2" xfId="5573"/>
    <cellStyle name="_МБ-2_Приложение_2010-2012 рус март_Приложение_реал_рус 2011-2013 Уточнение_Приложение_рус _2012-2014_29,30" xfId="311"/>
    <cellStyle name="_МБ-2_Приложение_2010-2012 рус март_Приложение_реал_рус 2011-2013 Уточнение_Приложение_рус _2012-2014_29,30 2" xfId="5574"/>
    <cellStyle name="_МБ-2_Приложение_2010-2012 рус март_Приложение_рус _2012-2014_29,30" xfId="312"/>
    <cellStyle name="_МБ-2_Приложение_2010-2012 рус март_Приложение_рус _2012-2014_29,30 2" xfId="5575"/>
    <cellStyle name="_МБ-2_Приложение_2010-2012 рус март_приложения 2012 рус" xfId="313"/>
    <cellStyle name="_МБ-2_Приложение_2010-2012 рус март_приложения 2012 рус 2" xfId="5576"/>
    <cellStyle name="_МБ-2_Приложение_пост_каз_авг" xfId="314"/>
    <cellStyle name="_МБ-2_Приложение_пост_каз_авг 2" xfId="5577"/>
    <cellStyle name="_МБ-2_Приложение_пост_каз_авг_Анализ" xfId="315"/>
    <cellStyle name="_МБ-2_Приложение_пост_каз_авг_Анализ 2" xfId="5578"/>
    <cellStyle name="_МБ-2_Приложение_пост_каз_авг_Анализ 3.03.2011г." xfId="316"/>
    <cellStyle name="_МБ-2_Приложение_пост_каз_авг_Анализ 6.03.2011г." xfId="317"/>
    <cellStyle name="_МБ-2_Приложение_пост_каз_авг_Анализ 9.03.2011г." xfId="318"/>
    <cellStyle name="_МБ-2_Приложение_пост_каз_авг_Анализ_Приложение_рус _2012-2014_29,30" xfId="319"/>
    <cellStyle name="_МБ-2_Приложение_пост_каз_авг_Анализ_Приложение_рус _2012-2014_29,30 2" xfId="5579"/>
    <cellStyle name="_МБ-2_Приложение_пост_каз_авг_Пр 4     11.05.11. ИКС" xfId="320"/>
    <cellStyle name="_МБ-2_Приложение_пост_каз_авг_Пр 4     11.05.11. ИКС 2" xfId="5580"/>
    <cellStyle name="_МБ-2_Приложение_пост_каз_авг_Пр 4     11.05.11. ИКС_Приложение_рус _2012-2014_29,30" xfId="321"/>
    <cellStyle name="_МБ-2_Приложение_пост_каз_авг_Пр 4     11.05.11. ИКС_Приложение_рус _2012-2014_29,30 2" xfId="5581"/>
    <cellStyle name="_МБ-2_Приложение_пост_каз_авг_Приложение 4 русс,каз 16.03.11. посл" xfId="322"/>
    <cellStyle name="_МБ-2_Приложение_пост_каз_авг_Приложение 4 русс,каз 16.03.11. посл 2" xfId="5582"/>
    <cellStyle name="_МБ-2_Приложение_пост_каз_авг_Приложение 4 русс,каз 16.03.11. посл_Приложение_рус _2012-2014_29,30" xfId="323"/>
    <cellStyle name="_МБ-2_Приложение_пост_каз_авг_Приложение 4 русс,каз 16.03.11. посл_Приложение_рус _2012-2014_29,30 2" xfId="5583"/>
    <cellStyle name="_МБ-2_Приложение_пост_каз_авг_Приложение_реал_рус 2011-2013 Уточнение" xfId="324"/>
    <cellStyle name="_МБ-2_Приложение_пост_каз_авг_Приложение_реал_рус 2011-2013 Уточнение 2" xfId="5584"/>
    <cellStyle name="_МБ-2_Приложение_пост_каз_авг_Приложение_реал_рус 2011-2013 Уточнение_Приложение_рус _2012-2014_29,30" xfId="325"/>
    <cellStyle name="_МБ-2_Приложение_пост_каз_авг_Приложение_реал_рус 2011-2013 Уточнение_Приложение_рус _2012-2014_29,30 2" xfId="5585"/>
    <cellStyle name="_МБ-2_Приложение_пост_каз_авг_Приложение_рус _2012-2014_29,30" xfId="326"/>
    <cellStyle name="_МБ-2_Приложение_пост_каз_авг_Приложение_рус _2012-2014_29,30 2" xfId="5586"/>
    <cellStyle name="_МБ-2_Приложение_пост_каз_авг_приложения 2012 рус" xfId="327"/>
    <cellStyle name="_МБ-2_Приложение_пост_каз_авг_приложения 2012 рус 2" xfId="5587"/>
    <cellStyle name="_МБ-2_Приложение_пост_рус_авг" xfId="328"/>
    <cellStyle name="_МБ-2_Приложение_пост_рус_авг 2" xfId="5588"/>
    <cellStyle name="_МБ-2_Приложение_пост_рус_авг_Анализ" xfId="329"/>
    <cellStyle name="_МБ-2_Приложение_пост_рус_авг_Анализ 2" xfId="5589"/>
    <cellStyle name="_МБ-2_Приложение_пост_рус_авг_Анализ 3.03.2011г." xfId="330"/>
    <cellStyle name="_МБ-2_Приложение_пост_рус_авг_Анализ 6.03.2011г." xfId="331"/>
    <cellStyle name="_МБ-2_Приложение_пост_рус_авг_Анализ 9.03.2011г." xfId="332"/>
    <cellStyle name="_МБ-2_Приложение_пост_рус_авг_Анализ_Приложение_рус _2012-2014_29,30" xfId="333"/>
    <cellStyle name="_МБ-2_Приложение_пост_рус_авг_Анализ_Приложение_рус _2012-2014_29,30 2" xfId="5590"/>
    <cellStyle name="_МБ-2_Приложение_пост_рус_авг_Пр 4     11.05.11. ИКС" xfId="334"/>
    <cellStyle name="_МБ-2_Приложение_пост_рус_авг_Пр 4     11.05.11. ИКС 2" xfId="5591"/>
    <cellStyle name="_МБ-2_Приложение_пост_рус_авг_Пр 4     11.05.11. ИКС_Приложение_рус _2012-2014_29,30" xfId="335"/>
    <cellStyle name="_МБ-2_Приложение_пост_рус_авг_Пр 4     11.05.11. ИКС_Приложение_рус _2012-2014_29,30 2" xfId="5592"/>
    <cellStyle name="_МБ-2_Приложение_пост_рус_авг_Приложение 4 русс,каз 16.03.11. посл" xfId="336"/>
    <cellStyle name="_МБ-2_Приложение_пост_рус_авг_Приложение 4 русс,каз 16.03.11. посл 2" xfId="5593"/>
    <cellStyle name="_МБ-2_Приложение_пост_рус_авг_Приложение 4 русс,каз 16.03.11. посл_Приложение_рус _2012-2014_29,30" xfId="337"/>
    <cellStyle name="_МБ-2_Приложение_пост_рус_авг_Приложение 4 русс,каз 16.03.11. посл_Приложение_рус _2012-2014_29,30 2" xfId="5594"/>
    <cellStyle name="_МБ-2_Приложение_пост_рус_авг_Приложение_реал_рус 2011-2013 Уточнение" xfId="338"/>
    <cellStyle name="_МБ-2_Приложение_пост_рус_авг_Приложение_реал_рус 2011-2013 Уточнение 2" xfId="5595"/>
    <cellStyle name="_МБ-2_Приложение_пост_рус_авг_Приложение_реал_рус 2011-2013 Уточнение_Приложение_рус _2012-2014_29,30" xfId="339"/>
    <cellStyle name="_МБ-2_Приложение_пост_рус_авг_Приложение_реал_рус 2011-2013 Уточнение_Приложение_рус _2012-2014_29,30 2" xfId="5596"/>
    <cellStyle name="_МБ-2_Приложение_пост_рус_авг_Приложение_рус _2012-2014_29,30" xfId="340"/>
    <cellStyle name="_МБ-2_Приложение_пост_рус_авг_Приложение_рус _2012-2014_29,30 2" xfId="5597"/>
    <cellStyle name="_МБ-2_Приложение_пост_рус_авг_приложения 2012 рус" xfId="341"/>
    <cellStyle name="_МБ-2_Приложение_пост_рус_авг_приложения 2012 рус 2" xfId="5598"/>
    <cellStyle name="_МБ-2_Приложение_реал_рус 2011-2013 Уточнение" xfId="342"/>
    <cellStyle name="_МБ-2_Приложение_реал_рус 2011-2013 Уточнение 2" xfId="5599"/>
    <cellStyle name="_МБ-2_Приложение_реал_рус 2011-2013 Уточнение_Приложение_рус _2012-2014_29,30" xfId="343"/>
    <cellStyle name="_МБ-2_Приложение_реал_рус 2011-2013 Уточнение_Приложение_рус _2012-2014_29,30 2" xfId="5600"/>
    <cellStyle name="_МБ-2_Приложение_рус _2012-2014_29,30" xfId="344"/>
    <cellStyle name="_МБ-2_Приложение_рус _2012-2014_29,30 2" xfId="5601"/>
    <cellStyle name="_МБ-2_приложения 2012 рус" xfId="345"/>
    <cellStyle name="_МБ-2_приложения 2012 рус 2" xfId="5602"/>
    <cellStyle name="_МООС перечень инвест проектов на 2006-2008 гг (3)" xfId="346"/>
    <cellStyle name="_мэбп трансф общ хар-ра 2011-2013 гг" xfId="347"/>
    <cellStyle name="_ОБР ЖИ МИНТРУД1" xfId="348"/>
    <cellStyle name="_ОТ АСИИ" xfId="349"/>
    <cellStyle name="_ОТ АСИИ_распределение по областям 29 пр., 77 пр. (прил.)" xfId="350"/>
    <cellStyle name="_перечень 2010 Аскар ноябрь" xfId="351"/>
    <cellStyle name="_Перечень бип 2011-2013 гг 22.11.2010" xfId="352"/>
    <cellStyle name="_план 2010-2014 (5)" xfId="353"/>
    <cellStyle name="_план 2010-2014 (5) 2" xfId="5603"/>
    <cellStyle name="_по оплате (2 вар расчета)" xfId="354"/>
    <cellStyle name="_по оплате (изм вариант 30_11_07)" xfId="355"/>
    <cellStyle name="_после корректоров Приложения 1-4, 6-11 (рус)" xfId="356"/>
    <cellStyle name="_после корректоров Приложения 1-4, 6-11 (рус)_распределение по областям 29 пр., 77 пр. (прил.)" xfId="357"/>
    <cellStyle name="_ППРИП НА 2006-2008 ГОДЫ 31 Болат" xfId="358"/>
    <cellStyle name="_при повышении МРЗП" xfId="359"/>
    <cellStyle name="_Прил 1,16,17" xfId="360"/>
    <cellStyle name="_Приложение 02 русс на 16.04.2009 г. 1 сессия" xfId="361"/>
    <cellStyle name="_Приложение 02 русс на 16.04.2009 г. 1 сессия 2" xfId="362"/>
    <cellStyle name="_Приложение 02 русс на 16.04.2009 г. 1 сессия 2 2" xfId="5604"/>
    <cellStyle name="_Приложение 02 русс на 16.04.2009 г. 1 сессия 3" xfId="5605"/>
    <cellStyle name="_Приложение 02 русс на 16.04.2009 г. 1 сессия_Анализ" xfId="363"/>
    <cellStyle name="_Приложение 02 русс на 16.04.2009 г. 1 сессия_Анализ 2" xfId="5606"/>
    <cellStyle name="_Приложение 02 русс на 16.04.2009 г. 1 сессия_Анализ 3.03.2011г." xfId="364"/>
    <cellStyle name="_Приложение 02 русс на 16.04.2009 г. 1 сессия_Анализ 6.03.2011г." xfId="365"/>
    <cellStyle name="_Приложение 02 русс на 16.04.2009 г. 1 сессия_Анализ 9.03.2011г." xfId="366"/>
    <cellStyle name="_Приложение 02 русс на 16.04.2009 г. 1 сессия_Анализ_Приложение_рус _2012-2014_29,30" xfId="367"/>
    <cellStyle name="_Приложение 02 русс на 16.04.2009 г. 1 сессия_Анализ_Приложение_рус _2012-2014_29,30 2" xfId="5607"/>
    <cellStyle name="_Приложение 02 русс на 16.04.2009 г. 1 сессия_Копия Приложение_2010-2012 рус март" xfId="368"/>
    <cellStyle name="_Приложение 02 русс на 16.04.2009 г. 1 сессия_Копия Приложение_2010-2012 рус март 2" xfId="5608"/>
    <cellStyle name="_Приложение 02 русс на 16.04.2009 г. 1 сессия_Копия Приложение_2010-2012 рус март_Анализ" xfId="369"/>
    <cellStyle name="_Приложение 02 русс на 16.04.2009 г. 1 сессия_Копия Приложение_2010-2012 рус март_Анализ 2" xfId="5609"/>
    <cellStyle name="_Приложение 02 русс на 16.04.2009 г. 1 сессия_Копия Приложение_2010-2012 рус март_Анализ 3.03.2011г." xfId="370"/>
    <cellStyle name="_Приложение 02 русс на 16.04.2009 г. 1 сессия_Копия Приложение_2010-2012 рус март_Анализ 6.03.2011г." xfId="371"/>
    <cellStyle name="_Приложение 02 русс на 16.04.2009 г. 1 сессия_Копия Приложение_2010-2012 рус март_Анализ 9.03.2011г." xfId="372"/>
    <cellStyle name="_Приложение 02 русс на 16.04.2009 г. 1 сессия_Копия Приложение_2010-2012 рус март_Анализ_Приложение_рус _2012-2014_29,30" xfId="373"/>
    <cellStyle name="_Приложение 02 русс на 16.04.2009 г. 1 сессия_Копия Приложение_2010-2012 рус март_Анализ_Приложение_рус _2012-2014_29,30 2" xfId="5610"/>
    <cellStyle name="_Приложение 02 русс на 16.04.2009 г. 1 сессия_Копия Приложение_2010-2012 рус март_Пр 4     11.05.11. ИКС" xfId="374"/>
    <cellStyle name="_Приложение 02 русс на 16.04.2009 г. 1 сессия_Копия Приложение_2010-2012 рус март_Пр 4     11.05.11. ИКС 2" xfId="5611"/>
    <cellStyle name="_Приложение 02 русс на 16.04.2009 г. 1 сессия_Копия Приложение_2010-2012 рус март_Пр 4     11.05.11. ИКС_Приложение_рус _2012-2014_29,30" xfId="375"/>
    <cellStyle name="_Приложение 02 русс на 16.04.2009 г. 1 сессия_Копия Приложение_2010-2012 рус март_Пр 4     11.05.11. ИКС_Приложение_рус _2012-2014_29,30 2" xfId="5612"/>
    <cellStyle name="_Приложение 02 русс на 16.04.2009 г. 1 сессия_Копия Приложение_2010-2012 рус март_Приложение 4 русс,каз 16.03.11. посл" xfId="376"/>
    <cellStyle name="_Приложение 02 русс на 16.04.2009 г. 1 сессия_Копия Приложение_2010-2012 рус март_Приложение 4 русс,каз 16.03.11. посл 2" xfId="5613"/>
    <cellStyle name="_Приложение 02 русс на 16.04.2009 г. 1 сессия_Копия Приложение_2010-2012 рус март_Приложение 4 русс,каз 16.03.11. посл_Приложение_рус _2012-2014_29,30" xfId="377"/>
    <cellStyle name="_Приложение 02 русс на 16.04.2009 г. 1 сессия_Копия Приложение_2010-2012 рус март_Приложение 4 русс,каз 16.03.11. посл_Приложение_рус _2012-2014_29,30 2" xfId="5614"/>
    <cellStyle name="_Приложение 02 русс на 16.04.2009 г. 1 сессия_Копия Приложение_2010-2012 рус март_Приложение_2010-2012 рус 04.08.10" xfId="378"/>
    <cellStyle name="_Приложение 02 русс на 16.04.2009 г. 1 сессия_Копия Приложение_2010-2012 рус март_Приложение_2010-2012 рус 04.08.10 2" xfId="5615"/>
    <cellStyle name="_Приложение 02 русс на 16.04.2009 г. 1 сессия_Копия Приложение_2010-2012 рус март_Приложение_2010-2012 рус 04.08.10_Анализ" xfId="379"/>
    <cellStyle name="_Приложение 02 русс на 16.04.2009 г. 1 сессия_Копия Приложение_2010-2012 рус март_Приложение_2010-2012 рус 04.08.10_Анализ 2" xfId="5616"/>
    <cellStyle name="_Приложение 02 русс на 16.04.2009 г. 1 сессия_Копия Приложение_2010-2012 рус март_Приложение_2010-2012 рус 04.08.10_Анализ 3.03.2011г." xfId="380"/>
    <cellStyle name="_Приложение 02 русс на 16.04.2009 г. 1 сессия_Копия Приложение_2010-2012 рус март_Приложение_2010-2012 рус 04.08.10_Анализ 6.03.2011г." xfId="381"/>
    <cellStyle name="_Приложение 02 русс на 16.04.2009 г. 1 сессия_Копия Приложение_2010-2012 рус март_Приложение_2010-2012 рус 04.08.10_Анализ 9.03.2011г." xfId="382"/>
    <cellStyle name="_Приложение 02 русс на 16.04.2009 г. 1 сессия_Копия Приложение_2010-2012 рус март_Приложение_2010-2012 рус 04.08.10_Анализ_Приложение_рус _2012-2014_29,30" xfId="383"/>
    <cellStyle name="_Приложение 02 русс на 16.04.2009 г. 1 сессия_Копия Приложение_2010-2012 рус март_Приложение_2010-2012 рус 04.08.10_Анализ_Приложение_рус _2012-2014_29,30 2" xfId="5617"/>
    <cellStyle name="_Приложение 02 русс на 16.04.2009 г. 1 сессия_Копия Приложение_2010-2012 рус март_Приложение_2010-2012 рус 04.08.10_Пр 4     11.05.11. ИКС" xfId="384"/>
    <cellStyle name="_Приложение 02 русс на 16.04.2009 г. 1 сессия_Копия Приложение_2010-2012 рус март_Приложение_2010-2012 рус 04.08.10_Пр 4     11.05.11. ИКС 2" xfId="5618"/>
    <cellStyle name="_Приложение 02 русс на 16.04.2009 г. 1 сессия_Копия Приложение_2010-2012 рус март_Приложение_2010-2012 рус 04.08.10_Пр 4     11.05.11. ИКС_Приложение_рус _2012-2014_29,30" xfId="385"/>
    <cellStyle name="_Приложение 02 русс на 16.04.2009 г. 1 сессия_Копия Приложение_2010-2012 рус март_Приложение_2010-2012 рус 04.08.10_Пр 4     11.05.11. ИКС_Приложение_рус _2012-2014_29,30 2" xfId="5619"/>
    <cellStyle name="_Приложение 02 русс на 16.04.2009 г. 1 сессия_Копия Приложение_2010-2012 рус март_Приложение_2010-2012 рус 04.08.10_Приложение 4 русс,каз 16.03.11. посл" xfId="386"/>
    <cellStyle name="_Приложение 02 русс на 16.04.2009 г. 1 сессия_Копия Приложение_2010-2012 рус март_Приложение_2010-2012 рус 04.08.10_Приложение 4 русс,каз 16.03.11. посл 2" xfId="5620"/>
    <cellStyle name="_Приложение 02 русс на 16.04.2009 г. 1 сессия_Копия Приложение_2010-2012 рус март_Приложение_2010-2012 рус 04.08.10_Приложение 4 русс,каз 16.03.11. посл_Приложение_рус _2012-2014_29,30" xfId="387"/>
    <cellStyle name="_Приложение 02 русс на 16.04.2009 г. 1 сессия_Копия Приложение_2010-2012 рус март_Приложение_2010-2012 рус 04.08.10_Приложение 4 русс,каз 16.03.11. посл_Приложение_рус _2012-2014_29,30 2" xfId="5621"/>
    <cellStyle name="_Приложение 02 русс на 16.04.2009 г. 1 сессия_Копия Приложение_2010-2012 рус март_Приложение_2010-2012 рус 04.08.10_Приложение_реал_рус 2011-2013 Уточнение" xfId="388"/>
    <cellStyle name="_Приложение 02 русс на 16.04.2009 г. 1 сессия_Копия Приложение_2010-2012 рус март_Приложение_2010-2012 рус 04.08.10_Приложение_реал_рус 2011-2013 Уточнение 2" xfId="5622"/>
    <cellStyle name="_Приложение 02 русс на 16.04.2009 г. 1 сессия_Копия Приложение_2010-2012 рус март_Приложение_2010-2012 рус 04.08.10_Приложение_реал_рус 2011-2013 Уточнение_Приложение_рус _2012-2014_29,30" xfId="389"/>
    <cellStyle name="_Приложение 02 русс на 16.04.2009 г. 1 сессия_Копия Приложение_2010-2012 рус март_Приложение_2010-2012 рус 04.08.10_Приложение_реал_рус 2011-2013 Уточнение_Приложение_рус _2012-2014_29,30 2" xfId="5623"/>
    <cellStyle name="_Приложение 02 русс на 16.04.2009 г. 1 сессия_Копия Приложение_2010-2012 рус март_Приложение_2010-2012 рус 04.08.10_Приложение_рус _2012-2014_29,30" xfId="390"/>
    <cellStyle name="_Приложение 02 русс на 16.04.2009 г. 1 сессия_Копия Приложение_2010-2012 рус март_Приложение_2010-2012 рус 04.08.10_Приложение_рус _2012-2014_29,30 2" xfId="5624"/>
    <cellStyle name="_Приложение 02 русс на 16.04.2009 г. 1 сессия_Копия Приложение_2010-2012 рус март_Приложение_2010-2012 рус 04.08.10_приложения 2012 рус" xfId="391"/>
    <cellStyle name="_Приложение 02 русс на 16.04.2009 г. 1 сессия_Копия Приложение_2010-2012 рус март_Приложение_2010-2012 рус 04.08.10_приложения 2012 рус 2" xfId="5625"/>
    <cellStyle name="_Приложение 02 русс на 16.04.2009 г. 1 сессия_Копия Приложение_2010-2012 рус март_Приложение_пост_рус_авг" xfId="392"/>
    <cellStyle name="_Приложение 02 русс на 16.04.2009 г. 1 сессия_Копия Приложение_2010-2012 рус март_Приложение_пост_рус_авг 2" xfId="5626"/>
    <cellStyle name="_Приложение 02 русс на 16.04.2009 г. 1 сессия_Копия Приложение_2010-2012 рус март_Приложение_пост_рус_авг_Анализ" xfId="393"/>
    <cellStyle name="_Приложение 02 русс на 16.04.2009 г. 1 сессия_Копия Приложение_2010-2012 рус март_Приложение_пост_рус_авг_Анализ 2" xfId="5627"/>
    <cellStyle name="_Приложение 02 русс на 16.04.2009 г. 1 сессия_Копия Приложение_2010-2012 рус март_Приложение_пост_рус_авг_Анализ 3.03.2011г." xfId="394"/>
    <cellStyle name="_Приложение 02 русс на 16.04.2009 г. 1 сессия_Копия Приложение_2010-2012 рус март_Приложение_пост_рус_авг_Анализ 6.03.2011г." xfId="395"/>
    <cellStyle name="_Приложение 02 русс на 16.04.2009 г. 1 сессия_Копия Приложение_2010-2012 рус март_Приложение_пост_рус_авг_Анализ 9.03.2011г." xfId="396"/>
    <cellStyle name="_Приложение 02 русс на 16.04.2009 г. 1 сессия_Копия Приложение_2010-2012 рус март_Приложение_пост_рус_авг_Анализ_Приложение_рус _2012-2014_29,30" xfId="397"/>
    <cellStyle name="_Приложение 02 русс на 16.04.2009 г. 1 сессия_Копия Приложение_2010-2012 рус март_Приложение_пост_рус_авг_Анализ_Приложение_рус _2012-2014_29,30 2" xfId="5628"/>
    <cellStyle name="_Приложение 02 русс на 16.04.2009 г. 1 сессия_Копия Приложение_2010-2012 рус март_Приложение_пост_рус_авг_Пр 4     11.05.11. ИКС" xfId="398"/>
    <cellStyle name="_Приложение 02 русс на 16.04.2009 г. 1 сессия_Копия Приложение_2010-2012 рус март_Приложение_пост_рус_авг_Пр 4     11.05.11. ИКС 2" xfId="5629"/>
    <cellStyle name="_Приложение 02 русс на 16.04.2009 г. 1 сессия_Копия Приложение_2010-2012 рус март_Приложение_пост_рус_авг_Пр 4     11.05.11. ИКС_Приложение_рус _2012-2014_29,30" xfId="399"/>
    <cellStyle name="_Приложение 02 русс на 16.04.2009 г. 1 сессия_Копия Приложение_2010-2012 рус март_Приложение_пост_рус_авг_Пр 4     11.05.11. ИКС_Приложение_рус _2012-2014_29,30 2" xfId="5630"/>
    <cellStyle name="_Приложение 02 русс на 16.04.2009 г. 1 сессия_Копия Приложение_2010-2012 рус март_Приложение_пост_рус_авг_Приложение 4 русс,каз 16.03.11. посл" xfId="400"/>
    <cellStyle name="_Приложение 02 русс на 16.04.2009 г. 1 сессия_Копия Приложение_2010-2012 рус март_Приложение_пост_рус_авг_Приложение 4 русс,каз 16.03.11. посл 2" xfId="5631"/>
    <cellStyle name="_Приложение 02 русс на 16.04.2009 г. 1 сессия_Копия Приложение_2010-2012 рус март_Приложение_пост_рус_авг_Приложение 4 русс,каз 16.03.11. посл_Приложение_рус _2012-2014_29,30" xfId="401"/>
    <cellStyle name="_Приложение 02 русс на 16.04.2009 г. 1 сессия_Копия Приложение_2010-2012 рус март_Приложение_пост_рус_авг_Приложение 4 русс,каз 16.03.11. посл_Приложение_рус _2012-2014_29,30 2" xfId="5632"/>
    <cellStyle name="_Приложение 02 русс на 16.04.2009 г. 1 сессия_Копия Приложение_2010-2012 рус март_Приложение_пост_рус_авг_Приложение_реал_рус 2011-2013 Уточнение" xfId="402"/>
    <cellStyle name="_Приложение 02 русс на 16.04.2009 г. 1 сессия_Копия Приложение_2010-2012 рус март_Приложение_пост_рус_авг_Приложение_реал_рус 2011-2013 Уточнение 2" xfId="5633"/>
    <cellStyle name="_Приложение 02 русс на 16.04.2009 г. 1 сессия_Копия Приложение_2010-2012 рус март_Приложение_пост_рус_авг_Приложение_реал_рус 2011-2013 Уточнение_Приложение_рус _2012-2014_29,30" xfId="403"/>
    <cellStyle name="_Приложение 02 русс на 16.04.2009 г. 1 сессия_Копия Приложение_2010-2012 рус март_Приложение_пост_рус_авг_Приложение_реал_рус 2011-2013 Уточнение_Приложение_рус _2012-2014_29,30 2" xfId="5634"/>
    <cellStyle name="_Приложение 02 русс на 16.04.2009 г. 1 сессия_Копия Приложение_2010-2012 рус март_Приложение_пост_рус_авг_Приложение_рус _2012-2014_29,30" xfId="404"/>
    <cellStyle name="_Приложение 02 русс на 16.04.2009 г. 1 сессия_Копия Приложение_2010-2012 рус март_Приложение_пост_рус_авг_Приложение_рус _2012-2014_29,30 2" xfId="5635"/>
    <cellStyle name="_Приложение 02 русс на 16.04.2009 г. 1 сессия_Копия Приложение_2010-2012 рус март_Приложение_пост_рус_авг_приложения 2012 рус" xfId="405"/>
    <cellStyle name="_Приложение 02 русс на 16.04.2009 г. 1 сессия_Копия Приложение_2010-2012 рус март_Приложение_пост_рус_авг_приложения 2012 рус 2" xfId="5636"/>
    <cellStyle name="_Приложение 02 русс на 16.04.2009 г. 1 сессия_Копия Приложение_2010-2012 рус март_Приложение_реал_рус 2011-2013 Уточнение" xfId="406"/>
    <cellStyle name="_Приложение 02 русс на 16.04.2009 г. 1 сессия_Копия Приложение_2010-2012 рус март_Приложение_реал_рус 2011-2013 Уточнение 2" xfId="5637"/>
    <cellStyle name="_Приложение 02 русс на 16.04.2009 г. 1 сессия_Копия Приложение_2010-2012 рус март_Приложение_реал_рус 2011-2013 Уточнение_Приложение_рус _2012-2014_29,30" xfId="407"/>
    <cellStyle name="_Приложение 02 русс на 16.04.2009 г. 1 сессия_Копия Приложение_2010-2012 рус март_Приложение_реал_рус 2011-2013 Уточнение_Приложение_рус _2012-2014_29,30 2" xfId="5638"/>
    <cellStyle name="_Приложение 02 русс на 16.04.2009 г. 1 сессия_Копия Приложение_2010-2012 рус март_Приложение_рус _2012-2014_29,30" xfId="408"/>
    <cellStyle name="_Приложение 02 русс на 16.04.2009 г. 1 сессия_Копия Приложение_2010-2012 рус март_Приложение_рус _2012-2014_29,30 2" xfId="5639"/>
    <cellStyle name="_Приложение 02 русс на 16.04.2009 г. 1 сессия_Копия Приложение_2010-2012 рус март_приложения 2012 рус" xfId="409"/>
    <cellStyle name="_Приложение 02 русс на 16.04.2009 г. 1 сессия_Копия Приложение_2010-2012 рус март_приложения 2012 рус 2" xfId="5640"/>
    <cellStyle name="_Приложение 02 русс на 16.04.2009 г. 1 сессия_Пр 4     11.05.11. ИКС" xfId="410"/>
    <cellStyle name="_Приложение 02 русс на 16.04.2009 г. 1 сессия_Пр 4     11.05.11. ИКС 2" xfId="5641"/>
    <cellStyle name="_Приложение 02 русс на 16.04.2009 г. 1 сессия_Пр 4     11.05.11. ИКС_Приложение_рус _2012-2014_29,30" xfId="411"/>
    <cellStyle name="_Приложение 02 русс на 16.04.2009 г. 1 сессия_Пр 4     11.05.11. ИКС_Приложение_рус _2012-2014_29,30 2" xfId="5642"/>
    <cellStyle name="_Приложение 02 русс на 16.04.2009 г. 1 сессия_Прилож.к бюдж 2010г." xfId="412"/>
    <cellStyle name="_Приложение 02 русс на 16.04.2009 г. 1 сессия_Прилож.к бюдж 2010г. 2" xfId="5643"/>
    <cellStyle name="_Приложение 02 русс на 16.04.2009 г. 1 сессия_Прилож.к бюдж 2010г._Анализ" xfId="413"/>
    <cellStyle name="_Приложение 02 русс на 16.04.2009 г. 1 сессия_Прилож.к бюдж 2010г._Анализ 2" xfId="5644"/>
    <cellStyle name="_Приложение 02 русс на 16.04.2009 г. 1 сессия_Прилож.к бюдж 2010г._Анализ 3.03.2011г." xfId="414"/>
    <cellStyle name="_Приложение 02 русс на 16.04.2009 г. 1 сессия_Прилож.к бюдж 2010г._Анализ 6.03.2011г." xfId="415"/>
    <cellStyle name="_Приложение 02 русс на 16.04.2009 г. 1 сессия_Прилож.к бюдж 2010г._Анализ 9.03.2011г." xfId="416"/>
    <cellStyle name="_Приложение 02 русс на 16.04.2009 г. 1 сессия_Прилож.к бюдж 2010г._Анализ_Приложение_рус _2012-2014_29,30" xfId="417"/>
    <cellStyle name="_Приложение 02 русс на 16.04.2009 г. 1 сессия_Прилож.к бюдж 2010г._Анализ_Приложение_рус _2012-2014_29,30 2" xfId="5645"/>
    <cellStyle name="_Приложение 02 русс на 16.04.2009 г. 1 сессия_Прилож.к бюдж 2010г._Копия Приложение_2010-2012 рус март" xfId="418"/>
    <cellStyle name="_Приложение 02 русс на 16.04.2009 г. 1 сессия_Прилож.к бюдж 2010г._Копия Приложение_2010-2012 рус март 2" xfId="5646"/>
    <cellStyle name="_Приложение 02 русс на 16.04.2009 г. 1 сессия_Прилож.к бюдж 2010г._Копия Приложение_2010-2012 рус март_Анализ" xfId="419"/>
    <cellStyle name="_Приложение 02 русс на 16.04.2009 г. 1 сессия_Прилож.к бюдж 2010г._Копия Приложение_2010-2012 рус март_Анализ 2" xfId="5647"/>
    <cellStyle name="_Приложение 02 русс на 16.04.2009 г. 1 сессия_Прилож.к бюдж 2010г._Копия Приложение_2010-2012 рус март_Анализ 3.03.2011г." xfId="420"/>
    <cellStyle name="_Приложение 02 русс на 16.04.2009 г. 1 сессия_Прилож.к бюдж 2010г._Копия Приложение_2010-2012 рус март_Анализ 6.03.2011г." xfId="421"/>
    <cellStyle name="_Приложение 02 русс на 16.04.2009 г. 1 сессия_Прилож.к бюдж 2010г._Копия Приложение_2010-2012 рус март_Анализ 9.03.2011г." xfId="422"/>
    <cellStyle name="_Приложение 02 русс на 16.04.2009 г. 1 сессия_Прилож.к бюдж 2010г._Копия Приложение_2010-2012 рус март_Анализ_Приложение_рус _2012-2014_29,30" xfId="423"/>
    <cellStyle name="_Приложение 02 русс на 16.04.2009 г. 1 сессия_Прилож.к бюдж 2010г._Копия Приложение_2010-2012 рус март_Анализ_Приложение_рус _2012-2014_29,30 2" xfId="5648"/>
    <cellStyle name="_Приложение 02 русс на 16.04.2009 г. 1 сессия_Прилож.к бюдж 2010г._Копия Приложение_2010-2012 рус март_Пр 4     11.05.11. ИКС" xfId="424"/>
    <cellStyle name="_Приложение 02 русс на 16.04.2009 г. 1 сессия_Прилож.к бюдж 2010г._Копия Приложение_2010-2012 рус март_Пр 4     11.05.11. ИКС 2" xfId="5649"/>
    <cellStyle name="_Приложение 02 русс на 16.04.2009 г. 1 сессия_Прилож.к бюдж 2010г._Копия Приложение_2010-2012 рус март_Пр 4     11.05.11. ИКС_Приложение_рус _2012-2014_29,30" xfId="425"/>
    <cellStyle name="_Приложение 02 русс на 16.04.2009 г. 1 сессия_Прилож.к бюдж 2010г._Копия Приложение_2010-2012 рус март_Пр 4     11.05.11. ИКС_Приложение_рус _2012-2014_29,30 2" xfId="5650"/>
    <cellStyle name="_Приложение 02 русс на 16.04.2009 г. 1 сессия_Прилож.к бюдж 2010г._Копия Приложение_2010-2012 рус март_Приложение 4 русс,каз 16.03.11. посл" xfId="426"/>
    <cellStyle name="_Приложение 02 русс на 16.04.2009 г. 1 сессия_Прилож.к бюдж 2010г._Копия Приложение_2010-2012 рус март_Приложение 4 русс,каз 16.03.11. посл 2" xfId="5651"/>
    <cellStyle name="_Приложение 02 русс на 16.04.2009 г. 1 сессия_Прилож.к бюдж 2010г._Копия Приложение_2010-2012 рус март_Приложение 4 русс,каз 16.03.11. посл_Приложение_рус _2012-2014_29,30" xfId="427"/>
    <cellStyle name="_Приложение 02 русс на 16.04.2009 г. 1 сессия_Прилож.к бюдж 2010г._Копия Приложение_2010-2012 рус март_Приложение 4 русс,каз 16.03.11. посл_Приложение_рус _2012-2014_29,30 2" xfId="5652"/>
    <cellStyle name="_Приложение 02 русс на 16.04.2009 г. 1 сессия_Прилож.к бюдж 2010г._Копия Приложение_2010-2012 рус март_Приложение_2010-2012 рус 04.08.10" xfId="428"/>
    <cellStyle name="_Приложение 02 русс на 16.04.2009 г. 1 сессия_Прилож.к бюдж 2010г._Копия Приложение_2010-2012 рус март_Приложение_2010-2012 рус 04.08.10 2" xfId="5653"/>
    <cellStyle name="_Приложение 02 русс на 16.04.2009 г. 1 сессия_Прилож.к бюдж 2010г._Копия Приложение_2010-2012 рус март_Приложение_2010-2012 рус 04.08.10_Анализ" xfId="429"/>
    <cellStyle name="_Приложение 02 русс на 16.04.2009 г. 1 сессия_Прилож.к бюдж 2010г._Копия Приложение_2010-2012 рус март_Приложение_2010-2012 рус 04.08.10_Анализ 2" xfId="5654"/>
    <cellStyle name="_Приложение 02 русс на 16.04.2009 г. 1 сессия_Прилож.к бюдж 2010г._Копия Приложение_2010-2012 рус март_Приложение_2010-2012 рус 04.08.10_Анализ 3.03.2011г." xfId="430"/>
    <cellStyle name="_Приложение 02 русс на 16.04.2009 г. 1 сессия_Прилож.к бюдж 2010г._Копия Приложение_2010-2012 рус март_Приложение_2010-2012 рус 04.08.10_Анализ 6.03.2011г." xfId="431"/>
    <cellStyle name="_Приложение 02 русс на 16.04.2009 г. 1 сессия_Прилож.к бюдж 2010г._Копия Приложение_2010-2012 рус март_Приложение_2010-2012 рус 04.08.10_Анализ 9.03.2011г." xfId="432"/>
    <cellStyle name="_Приложение 02 русс на 16.04.2009 г. 1 сессия_Прилож.к бюдж 2010г._Копия Приложение_2010-2012 рус март_Приложение_2010-2012 рус 04.08.10_Анализ_Приложение_рус _2012-2014_29,30" xfId="433"/>
    <cellStyle name="_Приложение 02 русс на 16.04.2009 г. 1 сессия_Прилож.к бюдж 2010г._Копия Приложение_2010-2012 рус март_Приложение_2010-2012 рус 04.08.10_Анализ_Приложение_рус _2012-2014_29,30 2" xfId="5655"/>
    <cellStyle name="_Приложение 02 русс на 16.04.2009 г. 1 сессия_Прилож.к бюдж 2010г._Копия Приложение_2010-2012 рус март_Приложение_2010-2012 рус 04.08.10_Пр 4     11.05.11. ИКС" xfId="434"/>
    <cellStyle name="_Приложение 02 русс на 16.04.2009 г. 1 сессия_Прилож.к бюдж 2010г._Копия Приложение_2010-2012 рус март_Приложение_2010-2012 рус 04.08.10_Пр 4     11.05.11. ИКС 2" xfId="5656"/>
    <cellStyle name="_Приложение 02 русс на 16.04.2009 г. 1 сессия_Прилож.к бюдж 2010г._Копия Приложение_2010-2012 рус март_Приложение_2010-2012 рус 04.08.10_Пр 4     11.05.11. ИКС_Приложение_рус _2012-2014_29,30" xfId="435"/>
    <cellStyle name="_Приложение 02 русс на 16.04.2009 г. 1 сессия_Прилож.к бюдж 2010г._Копия Приложение_2010-2012 рус март_Приложение_2010-2012 рус 04.08.10_Пр 4     11.05.11. ИКС_Приложение_рус _2012-2014_29,30 2" xfId="5657"/>
    <cellStyle name="_Приложение 02 русс на 16.04.2009 г. 1 сессия_Прилож.к бюдж 2010г._Копия Приложение_2010-2012 рус март_Приложение_2010-2012 рус 04.08.10_Приложение 4 русс,каз 16.03.11. посл" xfId="436"/>
    <cellStyle name="_Приложение 02 русс на 16.04.2009 г. 1 сессия_Прилож.к бюдж 2010г._Копия Приложение_2010-2012 рус март_Приложение_2010-2012 рус 04.08.10_Приложение 4 русс,каз 16.03.11. посл 2" xfId="5658"/>
    <cellStyle name="_Приложение 02 русс на 16.04.2009 г. 1 сессия_Прилож.к бюдж 2010г._Копия Приложение_2010-2012 рус март_Приложение_2010-2012 рус 04.08.10_Приложение 4 русс,каз 16.03.11. посл_Приложение_рус _2012-2014_29,30" xfId="437"/>
    <cellStyle name="_Приложение 02 русс на 16.04.2009 г. 1 сессия_Прилож.к бюдж 2010г._Копия Приложение_2010-2012 рус март_Приложение_2010-2012 рус 04.08.10_Приложение 4 русс,каз 16.03.11. посл_Приложение_рус _2012-2014_29,30 2" xfId="5659"/>
    <cellStyle name="_Приложение 02 русс на 16.04.2009 г. 1 сессия_Прилож.к бюдж 2010г._Копия Приложение_2010-2012 рус март_Приложение_2010-2012 рус 04.08.10_Приложение_реал_рус 2011-2013 Уточнение" xfId="438"/>
    <cellStyle name="_Приложение 02 русс на 16.04.2009 г. 1 сессия_Прилож.к бюдж 2010г._Копия Приложение_2010-2012 рус март_Приложение_2010-2012 рус 04.08.10_Приложение_реал_рус 2011-2013 Уточнение 2" xfId="5660"/>
    <cellStyle name="_Приложение 02 русс на 16.04.2009 г. 1 сессия_Прилож.к бюдж 2010г._Копия Приложение_2010-2012 рус март_Приложение_2010-2012 рус 04.08.10_Приложение_реал_рус 2011-2013 Уточнение_Приложение_рус _2012-2014_29,30" xfId="439"/>
    <cellStyle name="_Приложение 02 русс на 16.04.2009 г. 1 сессия_Прилож.к бюдж 2010г._Копия Приложение_2010-2012 рус март_Приложение_2010-2012 рус 04.08.10_Приложение_реал_рус 2011-2013 Уточнение_Приложение_рус _2012-2014_29,30 2" xfId="5661"/>
    <cellStyle name="_Приложение 02 русс на 16.04.2009 г. 1 сессия_Прилож.к бюдж 2010г._Копия Приложение_2010-2012 рус март_Приложение_2010-2012 рус 04.08.10_Приложение_рус _2012-2014_29,30" xfId="440"/>
    <cellStyle name="_Приложение 02 русс на 16.04.2009 г. 1 сессия_Прилож.к бюдж 2010г._Копия Приложение_2010-2012 рус март_Приложение_2010-2012 рус 04.08.10_Приложение_рус _2012-2014_29,30 2" xfId="5662"/>
    <cellStyle name="_Приложение 02 русс на 16.04.2009 г. 1 сессия_Прилож.к бюдж 2010г._Копия Приложение_2010-2012 рус март_Приложение_2010-2012 рус 04.08.10_приложения 2012 рус" xfId="441"/>
    <cellStyle name="_Приложение 02 русс на 16.04.2009 г. 1 сессия_Прилож.к бюдж 2010г._Копия Приложение_2010-2012 рус март_Приложение_2010-2012 рус 04.08.10_приложения 2012 рус 2" xfId="5663"/>
    <cellStyle name="_Приложение 02 русс на 16.04.2009 г. 1 сессия_Прилож.к бюдж 2010г._Копия Приложение_2010-2012 рус март_Приложение_пост_рус_авг" xfId="442"/>
    <cellStyle name="_Приложение 02 русс на 16.04.2009 г. 1 сессия_Прилож.к бюдж 2010г._Копия Приложение_2010-2012 рус март_Приложение_пост_рус_авг 2" xfId="5664"/>
    <cellStyle name="_Приложение 02 русс на 16.04.2009 г. 1 сессия_Прилож.к бюдж 2010г._Копия Приложение_2010-2012 рус март_Приложение_пост_рус_авг_Анализ" xfId="443"/>
    <cellStyle name="_Приложение 02 русс на 16.04.2009 г. 1 сессия_Прилож.к бюдж 2010г._Копия Приложение_2010-2012 рус март_Приложение_пост_рус_авг_Анализ 2" xfId="5665"/>
    <cellStyle name="_Приложение 02 русс на 16.04.2009 г. 1 сессия_Прилож.к бюдж 2010г._Копия Приложение_2010-2012 рус март_Приложение_пост_рус_авг_Анализ 3.03.2011г." xfId="444"/>
    <cellStyle name="_Приложение 02 русс на 16.04.2009 г. 1 сессия_Прилож.к бюдж 2010г._Копия Приложение_2010-2012 рус март_Приложение_пост_рус_авг_Анализ 6.03.2011г." xfId="445"/>
    <cellStyle name="_Приложение 02 русс на 16.04.2009 г. 1 сессия_Прилож.к бюдж 2010г._Копия Приложение_2010-2012 рус март_Приложение_пост_рус_авг_Анализ 9.03.2011г." xfId="446"/>
    <cellStyle name="_Приложение 02 русс на 16.04.2009 г. 1 сессия_Прилож.к бюдж 2010г._Копия Приложение_2010-2012 рус март_Приложение_пост_рус_авг_Анализ_Приложение_рус _2012-2014_29,30" xfId="447"/>
    <cellStyle name="_Приложение 02 русс на 16.04.2009 г. 1 сессия_Прилож.к бюдж 2010г._Копия Приложение_2010-2012 рус март_Приложение_пост_рус_авг_Анализ_Приложение_рус _2012-2014_29,30 2" xfId="5666"/>
    <cellStyle name="_Приложение 02 русс на 16.04.2009 г. 1 сессия_Прилож.к бюдж 2010г._Копия Приложение_2010-2012 рус март_Приложение_пост_рус_авг_Пр 4     11.05.11. ИКС" xfId="448"/>
    <cellStyle name="_Приложение 02 русс на 16.04.2009 г. 1 сессия_Прилож.к бюдж 2010г._Копия Приложение_2010-2012 рус март_Приложение_пост_рус_авг_Пр 4     11.05.11. ИКС 2" xfId="5667"/>
    <cellStyle name="_Приложение 02 русс на 16.04.2009 г. 1 сессия_Прилож.к бюдж 2010г._Копия Приложение_2010-2012 рус март_Приложение_пост_рус_авг_Пр 4     11.05.11. ИКС_Приложение_рус _2012-2014_29,30" xfId="449"/>
    <cellStyle name="_Приложение 02 русс на 16.04.2009 г. 1 сессия_Прилож.к бюдж 2010г._Копия Приложение_2010-2012 рус март_Приложение_пост_рус_авг_Пр 4     11.05.11. ИКС_Приложение_рус _2012-2014_29,30 2" xfId="5668"/>
    <cellStyle name="_Приложение 02 русс на 16.04.2009 г. 1 сессия_Прилож.к бюдж 2010г._Копия Приложение_2010-2012 рус март_Приложение_пост_рус_авг_Приложение 4 русс,каз 16.03.11. посл" xfId="450"/>
    <cellStyle name="_Приложение 02 русс на 16.04.2009 г. 1 сессия_Прилож.к бюдж 2010г._Копия Приложение_2010-2012 рус март_Приложение_пост_рус_авг_Приложение 4 русс,каз 16.03.11. посл 2" xfId="5669"/>
    <cellStyle name="_Приложение 02 русс на 16.04.2009 г. 1 сессия_Прилож.к бюдж 2010г._Копия Приложение_2010-2012 рус март_Приложение_пост_рус_авг_Приложение 4 русс,каз 16.03.11. посл_Приложение_рус _2012-2014_29,30" xfId="451"/>
    <cellStyle name="_Приложение 02 русс на 16.04.2009 г. 1 сессия_Прилож.к бюдж 2010г._Копия Приложение_2010-2012 рус март_Приложение_пост_рус_авг_Приложение 4 русс,каз 16.03.11. посл_Приложение_рус _2012-2014_29,30 2" xfId="5670"/>
    <cellStyle name="_Приложение 02 русс на 16.04.2009 г. 1 сессия_Прилож.к бюдж 2010г._Копия Приложение_2010-2012 рус март_Приложение_пост_рус_авг_Приложение_реал_рус 2011-2013 Уточнение" xfId="452"/>
    <cellStyle name="_Приложение 02 русс на 16.04.2009 г. 1 сессия_Прилож.к бюдж 2010г._Копия Приложение_2010-2012 рус март_Приложение_пост_рус_авг_Приложение_реал_рус 2011-2013 Уточнение 2" xfId="5671"/>
    <cellStyle name="_Приложение 02 русс на 16.04.2009 г. 1 сессия_Прилож.к бюдж 2010г._Копия Приложение_2010-2012 рус март_Приложение_пост_рус_авг_Приложение_реал_рус 2011-2013 Уточнение_Приложение_рус _2012-2014_29,30" xfId="453"/>
    <cellStyle name="_Приложение 02 русс на 16.04.2009 г. 1 сессия_Прилож.к бюдж 2010г._Копия Приложение_2010-2012 рус март_Приложение_пост_рус_авг_Приложение_реал_рус 2011-2013 Уточнение_Приложение_рус _2012-2014_29,30 2" xfId="5672"/>
    <cellStyle name="_Приложение 02 русс на 16.04.2009 г. 1 сессия_Прилож.к бюдж 2010г._Копия Приложение_2010-2012 рус март_Приложение_пост_рус_авг_Приложение_рус _2012-2014_29,30" xfId="454"/>
    <cellStyle name="_Приложение 02 русс на 16.04.2009 г. 1 сессия_Прилож.к бюдж 2010г._Копия Приложение_2010-2012 рус март_Приложение_пост_рус_авг_Приложение_рус _2012-2014_29,30 2" xfId="5673"/>
    <cellStyle name="_Приложение 02 русс на 16.04.2009 г. 1 сессия_Прилож.к бюдж 2010г._Копия Приложение_2010-2012 рус март_Приложение_пост_рус_авг_приложения 2012 рус" xfId="455"/>
    <cellStyle name="_Приложение 02 русс на 16.04.2009 г. 1 сессия_Прилож.к бюдж 2010г._Копия Приложение_2010-2012 рус март_Приложение_пост_рус_авг_приложения 2012 рус 2" xfId="5674"/>
    <cellStyle name="_Приложение 02 русс на 16.04.2009 г. 1 сессия_Прилож.к бюдж 2010г._Копия Приложение_2010-2012 рус март_Приложение_реал_рус 2011-2013 Уточнение" xfId="456"/>
    <cellStyle name="_Приложение 02 русс на 16.04.2009 г. 1 сессия_Прилож.к бюдж 2010г._Копия Приложение_2010-2012 рус март_Приложение_реал_рус 2011-2013 Уточнение 2" xfId="5675"/>
    <cellStyle name="_Приложение 02 русс на 16.04.2009 г. 1 сессия_Прилож.к бюдж 2010г._Копия Приложение_2010-2012 рус март_Приложение_реал_рус 2011-2013 Уточнение_Приложение_рус _2012-2014_29,30" xfId="457"/>
    <cellStyle name="_Приложение 02 русс на 16.04.2009 г. 1 сессия_Прилож.к бюдж 2010г._Копия Приложение_2010-2012 рус март_Приложение_реал_рус 2011-2013 Уточнение_Приложение_рус _2012-2014_29,30 2" xfId="5676"/>
    <cellStyle name="_Приложение 02 русс на 16.04.2009 г. 1 сессия_Прилож.к бюдж 2010г._Копия Приложение_2010-2012 рус март_Приложение_рус _2012-2014_29,30" xfId="458"/>
    <cellStyle name="_Приложение 02 русс на 16.04.2009 г. 1 сессия_Прилож.к бюдж 2010г._Копия Приложение_2010-2012 рус март_Приложение_рус _2012-2014_29,30 2" xfId="5677"/>
    <cellStyle name="_Приложение 02 русс на 16.04.2009 г. 1 сессия_Прилож.к бюдж 2010г._Копия Приложение_2010-2012 рус март_приложения 2012 рус" xfId="459"/>
    <cellStyle name="_Приложение 02 русс на 16.04.2009 г. 1 сессия_Прилож.к бюдж 2010г._Копия Приложение_2010-2012 рус март_приложения 2012 рус 2" xfId="5678"/>
    <cellStyle name="_Приложение 02 русс на 16.04.2009 г. 1 сессия_Прилож.к бюдж 2010г._Пр 4     11.05.11. ИКС" xfId="460"/>
    <cellStyle name="_Приложение 02 русс на 16.04.2009 г. 1 сессия_Прилож.к бюдж 2010г._Пр 4     11.05.11. ИКС 2" xfId="5679"/>
    <cellStyle name="_Приложение 02 русс на 16.04.2009 г. 1 сессия_Прилож.к бюдж 2010г._Пр 4     11.05.11. ИКС_Приложение_рус _2012-2014_29,30" xfId="461"/>
    <cellStyle name="_Приложение 02 русс на 16.04.2009 г. 1 сессия_Прилож.к бюдж 2010г._Пр 4     11.05.11. ИКС_Приложение_рус _2012-2014_29,30 2" xfId="5680"/>
    <cellStyle name="_Приложение 02 русс на 16.04.2009 г. 1 сессия_Прилож.к бюдж 2010г._прил4р_к" xfId="462"/>
    <cellStyle name="_Приложение 02 русс на 16.04.2009 г. 1 сессия_Прилож.к бюдж 2010г._прил4р_к 2" xfId="463"/>
    <cellStyle name="_Приложение 02 русс на 16.04.2009 г. 1 сессия_Прилож.к бюдж 2010г._прил4р_к 2 2" xfId="5681"/>
    <cellStyle name="_Приложение 02 русс на 16.04.2009 г. 1 сессия_Прилож.к бюдж 2010г._прил4р_к 3" xfId="5682"/>
    <cellStyle name="_Приложение 02 русс на 16.04.2009 г. 1 сессия_Прилож.к бюдж 2010г._прил4р_к_Анализ" xfId="464"/>
    <cellStyle name="_Приложение 02 русс на 16.04.2009 г. 1 сессия_Прилож.к бюдж 2010г._прил4р_к_Анализ 2" xfId="5683"/>
    <cellStyle name="_Приложение 02 русс на 16.04.2009 г. 1 сессия_Прилож.к бюдж 2010г._прил4р_к_Анализ 3.03.2011г." xfId="465"/>
    <cellStyle name="_Приложение 02 русс на 16.04.2009 г. 1 сессия_Прилож.к бюдж 2010г._прил4р_к_Анализ 6.03.2011г." xfId="466"/>
    <cellStyle name="_Приложение 02 русс на 16.04.2009 г. 1 сессия_Прилож.к бюдж 2010г._прил4р_к_Анализ 9.03.2011г." xfId="467"/>
    <cellStyle name="_Приложение 02 русс на 16.04.2009 г. 1 сессия_Прилож.к бюдж 2010г._прил4р_к_Анализ_Приложение_рус _2012-2014_29,30" xfId="468"/>
    <cellStyle name="_Приложение 02 русс на 16.04.2009 г. 1 сессия_Прилож.к бюдж 2010г._прил4р_к_Анализ_Приложение_рус _2012-2014_29,30 2" xfId="5684"/>
    <cellStyle name="_Приложение 02 русс на 16.04.2009 г. 1 сессия_Прилож.к бюдж 2010г._прил4р_к_Пр 4     11.05.11. ИКС" xfId="469"/>
    <cellStyle name="_Приложение 02 русс на 16.04.2009 г. 1 сессия_Прилож.к бюдж 2010г._прил4р_к_Пр 4     11.05.11. ИКС 2" xfId="5685"/>
    <cellStyle name="_Приложение 02 русс на 16.04.2009 г. 1 сессия_Прилож.к бюдж 2010г._прил4р_к_Пр 4     11.05.11. ИКС_Приложение_рус _2012-2014_29,30" xfId="470"/>
    <cellStyle name="_Приложение 02 русс на 16.04.2009 г. 1 сессия_Прилож.к бюдж 2010г._прил4р_к_Пр 4     11.05.11. ИКС_Приложение_рус _2012-2014_29,30 2" xfId="5686"/>
    <cellStyle name="_Приложение 02 русс на 16.04.2009 г. 1 сессия_Прилож.к бюдж 2010г._прил4р_к_Приложение 4 русс,каз 16.03.11. посл" xfId="471"/>
    <cellStyle name="_Приложение 02 русс на 16.04.2009 г. 1 сессия_Прилож.к бюдж 2010г._прил4р_к_Приложение 4 русс,каз 16.03.11. посл 2" xfId="5687"/>
    <cellStyle name="_Приложение 02 русс на 16.04.2009 г. 1 сессия_Прилож.к бюдж 2010г._прил4р_к_Приложение 4 русс,каз 16.03.11. посл_Приложение_рус _2012-2014_29,30" xfId="472"/>
    <cellStyle name="_Приложение 02 русс на 16.04.2009 г. 1 сессия_Прилож.к бюдж 2010г._прил4р_к_Приложение 4 русс,каз 16.03.11. посл_Приложение_рус _2012-2014_29,30 2" xfId="5688"/>
    <cellStyle name="_Приложение 02 русс на 16.04.2009 г. 1 сессия_Прилож.к бюдж 2010г._прил4р_к_Приложение_пост_каз_авг" xfId="473"/>
    <cellStyle name="_Приложение 02 русс на 16.04.2009 г. 1 сессия_Прилож.к бюдж 2010г._прил4р_к_Приложение_пост_каз_авг 2" xfId="5689"/>
    <cellStyle name="_Приложение 02 русс на 16.04.2009 г. 1 сессия_Прилож.к бюдж 2010г._прил4р_к_Приложение_пост_каз_авг_Анализ" xfId="474"/>
    <cellStyle name="_Приложение 02 русс на 16.04.2009 г. 1 сессия_Прилож.к бюдж 2010г._прил4р_к_Приложение_пост_каз_авг_Анализ 2" xfId="5690"/>
    <cellStyle name="_Приложение 02 русс на 16.04.2009 г. 1 сессия_Прилож.к бюдж 2010г._прил4р_к_Приложение_пост_каз_авг_Анализ 3.03.2011г." xfId="475"/>
    <cellStyle name="_Приложение 02 русс на 16.04.2009 г. 1 сессия_Прилож.к бюдж 2010г._прил4р_к_Приложение_пост_каз_авг_Анализ 6.03.2011г." xfId="476"/>
    <cellStyle name="_Приложение 02 русс на 16.04.2009 г. 1 сессия_Прилож.к бюдж 2010г._прил4р_к_Приложение_пост_каз_авг_Анализ 9.03.2011г." xfId="477"/>
    <cellStyle name="_Приложение 02 русс на 16.04.2009 г. 1 сессия_Прилож.к бюдж 2010г._прил4р_к_Приложение_пост_каз_авг_Анализ_Приложение_рус _2012-2014_29,30" xfId="478"/>
    <cellStyle name="_Приложение 02 русс на 16.04.2009 г. 1 сессия_Прилож.к бюдж 2010г._прил4р_к_Приложение_пост_каз_авг_Анализ_Приложение_рус _2012-2014_29,30 2" xfId="5691"/>
    <cellStyle name="_Приложение 02 русс на 16.04.2009 г. 1 сессия_Прилож.к бюдж 2010г._прил4р_к_Приложение_пост_каз_авг_Пр 4     11.05.11. ИКС" xfId="479"/>
    <cellStyle name="_Приложение 02 русс на 16.04.2009 г. 1 сессия_Прилож.к бюдж 2010г._прил4р_к_Приложение_пост_каз_авг_Пр 4     11.05.11. ИКС 2" xfId="5692"/>
    <cellStyle name="_Приложение 02 русс на 16.04.2009 г. 1 сессия_Прилож.к бюдж 2010г._прил4р_к_Приложение_пост_каз_авг_Пр 4     11.05.11. ИКС_Приложение_рус _2012-2014_29,30" xfId="480"/>
    <cellStyle name="_Приложение 02 русс на 16.04.2009 г. 1 сессия_Прилож.к бюдж 2010г._прил4р_к_Приложение_пост_каз_авг_Пр 4     11.05.11. ИКС_Приложение_рус _2012-2014_29,30 2" xfId="5693"/>
    <cellStyle name="_Приложение 02 русс на 16.04.2009 г. 1 сессия_Прилож.к бюдж 2010г._прил4р_к_Приложение_пост_каз_авг_Приложение 4 русс,каз 16.03.11. посл" xfId="481"/>
    <cellStyle name="_Приложение 02 русс на 16.04.2009 г. 1 сессия_Прилож.к бюдж 2010г._прил4р_к_Приложение_пост_каз_авг_Приложение 4 русс,каз 16.03.11. посл 2" xfId="5694"/>
    <cellStyle name="_Приложение 02 русс на 16.04.2009 г. 1 сессия_Прилож.к бюдж 2010г._прил4р_к_Приложение_пост_каз_авг_Приложение 4 русс,каз 16.03.11. посл_Приложение_рус _2012-2014_29,30" xfId="482"/>
    <cellStyle name="_Приложение 02 русс на 16.04.2009 г. 1 сессия_Прилож.к бюдж 2010г._прил4р_к_Приложение_пост_каз_авг_Приложение 4 русс,каз 16.03.11. посл_Приложение_рус _2012-2014_29,30 2" xfId="5695"/>
    <cellStyle name="_Приложение 02 русс на 16.04.2009 г. 1 сессия_Прилож.к бюдж 2010г._прил4р_к_Приложение_пост_каз_авг_Приложение_реал_рус 2011-2013 Уточнение" xfId="483"/>
    <cellStyle name="_Приложение 02 русс на 16.04.2009 г. 1 сессия_Прилож.к бюдж 2010г._прил4р_к_Приложение_пост_каз_авг_Приложение_реал_рус 2011-2013 Уточнение 2" xfId="5696"/>
    <cellStyle name="_Приложение 02 русс на 16.04.2009 г. 1 сессия_Прилож.к бюдж 2010г._прил4р_к_Приложение_пост_каз_авг_Приложение_реал_рус 2011-2013 Уточнение_Приложение_рус _2012-2014_29,30" xfId="484"/>
    <cellStyle name="_Приложение 02 русс на 16.04.2009 г. 1 сессия_Прилож.к бюдж 2010г._прил4р_к_Приложение_пост_каз_авг_Приложение_реал_рус 2011-2013 Уточнение_Приложение_рус _2012-2014_29,30 2" xfId="5697"/>
    <cellStyle name="_Приложение 02 русс на 16.04.2009 г. 1 сессия_Прилож.к бюдж 2010г._прил4р_к_Приложение_пост_каз_авг_Приложение_рус _2012-2014_29,30" xfId="485"/>
    <cellStyle name="_Приложение 02 русс на 16.04.2009 г. 1 сессия_Прилож.к бюдж 2010г._прил4р_к_Приложение_пост_каз_авг_Приложение_рус _2012-2014_29,30 2" xfId="5698"/>
    <cellStyle name="_Приложение 02 русс на 16.04.2009 г. 1 сессия_Прилож.к бюдж 2010г._прил4р_к_Приложение_пост_каз_авг_приложения 2012 рус" xfId="486"/>
    <cellStyle name="_Приложение 02 русс на 16.04.2009 г. 1 сессия_Прилож.к бюдж 2010г._прил4р_к_Приложение_пост_каз_авг_приложения 2012 рус 2" xfId="5699"/>
    <cellStyle name="_Приложение 02 русс на 16.04.2009 г. 1 сессия_Прилож.к бюдж 2010г._прил4р_к_Приложение_пост_рус_авг" xfId="487"/>
    <cellStyle name="_Приложение 02 русс на 16.04.2009 г. 1 сессия_Прилож.к бюдж 2010г._прил4р_к_Приложение_пост_рус_авг 2" xfId="5700"/>
    <cellStyle name="_Приложение 02 русс на 16.04.2009 г. 1 сессия_Прилож.к бюдж 2010г._прил4р_к_Приложение_пост_рус_авг_Анализ" xfId="488"/>
    <cellStyle name="_Приложение 02 русс на 16.04.2009 г. 1 сессия_Прилож.к бюдж 2010г._прил4р_к_Приложение_пост_рус_авг_Анализ 2" xfId="5701"/>
    <cellStyle name="_Приложение 02 русс на 16.04.2009 г. 1 сессия_Прилож.к бюдж 2010г._прил4р_к_Приложение_пост_рус_авг_Анализ 3.03.2011г." xfId="489"/>
    <cellStyle name="_Приложение 02 русс на 16.04.2009 г. 1 сессия_Прилож.к бюдж 2010г._прил4р_к_Приложение_пост_рус_авг_Анализ 6.03.2011г." xfId="490"/>
    <cellStyle name="_Приложение 02 русс на 16.04.2009 г. 1 сессия_Прилож.к бюдж 2010г._прил4р_к_Приложение_пост_рус_авг_Анализ 9.03.2011г." xfId="491"/>
    <cellStyle name="_Приложение 02 русс на 16.04.2009 г. 1 сессия_Прилож.к бюдж 2010г._прил4р_к_Приложение_пост_рус_авг_Анализ_Приложение_рус _2012-2014_29,30" xfId="492"/>
    <cellStyle name="_Приложение 02 русс на 16.04.2009 г. 1 сессия_Прилож.к бюдж 2010г._прил4р_к_Приложение_пост_рус_авг_Анализ_Приложение_рус _2012-2014_29,30 2" xfId="5702"/>
    <cellStyle name="_Приложение 02 русс на 16.04.2009 г. 1 сессия_Прилож.к бюдж 2010г._прил4р_к_Приложение_пост_рус_авг_Пр 4     11.05.11. ИКС" xfId="493"/>
    <cellStyle name="_Приложение 02 русс на 16.04.2009 г. 1 сессия_Прилож.к бюдж 2010г._прил4р_к_Приложение_пост_рус_авг_Пр 4     11.05.11. ИКС 2" xfId="5703"/>
    <cellStyle name="_Приложение 02 русс на 16.04.2009 г. 1 сессия_Прилож.к бюдж 2010г._прил4р_к_Приложение_пост_рус_авг_Пр 4     11.05.11. ИКС_Приложение_рус _2012-2014_29,30" xfId="494"/>
    <cellStyle name="_Приложение 02 русс на 16.04.2009 г. 1 сессия_Прилож.к бюдж 2010г._прил4р_к_Приложение_пост_рус_авг_Пр 4     11.05.11. ИКС_Приложение_рус _2012-2014_29,30 2" xfId="5704"/>
    <cellStyle name="_Приложение 02 русс на 16.04.2009 г. 1 сессия_Прилож.к бюдж 2010г._прил4р_к_Приложение_пост_рус_авг_Приложение 4 русс,каз 16.03.11. посл" xfId="495"/>
    <cellStyle name="_Приложение 02 русс на 16.04.2009 г. 1 сессия_Прилож.к бюдж 2010г._прил4р_к_Приложение_пост_рус_авг_Приложение 4 русс,каз 16.03.11. посл 2" xfId="5705"/>
    <cellStyle name="_Приложение 02 русс на 16.04.2009 г. 1 сессия_Прилож.к бюдж 2010г._прил4р_к_Приложение_пост_рус_авг_Приложение 4 русс,каз 16.03.11. посл_Приложение_рус _2012-2014_29,30" xfId="496"/>
    <cellStyle name="_Приложение 02 русс на 16.04.2009 г. 1 сессия_Прилож.к бюдж 2010г._прил4р_к_Приложение_пост_рус_авг_Приложение 4 русс,каз 16.03.11. посл_Приложение_рус _2012-2014_29,30 2" xfId="5706"/>
    <cellStyle name="_Приложение 02 русс на 16.04.2009 г. 1 сессия_Прилож.к бюдж 2010г._прил4р_к_Приложение_пост_рус_авг_Приложение_реал_рус 2011-2013 Уточнение" xfId="497"/>
    <cellStyle name="_Приложение 02 русс на 16.04.2009 г. 1 сессия_Прилож.к бюдж 2010г._прил4р_к_Приложение_пост_рус_авг_Приложение_реал_рус 2011-2013 Уточнение 2" xfId="5707"/>
    <cellStyle name="_Приложение 02 русс на 16.04.2009 г. 1 сессия_Прилож.к бюдж 2010г._прил4р_к_Приложение_пост_рус_авг_Приложение_реал_рус 2011-2013 Уточнение_Приложение_рус _2012-2014_29,30" xfId="498"/>
    <cellStyle name="_Приложение 02 русс на 16.04.2009 г. 1 сессия_Прилож.к бюдж 2010г._прил4р_к_Приложение_пост_рус_авг_Приложение_реал_рус 2011-2013 Уточнение_Приложение_рус _2012-2014_29,30 2" xfId="5708"/>
    <cellStyle name="_Приложение 02 русс на 16.04.2009 г. 1 сессия_Прилож.к бюдж 2010г._прил4р_к_Приложение_пост_рус_авг_Приложение_рус _2012-2014_29,30" xfId="499"/>
    <cellStyle name="_Приложение 02 русс на 16.04.2009 г. 1 сессия_Прилож.к бюдж 2010г._прил4р_к_Приложение_пост_рус_авг_Приложение_рус _2012-2014_29,30 2" xfId="5709"/>
    <cellStyle name="_Приложение 02 русс на 16.04.2009 г. 1 сессия_Прилож.к бюдж 2010г._прил4р_к_Приложение_пост_рус_авг_приложения 2012 рус" xfId="500"/>
    <cellStyle name="_Приложение 02 русс на 16.04.2009 г. 1 сессия_Прилож.к бюдж 2010г._прил4р_к_Приложение_пост_рус_авг_приложения 2012 рус 2" xfId="5710"/>
    <cellStyle name="_Приложение 02 русс на 16.04.2009 г. 1 сессия_Прилож.к бюдж 2010г._прил4р_к_Приложение_реал_рус 2011-2013 Уточнение" xfId="501"/>
    <cellStyle name="_Приложение 02 русс на 16.04.2009 г. 1 сессия_Прилож.к бюдж 2010г._прил4р_к_Приложение_реал_рус 2011-2013 Уточнение 2" xfId="5711"/>
    <cellStyle name="_Приложение 02 русс на 16.04.2009 г. 1 сессия_Прилож.к бюдж 2010г._прил4р_к_Приложение_реал_рус 2011-2013 Уточнение_Приложение_рус _2012-2014_29,30" xfId="502"/>
    <cellStyle name="_Приложение 02 русс на 16.04.2009 г. 1 сессия_Прилож.к бюдж 2010г._прил4р_к_Приложение_реал_рус 2011-2013 Уточнение_Приложение_рус _2012-2014_29,30 2" xfId="5712"/>
    <cellStyle name="_Приложение 02 русс на 16.04.2009 г. 1 сессия_Прилож.к бюдж 2010г._прил4р_к_Приложение_рус _2012-2014_29,30" xfId="503"/>
    <cellStyle name="_Приложение 02 русс на 16.04.2009 г. 1 сессия_Прилож.к бюдж 2010г._прил4р_к_Приложение_рус _2012-2014_29,30 2" xfId="5713"/>
    <cellStyle name="_Приложение 02 русс на 16.04.2009 г. 1 сессия_Прилож.к бюдж 2010г._прил4р_к_приложения 2012 рус" xfId="504"/>
    <cellStyle name="_Приложение 02 русс на 16.04.2009 г. 1 сессия_Прилож.к бюдж 2010г._прил4р_к_приложения 2012 рус 2" xfId="5714"/>
    <cellStyle name="_Приложение 02 русс на 16.04.2009 г. 1 сессия_Прилож.к бюдж 2010г._Приложение 4 русс,каз 16.03.11. посл" xfId="505"/>
    <cellStyle name="_Приложение 02 русс на 16.04.2009 г. 1 сессия_Прилож.к бюдж 2010г._Приложение 4 русс,каз 16.03.11. посл 2" xfId="5715"/>
    <cellStyle name="_Приложение 02 русс на 16.04.2009 г. 1 сессия_Прилож.к бюдж 2010г._Приложение 4 русс,каз 16.03.11. посл_Приложение_рус _2012-2014_29,30" xfId="506"/>
    <cellStyle name="_Приложение 02 русс на 16.04.2009 г. 1 сессия_Прилож.к бюдж 2010г._Приложение 4 русс,каз 16.03.11. посл_Приложение_рус _2012-2014_29,30 2" xfId="5716"/>
    <cellStyle name="_Приложение 02 русс на 16.04.2009 г. 1 сессия_Прилож.к бюдж 2010г._Приложение_2010-2012 каз 04.08.10_ДК-2020" xfId="507"/>
    <cellStyle name="_Приложение 02 русс на 16.04.2009 г. 1 сессия_Прилож.к бюдж 2010г._Приложение_2010-2012 каз 04.08.10_ДК-2020 2" xfId="5717"/>
    <cellStyle name="_Приложение 02 русс на 16.04.2009 г. 1 сессия_Прилож.к бюдж 2010г._Приложение_2010-2012 каз 04.08.10_ДК-2020_Анализ" xfId="508"/>
    <cellStyle name="_Приложение 02 русс на 16.04.2009 г. 1 сессия_Прилож.к бюдж 2010г._Приложение_2010-2012 каз 04.08.10_ДК-2020_Анализ 2" xfId="5718"/>
    <cellStyle name="_Приложение 02 русс на 16.04.2009 г. 1 сессия_Прилож.к бюдж 2010г._Приложение_2010-2012 каз 04.08.10_ДК-2020_Анализ 3.03.2011г." xfId="509"/>
    <cellStyle name="_Приложение 02 русс на 16.04.2009 г. 1 сессия_Прилож.к бюдж 2010г._Приложение_2010-2012 каз 04.08.10_ДК-2020_Анализ 6.03.2011г." xfId="510"/>
    <cellStyle name="_Приложение 02 русс на 16.04.2009 г. 1 сессия_Прилож.к бюдж 2010г._Приложение_2010-2012 каз 04.08.10_ДК-2020_Анализ 9.03.2011г." xfId="511"/>
    <cellStyle name="_Приложение 02 русс на 16.04.2009 г. 1 сессия_Прилож.к бюдж 2010г._Приложение_2010-2012 каз 04.08.10_ДК-2020_Анализ_Приложение_рус _2012-2014_29,30" xfId="512"/>
    <cellStyle name="_Приложение 02 русс на 16.04.2009 г. 1 сессия_Прилож.к бюдж 2010г._Приложение_2010-2012 каз 04.08.10_ДК-2020_Анализ_Приложение_рус _2012-2014_29,30 2" xfId="5719"/>
    <cellStyle name="_Приложение 02 русс на 16.04.2009 г. 1 сессия_Прилож.к бюдж 2010г._Приложение_2010-2012 каз 04.08.10_ДК-2020_Пр 4     11.05.11. ИКС" xfId="513"/>
    <cellStyle name="_Приложение 02 русс на 16.04.2009 г. 1 сессия_Прилож.к бюдж 2010г._Приложение_2010-2012 каз 04.08.10_ДК-2020_Пр 4     11.05.11. ИКС 2" xfId="5720"/>
    <cellStyle name="_Приложение 02 русс на 16.04.2009 г. 1 сессия_Прилож.к бюдж 2010г._Приложение_2010-2012 каз 04.08.10_ДК-2020_Пр 4     11.05.11. ИКС_Приложение_рус _2012-2014_29,30" xfId="514"/>
    <cellStyle name="_Приложение 02 русс на 16.04.2009 г. 1 сессия_Прилож.к бюдж 2010г._Приложение_2010-2012 каз 04.08.10_ДК-2020_Пр 4     11.05.11. ИКС_Приложение_рус _2012-2014_29,30 2" xfId="5721"/>
    <cellStyle name="_Приложение 02 русс на 16.04.2009 г. 1 сессия_Прилож.к бюдж 2010г._Приложение_2010-2012 каз 04.08.10_ДК-2020_Приложение 4 русс,каз 16.03.11. посл" xfId="515"/>
    <cellStyle name="_Приложение 02 русс на 16.04.2009 г. 1 сессия_Прилож.к бюдж 2010г._Приложение_2010-2012 каз 04.08.10_ДК-2020_Приложение 4 русс,каз 16.03.11. посл 2" xfId="5722"/>
    <cellStyle name="_Приложение 02 русс на 16.04.2009 г. 1 сессия_Прилож.к бюдж 2010г._Приложение_2010-2012 каз 04.08.10_ДК-2020_Приложение 4 русс,каз 16.03.11. посл_Приложение_рус _2012-2014_29,30" xfId="516"/>
    <cellStyle name="_Приложение 02 русс на 16.04.2009 г. 1 сессия_Прилож.к бюдж 2010г._Приложение_2010-2012 каз 04.08.10_ДК-2020_Приложение 4 русс,каз 16.03.11. посл_Приложение_рус _2012-2014_29,30 2" xfId="5723"/>
    <cellStyle name="_Приложение 02 русс на 16.04.2009 г. 1 сессия_Прилож.к бюдж 2010г._Приложение_2010-2012 каз 04.08.10_ДК-2020_Приложение_реал_рус 2011-2013 Уточнение" xfId="517"/>
    <cellStyle name="_Приложение 02 русс на 16.04.2009 г. 1 сессия_Прилож.к бюдж 2010г._Приложение_2010-2012 каз 04.08.10_ДК-2020_Приложение_реал_рус 2011-2013 Уточнение 2" xfId="5724"/>
    <cellStyle name="_Приложение 02 русс на 16.04.2009 г. 1 сессия_Прилож.к бюдж 2010г._Приложение_2010-2012 каз 04.08.10_ДК-2020_Приложение_реал_рус 2011-2013 Уточнение_Приложение_рус _2012-2014_29,30" xfId="518"/>
    <cellStyle name="_Приложение 02 русс на 16.04.2009 г. 1 сессия_Прилож.к бюдж 2010г._Приложение_2010-2012 каз 04.08.10_ДК-2020_Приложение_реал_рус 2011-2013 Уточнение_Приложение_рус _2012-2014_29,30 2" xfId="5725"/>
    <cellStyle name="_Приложение 02 русс на 16.04.2009 г. 1 сессия_Прилож.к бюдж 2010г._Приложение_2010-2012 каз 04.08.10_ДК-2020_Приложение_рус _2012-2014_29,30" xfId="519"/>
    <cellStyle name="_Приложение 02 русс на 16.04.2009 г. 1 сессия_Прилож.к бюдж 2010г._Приложение_2010-2012 каз 04.08.10_ДК-2020_Приложение_рус _2012-2014_29,30 2" xfId="5726"/>
    <cellStyle name="_Приложение 02 русс на 16.04.2009 г. 1 сессия_Прилож.к бюдж 2010г._Приложение_2010-2012 каз 04.08.10_ДК-2020_приложения 2012 рус" xfId="520"/>
    <cellStyle name="_Приложение 02 русс на 16.04.2009 г. 1 сессия_Прилож.к бюдж 2010г._Приложение_2010-2012 каз 04.08.10_ДК-2020_приложения 2012 рус 2" xfId="5727"/>
    <cellStyle name="_Приложение 02 русс на 16.04.2009 г. 1 сессия_Прилож.к бюдж 2010г._Приложение_2010-2012 каз_март" xfId="521"/>
    <cellStyle name="_Приложение 02 русс на 16.04.2009 г. 1 сессия_Прилож.к бюдж 2010г._Приложение_2010-2012 каз_март 2" xfId="522"/>
    <cellStyle name="_Приложение 02 русс на 16.04.2009 г. 1 сессия_Прилож.к бюдж 2010г._Приложение_2010-2012 каз_март 2 2" xfId="5728"/>
    <cellStyle name="_Приложение 02 русс на 16.04.2009 г. 1 сессия_Прилож.к бюдж 2010г._Приложение_2010-2012 каз_март 3" xfId="5729"/>
    <cellStyle name="_Приложение 02 русс на 16.04.2009 г. 1 сессия_Прилож.к бюдж 2010г._Приложение_2010-2012 каз_март_Анализ" xfId="523"/>
    <cellStyle name="_Приложение 02 русс на 16.04.2009 г. 1 сессия_Прилож.к бюдж 2010г._Приложение_2010-2012 каз_март_Анализ 2" xfId="5730"/>
    <cellStyle name="_Приложение 02 русс на 16.04.2009 г. 1 сессия_Прилож.к бюдж 2010г._Приложение_2010-2012 каз_март_Анализ 3.03.2011г." xfId="524"/>
    <cellStyle name="_Приложение 02 русс на 16.04.2009 г. 1 сессия_Прилож.к бюдж 2010г._Приложение_2010-2012 каз_март_Анализ 6.03.2011г." xfId="525"/>
    <cellStyle name="_Приложение 02 русс на 16.04.2009 г. 1 сессия_Прилож.к бюдж 2010г._Приложение_2010-2012 каз_март_Анализ 9.03.2011г." xfId="526"/>
    <cellStyle name="_Приложение 02 русс на 16.04.2009 г. 1 сессия_Прилож.к бюдж 2010г._Приложение_2010-2012 каз_март_Анализ_Приложение_рус _2012-2014_29,30" xfId="527"/>
    <cellStyle name="_Приложение 02 русс на 16.04.2009 г. 1 сессия_Прилож.к бюдж 2010г._Приложение_2010-2012 каз_март_Анализ_Приложение_рус _2012-2014_29,30 2" xfId="5731"/>
    <cellStyle name="_Приложение 02 русс на 16.04.2009 г. 1 сессия_Прилож.к бюдж 2010г._Приложение_2010-2012 каз_март_Пр 4     11.05.11. ИКС" xfId="528"/>
    <cellStyle name="_Приложение 02 русс на 16.04.2009 г. 1 сессия_Прилож.к бюдж 2010г._Приложение_2010-2012 каз_март_Пр 4     11.05.11. ИКС 2" xfId="5732"/>
    <cellStyle name="_Приложение 02 русс на 16.04.2009 г. 1 сессия_Прилож.к бюдж 2010г._Приложение_2010-2012 каз_март_Пр 4     11.05.11. ИКС_Приложение_рус _2012-2014_29,30" xfId="529"/>
    <cellStyle name="_Приложение 02 русс на 16.04.2009 г. 1 сессия_Прилож.к бюдж 2010г._Приложение_2010-2012 каз_март_Пр 4     11.05.11. ИКС_Приложение_рус _2012-2014_29,30 2" xfId="5733"/>
    <cellStyle name="_Приложение 02 русс на 16.04.2009 г. 1 сессия_Прилож.к бюдж 2010г._Приложение_2010-2012 каз_март_Приложение 4 русс,каз 16.03.11. посл" xfId="530"/>
    <cellStyle name="_Приложение 02 русс на 16.04.2009 г. 1 сессия_Прилож.к бюдж 2010г._Приложение_2010-2012 каз_март_Приложение 4 русс,каз 16.03.11. посл 2" xfId="5734"/>
    <cellStyle name="_Приложение 02 русс на 16.04.2009 г. 1 сессия_Прилож.к бюдж 2010г._Приложение_2010-2012 каз_март_Приложение 4 русс,каз 16.03.11. посл_Приложение_рус _2012-2014_29,30" xfId="531"/>
    <cellStyle name="_Приложение 02 русс на 16.04.2009 г. 1 сессия_Прилож.к бюдж 2010г._Приложение_2010-2012 каз_март_Приложение 4 русс,каз 16.03.11. посл_Приложение_рус _2012-2014_29,30 2" xfId="5735"/>
    <cellStyle name="_Приложение 02 русс на 16.04.2009 г. 1 сессия_Прилож.к бюдж 2010г._Приложение_2010-2012 каз_март_Приложение_пост_каз_авг" xfId="532"/>
    <cellStyle name="_Приложение 02 русс на 16.04.2009 г. 1 сессия_Прилож.к бюдж 2010г._Приложение_2010-2012 каз_март_Приложение_пост_каз_авг 2" xfId="5736"/>
    <cellStyle name="_Приложение 02 русс на 16.04.2009 г. 1 сессия_Прилож.к бюдж 2010г._Приложение_2010-2012 каз_март_Приложение_пост_каз_авг_Анализ" xfId="533"/>
    <cellStyle name="_Приложение 02 русс на 16.04.2009 г. 1 сессия_Прилож.к бюдж 2010г._Приложение_2010-2012 каз_март_Приложение_пост_каз_авг_Анализ 2" xfId="5737"/>
    <cellStyle name="_Приложение 02 русс на 16.04.2009 г. 1 сессия_Прилож.к бюдж 2010г._Приложение_2010-2012 каз_март_Приложение_пост_каз_авг_Анализ 3.03.2011г." xfId="534"/>
    <cellStyle name="_Приложение 02 русс на 16.04.2009 г. 1 сессия_Прилож.к бюдж 2010г._Приложение_2010-2012 каз_март_Приложение_пост_каз_авг_Анализ 6.03.2011г." xfId="535"/>
    <cellStyle name="_Приложение 02 русс на 16.04.2009 г. 1 сессия_Прилож.к бюдж 2010г._Приложение_2010-2012 каз_март_Приложение_пост_каз_авг_Анализ 9.03.2011г." xfId="536"/>
    <cellStyle name="_Приложение 02 русс на 16.04.2009 г. 1 сессия_Прилож.к бюдж 2010г._Приложение_2010-2012 каз_март_Приложение_пост_каз_авг_Анализ_Приложение_рус _2012-2014_29,30" xfId="537"/>
    <cellStyle name="_Приложение 02 русс на 16.04.2009 г. 1 сессия_Прилож.к бюдж 2010г._Приложение_2010-2012 каз_март_Приложение_пост_каз_авг_Анализ_Приложение_рус _2012-2014_29,30 2" xfId="5738"/>
    <cellStyle name="_Приложение 02 русс на 16.04.2009 г. 1 сессия_Прилож.к бюдж 2010г._Приложение_2010-2012 каз_март_Приложение_пост_каз_авг_Пр 4     11.05.11. ИКС" xfId="538"/>
    <cellStyle name="_Приложение 02 русс на 16.04.2009 г. 1 сессия_Прилож.к бюдж 2010г._Приложение_2010-2012 каз_март_Приложение_пост_каз_авг_Пр 4     11.05.11. ИКС 2" xfId="5739"/>
    <cellStyle name="_Приложение 02 русс на 16.04.2009 г. 1 сессия_Прилож.к бюдж 2010г._Приложение_2010-2012 каз_март_Приложение_пост_каз_авг_Пр 4     11.05.11. ИКС_Приложение_рус _2012-2014_29,30" xfId="539"/>
    <cellStyle name="_Приложение 02 русс на 16.04.2009 г. 1 сессия_Прилож.к бюдж 2010г._Приложение_2010-2012 каз_март_Приложение_пост_каз_авг_Пр 4     11.05.11. ИКС_Приложение_рус _2012-2014_29,30 2" xfId="5740"/>
    <cellStyle name="_Приложение 02 русс на 16.04.2009 г. 1 сессия_Прилож.к бюдж 2010г._Приложение_2010-2012 каз_март_Приложение_пост_каз_авг_Приложение 4 русс,каз 16.03.11. посл" xfId="540"/>
    <cellStyle name="_Приложение 02 русс на 16.04.2009 г. 1 сессия_Прилож.к бюдж 2010г._Приложение_2010-2012 каз_март_Приложение_пост_каз_авг_Приложение 4 русс,каз 16.03.11. посл 2" xfId="5741"/>
    <cellStyle name="_Приложение 02 русс на 16.04.2009 г. 1 сессия_Прилож.к бюдж 2010г._Приложение_2010-2012 каз_март_Приложение_пост_каз_авг_Приложение 4 русс,каз 16.03.11. посл_Приложение_рус _2012-2014_29,30" xfId="541"/>
    <cellStyle name="_Приложение 02 русс на 16.04.2009 г. 1 сессия_Прилож.к бюдж 2010г._Приложение_2010-2012 каз_март_Приложение_пост_каз_авг_Приложение 4 русс,каз 16.03.11. посл_Приложение_рус _2012-2014_29,30 2" xfId="5742"/>
    <cellStyle name="_Приложение 02 русс на 16.04.2009 г. 1 сессия_Прилож.к бюдж 2010г._Приложение_2010-2012 каз_март_Приложение_пост_каз_авг_Приложение_реал_рус 2011-2013 Уточнение" xfId="542"/>
    <cellStyle name="_Приложение 02 русс на 16.04.2009 г. 1 сессия_Прилож.к бюдж 2010г._Приложение_2010-2012 каз_март_Приложение_пост_каз_авг_Приложение_реал_рус 2011-2013 Уточнение 2" xfId="5743"/>
    <cellStyle name="_Приложение 02 русс на 16.04.2009 г. 1 сессия_Прилож.к бюдж 2010г._Приложение_2010-2012 каз_март_Приложение_пост_каз_авг_Приложение_реал_рус 2011-2013 Уточнение_Приложение_рус _2012-2014_29,30" xfId="543"/>
    <cellStyle name="_Приложение 02 русс на 16.04.2009 г. 1 сессия_Прилож.к бюдж 2010г._Приложение_2010-2012 каз_март_Приложение_пост_каз_авг_Приложение_реал_рус 2011-2013 Уточнение_Приложение_рус _2012-2014_29,30 2" xfId="5744"/>
    <cellStyle name="_Приложение 02 русс на 16.04.2009 г. 1 сессия_Прилож.к бюдж 2010г._Приложение_2010-2012 каз_март_Приложение_пост_каз_авг_Приложение_рус _2012-2014_29,30" xfId="544"/>
    <cellStyle name="_Приложение 02 русс на 16.04.2009 г. 1 сессия_Прилож.к бюдж 2010г._Приложение_2010-2012 каз_март_Приложение_пост_каз_авг_Приложение_рус _2012-2014_29,30 2" xfId="5745"/>
    <cellStyle name="_Приложение 02 русс на 16.04.2009 г. 1 сессия_Прилож.к бюдж 2010г._Приложение_2010-2012 каз_март_Приложение_пост_каз_авг_приложения 2012 рус" xfId="545"/>
    <cellStyle name="_Приложение 02 русс на 16.04.2009 г. 1 сессия_Прилож.к бюдж 2010г._Приложение_2010-2012 каз_март_Приложение_пост_каз_авг_приложения 2012 рус 2" xfId="5746"/>
    <cellStyle name="_Приложение 02 русс на 16.04.2009 г. 1 сессия_Прилож.к бюдж 2010г._Приложение_2010-2012 каз_март_Приложение_пост_рус_авг" xfId="546"/>
    <cellStyle name="_Приложение 02 русс на 16.04.2009 г. 1 сессия_Прилож.к бюдж 2010г._Приложение_2010-2012 каз_март_Приложение_пост_рус_авг 2" xfId="5747"/>
    <cellStyle name="_Приложение 02 русс на 16.04.2009 г. 1 сессия_Прилож.к бюдж 2010г._Приложение_2010-2012 каз_март_Приложение_пост_рус_авг_Анализ" xfId="547"/>
    <cellStyle name="_Приложение 02 русс на 16.04.2009 г. 1 сессия_Прилож.к бюдж 2010г._Приложение_2010-2012 каз_март_Приложение_пост_рус_авг_Анализ 2" xfId="5748"/>
    <cellStyle name="_Приложение 02 русс на 16.04.2009 г. 1 сессия_Прилож.к бюдж 2010г._Приложение_2010-2012 каз_март_Приложение_пост_рус_авг_Анализ 3.03.2011г." xfId="548"/>
    <cellStyle name="_Приложение 02 русс на 16.04.2009 г. 1 сессия_Прилож.к бюдж 2010г._Приложение_2010-2012 каз_март_Приложение_пост_рус_авг_Анализ 6.03.2011г." xfId="549"/>
    <cellStyle name="_Приложение 02 русс на 16.04.2009 г. 1 сессия_Прилож.к бюдж 2010г._Приложение_2010-2012 каз_март_Приложение_пост_рус_авг_Анализ 9.03.2011г." xfId="550"/>
    <cellStyle name="_Приложение 02 русс на 16.04.2009 г. 1 сессия_Прилож.к бюдж 2010г._Приложение_2010-2012 каз_март_Приложение_пост_рус_авг_Анализ_Приложение_рус _2012-2014_29,30" xfId="551"/>
    <cellStyle name="_Приложение 02 русс на 16.04.2009 г. 1 сессия_Прилож.к бюдж 2010г._Приложение_2010-2012 каз_март_Приложение_пост_рус_авг_Анализ_Приложение_рус _2012-2014_29,30 2" xfId="5749"/>
    <cellStyle name="_Приложение 02 русс на 16.04.2009 г. 1 сессия_Прилож.к бюдж 2010г._Приложение_2010-2012 каз_март_Приложение_пост_рус_авг_Пр 4     11.05.11. ИКС" xfId="552"/>
    <cellStyle name="_Приложение 02 русс на 16.04.2009 г. 1 сессия_Прилож.к бюдж 2010г._Приложение_2010-2012 каз_март_Приложение_пост_рус_авг_Пр 4     11.05.11. ИКС 2" xfId="5750"/>
    <cellStyle name="_Приложение 02 русс на 16.04.2009 г. 1 сессия_Прилож.к бюдж 2010г._Приложение_2010-2012 каз_март_Приложение_пост_рус_авг_Пр 4     11.05.11. ИКС_Приложение_рус _2012-2014_29,30" xfId="553"/>
    <cellStyle name="_Приложение 02 русс на 16.04.2009 г. 1 сессия_Прилож.к бюдж 2010г._Приложение_2010-2012 каз_март_Приложение_пост_рус_авг_Пр 4     11.05.11. ИКС_Приложение_рус _2012-2014_29,30 2" xfId="5751"/>
    <cellStyle name="_Приложение 02 русс на 16.04.2009 г. 1 сессия_Прилож.к бюдж 2010г._Приложение_2010-2012 каз_март_Приложение_пост_рус_авг_Приложение 4 русс,каз 16.03.11. посл" xfId="554"/>
    <cellStyle name="_Приложение 02 русс на 16.04.2009 г. 1 сессия_Прилож.к бюдж 2010г._Приложение_2010-2012 каз_март_Приложение_пост_рус_авг_Приложение 4 русс,каз 16.03.11. посл 2" xfId="5752"/>
    <cellStyle name="_Приложение 02 русс на 16.04.2009 г. 1 сессия_Прилож.к бюдж 2010г._Приложение_2010-2012 каз_март_Приложение_пост_рус_авг_Приложение 4 русс,каз 16.03.11. посл_Приложение_рус _2012-2014_29,30" xfId="555"/>
    <cellStyle name="_Приложение 02 русс на 16.04.2009 г. 1 сессия_Прилож.к бюдж 2010г._Приложение_2010-2012 каз_март_Приложение_пост_рус_авг_Приложение 4 русс,каз 16.03.11. посл_Приложение_рус _2012-2014_29,30 2" xfId="5753"/>
    <cellStyle name="_Приложение 02 русс на 16.04.2009 г. 1 сессия_Прилож.к бюдж 2010г._Приложение_2010-2012 каз_март_Приложение_пост_рус_авг_Приложение_реал_рус 2011-2013 Уточнение" xfId="556"/>
    <cellStyle name="_Приложение 02 русс на 16.04.2009 г. 1 сессия_Прилож.к бюдж 2010г._Приложение_2010-2012 каз_март_Приложение_пост_рус_авг_Приложение_реал_рус 2011-2013 Уточнение 2" xfId="5754"/>
    <cellStyle name="_Приложение 02 русс на 16.04.2009 г. 1 сессия_Прилож.к бюдж 2010г._Приложение_2010-2012 каз_март_Приложение_пост_рус_авг_Приложение_реал_рус 2011-2013 Уточнение_Приложение_рус _2012-2014_29,30" xfId="557"/>
    <cellStyle name="_Приложение 02 русс на 16.04.2009 г. 1 сессия_Прилож.к бюдж 2010г._Приложение_2010-2012 каз_март_Приложение_пост_рус_авг_Приложение_реал_рус 2011-2013 Уточнение_Приложение_рус _2012-2014_29,30 2" xfId="5755"/>
    <cellStyle name="_Приложение 02 русс на 16.04.2009 г. 1 сессия_Прилож.к бюдж 2010г._Приложение_2010-2012 каз_март_Приложение_пост_рус_авг_Приложение_рус _2012-2014_29,30" xfId="558"/>
    <cellStyle name="_Приложение 02 русс на 16.04.2009 г. 1 сессия_Прилож.к бюдж 2010г._Приложение_2010-2012 каз_март_Приложение_пост_рус_авг_Приложение_рус _2012-2014_29,30 2" xfId="5756"/>
    <cellStyle name="_Приложение 02 русс на 16.04.2009 г. 1 сессия_Прилож.к бюдж 2010г._Приложение_2010-2012 каз_март_Приложение_пост_рус_авг_приложения 2012 рус" xfId="559"/>
    <cellStyle name="_Приложение 02 русс на 16.04.2009 г. 1 сессия_Прилож.к бюдж 2010г._Приложение_2010-2012 каз_март_Приложение_пост_рус_авг_приложения 2012 рус 2" xfId="5757"/>
    <cellStyle name="_Приложение 02 русс на 16.04.2009 г. 1 сессия_Прилож.к бюдж 2010г._Приложение_2010-2012 каз_март_Приложение_реал_рус 2011-2013 Уточнение" xfId="560"/>
    <cellStyle name="_Приложение 02 русс на 16.04.2009 г. 1 сессия_Прилож.к бюдж 2010г._Приложение_2010-2012 каз_март_Приложение_реал_рус 2011-2013 Уточнение 2" xfId="5758"/>
    <cellStyle name="_Приложение 02 русс на 16.04.2009 г. 1 сессия_Прилож.к бюдж 2010г._Приложение_2010-2012 каз_март_Приложение_реал_рус 2011-2013 Уточнение_Приложение_рус _2012-2014_29,30" xfId="561"/>
    <cellStyle name="_Приложение 02 русс на 16.04.2009 г. 1 сессия_Прилож.к бюдж 2010г._Приложение_2010-2012 каз_март_Приложение_реал_рус 2011-2013 Уточнение_Приложение_рус _2012-2014_29,30 2" xfId="5759"/>
    <cellStyle name="_Приложение 02 русс на 16.04.2009 г. 1 сессия_Прилож.к бюдж 2010г._Приложение_2010-2012 каз_март_Приложение_рус _2012-2014_29,30" xfId="562"/>
    <cellStyle name="_Приложение 02 русс на 16.04.2009 г. 1 сессия_Прилож.к бюдж 2010г._Приложение_2010-2012 каз_март_Приложение_рус _2012-2014_29,30 2" xfId="5760"/>
    <cellStyle name="_Приложение 02 русс на 16.04.2009 г. 1 сессия_Прилож.к бюдж 2010г._Приложение_2010-2012 каз_март_приложения 2012 рус" xfId="563"/>
    <cellStyle name="_Приложение 02 русс на 16.04.2009 г. 1 сессия_Прилож.к бюдж 2010г._Приложение_2010-2012 каз_март_приложения 2012 рус 2" xfId="5761"/>
    <cellStyle name="_Приложение 02 русс на 16.04.2009 г. 1 сессия_Прилож.к бюдж 2010г._Приложение_2010-2012 рус  КОРРЕКТИРОВКА" xfId="564"/>
    <cellStyle name="_Приложение 02 русс на 16.04.2009 г. 1 сессия_Прилож.к бюдж 2010г._Приложение_2010-2012 рус  КОРРЕКТИРОВКА 2" xfId="5762"/>
    <cellStyle name="_Приложение 02 русс на 16.04.2009 г. 1 сессия_Прилож.к бюдж 2010г._Приложение_2010-2012 рус  КОРРЕКТИРОВКА_Анализ" xfId="565"/>
    <cellStyle name="_Приложение 02 русс на 16.04.2009 г. 1 сессия_Прилож.к бюдж 2010г._Приложение_2010-2012 рус  КОРРЕКТИРОВКА_Анализ 2" xfId="5763"/>
    <cellStyle name="_Приложение 02 русс на 16.04.2009 г. 1 сессия_Прилож.к бюдж 2010г._Приложение_2010-2012 рус  КОРРЕКТИРОВКА_Анализ 3.03.2011г." xfId="566"/>
    <cellStyle name="_Приложение 02 русс на 16.04.2009 г. 1 сессия_Прилож.к бюдж 2010г._Приложение_2010-2012 рус  КОРРЕКТИРОВКА_Анализ 6.03.2011г." xfId="567"/>
    <cellStyle name="_Приложение 02 русс на 16.04.2009 г. 1 сессия_Прилож.к бюдж 2010г._Приложение_2010-2012 рус  КОРРЕКТИРОВКА_Анализ 9.03.2011г." xfId="568"/>
    <cellStyle name="_Приложение 02 русс на 16.04.2009 г. 1 сессия_Прилож.к бюдж 2010г._Приложение_2010-2012 рус  КОРРЕКТИРОВКА_Анализ_Приложение_рус _2012-2014_29,30" xfId="569"/>
    <cellStyle name="_Приложение 02 русс на 16.04.2009 г. 1 сессия_Прилож.к бюдж 2010г._Приложение_2010-2012 рус  КОРРЕКТИРОВКА_Анализ_Приложение_рус _2012-2014_29,30 2" xfId="5764"/>
    <cellStyle name="_Приложение 02 русс на 16.04.2009 г. 1 сессия_Прилож.к бюдж 2010г._Приложение_2010-2012 рус  КОРРЕКТИРОВКА_Пр 4     11.05.11. ИКС" xfId="570"/>
    <cellStyle name="_Приложение 02 русс на 16.04.2009 г. 1 сессия_Прилож.к бюдж 2010г._Приложение_2010-2012 рус  КОРРЕКТИРОВКА_Пр 4     11.05.11. ИКС 2" xfId="5765"/>
    <cellStyle name="_Приложение 02 русс на 16.04.2009 г. 1 сессия_Прилож.к бюдж 2010г._Приложение_2010-2012 рус  КОРРЕКТИРОВКА_Пр 4     11.05.11. ИКС_Приложение_рус _2012-2014_29,30" xfId="571"/>
    <cellStyle name="_Приложение 02 русс на 16.04.2009 г. 1 сессия_Прилож.к бюдж 2010г._Приложение_2010-2012 рус  КОРРЕКТИРОВКА_Пр 4     11.05.11. ИКС_Приложение_рус _2012-2014_29,30 2" xfId="5766"/>
    <cellStyle name="_Приложение 02 русс на 16.04.2009 г. 1 сессия_Прилож.к бюдж 2010г._Приложение_2010-2012 рус  КОРРЕКТИРОВКА_Приложение 4 русс,каз 16.03.11. посл" xfId="572"/>
    <cellStyle name="_Приложение 02 русс на 16.04.2009 г. 1 сессия_Прилож.к бюдж 2010г._Приложение_2010-2012 рус  КОРРЕКТИРОВКА_Приложение 4 русс,каз 16.03.11. посл 2" xfId="5767"/>
    <cellStyle name="_Приложение 02 русс на 16.04.2009 г. 1 сессия_Прилож.к бюдж 2010г._Приложение_2010-2012 рус  КОРРЕКТИРОВКА_Приложение 4 русс,каз 16.03.11. посл_Приложение_рус _2012-2014_29,30" xfId="573"/>
    <cellStyle name="_Приложение 02 русс на 16.04.2009 г. 1 сессия_Прилож.к бюдж 2010г._Приложение_2010-2012 рус  КОРРЕКТИРОВКА_Приложение 4 русс,каз 16.03.11. посл_Приложение_рус _2012-2014_29,30 2" xfId="5768"/>
    <cellStyle name="_Приложение 02 русс на 16.04.2009 г. 1 сессия_Прилож.к бюдж 2010г._Приложение_2010-2012 рус  КОРРЕКТИРОВКА_Приложение_2010-2012 рус 04.08.10" xfId="574"/>
    <cellStyle name="_Приложение 02 русс на 16.04.2009 г. 1 сессия_Прилож.к бюдж 2010г._Приложение_2010-2012 рус  КОРРЕКТИРОВКА_Приложение_2010-2012 рус 04.08.10 2" xfId="5769"/>
    <cellStyle name="_Приложение 02 русс на 16.04.2009 г. 1 сессия_Прилож.к бюдж 2010г._Приложение_2010-2012 рус  КОРРЕКТИРОВКА_Приложение_2010-2012 рус 04.08.10_Анализ" xfId="575"/>
    <cellStyle name="_Приложение 02 русс на 16.04.2009 г. 1 сессия_Прилож.к бюдж 2010г._Приложение_2010-2012 рус  КОРРЕКТИРОВКА_Приложение_2010-2012 рус 04.08.10_Анализ 2" xfId="5770"/>
    <cellStyle name="_Приложение 02 русс на 16.04.2009 г. 1 сессия_Прилож.к бюдж 2010г._Приложение_2010-2012 рус  КОРРЕКТИРОВКА_Приложение_2010-2012 рус 04.08.10_Анализ 3.03.2011г." xfId="576"/>
    <cellStyle name="_Приложение 02 русс на 16.04.2009 г. 1 сессия_Прилож.к бюдж 2010г._Приложение_2010-2012 рус  КОРРЕКТИРОВКА_Приложение_2010-2012 рус 04.08.10_Анализ 6.03.2011г." xfId="577"/>
    <cellStyle name="_Приложение 02 русс на 16.04.2009 г. 1 сессия_Прилож.к бюдж 2010г._Приложение_2010-2012 рус  КОРРЕКТИРОВКА_Приложение_2010-2012 рус 04.08.10_Анализ 9.03.2011г." xfId="578"/>
    <cellStyle name="_Приложение 02 русс на 16.04.2009 г. 1 сессия_Прилож.к бюдж 2010г._Приложение_2010-2012 рус  КОРРЕКТИРОВКА_Приложение_2010-2012 рус 04.08.10_Анализ_Приложение_рус _2012-2014_29,30" xfId="579"/>
    <cellStyle name="_Приложение 02 русс на 16.04.2009 г. 1 сессия_Прилож.к бюдж 2010г._Приложение_2010-2012 рус  КОРРЕКТИРОВКА_Приложение_2010-2012 рус 04.08.10_Анализ_Приложение_рус _2012-2014_29,30 2" xfId="5771"/>
    <cellStyle name="_Приложение 02 русс на 16.04.2009 г. 1 сессия_Прилож.к бюдж 2010г._Приложение_2010-2012 рус  КОРРЕКТИРОВКА_Приложение_2010-2012 рус 04.08.10_Пр 4     11.05.11. ИКС" xfId="580"/>
    <cellStyle name="_Приложение 02 русс на 16.04.2009 г. 1 сессия_Прилож.к бюдж 2010г._Приложение_2010-2012 рус  КОРРЕКТИРОВКА_Приложение_2010-2012 рус 04.08.10_Пр 4     11.05.11. ИКС 2" xfId="5772"/>
    <cellStyle name="_Приложение 02 русс на 16.04.2009 г. 1 сессия_Прилож.к бюдж 2010г._Приложение_2010-2012 рус  КОРРЕКТИРОВКА_Приложение_2010-2012 рус 04.08.10_Пр 4     11.05.11. ИКС_Приложение_рус _2012-2014_29,30" xfId="581"/>
    <cellStyle name="_Приложение 02 русс на 16.04.2009 г. 1 сессия_Прилож.к бюдж 2010г._Приложение_2010-2012 рус  КОРРЕКТИРОВКА_Приложение_2010-2012 рус 04.08.10_Пр 4     11.05.11. ИКС_Приложение_рус _2012-2014_29,30 2" xfId="5773"/>
    <cellStyle name="_Приложение 02 русс на 16.04.2009 г. 1 сессия_Прилож.к бюдж 2010г._Приложение_2010-2012 рус  КОРРЕКТИРОВКА_Приложение_2010-2012 рус 04.08.10_Приложение 4 русс,каз 16.03.11. посл" xfId="582"/>
    <cellStyle name="_Приложение 02 русс на 16.04.2009 г. 1 сессия_Прилож.к бюдж 2010г._Приложение_2010-2012 рус  КОРРЕКТИРОВКА_Приложение_2010-2012 рус 04.08.10_Приложение 4 русс,каз 16.03.11. посл 2" xfId="5774"/>
    <cellStyle name="_Приложение 02 русс на 16.04.2009 г. 1 сессия_Прилож.к бюдж 2010г._Приложение_2010-2012 рус  КОРРЕКТИРОВКА_Приложение_2010-2012 рус 04.08.10_Приложение 4 русс,каз 16.03.11. посл_Приложение_рус _2012-2014_29,30" xfId="583"/>
    <cellStyle name="_Приложение 02 русс на 16.04.2009 г. 1 сессия_Прилож.к бюдж 2010г._Приложение_2010-2012 рус  КОРРЕКТИРОВКА_Приложение_2010-2012 рус 04.08.10_Приложение 4 русс,каз 16.03.11. посл_Приложение_рус _2012-2014_29,30 2" xfId="5775"/>
    <cellStyle name="_Приложение 02 русс на 16.04.2009 г. 1 сессия_Прилож.к бюдж 2010г._Приложение_2010-2012 рус  КОРРЕКТИРОВКА_Приложение_2010-2012 рус 04.08.10_Приложение_реал_рус 2011-2013 Уточнение" xfId="584"/>
    <cellStyle name="_Приложение 02 русс на 16.04.2009 г. 1 сессия_Прилож.к бюдж 2010г._Приложение_2010-2012 рус  КОРРЕКТИРОВКА_Приложение_2010-2012 рус 04.08.10_Приложение_реал_рус 2011-2013 Уточнение 2" xfId="5776"/>
    <cellStyle name="_Приложение 02 русс на 16.04.2009 г. 1 сессия_Прилож.к бюдж 2010г._Приложение_2010-2012 рус  КОРРЕКТИРОВКА_Приложение_2010-2012 рус 04.08.10_Приложение_реал_рус 2011-2013 Уточнение_Приложение_рус _2012-2014_29,30" xfId="585"/>
    <cellStyle name="_Приложение 02 русс на 16.04.2009 г. 1 сессия_Прилож.к бюдж 2010г._Приложение_2010-2012 рус  КОРРЕКТИРОВКА_Приложение_2010-2012 рус 04.08.10_Приложение_реал_рус 2011-2013 Уточнение_Приложение_рус _2012-2014_29,30 2" xfId="5777"/>
    <cellStyle name="_Приложение 02 русс на 16.04.2009 г. 1 сессия_Прилож.к бюдж 2010г._Приложение_2010-2012 рус  КОРРЕКТИРОВКА_Приложение_2010-2012 рус 04.08.10_Приложение_рус _2012-2014_29,30" xfId="586"/>
    <cellStyle name="_Приложение 02 русс на 16.04.2009 г. 1 сессия_Прилож.к бюдж 2010г._Приложение_2010-2012 рус  КОРРЕКТИРОВКА_Приложение_2010-2012 рус 04.08.10_Приложение_рус _2012-2014_29,30 2" xfId="5778"/>
    <cellStyle name="_Приложение 02 русс на 16.04.2009 г. 1 сессия_Прилож.к бюдж 2010г._Приложение_2010-2012 рус  КОРРЕКТИРОВКА_Приложение_2010-2012 рус 04.08.10_приложения 2012 рус" xfId="587"/>
    <cellStyle name="_Приложение 02 русс на 16.04.2009 г. 1 сессия_Прилож.к бюдж 2010г._Приложение_2010-2012 рус  КОРРЕКТИРОВКА_Приложение_2010-2012 рус 04.08.10_приложения 2012 рус 2" xfId="5779"/>
    <cellStyle name="_Приложение 02 русс на 16.04.2009 г. 1 сессия_Прилож.к бюдж 2010г._Приложение_2010-2012 рус  КОРРЕКТИРОВКА_Приложение_пост_рус_авг" xfId="588"/>
    <cellStyle name="_Приложение 02 русс на 16.04.2009 г. 1 сессия_Прилож.к бюдж 2010г._Приложение_2010-2012 рус  КОРРЕКТИРОВКА_Приложение_пост_рус_авг 2" xfId="5780"/>
    <cellStyle name="_Приложение 02 русс на 16.04.2009 г. 1 сессия_Прилож.к бюдж 2010г._Приложение_2010-2012 рус  КОРРЕКТИРОВКА_Приложение_пост_рус_авг_Анализ" xfId="589"/>
    <cellStyle name="_Приложение 02 русс на 16.04.2009 г. 1 сессия_Прилож.к бюдж 2010г._Приложение_2010-2012 рус  КОРРЕКТИРОВКА_Приложение_пост_рус_авг_Анализ 2" xfId="5781"/>
    <cellStyle name="_Приложение 02 русс на 16.04.2009 г. 1 сессия_Прилож.к бюдж 2010г._Приложение_2010-2012 рус  КОРРЕКТИРОВКА_Приложение_пост_рус_авг_Анализ 3.03.2011г." xfId="590"/>
    <cellStyle name="_Приложение 02 русс на 16.04.2009 г. 1 сессия_Прилож.к бюдж 2010г._Приложение_2010-2012 рус  КОРРЕКТИРОВКА_Приложение_пост_рус_авг_Анализ 6.03.2011г." xfId="591"/>
    <cellStyle name="_Приложение 02 русс на 16.04.2009 г. 1 сессия_Прилож.к бюдж 2010г._Приложение_2010-2012 рус  КОРРЕКТИРОВКА_Приложение_пост_рус_авг_Анализ 9.03.2011г." xfId="592"/>
    <cellStyle name="_Приложение 02 русс на 16.04.2009 г. 1 сессия_Прилож.к бюдж 2010г._Приложение_2010-2012 рус  КОРРЕКТИРОВКА_Приложение_пост_рус_авг_Анализ_Приложение_рус _2012-2014_29,30" xfId="593"/>
    <cellStyle name="_Приложение 02 русс на 16.04.2009 г. 1 сессия_Прилож.к бюдж 2010г._Приложение_2010-2012 рус  КОРРЕКТИРОВКА_Приложение_пост_рус_авг_Анализ_Приложение_рус _2012-2014_29,30 2" xfId="5782"/>
    <cellStyle name="_Приложение 02 русс на 16.04.2009 г. 1 сессия_Прилож.к бюдж 2010г._Приложение_2010-2012 рус  КОРРЕКТИРОВКА_Приложение_пост_рус_авг_Пр 4     11.05.11. ИКС" xfId="594"/>
    <cellStyle name="_Приложение 02 русс на 16.04.2009 г. 1 сессия_Прилож.к бюдж 2010г._Приложение_2010-2012 рус  КОРРЕКТИРОВКА_Приложение_пост_рус_авг_Пр 4     11.05.11. ИКС 2" xfId="5783"/>
    <cellStyle name="_Приложение 02 русс на 16.04.2009 г. 1 сессия_Прилож.к бюдж 2010г._Приложение_2010-2012 рус  КОРРЕКТИРОВКА_Приложение_пост_рус_авг_Пр 4     11.05.11. ИКС_Приложение_рус _2012-2014_29,30" xfId="595"/>
    <cellStyle name="_Приложение 02 русс на 16.04.2009 г. 1 сессия_Прилож.к бюдж 2010г._Приложение_2010-2012 рус  КОРРЕКТИРОВКА_Приложение_пост_рус_авг_Пр 4     11.05.11. ИКС_Приложение_рус _2012-2014_29,30 2" xfId="5784"/>
    <cellStyle name="_Приложение 02 русс на 16.04.2009 г. 1 сессия_Прилож.к бюдж 2010г._Приложение_2010-2012 рус  КОРРЕКТИРОВКА_Приложение_пост_рус_авг_Приложение 4 русс,каз 16.03.11. посл" xfId="596"/>
    <cellStyle name="_Приложение 02 русс на 16.04.2009 г. 1 сессия_Прилож.к бюдж 2010г._Приложение_2010-2012 рус  КОРРЕКТИРОВКА_Приложение_пост_рус_авг_Приложение 4 русс,каз 16.03.11. посл 2" xfId="5785"/>
    <cellStyle name="_Приложение 02 русс на 16.04.2009 г. 1 сессия_Прилож.к бюдж 2010г._Приложение_2010-2012 рус  КОРРЕКТИРОВКА_Приложение_пост_рус_авг_Приложение 4 русс,каз 16.03.11. посл_Приложение_рус _2012-2014_29,30" xfId="597"/>
    <cellStyle name="_Приложение 02 русс на 16.04.2009 г. 1 сессия_Прилож.к бюдж 2010г._Приложение_2010-2012 рус  КОРРЕКТИРОВКА_Приложение_пост_рус_авг_Приложение 4 русс,каз 16.03.11. посл_Приложение_рус _2012-2014_29,30 2" xfId="5786"/>
    <cellStyle name="_Приложение 02 русс на 16.04.2009 г. 1 сессия_Прилож.к бюдж 2010г._Приложение_2010-2012 рус  КОРРЕКТИРОВКА_Приложение_пост_рус_авг_Приложение_реал_рус 2011-2013 Уточнение" xfId="598"/>
    <cellStyle name="_Приложение 02 русс на 16.04.2009 г. 1 сессия_Прилож.к бюдж 2010г._Приложение_2010-2012 рус  КОРРЕКТИРОВКА_Приложение_пост_рус_авг_Приложение_реал_рус 2011-2013 Уточнение 2" xfId="5787"/>
    <cellStyle name="_Приложение 02 русс на 16.04.2009 г. 1 сессия_Прилож.к бюдж 2010г._Приложение_2010-2012 рус  КОРРЕКТИРОВКА_Приложение_пост_рус_авг_Приложение_реал_рус 2011-2013 Уточнение_Приложение_рус _2012-2014_29,30" xfId="599"/>
    <cellStyle name="_Приложение 02 русс на 16.04.2009 г. 1 сессия_Прилож.к бюдж 2010г._Приложение_2010-2012 рус  КОРРЕКТИРОВКА_Приложение_пост_рус_авг_Приложение_реал_рус 2011-2013 Уточнение_Приложение_рус _2012-2014_29,30 2" xfId="5788"/>
    <cellStyle name="_Приложение 02 русс на 16.04.2009 г. 1 сессия_Прилож.к бюдж 2010г._Приложение_2010-2012 рус  КОРРЕКТИРОВКА_Приложение_пост_рус_авг_Приложение_рус _2012-2014_29,30" xfId="600"/>
    <cellStyle name="_Приложение 02 русс на 16.04.2009 г. 1 сессия_Прилож.к бюдж 2010г._Приложение_2010-2012 рус  КОРРЕКТИРОВКА_Приложение_пост_рус_авг_Приложение_рус _2012-2014_29,30 2" xfId="5789"/>
    <cellStyle name="_Приложение 02 русс на 16.04.2009 г. 1 сессия_Прилож.к бюдж 2010г._Приложение_2010-2012 рус  КОРРЕКТИРОВКА_Приложение_пост_рус_авг_приложения 2012 рус" xfId="601"/>
    <cellStyle name="_Приложение 02 русс на 16.04.2009 г. 1 сессия_Прилож.к бюдж 2010г._Приложение_2010-2012 рус  КОРРЕКТИРОВКА_Приложение_пост_рус_авг_приложения 2012 рус 2" xfId="5790"/>
    <cellStyle name="_Приложение 02 русс на 16.04.2009 г. 1 сессия_Прилож.к бюдж 2010г._Приложение_2010-2012 рус  КОРРЕКТИРОВКА_Приложение_реал_рус 2011-2013 Уточнение" xfId="602"/>
    <cellStyle name="_Приложение 02 русс на 16.04.2009 г. 1 сессия_Прилож.к бюдж 2010г._Приложение_2010-2012 рус  КОРРЕКТИРОВКА_Приложение_реал_рус 2011-2013 Уточнение 2" xfId="5791"/>
    <cellStyle name="_Приложение 02 русс на 16.04.2009 г. 1 сессия_Прилож.к бюдж 2010г._Приложение_2010-2012 рус  КОРРЕКТИРОВКА_Приложение_реал_рус 2011-2013 Уточнение_Приложение_рус _2012-2014_29,30" xfId="603"/>
    <cellStyle name="_Приложение 02 русс на 16.04.2009 г. 1 сессия_Прилож.к бюдж 2010г._Приложение_2010-2012 рус  КОРРЕКТИРОВКА_Приложение_реал_рус 2011-2013 Уточнение_Приложение_рус _2012-2014_29,30 2" xfId="5792"/>
    <cellStyle name="_Приложение 02 русс на 16.04.2009 г. 1 сессия_Прилож.к бюдж 2010г._Приложение_2010-2012 рус  КОРРЕКТИРОВКА_Приложение_рус _2012-2014_29,30" xfId="604"/>
    <cellStyle name="_Приложение 02 русс на 16.04.2009 г. 1 сессия_Прилож.к бюдж 2010г._Приложение_2010-2012 рус  КОРРЕКТИРОВКА_Приложение_рус _2012-2014_29,30 2" xfId="5793"/>
    <cellStyle name="_Приложение 02 русс на 16.04.2009 г. 1 сессия_Прилож.к бюдж 2010г._Приложение_2010-2012 рус  КОРРЕКТИРОВКА_приложения 2012 рус" xfId="605"/>
    <cellStyle name="_Приложение 02 русс на 16.04.2009 г. 1 сессия_Прилож.к бюдж 2010г._Приложение_2010-2012 рус  КОРРЕКТИРОВКА_приложения 2012 рус 2" xfId="5794"/>
    <cellStyle name="_Приложение 02 русс на 16.04.2009 г. 1 сессия_Прилож.к бюдж 2010г._Приложение_2010-2012 рус 04.08.10" xfId="606"/>
    <cellStyle name="_Приложение 02 русс на 16.04.2009 г. 1 сессия_Прилож.к бюдж 2010г._Приложение_2010-2012 рус 04.08.10 2" xfId="5795"/>
    <cellStyle name="_Приложение 02 русс на 16.04.2009 г. 1 сессия_Прилож.к бюдж 2010г._Приложение_2010-2012 рус 04.08.10_Анализ" xfId="607"/>
    <cellStyle name="_Приложение 02 русс на 16.04.2009 г. 1 сессия_Прилож.к бюдж 2010г._Приложение_2010-2012 рус 04.08.10_Анализ 2" xfId="5796"/>
    <cellStyle name="_Приложение 02 русс на 16.04.2009 г. 1 сессия_Прилож.к бюдж 2010г._Приложение_2010-2012 рус 04.08.10_Анализ 3.03.2011г." xfId="608"/>
    <cellStyle name="_Приложение 02 русс на 16.04.2009 г. 1 сессия_Прилож.к бюдж 2010г._Приложение_2010-2012 рус 04.08.10_Анализ 6.03.2011г." xfId="609"/>
    <cellStyle name="_Приложение 02 русс на 16.04.2009 г. 1 сессия_Прилож.к бюдж 2010г._Приложение_2010-2012 рус 04.08.10_Анализ 9.03.2011г." xfId="610"/>
    <cellStyle name="_Приложение 02 русс на 16.04.2009 г. 1 сессия_Прилож.к бюдж 2010г._Приложение_2010-2012 рус 04.08.10_Анализ_Приложение_рус _2012-2014_29,30" xfId="611"/>
    <cellStyle name="_Приложение 02 русс на 16.04.2009 г. 1 сессия_Прилож.к бюдж 2010г._Приложение_2010-2012 рус 04.08.10_Анализ_Приложение_рус _2012-2014_29,30 2" xfId="5797"/>
    <cellStyle name="_Приложение 02 русс на 16.04.2009 г. 1 сессия_Прилож.к бюдж 2010г._Приложение_2010-2012 рус 04.08.10_Пр 4     11.05.11. ИКС" xfId="612"/>
    <cellStyle name="_Приложение 02 русс на 16.04.2009 г. 1 сессия_Прилож.к бюдж 2010г._Приложение_2010-2012 рус 04.08.10_Пр 4     11.05.11. ИКС 2" xfId="5798"/>
    <cellStyle name="_Приложение 02 русс на 16.04.2009 г. 1 сессия_Прилож.к бюдж 2010г._Приложение_2010-2012 рус 04.08.10_Пр 4     11.05.11. ИКС_Приложение_рус _2012-2014_29,30" xfId="613"/>
    <cellStyle name="_Приложение 02 русс на 16.04.2009 г. 1 сессия_Прилож.к бюдж 2010г._Приложение_2010-2012 рус 04.08.10_Пр 4     11.05.11. ИКС_Приложение_рус _2012-2014_29,30 2" xfId="5799"/>
    <cellStyle name="_Приложение 02 русс на 16.04.2009 г. 1 сессия_Прилож.к бюдж 2010г._Приложение_2010-2012 рус 04.08.10_Приложение 4 русс,каз 16.03.11. посл" xfId="614"/>
    <cellStyle name="_Приложение 02 русс на 16.04.2009 г. 1 сессия_Прилож.к бюдж 2010г._Приложение_2010-2012 рус 04.08.10_Приложение 4 русс,каз 16.03.11. посл 2" xfId="5800"/>
    <cellStyle name="_Приложение 02 русс на 16.04.2009 г. 1 сессия_Прилож.к бюдж 2010г._Приложение_2010-2012 рус 04.08.10_Приложение 4 русс,каз 16.03.11. посл_Приложение_рус _2012-2014_29,30" xfId="615"/>
    <cellStyle name="_Приложение 02 русс на 16.04.2009 г. 1 сессия_Прилож.к бюдж 2010г._Приложение_2010-2012 рус 04.08.10_Приложение 4 русс,каз 16.03.11. посл_Приложение_рус _2012-2014_29,30 2" xfId="5801"/>
    <cellStyle name="_Приложение 02 русс на 16.04.2009 г. 1 сессия_Прилож.к бюдж 2010г._Приложение_2010-2012 рус 04.08.10_Приложение_реал_рус 2011-2013 Уточнение" xfId="616"/>
    <cellStyle name="_Приложение 02 русс на 16.04.2009 г. 1 сессия_Прилож.к бюдж 2010г._Приложение_2010-2012 рус 04.08.10_Приложение_реал_рус 2011-2013 Уточнение 2" xfId="5802"/>
    <cellStyle name="_Приложение 02 русс на 16.04.2009 г. 1 сессия_Прилож.к бюдж 2010г._Приложение_2010-2012 рус 04.08.10_Приложение_реал_рус 2011-2013 Уточнение_Приложение_рус _2012-2014_29,30" xfId="617"/>
    <cellStyle name="_Приложение 02 русс на 16.04.2009 г. 1 сессия_Прилож.к бюдж 2010г._Приложение_2010-2012 рус 04.08.10_Приложение_реал_рус 2011-2013 Уточнение_Приложение_рус _2012-2014_29,30 2" xfId="5803"/>
    <cellStyle name="_Приложение 02 русс на 16.04.2009 г. 1 сессия_Прилож.к бюдж 2010г._Приложение_2010-2012 рус 04.08.10_Приложение_рус _2012-2014_29,30" xfId="618"/>
    <cellStyle name="_Приложение 02 русс на 16.04.2009 г. 1 сессия_Прилож.к бюдж 2010г._Приложение_2010-2012 рус 04.08.10_Приложение_рус _2012-2014_29,30 2" xfId="5804"/>
    <cellStyle name="_Приложение 02 русс на 16.04.2009 г. 1 сессия_Прилож.к бюдж 2010г._Приложение_2010-2012 рус 04.08.10_приложения 2012 рус" xfId="619"/>
    <cellStyle name="_Приложение 02 русс на 16.04.2009 г. 1 сессия_Прилож.к бюдж 2010г._Приложение_2010-2012 рус 04.08.10_приложения 2012 рус 2" xfId="5805"/>
    <cellStyle name="_Приложение 02 русс на 16.04.2009 г. 1 сессия_Прилож.к бюдж 2010г._Приложение_2010-2012 рус март" xfId="620"/>
    <cellStyle name="_Приложение 02 русс на 16.04.2009 г. 1 сессия_Прилож.к бюдж 2010г._Приложение_2010-2012 рус март 2" xfId="5806"/>
    <cellStyle name="_Приложение 02 русс на 16.04.2009 г. 1 сессия_Прилож.к бюдж 2010г._Приложение_2010-2012 рус март_Анализ" xfId="621"/>
    <cellStyle name="_Приложение 02 русс на 16.04.2009 г. 1 сессия_Прилож.к бюдж 2010г._Приложение_2010-2012 рус март_Анализ 2" xfId="5807"/>
    <cellStyle name="_Приложение 02 русс на 16.04.2009 г. 1 сессия_Прилож.к бюдж 2010г._Приложение_2010-2012 рус март_Анализ 3.03.2011г." xfId="622"/>
    <cellStyle name="_Приложение 02 русс на 16.04.2009 г. 1 сессия_Прилож.к бюдж 2010г._Приложение_2010-2012 рус март_Анализ 6.03.2011г." xfId="623"/>
    <cellStyle name="_Приложение 02 русс на 16.04.2009 г. 1 сессия_Прилож.к бюдж 2010г._Приложение_2010-2012 рус март_Анализ 9.03.2011г." xfId="624"/>
    <cellStyle name="_Приложение 02 русс на 16.04.2009 г. 1 сессия_Прилож.к бюдж 2010г._Приложение_2010-2012 рус март_Анализ_Приложение_рус _2012-2014_29,30" xfId="625"/>
    <cellStyle name="_Приложение 02 русс на 16.04.2009 г. 1 сессия_Прилож.к бюдж 2010г._Приложение_2010-2012 рус март_Анализ_Приложение_рус _2012-2014_29,30 2" xfId="5808"/>
    <cellStyle name="_Приложение 02 русс на 16.04.2009 г. 1 сессия_Прилож.к бюдж 2010г._Приложение_2010-2012 рус март_Пр 4     11.05.11. ИКС" xfId="626"/>
    <cellStyle name="_Приложение 02 русс на 16.04.2009 г. 1 сессия_Прилож.к бюдж 2010г._Приложение_2010-2012 рус март_Пр 4     11.05.11. ИКС 2" xfId="5809"/>
    <cellStyle name="_Приложение 02 русс на 16.04.2009 г. 1 сессия_Прилож.к бюдж 2010г._Приложение_2010-2012 рус март_Пр 4     11.05.11. ИКС_Приложение_рус _2012-2014_29,30" xfId="627"/>
    <cellStyle name="_Приложение 02 русс на 16.04.2009 г. 1 сессия_Прилож.к бюдж 2010г._Приложение_2010-2012 рус март_Пр 4     11.05.11. ИКС_Приложение_рус _2012-2014_29,30 2" xfId="5810"/>
    <cellStyle name="_Приложение 02 русс на 16.04.2009 г. 1 сессия_Прилож.к бюдж 2010г._Приложение_2010-2012 рус март_Приложение 4 русс,каз 16.03.11. посл" xfId="628"/>
    <cellStyle name="_Приложение 02 русс на 16.04.2009 г. 1 сессия_Прилож.к бюдж 2010г._Приложение_2010-2012 рус март_Приложение 4 русс,каз 16.03.11. посл 2" xfId="5811"/>
    <cellStyle name="_Приложение 02 русс на 16.04.2009 г. 1 сессия_Прилож.к бюдж 2010г._Приложение_2010-2012 рус март_Приложение 4 русс,каз 16.03.11. посл_Приложение_рус _2012-2014_29,30" xfId="629"/>
    <cellStyle name="_Приложение 02 русс на 16.04.2009 г. 1 сессия_Прилож.к бюдж 2010г._Приложение_2010-2012 рус март_Приложение 4 русс,каз 16.03.11. посл_Приложение_рус _2012-2014_29,30 2" xfId="5812"/>
    <cellStyle name="_Приложение 02 русс на 16.04.2009 г. 1 сессия_Прилож.к бюдж 2010г._Приложение_2010-2012 рус март_Приложение_2010-2012 рус 04.08.10" xfId="630"/>
    <cellStyle name="_Приложение 02 русс на 16.04.2009 г. 1 сессия_Прилож.к бюдж 2010г._Приложение_2010-2012 рус март_Приложение_2010-2012 рус 04.08.10 2" xfId="5813"/>
    <cellStyle name="_Приложение 02 русс на 16.04.2009 г. 1 сессия_Прилож.к бюдж 2010г._Приложение_2010-2012 рус март_Приложение_2010-2012 рус 04.08.10_Анализ" xfId="631"/>
    <cellStyle name="_Приложение 02 русс на 16.04.2009 г. 1 сессия_Прилож.к бюдж 2010г._Приложение_2010-2012 рус март_Приложение_2010-2012 рус 04.08.10_Анализ 2" xfId="5814"/>
    <cellStyle name="_Приложение 02 русс на 16.04.2009 г. 1 сессия_Прилож.к бюдж 2010г._Приложение_2010-2012 рус март_Приложение_2010-2012 рус 04.08.10_Анализ 3.03.2011г." xfId="632"/>
    <cellStyle name="_Приложение 02 русс на 16.04.2009 г. 1 сессия_Прилож.к бюдж 2010г._Приложение_2010-2012 рус март_Приложение_2010-2012 рус 04.08.10_Анализ 6.03.2011г." xfId="633"/>
    <cellStyle name="_Приложение 02 русс на 16.04.2009 г. 1 сессия_Прилож.к бюдж 2010г._Приложение_2010-2012 рус март_Приложение_2010-2012 рус 04.08.10_Анализ 9.03.2011г." xfId="634"/>
    <cellStyle name="_Приложение 02 русс на 16.04.2009 г. 1 сессия_Прилож.к бюдж 2010г._Приложение_2010-2012 рус март_Приложение_2010-2012 рус 04.08.10_Анализ_Приложение_рус _2012-2014_29,30" xfId="635"/>
    <cellStyle name="_Приложение 02 русс на 16.04.2009 г. 1 сессия_Прилож.к бюдж 2010г._Приложение_2010-2012 рус март_Приложение_2010-2012 рус 04.08.10_Анализ_Приложение_рус _2012-2014_29,30 2" xfId="5815"/>
    <cellStyle name="_Приложение 02 русс на 16.04.2009 г. 1 сессия_Прилож.к бюдж 2010г._Приложение_2010-2012 рус март_Приложение_2010-2012 рус 04.08.10_Пр 4     11.05.11. ИКС" xfId="636"/>
    <cellStyle name="_Приложение 02 русс на 16.04.2009 г. 1 сессия_Прилож.к бюдж 2010г._Приложение_2010-2012 рус март_Приложение_2010-2012 рус 04.08.10_Пр 4     11.05.11. ИКС 2" xfId="5816"/>
    <cellStyle name="_Приложение 02 русс на 16.04.2009 г. 1 сессия_Прилож.к бюдж 2010г._Приложение_2010-2012 рус март_Приложение_2010-2012 рус 04.08.10_Пр 4     11.05.11. ИКС_Приложение_рус _2012-2014_29,30" xfId="637"/>
    <cellStyle name="_Приложение 02 русс на 16.04.2009 г. 1 сессия_Прилож.к бюдж 2010г._Приложение_2010-2012 рус март_Приложение_2010-2012 рус 04.08.10_Пр 4     11.05.11. ИКС_Приложение_рус _2012-2014_29,30 2" xfId="5817"/>
    <cellStyle name="_Приложение 02 русс на 16.04.2009 г. 1 сессия_Прилож.к бюдж 2010г._Приложение_2010-2012 рус март_Приложение_2010-2012 рус 04.08.10_Приложение 4 русс,каз 16.03.11. посл" xfId="638"/>
    <cellStyle name="_Приложение 02 русс на 16.04.2009 г. 1 сессия_Прилож.к бюдж 2010г._Приложение_2010-2012 рус март_Приложение_2010-2012 рус 04.08.10_Приложение 4 русс,каз 16.03.11. посл 2" xfId="5818"/>
    <cellStyle name="_Приложение 02 русс на 16.04.2009 г. 1 сессия_Прилож.к бюдж 2010г._Приложение_2010-2012 рус март_Приложение_2010-2012 рус 04.08.10_Приложение 4 русс,каз 16.03.11. посл_Приложение_рус _2012-2014_29,30" xfId="639"/>
    <cellStyle name="_Приложение 02 русс на 16.04.2009 г. 1 сессия_Прилож.к бюдж 2010г._Приложение_2010-2012 рус март_Приложение_2010-2012 рус 04.08.10_Приложение 4 русс,каз 16.03.11. посл_Приложение_рус _2012-2014_29,30 2" xfId="5819"/>
    <cellStyle name="_Приложение 02 русс на 16.04.2009 г. 1 сессия_Прилож.к бюдж 2010г._Приложение_2010-2012 рус март_Приложение_2010-2012 рус 04.08.10_Приложение_реал_рус 2011-2013 Уточнение" xfId="640"/>
    <cellStyle name="_Приложение 02 русс на 16.04.2009 г. 1 сессия_Прилож.к бюдж 2010г._Приложение_2010-2012 рус март_Приложение_2010-2012 рус 04.08.10_Приложение_реал_рус 2011-2013 Уточнение 2" xfId="5820"/>
    <cellStyle name="_Приложение 02 русс на 16.04.2009 г. 1 сессия_Прилож.к бюдж 2010г._Приложение_2010-2012 рус март_Приложение_2010-2012 рус 04.08.10_Приложение_реал_рус 2011-2013 Уточнение_Приложение_рус _2012-2014_29,30" xfId="641"/>
    <cellStyle name="_Приложение 02 русс на 16.04.2009 г. 1 сессия_Прилож.к бюдж 2010г._Приложение_2010-2012 рус март_Приложение_2010-2012 рус 04.08.10_Приложение_реал_рус 2011-2013 Уточнение_Приложение_рус _2012-2014_29,30 2" xfId="5821"/>
    <cellStyle name="_Приложение 02 русс на 16.04.2009 г. 1 сессия_Прилож.к бюдж 2010г._Приложение_2010-2012 рус март_Приложение_2010-2012 рус 04.08.10_Приложение_рус _2012-2014_29,30" xfId="642"/>
    <cellStyle name="_Приложение 02 русс на 16.04.2009 г. 1 сессия_Прилож.к бюдж 2010г._Приложение_2010-2012 рус март_Приложение_2010-2012 рус 04.08.10_Приложение_рус _2012-2014_29,30 2" xfId="5822"/>
    <cellStyle name="_Приложение 02 русс на 16.04.2009 г. 1 сессия_Прилож.к бюдж 2010г._Приложение_2010-2012 рус март_Приложение_2010-2012 рус 04.08.10_приложения 2012 рус" xfId="643"/>
    <cellStyle name="_Приложение 02 русс на 16.04.2009 г. 1 сессия_Прилож.к бюдж 2010г._Приложение_2010-2012 рус март_Приложение_2010-2012 рус 04.08.10_приложения 2012 рус 2" xfId="5823"/>
    <cellStyle name="_Приложение 02 русс на 16.04.2009 г. 1 сессия_Прилож.к бюдж 2010г._Приложение_2010-2012 рус март_Приложение_пост_рус_авг" xfId="644"/>
    <cellStyle name="_Приложение 02 русс на 16.04.2009 г. 1 сессия_Прилож.к бюдж 2010г._Приложение_2010-2012 рус март_Приложение_пост_рус_авг 2" xfId="5824"/>
    <cellStyle name="_Приложение 02 русс на 16.04.2009 г. 1 сессия_Прилож.к бюдж 2010г._Приложение_2010-2012 рус март_Приложение_пост_рус_авг_Анализ" xfId="645"/>
    <cellStyle name="_Приложение 02 русс на 16.04.2009 г. 1 сессия_Прилож.к бюдж 2010г._Приложение_2010-2012 рус март_Приложение_пост_рус_авг_Анализ 2" xfId="5825"/>
    <cellStyle name="_Приложение 02 русс на 16.04.2009 г. 1 сессия_Прилож.к бюдж 2010г._Приложение_2010-2012 рус март_Приложение_пост_рус_авг_Анализ 3.03.2011г." xfId="646"/>
    <cellStyle name="_Приложение 02 русс на 16.04.2009 г. 1 сессия_Прилож.к бюдж 2010г._Приложение_2010-2012 рус март_Приложение_пост_рус_авг_Анализ 6.03.2011г." xfId="647"/>
    <cellStyle name="_Приложение 02 русс на 16.04.2009 г. 1 сессия_Прилож.к бюдж 2010г._Приложение_2010-2012 рус март_Приложение_пост_рус_авг_Анализ 9.03.2011г." xfId="648"/>
    <cellStyle name="_Приложение 02 русс на 16.04.2009 г. 1 сессия_Прилож.к бюдж 2010г._Приложение_2010-2012 рус март_Приложение_пост_рус_авг_Анализ_Приложение_рус _2012-2014_29,30" xfId="649"/>
    <cellStyle name="_Приложение 02 русс на 16.04.2009 г. 1 сессия_Прилож.к бюдж 2010г._Приложение_2010-2012 рус март_Приложение_пост_рус_авг_Анализ_Приложение_рус _2012-2014_29,30 2" xfId="5826"/>
    <cellStyle name="_Приложение 02 русс на 16.04.2009 г. 1 сессия_Прилож.к бюдж 2010г._Приложение_2010-2012 рус март_Приложение_пост_рус_авг_Пр 4     11.05.11. ИКС" xfId="650"/>
    <cellStyle name="_Приложение 02 русс на 16.04.2009 г. 1 сессия_Прилож.к бюдж 2010г._Приложение_2010-2012 рус март_Приложение_пост_рус_авг_Пр 4     11.05.11. ИКС 2" xfId="5827"/>
    <cellStyle name="_Приложение 02 русс на 16.04.2009 г. 1 сессия_Прилож.к бюдж 2010г._Приложение_2010-2012 рус март_Приложение_пост_рус_авг_Пр 4     11.05.11. ИКС_Приложение_рус _2012-2014_29,30" xfId="651"/>
    <cellStyle name="_Приложение 02 русс на 16.04.2009 г. 1 сессия_Прилож.к бюдж 2010г._Приложение_2010-2012 рус март_Приложение_пост_рус_авг_Пр 4     11.05.11. ИКС_Приложение_рус _2012-2014_29,30 2" xfId="5828"/>
    <cellStyle name="_Приложение 02 русс на 16.04.2009 г. 1 сессия_Прилож.к бюдж 2010г._Приложение_2010-2012 рус март_Приложение_пост_рус_авг_Приложение 4 русс,каз 16.03.11. посл" xfId="652"/>
    <cellStyle name="_Приложение 02 русс на 16.04.2009 г. 1 сессия_Прилож.к бюдж 2010г._Приложение_2010-2012 рус март_Приложение_пост_рус_авг_Приложение 4 русс,каз 16.03.11. посл 2" xfId="5829"/>
    <cellStyle name="_Приложение 02 русс на 16.04.2009 г. 1 сессия_Прилож.к бюдж 2010г._Приложение_2010-2012 рус март_Приложение_пост_рус_авг_Приложение 4 русс,каз 16.03.11. посл_Приложение_рус _2012-2014_29,30" xfId="653"/>
    <cellStyle name="_Приложение 02 русс на 16.04.2009 г. 1 сессия_Прилож.к бюдж 2010г._Приложение_2010-2012 рус март_Приложение_пост_рус_авг_Приложение 4 русс,каз 16.03.11. посл_Приложение_рус _2012-2014_29,30 2" xfId="5830"/>
    <cellStyle name="_Приложение 02 русс на 16.04.2009 г. 1 сессия_Прилож.к бюдж 2010г._Приложение_2010-2012 рус март_Приложение_пост_рус_авг_Приложение_реал_рус 2011-2013 Уточнение" xfId="654"/>
    <cellStyle name="_Приложение 02 русс на 16.04.2009 г. 1 сессия_Прилож.к бюдж 2010г._Приложение_2010-2012 рус март_Приложение_пост_рус_авг_Приложение_реал_рус 2011-2013 Уточнение 2" xfId="5831"/>
    <cellStyle name="_Приложение 02 русс на 16.04.2009 г. 1 сессия_Прилож.к бюдж 2010г._Приложение_2010-2012 рус март_Приложение_пост_рус_авг_Приложение_реал_рус 2011-2013 Уточнение_Приложение_рус _2012-2014_29,30" xfId="655"/>
    <cellStyle name="_Приложение 02 русс на 16.04.2009 г. 1 сессия_Прилож.к бюдж 2010г._Приложение_2010-2012 рус март_Приложение_пост_рус_авг_Приложение_реал_рус 2011-2013 Уточнение_Приложение_рус _2012-2014_29,30 2" xfId="5832"/>
    <cellStyle name="_Приложение 02 русс на 16.04.2009 г. 1 сессия_Прилож.к бюдж 2010г._Приложение_2010-2012 рус март_Приложение_пост_рус_авг_Приложение_рус _2012-2014_29,30" xfId="656"/>
    <cellStyle name="_Приложение 02 русс на 16.04.2009 г. 1 сессия_Прилож.к бюдж 2010г._Приложение_2010-2012 рус март_Приложение_пост_рус_авг_Приложение_рус _2012-2014_29,30 2" xfId="5833"/>
    <cellStyle name="_Приложение 02 русс на 16.04.2009 г. 1 сессия_Прилож.к бюдж 2010г._Приложение_2010-2012 рус март_Приложение_пост_рус_авг_приложения 2012 рус" xfId="657"/>
    <cellStyle name="_Приложение 02 русс на 16.04.2009 г. 1 сессия_Прилож.к бюдж 2010г._Приложение_2010-2012 рус март_Приложение_пост_рус_авг_приложения 2012 рус 2" xfId="5834"/>
    <cellStyle name="_Приложение 02 русс на 16.04.2009 г. 1 сессия_Прилож.к бюдж 2010г._Приложение_2010-2012 рус март_Приложение_реал_рус 2011-2013 Уточнение" xfId="658"/>
    <cellStyle name="_Приложение 02 русс на 16.04.2009 г. 1 сессия_Прилож.к бюдж 2010г._Приложение_2010-2012 рус март_Приложение_реал_рус 2011-2013 Уточнение 2" xfId="5835"/>
    <cellStyle name="_Приложение 02 русс на 16.04.2009 г. 1 сессия_Прилож.к бюдж 2010г._Приложение_2010-2012 рус март_Приложение_реал_рус 2011-2013 Уточнение_Приложение_рус _2012-2014_29,30" xfId="659"/>
    <cellStyle name="_Приложение 02 русс на 16.04.2009 г. 1 сессия_Прилож.к бюдж 2010г._Приложение_2010-2012 рус март_Приложение_реал_рус 2011-2013 Уточнение_Приложение_рус _2012-2014_29,30 2" xfId="5836"/>
    <cellStyle name="_Приложение 02 русс на 16.04.2009 г. 1 сессия_Прилож.к бюдж 2010г._Приложение_2010-2012 рус март_Приложение_рус _2012-2014_29,30" xfId="660"/>
    <cellStyle name="_Приложение 02 русс на 16.04.2009 г. 1 сессия_Прилож.к бюдж 2010г._Приложение_2010-2012 рус март_Приложение_рус _2012-2014_29,30 2" xfId="5837"/>
    <cellStyle name="_Приложение 02 русс на 16.04.2009 г. 1 сессия_Прилож.к бюдж 2010г._Приложение_2010-2012 рус март_приложения 2012 рус" xfId="661"/>
    <cellStyle name="_Приложение 02 русс на 16.04.2009 г. 1 сессия_Прилож.к бюдж 2010г._Приложение_2010-2012 рус март_приложения 2012 рус 2" xfId="5838"/>
    <cellStyle name="_Приложение 02 русс на 16.04.2009 г. 1 сессия_Прилож.к бюдж 2010г._Приложение_пост_каз_авг" xfId="662"/>
    <cellStyle name="_Приложение 02 русс на 16.04.2009 г. 1 сессия_Прилож.к бюдж 2010г._Приложение_пост_каз_авг 2" xfId="5839"/>
    <cellStyle name="_Приложение 02 русс на 16.04.2009 г. 1 сессия_Прилож.к бюдж 2010г._Приложение_пост_каз_авг_Анализ" xfId="663"/>
    <cellStyle name="_Приложение 02 русс на 16.04.2009 г. 1 сессия_Прилож.к бюдж 2010г._Приложение_пост_каз_авг_Анализ 2" xfId="5840"/>
    <cellStyle name="_Приложение 02 русс на 16.04.2009 г. 1 сессия_Прилож.к бюдж 2010г._Приложение_пост_каз_авг_Анализ 3.03.2011г." xfId="664"/>
    <cellStyle name="_Приложение 02 русс на 16.04.2009 г. 1 сессия_Прилож.к бюдж 2010г._Приложение_пост_каз_авг_Анализ 6.03.2011г." xfId="665"/>
    <cellStyle name="_Приложение 02 русс на 16.04.2009 г. 1 сессия_Прилож.к бюдж 2010г._Приложение_пост_каз_авг_Анализ 9.03.2011г." xfId="666"/>
    <cellStyle name="_Приложение 02 русс на 16.04.2009 г. 1 сессия_Прилож.к бюдж 2010г._Приложение_пост_каз_авг_Анализ_Приложение_рус _2012-2014_29,30" xfId="667"/>
    <cellStyle name="_Приложение 02 русс на 16.04.2009 г. 1 сессия_Прилож.к бюдж 2010г._Приложение_пост_каз_авг_Анализ_Приложение_рус _2012-2014_29,30 2" xfId="5841"/>
    <cellStyle name="_Приложение 02 русс на 16.04.2009 г. 1 сессия_Прилож.к бюдж 2010г._Приложение_пост_каз_авг_Пр 4     11.05.11. ИКС" xfId="668"/>
    <cellStyle name="_Приложение 02 русс на 16.04.2009 г. 1 сессия_Прилож.к бюдж 2010г._Приложение_пост_каз_авг_Пр 4     11.05.11. ИКС 2" xfId="5842"/>
    <cellStyle name="_Приложение 02 русс на 16.04.2009 г. 1 сессия_Прилож.к бюдж 2010г._Приложение_пост_каз_авг_Пр 4     11.05.11. ИКС_Приложение_рус _2012-2014_29,30" xfId="669"/>
    <cellStyle name="_Приложение 02 русс на 16.04.2009 г. 1 сессия_Прилож.к бюдж 2010г._Приложение_пост_каз_авг_Пр 4     11.05.11. ИКС_Приложение_рус _2012-2014_29,30 2" xfId="5843"/>
    <cellStyle name="_Приложение 02 русс на 16.04.2009 г. 1 сессия_Прилож.к бюдж 2010г._Приложение_пост_каз_авг_Приложение 4 русс,каз 16.03.11. посл" xfId="670"/>
    <cellStyle name="_Приложение 02 русс на 16.04.2009 г. 1 сессия_Прилож.к бюдж 2010г._Приложение_пост_каз_авг_Приложение 4 русс,каз 16.03.11. посл 2" xfId="5844"/>
    <cellStyle name="_Приложение 02 русс на 16.04.2009 г. 1 сессия_Прилож.к бюдж 2010г._Приложение_пост_каз_авг_Приложение 4 русс,каз 16.03.11. посл_Приложение_рус _2012-2014_29,30" xfId="671"/>
    <cellStyle name="_Приложение 02 русс на 16.04.2009 г. 1 сессия_Прилож.к бюдж 2010г._Приложение_пост_каз_авг_Приложение 4 русс,каз 16.03.11. посл_Приложение_рус _2012-2014_29,30 2" xfId="5845"/>
    <cellStyle name="_Приложение 02 русс на 16.04.2009 г. 1 сессия_Прилож.к бюдж 2010г._Приложение_пост_каз_авг_Приложение_реал_рус 2011-2013 Уточнение" xfId="672"/>
    <cellStyle name="_Приложение 02 русс на 16.04.2009 г. 1 сессия_Прилож.к бюдж 2010г._Приложение_пост_каз_авг_Приложение_реал_рус 2011-2013 Уточнение 2" xfId="5846"/>
    <cellStyle name="_Приложение 02 русс на 16.04.2009 г. 1 сессия_Прилож.к бюдж 2010г._Приложение_пост_каз_авг_Приложение_реал_рус 2011-2013 Уточнение_Приложение_рус _2012-2014_29,30" xfId="673"/>
    <cellStyle name="_Приложение 02 русс на 16.04.2009 г. 1 сессия_Прилож.к бюдж 2010г._Приложение_пост_каз_авг_Приложение_реал_рус 2011-2013 Уточнение_Приложение_рус _2012-2014_29,30 2" xfId="5847"/>
    <cellStyle name="_Приложение 02 русс на 16.04.2009 г. 1 сессия_Прилож.к бюдж 2010г._Приложение_пост_каз_авг_Приложение_рус _2012-2014_29,30" xfId="674"/>
    <cellStyle name="_Приложение 02 русс на 16.04.2009 г. 1 сессия_Прилож.к бюдж 2010г._Приложение_пост_каз_авг_Приложение_рус _2012-2014_29,30 2" xfId="5848"/>
    <cellStyle name="_Приложение 02 русс на 16.04.2009 г. 1 сессия_Прилож.к бюдж 2010г._Приложение_пост_каз_авг_приложения 2012 рус" xfId="675"/>
    <cellStyle name="_Приложение 02 русс на 16.04.2009 г. 1 сессия_Прилож.к бюдж 2010г._Приложение_пост_каз_авг_приложения 2012 рус 2" xfId="5849"/>
    <cellStyle name="_Приложение 02 русс на 16.04.2009 г. 1 сессия_Прилож.к бюдж 2010г._Приложение_пост_рус_авг" xfId="676"/>
    <cellStyle name="_Приложение 02 русс на 16.04.2009 г. 1 сессия_Прилож.к бюдж 2010г._Приложение_пост_рус_авг 2" xfId="5850"/>
    <cellStyle name="_Приложение 02 русс на 16.04.2009 г. 1 сессия_Прилож.к бюдж 2010г._Приложение_пост_рус_авг_Анализ" xfId="677"/>
    <cellStyle name="_Приложение 02 русс на 16.04.2009 г. 1 сессия_Прилож.к бюдж 2010г._Приложение_пост_рус_авг_Анализ 2" xfId="5851"/>
    <cellStyle name="_Приложение 02 русс на 16.04.2009 г. 1 сессия_Прилож.к бюдж 2010г._Приложение_пост_рус_авг_Анализ 3.03.2011г." xfId="678"/>
    <cellStyle name="_Приложение 02 русс на 16.04.2009 г. 1 сессия_Прилож.к бюдж 2010г._Приложение_пост_рус_авг_Анализ 6.03.2011г." xfId="679"/>
    <cellStyle name="_Приложение 02 русс на 16.04.2009 г. 1 сессия_Прилож.к бюдж 2010г._Приложение_пост_рус_авг_Анализ 9.03.2011г." xfId="680"/>
    <cellStyle name="_Приложение 02 русс на 16.04.2009 г. 1 сессия_Прилож.к бюдж 2010г._Приложение_пост_рус_авг_Анализ_Приложение_рус _2012-2014_29,30" xfId="681"/>
    <cellStyle name="_Приложение 02 русс на 16.04.2009 г. 1 сессия_Прилож.к бюдж 2010г._Приложение_пост_рус_авг_Анализ_Приложение_рус _2012-2014_29,30 2" xfId="5852"/>
    <cellStyle name="_Приложение 02 русс на 16.04.2009 г. 1 сессия_Прилож.к бюдж 2010г._Приложение_пост_рус_авг_Пр 4     11.05.11. ИКС" xfId="682"/>
    <cellStyle name="_Приложение 02 русс на 16.04.2009 г. 1 сессия_Прилож.к бюдж 2010г._Приложение_пост_рус_авг_Пр 4     11.05.11. ИКС 2" xfId="5853"/>
    <cellStyle name="_Приложение 02 русс на 16.04.2009 г. 1 сессия_Прилож.к бюдж 2010г._Приложение_пост_рус_авг_Пр 4     11.05.11. ИКС_Приложение_рус _2012-2014_29,30" xfId="683"/>
    <cellStyle name="_Приложение 02 русс на 16.04.2009 г. 1 сессия_Прилож.к бюдж 2010г._Приложение_пост_рус_авг_Пр 4     11.05.11. ИКС_Приложение_рус _2012-2014_29,30 2" xfId="5854"/>
    <cellStyle name="_Приложение 02 русс на 16.04.2009 г. 1 сессия_Прилож.к бюдж 2010г._Приложение_пост_рус_авг_Приложение 4 русс,каз 16.03.11. посл" xfId="684"/>
    <cellStyle name="_Приложение 02 русс на 16.04.2009 г. 1 сессия_Прилож.к бюдж 2010г._Приложение_пост_рус_авг_Приложение 4 русс,каз 16.03.11. посл 2" xfId="5855"/>
    <cellStyle name="_Приложение 02 русс на 16.04.2009 г. 1 сессия_Прилож.к бюдж 2010г._Приложение_пост_рус_авг_Приложение 4 русс,каз 16.03.11. посл_Приложение_рус _2012-2014_29,30" xfId="685"/>
    <cellStyle name="_Приложение 02 русс на 16.04.2009 г. 1 сессия_Прилож.к бюдж 2010г._Приложение_пост_рус_авг_Приложение 4 русс,каз 16.03.11. посл_Приложение_рус _2012-2014_29,30 2" xfId="5856"/>
    <cellStyle name="_Приложение 02 русс на 16.04.2009 г. 1 сессия_Прилож.к бюдж 2010г._Приложение_пост_рус_авг_Приложение_реал_рус 2011-2013 Уточнение" xfId="686"/>
    <cellStyle name="_Приложение 02 русс на 16.04.2009 г. 1 сессия_Прилож.к бюдж 2010г._Приложение_пост_рус_авг_Приложение_реал_рус 2011-2013 Уточнение 2" xfId="5857"/>
    <cellStyle name="_Приложение 02 русс на 16.04.2009 г. 1 сессия_Прилож.к бюдж 2010г._Приложение_пост_рус_авг_Приложение_реал_рус 2011-2013 Уточнение_Приложение_рус _2012-2014_29,30" xfId="687"/>
    <cellStyle name="_Приложение 02 русс на 16.04.2009 г. 1 сессия_Прилож.к бюдж 2010г._Приложение_пост_рус_авг_Приложение_реал_рус 2011-2013 Уточнение_Приложение_рус _2012-2014_29,30 2" xfId="5858"/>
    <cellStyle name="_Приложение 02 русс на 16.04.2009 г. 1 сессия_Прилож.к бюдж 2010г._Приложение_пост_рус_авг_Приложение_рус _2012-2014_29,30" xfId="688"/>
    <cellStyle name="_Приложение 02 русс на 16.04.2009 г. 1 сессия_Прилож.к бюдж 2010г._Приложение_пост_рус_авг_Приложение_рус _2012-2014_29,30 2" xfId="5859"/>
    <cellStyle name="_Приложение 02 русс на 16.04.2009 г. 1 сессия_Прилож.к бюдж 2010г._Приложение_пост_рус_авг_приложения 2012 рус" xfId="689"/>
    <cellStyle name="_Приложение 02 русс на 16.04.2009 г. 1 сессия_Прилож.к бюдж 2010г._Приложение_пост_рус_авг_приложения 2012 рус 2" xfId="5860"/>
    <cellStyle name="_Приложение 02 русс на 16.04.2009 г. 1 сессия_Прилож.к бюдж 2010г._Приложение_реал_рус 2011-2013 Уточнение" xfId="690"/>
    <cellStyle name="_Приложение 02 русс на 16.04.2009 г. 1 сессия_Прилож.к бюдж 2010г._Приложение_реал_рус 2011-2013 Уточнение 2" xfId="5861"/>
    <cellStyle name="_Приложение 02 русс на 16.04.2009 г. 1 сессия_Прилож.к бюдж 2010г._Приложение_реал_рус 2011-2013 Уточнение_Приложение_рус _2012-2014_29,30" xfId="691"/>
    <cellStyle name="_Приложение 02 русс на 16.04.2009 г. 1 сессия_Прилож.к бюдж 2010г._Приложение_реал_рус 2011-2013 Уточнение_Приложение_рус _2012-2014_29,30 2" xfId="5862"/>
    <cellStyle name="_Приложение 02 русс на 16.04.2009 г. 1 сессия_Прилож.к бюдж 2010г._Приложение_рус _2012-2014_29,30" xfId="692"/>
    <cellStyle name="_Приложение 02 русс на 16.04.2009 г. 1 сессия_Прилож.к бюдж 2010г._Приложение_рус _2012-2014_29,30 2" xfId="5863"/>
    <cellStyle name="_Приложение 02 русс на 16.04.2009 г. 1 сессия_Прилож.к бюдж 2010г._приложения 2012 рус" xfId="693"/>
    <cellStyle name="_Приложение 02 русс на 16.04.2009 г. 1 сессия_Прилож.к бюдж 2010г._приложения 2012 рус 2" xfId="5864"/>
    <cellStyle name="_Приложение 02 русс на 16.04.2009 г. 1 сессия_Приложение 1-17 рус пост" xfId="694"/>
    <cellStyle name="_Приложение 02 русс на 16.04.2009 г. 1 сессия_Приложение 1-17 рус пост_прил4р_к" xfId="695"/>
    <cellStyle name="_Приложение 02 русс на 16.04.2009 г. 1 сессия_Приложение 1-17 рус пост_прил4р_к 2" xfId="696"/>
    <cellStyle name="_Приложение 02 русс на 16.04.2009 г. 1 сессия_Приложение 1-17 рус пост_прил4р_к 2 2" xfId="5865"/>
    <cellStyle name="_Приложение 02 русс на 16.04.2009 г. 1 сессия_Приложение 1-17 рус пост_прил4р_к 3" xfId="5866"/>
    <cellStyle name="_Приложение 02 русс на 16.04.2009 г. 1 сессия_Приложение 1-17 рус пост_прил4р_к_Анализ" xfId="697"/>
    <cellStyle name="_Приложение 02 русс на 16.04.2009 г. 1 сессия_Приложение 1-17 рус пост_прил4р_к_Анализ 2" xfId="5867"/>
    <cellStyle name="_Приложение 02 русс на 16.04.2009 г. 1 сессия_Приложение 1-17 рус пост_прил4р_к_Анализ 3.03.2011г." xfId="698"/>
    <cellStyle name="_Приложение 02 русс на 16.04.2009 г. 1 сессия_Приложение 1-17 рус пост_прил4р_к_Анализ 6.03.2011г." xfId="699"/>
    <cellStyle name="_Приложение 02 русс на 16.04.2009 г. 1 сессия_Приложение 1-17 рус пост_прил4р_к_Анализ 9.03.2011г." xfId="700"/>
    <cellStyle name="_Приложение 02 русс на 16.04.2009 г. 1 сессия_Приложение 1-17 рус пост_прил4р_к_Анализ_Приложение_рус _2012-2014_29,30" xfId="701"/>
    <cellStyle name="_Приложение 02 русс на 16.04.2009 г. 1 сессия_Приложение 1-17 рус пост_прил4р_к_Анализ_Приложение_рус _2012-2014_29,30 2" xfId="5868"/>
    <cellStyle name="_Приложение 02 русс на 16.04.2009 г. 1 сессия_Приложение 1-17 рус пост_прил4р_к_Пр 4     11.05.11. ИКС" xfId="702"/>
    <cellStyle name="_Приложение 02 русс на 16.04.2009 г. 1 сессия_Приложение 1-17 рус пост_прил4р_к_Пр 4     11.05.11. ИКС 2" xfId="5869"/>
    <cellStyle name="_Приложение 02 русс на 16.04.2009 г. 1 сессия_Приложение 1-17 рус пост_прил4р_к_Пр 4     11.05.11. ИКС_Приложение_рус _2012-2014_29,30" xfId="703"/>
    <cellStyle name="_Приложение 02 русс на 16.04.2009 г. 1 сессия_Приложение 1-17 рус пост_прил4р_к_Пр 4     11.05.11. ИКС_Приложение_рус _2012-2014_29,30 2" xfId="5870"/>
    <cellStyle name="_Приложение 02 русс на 16.04.2009 г. 1 сессия_Приложение 1-17 рус пост_прил4р_к_Приложение 4 русс,каз 16.03.11. посл" xfId="704"/>
    <cellStyle name="_Приложение 02 русс на 16.04.2009 г. 1 сессия_Приложение 1-17 рус пост_прил4р_к_Приложение 4 русс,каз 16.03.11. посл 2" xfId="5871"/>
    <cellStyle name="_Приложение 02 русс на 16.04.2009 г. 1 сессия_Приложение 1-17 рус пост_прил4р_к_Приложение 4 русс,каз 16.03.11. посл_Приложение_рус _2012-2014_29,30" xfId="705"/>
    <cellStyle name="_Приложение 02 русс на 16.04.2009 г. 1 сессия_Приложение 1-17 рус пост_прил4р_к_Приложение 4 русс,каз 16.03.11. посл_Приложение_рус _2012-2014_29,30 2" xfId="5872"/>
    <cellStyle name="_Приложение 02 русс на 16.04.2009 г. 1 сессия_Приложение 1-17 рус пост_прил4р_к_Приложение_пост_каз_авг" xfId="706"/>
    <cellStyle name="_Приложение 02 русс на 16.04.2009 г. 1 сессия_Приложение 1-17 рус пост_прил4р_к_Приложение_пост_каз_авг 2" xfId="5873"/>
    <cellStyle name="_Приложение 02 русс на 16.04.2009 г. 1 сессия_Приложение 1-17 рус пост_прил4р_к_Приложение_пост_каз_авг_Анализ" xfId="707"/>
    <cellStyle name="_Приложение 02 русс на 16.04.2009 г. 1 сессия_Приложение 1-17 рус пост_прил4р_к_Приложение_пост_каз_авг_Анализ 2" xfId="5874"/>
    <cellStyle name="_Приложение 02 русс на 16.04.2009 г. 1 сессия_Приложение 1-17 рус пост_прил4р_к_Приложение_пост_каз_авг_Анализ 3.03.2011г." xfId="708"/>
    <cellStyle name="_Приложение 02 русс на 16.04.2009 г. 1 сессия_Приложение 1-17 рус пост_прил4р_к_Приложение_пост_каз_авг_Анализ 6.03.2011г." xfId="709"/>
    <cellStyle name="_Приложение 02 русс на 16.04.2009 г. 1 сессия_Приложение 1-17 рус пост_прил4р_к_Приложение_пост_каз_авг_Анализ 9.03.2011г." xfId="710"/>
    <cellStyle name="_Приложение 02 русс на 16.04.2009 г. 1 сессия_Приложение 1-17 рус пост_прил4р_к_Приложение_пост_каз_авг_Анализ_Приложение_рус _2012-2014_29,30" xfId="711"/>
    <cellStyle name="_Приложение 02 русс на 16.04.2009 г. 1 сессия_Приложение 1-17 рус пост_прил4р_к_Приложение_пост_каз_авг_Анализ_Приложение_рус _2012-2014_29,30 2" xfId="5875"/>
    <cellStyle name="_Приложение 02 русс на 16.04.2009 г. 1 сессия_Приложение 1-17 рус пост_прил4р_к_Приложение_пост_каз_авг_Пр 4     11.05.11. ИКС" xfId="712"/>
    <cellStyle name="_Приложение 02 русс на 16.04.2009 г. 1 сессия_Приложение 1-17 рус пост_прил4р_к_Приложение_пост_каз_авг_Пр 4     11.05.11. ИКС 2" xfId="5876"/>
    <cellStyle name="_Приложение 02 русс на 16.04.2009 г. 1 сессия_Приложение 1-17 рус пост_прил4р_к_Приложение_пост_каз_авг_Пр 4     11.05.11. ИКС_Приложение_рус _2012-2014_29,30" xfId="713"/>
    <cellStyle name="_Приложение 02 русс на 16.04.2009 г. 1 сессия_Приложение 1-17 рус пост_прил4р_к_Приложение_пост_каз_авг_Пр 4     11.05.11. ИКС_Приложение_рус _2012-2014_29,30 2" xfId="5877"/>
    <cellStyle name="_Приложение 02 русс на 16.04.2009 г. 1 сессия_Приложение 1-17 рус пост_прил4р_к_Приложение_пост_каз_авг_Приложение 4 русс,каз 16.03.11. посл" xfId="714"/>
    <cellStyle name="_Приложение 02 русс на 16.04.2009 г. 1 сессия_Приложение 1-17 рус пост_прил4р_к_Приложение_пост_каз_авг_Приложение 4 русс,каз 16.03.11. посл 2" xfId="5878"/>
    <cellStyle name="_Приложение 02 русс на 16.04.2009 г. 1 сессия_Приложение 1-17 рус пост_прил4р_к_Приложение_пост_каз_авг_Приложение 4 русс,каз 16.03.11. посл_Приложение_рус _2012-2014_29,30" xfId="715"/>
    <cellStyle name="_Приложение 02 русс на 16.04.2009 г. 1 сессия_Приложение 1-17 рус пост_прил4р_к_Приложение_пост_каз_авг_Приложение 4 русс,каз 16.03.11. посл_Приложение_рус _2012-2014_29,30 2" xfId="5879"/>
    <cellStyle name="_Приложение 02 русс на 16.04.2009 г. 1 сессия_Приложение 1-17 рус пост_прил4р_к_Приложение_пост_каз_авг_Приложение_реал_рус 2011-2013 Уточнение" xfId="716"/>
    <cellStyle name="_Приложение 02 русс на 16.04.2009 г. 1 сессия_Приложение 1-17 рус пост_прил4р_к_Приложение_пост_каз_авг_Приложение_реал_рус 2011-2013 Уточнение 2" xfId="5880"/>
    <cellStyle name="_Приложение 02 русс на 16.04.2009 г. 1 сессия_Приложение 1-17 рус пост_прил4р_к_Приложение_пост_каз_авг_Приложение_реал_рус 2011-2013 Уточнение_Приложение_рус _2012-2014_29,30" xfId="717"/>
    <cellStyle name="_Приложение 02 русс на 16.04.2009 г. 1 сессия_Приложение 1-17 рус пост_прил4р_к_Приложение_пост_каз_авг_Приложение_реал_рус 2011-2013 Уточнение_Приложение_рус _2012-2014_29,30 2" xfId="5881"/>
    <cellStyle name="_Приложение 02 русс на 16.04.2009 г. 1 сессия_Приложение 1-17 рус пост_прил4р_к_Приложение_пост_каз_авг_Приложение_рус _2012-2014_29,30" xfId="718"/>
    <cellStyle name="_Приложение 02 русс на 16.04.2009 г. 1 сессия_Приложение 1-17 рус пост_прил4р_к_Приложение_пост_каз_авг_Приложение_рус _2012-2014_29,30 2" xfId="5882"/>
    <cellStyle name="_Приложение 02 русс на 16.04.2009 г. 1 сессия_Приложение 1-17 рус пост_прил4р_к_Приложение_пост_каз_авг_приложения 2012 рус" xfId="719"/>
    <cellStyle name="_Приложение 02 русс на 16.04.2009 г. 1 сессия_Приложение 1-17 рус пост_прил4р_к_Приложение_пост_каз_авг_приложения 2012 рус 2" xfId="5883"/>
    <cellStyle name="_Приложение 02 русс на 16.04.2009 г. 1 сессия_Приложение 1-17 рус пост_прил4р_к_Приложение_пост_рус_авг" xfId="720"/>
    <cellStyle name="_Приложение 02 русс на 16.04.2009 г. 1 сессия_Приложение 1-17 рус пост_прил4р_к_Приложение_пост_рус_авг 2" xfId="5884"/>
    <cellStyle name="_Приложение 02 русс на 16.04.2009 г. 1 сессия_Приложение 1-17 рус пост_прил4р_к_Приложение_пост_рус_авг_Анализ" xfId="721"/>
    <cellStyle name="_Приложение 02 русс на 16.04.2009 г. 1 сессия_Приложение 1-17 рус пост_прил4р_к_Приложение_пост_рус_авг_Анализ 2" xfId="5885"/>
    <cellStyle name="_Приложение 02 русс на 16.04.2009 г. 1 сессия_Приложение 1-17 рус пост_прил4р_к_Приложение_пост_рус_авг_Анализ 3.03.2011г." xfId="722"/>
    <cellStyle name="_Приложение 02 русс на 16.04.2009 г. 1 сессия_Приложение 1-17 рус пост_прил4р_к_Приложение_пост_рус_авг_Анализ 6.03.2011г." xfId="723"/>
    <cellStyle name="_Приложение 02 русс на 16.04.2009 г. 1 сессия_Приложение 1-17 рус пост_прил4р_к_Приложение_пост_рус_авг_Анализ 9.03.2011г." xfId="724"/>
    <cellStyle name="_Приложение 02 русс на 16.04.2009 г. 1 сессия_Приложение 1-17 рус пост_прил4р_к_Приложение_пост_рус_авг_Анализ_Приложение_рус _2012-2014_29,30" xfId="725"/>
    <cellStyle name="_Приложение 02 русс на 16.04.2009 г. 1 сессия_Приложение 1-17 рус пост_прил4р_к_Приложение_пост_рус_авг_Анализ_Приложение_рус _2012-2014_29,30 2" xfId="5886"/>
    <cellStyle name="_Приложение 02 русс на 16.04.2009 г. 1 сессия_Приложение 1-17 рус пост_прил4р_к_Приложение_пост_рус_авг_Пр 4     11.05.11. ИКС" xfId="726"/>
    <cellStyle name="_Приложение 02 русс на 16.04.2009 г. 1 сессия_Приложение 1-17 рус пост_прил4р_к_Приложение_пост_рус_авг_Пр 4     11.05.11. ИКС 2" xfId="5887"/>
    <cellStyle name="_Приложение 02 русс на 16.04.2009 г. 1 сессия_Приложение 1-17 рус пост_прил4р_к_Приложение_пост_рус_авг_Пр 4     11.05.11. ИКС_Приложение_рус _2012-2014_29,30" xfId="727"/>
    <cellStyle name="_Приложение 02 русс на 16.04.2009 г. 1 сессия_Приложение 1-17 рус пост_прил4р_к_Приложение_пост_рус_авг_Пр 4     11.05.11. ИКС_Приложение_рус _2012-2014_29,30 2" xfId="5888"/>
    <cellStyle name="_Приложение 02 русс на 16.04.2009 г. 1 сессия_Приложение 1-17 рус пост_прил4р_к_Приложение_пост_рус_авг_Приложение 4 русс,каз 16.03.11. посл" xfId="728"/>
    <cellStyle name="_Приложение 02 русс на 16.04.2009 г. 1 сессия_Приложение 1-17 рус пост_прил4р_к_Приложение_пост_рус_авг_Приложение 4 русс,каз 16.03.11. посл 2" xfId="5889"/>
    <cellStyle name="_Приложение 02 русс на 16.04.2009 г. 1 сессия_Приложение 1-17 рус пост_прил4р_к_Приложение_пост_рус_авг_Приложение 4 русс,каз 16.03.11. посл_Приложение_рус _2012-2014_29,30" xfId="729"/>
    <cellStyle name="_Приложение 02 русс на 16.04.2009 г. 1 сессия_Приложение 1-17 рус пост_прил4р_к_Приложение_пост_рус_авг_Приложение 4 русс,каз 16.03.11. посл_Приложение_рус _2012-2014_29,30 2" xfId="5890"/>
    <cellStyle name="_Приложение 02 русс на 16.04.2009 г. 1 сессия_Приложение 1-17 рус пост_прил4р_к_Приложение_пост_рус_авг_Приложение_реал_рус 2011-2013 Уточнение" xfId="730"/>
    <cellStyle name="_Приложение 02 русс на 16.04.2009 г. 1 сессия_Приложение 1-17 рус пост_прил4р_к_Приложение_пост_рус_авг_Приложение_реал_рус 2011-2013 Уточнение 2" xfId="5891"/>
    <cellStyle name="_Приложение 02 русс на 16.04.2009 г. 1 сессия_Приложение 1-17 рус пост_прил4р_к_Приложение_пост_рус_авг_Приложение_реал_рус 2011-2013 Уточнение_Приложение_рус _2012-2014_29,30" xfId="731"/>
    <cellStyle name="_Приложение 02 русс на 16.04.2009 г. 1 сессия_Приложение 1-17 рус пост_прил4р_к_Приложение_пост_рус_авг_Приложение_реал_рус 2011-2013 Уточнение_Приложение_рус _2012-2014_29,30 2" xfId="5892"/>
    <cellStyle name="_Приложение 02 русс на 16.04.2009 г. 1 сессия_Приложение 1-17 рус пост_прил4р_к_Приложение_пост_рус_авг_Приложение_рус _2012-2014_29,30" xfId="732"/>
    <cellStyle name="_Приложение 02 русс на 16.04.2009 г. 1 сессия_Приложение 1-17 рус пост_прил4р_к_Приложение_пост_рус_авг_Приложение_рус _2012-2014_29,30 2" xfId="5893"/>
    <cellStyle name="_Приложение 02 русс на 16.04.2009 г. 1 сессия_Приложение 1-17 рус пост_прил4р_к_Приложение_пост_рус_авг_приложения 2012 рус" xfId="733"/>
    <cellStyle name="_Приложение 02 русс на 16.04.2009 г. 1 сессия_Приложение 1-17 рус пост_прил4р_к_Приложение_пост_рус_авг_приложения 2012 рус 2" xfId="5894"/>
    <cellStyle name="_Приложение 02 русс на 16.04.2009 г. 1 сессия_Приложение 1-17 рус пост_прил4р_к_Приложение_реал_рус 2011-2013 Уточнение" xfId="734"/>
    <cellStyle name="_Приложение 02 русс на 16.04.2009 г. 1 сессия_Приложение 1-17 рус пост_прил4р_к_Приложение_реал_рус 2011-2013 Уточнение 2" xfId="5895"/>
    <cellStyle name="_Приложение 02 русс на 16.04.2009 г. 1 сессия_Приложение 1-17 рус пост_прил4р_к_Приложение_реал_рус 2011-2013 Уточнение_Приложение_рус _2012-2014_29,30" xfId="735"/>
    <cellStyle name="_Приложение 02 русс на 16.04.2009 г. 1 сессия_Приложение 1-17 рус пост_прил4р_к_Приложение_реал_рус 2011-2013 Уточнение_Приложение_рус _2012-2014_29,30 2" xfId="5896"/>
    <cellStyle name="_Приложение 02 русс на 16.04.2009 г. 1 сессия_Приложение 1-17 рус пост_прил4р_к_Приложение_рус _2012-2014_29,30" xfId="736"/>
    <cellStyle name="_Приложение 02 русс на 16.04.2009 г. 1 сессия_Приложение 1-17 рус пост_прил4р_к_Приложение_рус _2012-2014_29,30 2" xfId="5897"/>
    <cellStyle name="_Приложение 02 русс на 16.04.2009 г. 1 сессия_Приложение 1-17 рус пост_прил4р_к_приложения 2012 рус" xfId="737"/>
    <cellStyle name="_Приложение 02 русс на 16.04.2009 г. 1 сессия_Приложение 1-17 рус пост_прил4р_к_приложения 2012 рус 2" xfId="5898"/>
    <cellStyle name="_Приложение 02 русс на 16.04.2009 г. 1 сессия_Приложение 1-17 рус пост_Приложение реш 2010-2012каз_РБ" xfId="738"/>
    <cellStyle name="_Приложение 02 русс на 16.04.2009 г. 1 сессия_Приложение 1-17 рус пост_Приложение реш 2010-2012каз_РБ 2" xfId="739"/>
    <cellStyle name="_Приложение 02 русс на 16.04.2009 г. 1 сессия_Приложение 1-17 рус пост_Приложение реш 2010-2012каз_РБ 2 2" xfId="5899"/>
    <cellStyle name="_Приложение 02 русс на 16.04.2009 г. 1 сессия_Приложение 1-17 рус пост_Приложение реш 2010-2012каз_РБ 3" xfId="5900"/>
    <cellStyle name="_Приложение 02 русс на 16.04.2009 г. 1 сессия_Приложение 1-17 рус пост_Приложение реш 2010-2012каз_РБ_Анализ" xfId="740"/>
    <cellStyle name="_Приложение 02 русс на 16.04.2009 г. 1 сессия_Приложение 1-17 рус пост_Приложение реш 2010-2012каз_РБ_Анализ 2" xfId="5901"/>
    <cellStyle name="_Приложение 02 русс на 16.04.2009 г. 1 сессия_Приложение 1-17 рус пост_Приложение реш 2010-2012каз_РБ_Анализ 3.03.2011г." xfId="741"/>
    <cellStyle name="_Приложение 02 русс на 16.04.2009 г. 1 сессия_Приложение 1-17 рус пост_Приложение реш 2010-2012каз_РБ_Анализ 6.03.2011г." xfId="742"/>
    <cellStyle name="_Приложение 02 русс на 16.04.2009 г. 1 сессия_Приложение 1-17 рус пост_Приложение реш 2010-2012каз_РБ_Анализ 9.03.2011г." xfId="743"/>
    <cellStyle name="_Приложение 02 русс на 16.04.2009 г. 1 сессия_Приложение 1-17 рус пост_Приложение реш 2010-2012каз_РБ_Анализ_Приложение_рус _2012-2014_29,30" xfId="744"/>
    <cellStyle name="_Приложение 02 русс на 16.04.2009 г. 1 сессия_Приложение 1-17 рус пост_Приложение реш 2010-2012каз_РБ_Анализ_Приложение_рус _2012-2014_29,30 2" xfId="5902"/>
    <cellStyle name="_Приложение 02 русс на 16.04.2009 г. 1 сессия_Приложение 1-17 рус пост_Приложение реш 2010-2012каз_РБ_Пр 4     11.05.11. ИКС" xfId="745"/>
    <cellStyle name="_Приложение 02 русс на 16.04.2009 г. 1 сессия_Приложение 1-17 рус пост_Приложение реш 2010-2012каз_РБ_Пр 4     11.05.11. ИКС 2" xfId="5903"/>
    <cellStyle name="_Приложение 02 русс на 16.04.2009 г. 1 сессия_Приложение 1-17 рус пост_Приложение реш 2010-2012каз_РБ_Пр 4     11.05.11. ИКС_Приложение_рус _2012-2014_29,30" xfId="746"/>
    <cellStyle name="_Приложение 02 русс на 16.04.2009 г. 1 сессия_Приложение 1-17 рус пост_Приложение реш 2010-2012каз_РБ_Пр 4     11.05.11. ИКС_Приложение_рус _2012-2014_29,30 2" xfId="5904"/>
    <cellStyle name="_Приложение 02 русс на 16.04.2009 г. 1 сессия_Приложение 1-17 рус пост_Приложение реш 2010-2012каз_РБ_Приложение 4 русс,каз 16.03.11. посл" xfId="747"/>
    <cellStyle name="_Приложение 02 русс на 16.04.2009 г. 1 сессия_Приложение 1-17 рус пост_Приложение реш 2010-2012каз_РБ_Приложение 4 русс,каз 16.03.11. посл 2" xfId="5905"/>
    <cellStyle name="_Приложение 02 русс на 16.04.2009 г. 1 сессия_Приложение 1-17 рус пост_Приложение реш 2010-2012каз_РБ_Приложение 4 русс,каз 16.03.11. посл_Приложение_рус _2012-2014_29,30" xfId="748"/>
    <cellStyle name="_Приложение 02 русс на 16.04.2009 г. 1 сессия_Приложение 1-17 рус пост_Приложение реш 2010-2012каз_РБ_Приложение 4 русс,каз 16.03.11. посл_Приложение_рус _2012-2014_29,30 2" xfId="5906"/>
    <cellStyle name="_Приложение 02 русс на 16.04.2009 г. 1 сессия_Приложение 1-17 рус пост_Приложение реш 2010-2012каз_РБ_Приложение_пост_каз_авг" xfId="749"/>
    <cellStyle name="_Приложение 02 русс на 16.04.2009 г. 1 сессия_Приложение 1-17 рус пост_Приложение реш 2010-2012каз_РБ_Приложение_пост_каз_авг 2" xfId="5907"/>
    <cellStyle name="_Приложение 02 русс на 16.04.2009 г. 1 сессия_Приложение 1-17 рус пост_Приложение реш 2010-2012каз_РБ_Приложение_пост_каз_авг_Анализ" xfId="750"/>
    <cellStyle name="_Приложение 02 русс на 16.04.2009 г. 1 сессия_Приложение 1-17 рус пост_Приложение реш 2010-2012каз_РБ_Приложение_пост_каз_авг_Анализ 2" xfId="5908"/>
    <cellStyle name="_Приложение 02 русс на 16.04.2009 г. 1 сессия_Приложение 1-17 рус пост_Приложение реш 2010-2012каз_РБ_Приложение_пост_каз_авг_Анализ 3.03.2011г." xfId="751"/>
    <cellStyle name="_Приложение 02 русс на 16.04.2009 г. 1 сессия_Приложение 1-17 рус пост_Приложение реш 2010-2012каз_РБ_Приложение_пост_каз_авг_Анализ 6.03.2011г." xfId="752"/>
    <cellStyle name="_Приложение 02 русс на 16.04.2009 г. 1 сессия_Приложение 1-17 рус пост_Приложение реш 2010-2012каз_РБ_Приложение_пост_каз_авг_Анализ 9.03.2011г." xfId="753"/>
    <cellStyle name="_Приложение 02 русс на 16.04.2009 г. 1 сессия_Приложение 1-17 рус пост_Приложение реш 2010-2012каз_РБ_Приложение_пост_каз_авг_Анализ_Приложение_рус _2012-2014_29,30" xfId="754"/>
    <cellStyle name="_Приложение 02 русс на 16.04.2009 г. 1 сессия_Приложение 1-17 рус пост_Приложение реш 2010-2012каз_РБ_Приложение_пост_каз_авг_Анализ_Приложение_рус _2012-2014_29,30 2" xfId="5909"/>
    <cellStyle name="_Приложение 02 русс на 16.04.2009 г. 1 сессия_Приложение 1-17 рус пост_Приложение реш 2010-2012каз_РБ_Приложение_пост_каз_авг_Пр 4     11.05.11. ИКС" xfId="755"/>
    <cellStyle name="_Приложение 02 русс на 16.04.2009 г. 1 сессия_Приложение 1-17 рус пост_Приложение реш 2010-2012каз_РБ_Приложение_пост_каз_авг_Пр 4     11.05.11. ИКС 2" xfId="5910"/>
    <cellStyle name="_Приложение 02 русс на 16.04.2009 г. 1 сессия_Приложение 1-17 рус пост_Приложение реш 2010-2012каз_РБ_Приложение_пост_каз_авг_Пр 4     11.05.11. ИКС_Приложение_рус _2012-2014_29,30" xfId="756"/>
    <cellStyle name="_Приложение 02 русс на 16.04.2009 г. 1 сессия_Приложение 1-17 рус пост_Приложение реш 2010-2012каз_РБ_Приложение_пост_каз_авг_Пр 4     11.05.11. ИКС_Приложение_рус _2012-2014_29,30 2" xfId="5911"/>
    <cellStyle name="_Приложение 02 русс на 16.04.2009 г. 1 сессия_Приложение 1-17 рус пост_Приложение реш 2010-2012каз_РБ_Приложение_пост_каз_авг_Приложение 4 русс,каз 16.03.11. посл" xfId="757"/>
    <cellStyle name="_Приложение 02 русс на 16.04.2009 г. 1 сессия_Приложение 1-17 рус пост_Приложение реш 2010-2012каз_РБ_Приложение_пост_каз_авг_Приложение 4 русс,каз 16.03.11. посл 2" xfId="5912"/>
    <cellStyle name="_Приложение 02 русс на 16.04.2009 г. 1 сессия_Приложение 1-17 рус пост_Приложение реш 2010-2012каз_РБ_Приложение_пост_каз_авг_Приложение 4 русс,каз 16.03.11. посл_Приложение_рус _2012-2014_29,30" xfId="758"/>
    <cellStyle name="_Приложение 02 русс на 16.04.2009 г. 1 сессия_Приложение 1-17 рус пост_Приложение реш 2010-2012каз_РБ_Приложение_пост_каз_авг_Приложение 4 русс,каз 16.03.11. посл_Приложение_рус _2012-2014_29,30 2" xfId="5913"/>
    <cellStyle name="_Приложение 02 русс на 16.04.2009 г. 1 сессия_Приложение 1-17 рус пост_Приложение реш 2010-2012каз_РБ_Приложение_пост_каз_авг_Приложение_реал_рус 2011-2013 Уточнение" xfId="759"/>
    <cellStyle name="_Приложение 02 русс на 16.04.2009 г. 1 сессия_Приложение 1-17 рус пост_Приложение реш 2010-2012каз_РБ_Приложение_пост_каз_авг_Приложение_реал_рус 2011-2013 Уточнение 2" xfId="5914"/>
    <cellStyle name="_Приложение 02 русс на 16.04.2009 г. 1 сессия_Приложение 1-17 рус пост_Приложение реш 2010-2012каз_РБ_Приложение_пост_каз_авг_Приложение_реал_рус 2011-2013 Уточнение_Приложение_рус _2012-2014_29,30" xfId="760"/>
    <cellStyle name="_Приложение 02 русс на 16.04.2009 г. 1 сессия_Приложение 1-17 рус пост_Приложение реш 2010-2012каз_РБ_Приложение_пост_каз_авг_Приложение_реал_рус 2011-2013 Уточнение_Приложение_рус _2012-2014_29,30 2" xfId="5915"/>
    <cellStyle name="_Приложение 02 русс на 16.04.2009 г. 1 сессия_Приложение 1-17 рус пост_Приложение реш 2010-2012каз_РБ_Приложение_пост_каз_авг_Приложение_рус _2012-2014_29,30" xfId="761"/>
    <cellStyle name="_Приложение 02 русс на 16.04.2009 г. 1 сессия_Приложение 1-17 рус пост_Приложение реш 2010-2012каз_РБ_Приложение_пост_каз_авг_Приложение_рус _2012-2014_29,30 2" xfId="5916"/>
    <cellStyle name="_Приложение 02 русс на 16.04.2009 г. 1 сессия_Приложение 1-17 рус пост_Приложение реш 2010-2012каз_РБ_Приложение_пост_каз_авг_приложения 2012 рус" xfId="762"/>
    <cellStyle name="_Приложение 02 русс на 16.04.2009 г. 1 сессия_Приложение 1-17 рус пост_Приложение реш 2010-2012каз_РБ_Приложение_пост_каз_авг_приложения 2012 рус 2" xfId="5917"/>
    <cellStyle name="_Приложение 02 русс на 16.04.2009 г. 1 сессия_Приложение 1-17 рус пост_Приложение реш 2010-2012каз_РБ_Приложение_пост_рус_авг" xfId="763"/>
    <cellStyle name="_Приложение 02 русс на 16.04.2009 г. 1 сессия_Приложение 1-17 рус пост_Приложение реш 2010-2012каз_РБ_Приложение_пост_рус_авг 2" xfId="5918"/>
    <cellStyle name="_Приложение 02 русс на 16.04.2009 г. 1 сессия_Приложение 1-17 рус пост_Приложение реш 2010-2012каз_РБ_Приложение_пост_рус_авг_Анализ" xfId="764"/>
    <cellStyle name="_Приложение 02 русс на 16.04.2009 г. 1 сессия_Приложение 1-17 рус пост_Приложение реш 2010-2012каз_РБ_Приложение_пост_рус_авг_Анализ 2" xfId="5919"/>
    <cellStyle name="_Приложение 02 русс на 16.04.2009 г. 1 сессия_Приложение 1-17 рус пост_Приложение реш 2010-2012каз_РБ_Приложение_пост_рус_авг_Анализ 3.03.2011г." xfId="765"/>
    <cellStyle name="_Приложение 02 русс на 16.04.2009 г. 1 сессия_Приложение 1-17 рус пост_Приложение реш 2010-2012каз_РБ_Приложение_пост_рус_авг_Анализ 6.03.2011г." xfId="766"/>
    <cellStyle name="_Приложение 02 русс на 16.04.2009 г. 1 сессия_Приложение 1-17 рус пост_Приложение реш 2010-2012каз_РБ_Приложение_пост_рус_авг_Анализ 9.03.2011г." xfId="767"/>
    <cellStyle name="_Приложение 02 русс на 16.04.2009 г. 1 сессия_Приложение 1-17 рус пост_Приложение реш 2010-2012каз_РБ_Приложение_пост_рус_авг_Анализ_Приложение_рус _2012-2014_29,30" xfId="768"/>
    <cellStyle name="_Приложение 02 русс на 16.04.2009 г. 1 сессия_Приложение 1-17 рус пост_Приложение реш 2010-2012каз_РБ_Приложение_пост_рус_авг_Анализ_Приложение_рус _2012-2014_29,30 2" xfId="5920"/>
    <cellStyle name="_Приложение 02 русс на 16.04.2009 г. 1 сессия_Приложение 1-17 рус пост_Приложение реш 2010-2012каз_РБ_Приложение_пост_рус_авг_Пр 4     11.05.11. ИКС" xfId="769"/>
    <cellStyle name="_Приложение 02 русс на 16.04.2009 г. 1 сессия_Приложение 1-17 рус пост_Приложение реш 2010-2012каз_РБ_Приложение_пост_рус_авг_Пр 4     11.05.11. ИКС 2" xfId="5921"/>
    <cellStyle name="_Приложение 02 русс на 16.04.2009 г. 1 сессия_Приложение 1-17 рус пост_Приложение реш 2010-2012каз_РБ_Приложение_пост_рус_авг_Пр 4     11.05.11. ИКС_Приложение_рус _2012-2014_29,30" xfId="770"/>
    <cellStyle name="_Приложение 02 русс на 16.04.2009 г. 1 сессия_Приложение 1-17 рус пост_Приложение реш 2010-2012каз_РБ_Приложение_пост_рус_авг_Пр 4     11.05.11. ИКС_Приложение_рус _2012-2014_29,30 2" xfId="5922"/>
    <cellStyle name="_Приложение 02 русс на 16.04.2009 г. 1 сессия_Приложение 1-17 рус пост_Приложение реш 2010-2012каз_РБ_Приложение_пост_рус_авг_Приложение 4 русс,каз 16.03.11. посл" xfId="771"/>
    <cellStyle name="_Приложение 02 русс на 16.04.2009 г. 1 сессия_Приложение 1-17 рус пост_Приложение реш 2010-2012каз_РБ_Приложение_пост_рус_авг_Приложение 4 русс,каз 16.03.11. посл 2" xfId="5923"/>
    <cellStyle name="_Приложение 02 русс на 16.04.2009 г. 1 сессия_Приложение 1-17 рус пост_Приложение реш 2010-2012каз_РБ_Приложение_пост_рус_авг_Приложение 4 русс,каз 16.03.11. посл_Приложение_рус _2012-2014_29,30" xfId="772"/>
    <cellStyle name="_Приложение 02 русс на 16.04.2009 г. 1 сессия_Приложение 1-17 рус пост_Приложение реш 2010-2012каз_РБ_Приложение_пост_рус_авг_Приложение 4 русс,каз 16.03.11. посл_Приложение_рус _2012-2014_29,30 2" xfId="5924"/>
    <cellStyle name="_Приложение 02 русс на 16.04.2009 г. 1 сессия_Приложение 1-17 рус пост_Приложение реш 2010-2012каз_РБ_Приложение_пост_рус_авг_Приложение_реал_рус 2011-2013 Уточнение" xfId="773"/>
    <cellStyle name="_Приложение 02 русс на 16.04.2009 г. 1 сессия_Приложение 1-17 рус пост_Приложение реш 2010-2012каз_РБ_Приложение_пост_рус_авг_Приложение_реал_рус 2011-2013 Уточнение 2" xfId="5925"/>
    <cellStyle name="_Приложение 02 русс на 16.04.2009 г. 1 сессия_Приложение 1-17 рус пост_Приложение реш 2010-2012каз_РБ_Приложение_пост_рус_авг_Приложение_реал_рус 2011-2013 Уточнение_Приложение_рус _2012-2014_29,30" xfId="774"/>
    <cellStyle name="_Приложение 02 русс на 16.04.2009 г. 1 сессия_Приложение 1-17 рус пост_Приложение реш 2010-2012каз_РБ_Приложение_пост_рус_авг_Приложение_реал_рус 2011-2013 Уточнение_Приложение_рус _2012-2014_29,30 2" xfId="5926"/>
    <cellStyle name="_Приложение 02 русс на 16.04.2009 г. 1 сессия_Приложение 1-17 рус пост_Приложение реш 2010-2012каз_РБ_Приложение_пост_рус_авг_Приложение_рус _2012-2014_29,30" xfId="775"/>
    <cellStyle name="_Приложение 02 русс на 16.04.2009 г. 1 сессия_Приложение 1-17 рус пост_Приложение реш 2010-2012каз_РБ_Приложение_пост_рус_авг_Приложение_рус _2012-2014_29,30 2" xfId="5927"/>
    <cellStyle name="_Приложение 02 русс на 16.04.2009 г. 1 сессия_Приложение 1-17 рус пост_Приложение реш 2010-2012каз_РБ_Приложение_пост_рус_авг_приложения 2012 рус" xfId="776"/>
    <cellStyle name="_Приложение 02 русс на 16.04.2009 г. 1 сессия_Приложение 1-17 рус пост_Приложение реш 2010-2012каз_РБ_Приложение_пост_рус_авг_приложения 2012 рус 2" xfId="5928"/>
    <cellStyle name="_Приложение 02 русс на 16.04.2009 г. 1 сессия_Приложение 1-17 рус пост_Приложение реш 2010-2012каз_РБ_Приложение_реал_рус 2011-2013 Уточнение" xfId="777"/>
    <cellStyle name="_Приложение 02 русс на 16.04.2009 г. 1 сессия_Приложение 1-17 рус пост_Приложение реш 2010-2012каз_РБ_Приложение_реал_рус 2011-2013 Уточнение 2" xfId="5929"/>
    <cellStyle name="_Приложение 02 русс на 16.04.2009 г. 1 сессия_Приложение 1-17 рус пост_Приложение реш 2010-2012каз_РБ_Приложение_реал_рус 2011-2013 Уточнение_Приложение_рус _2012-2014_29,30" xfId="778"/>
    <cellStyle name="_Приложение 02 русс на 16.04.2009 г. 1 сессия_Приложение 1-17 рус пост_Приложение реш 2010-2012каз_РБ_Приложение_реал_рус 2011-2013 Уточнение_Приложение_рус _2012-2014_29,30 2" xfId="5930"/>
    <cellStyle name="_Приложение 02 русс на 16.04.2009 г. 1 сессия_Приложение 1-17 рус пост_Приложение реш 2010-2012каз_РБ_Приложение_рус _2012-2014_29,30" xfId="779"/>
    <cellStyle name="_Приложение 02 русс на 16.04.2009 г. 1 сессия_Приложение 1-17 рус пост_Приложение реш 2010-2012каз_РБ_Приложение_рус _2012-2014_29,30 2" xfId="5931"/>
    <cellStyle name="_Приложение 02 русс на 16.04.2009 г. 1 сессия_Приложение 1-17 рус пост_Приложение реш 2010-2012каз_РБ_приложения 2012 рус" xfId="780"/>
    <cellStyle name="_Приложение 02 русс на 16.04.2009 г. 1 сессия_Приложение 1-17 рус пост_Приложение реш 2010-2012каз_РБ_приложения 2012 рус 2" xfId="5932"/>
    <cellStyle name="_Приложение 02 русс на 16.04.2009 г. 1 сессия_Приложение 1-17 рус пост_Приложение_2010-2012 каз 04.08.10_ДК-2020" xfId="781"/>
    <cellStyle name="_Приложение 02 русс на 16.04.2009 г. 1 сессия_Приложение 1-17 рус пост_Приложение_2010-2012 каз 04.08.10_ДК-2020 2" xfId="5933"/>
    <cellStyle name="_Приложение 02 русс на 16.04.2009 г. 1 сессия_Приложение 1-17 рус пост_Приложение_2010-2012 каз 04.08.10_ДК-2020_Анализ" xfId="782"/>
    <cellStyle name="_Приложение 02 русс на 16.04.2009 г. 1 сессия_Приложение 1-17 рус пост_Приложение_2010-2012 каз 04.08.10_ДК-2020_Анализ 2" xfId="5934"/>
    <cellStyle name="_Приложение 02 русс на 16.04.2009 г. 1 сессия_Приложение 1-17 рус пост_Приложение_2010-2012 каз 04.08.10_ДК-2020_Анализ 3.03.2011г." xfId="783"/>
    <cellStyle name="_Приложение 02 русс на 16.04.2009 г. 1 сессия_Приложение 1-17 рус пост_Приложение_2010-2012 каз 04.08.10_ДК-2020_Анализ 6.03.2011г." xfId="784"/>
    <cellStyle name="_Приложение 02 русс на 16.04.2009 г. 1 сессия_Приложение 1-17 рус пост_Приложение_2010-2012 каз 04.08.10_ДК-2020_Анализ 9.03.2011г." xfId="785"/>
    <cellStyle name="_Приложение 02 русс на 16.04.2009 г. 1 сессия_Приложение 1-17 рус пост_Приложение_2010-2012 каз 04.08.10_ДК-2020_Анализ_Приложение_рус _2012-2014_29,30" xfId="786"/>
    <cellStyle name="_Приложение 02 русс на 16.04.2009 г. 1 сессия_Приложение 1-17 рус пост_Приложение_2010-2012 каз 04.08.10_ДК-2020_Анализ_Приложение_рус _2012-2014_29,30 2" xfId="5935"/>
    <cellStyle name="_Приложение 02 русс на 16.04.2009 г. 1 сессия_Приложение 1-17 рус пост_Приложение_2010-2012 каз 04.08.10_ДК-2020_Пр 4     11.05.11. ИКС" xfId="787"/>
    <cellStyle name="_Приложение 02 русс на 16.04.2009 г. 1 сессия_Приложение 1-17 рус пост_Приложение_2010-2012 каз 04.08.10_ДК-2020_Пр 4     11.05.11. ИКС 2" xfId="5936"/>
    <cellStyle name="_Приложение 02 русс на 16.04.2009 г. 1 сессия_Приложение 1-17 рус пост_Приложение_2010-2012 каз 04.08.10_ДК-2020_Пр 4     11.05.11. ИКС_Приложение_рус _2012-2014_29,30" xfId="788"/>
    <cellStyle name="_Приложение 02 русс на 16.04.2009 г. 1 сессия_Приложение 1-17 рус пост_Приложение_2010-2012 каз 04.08.10_ДК-2020_Пр 4     11.05.11. ИКС_Приложение_рус _2012-2014_29,30 2" xfId="5937"/>
    <cellStyle name="_Приложение 02 русс на 16.04.2009 г. 1 сессия_Приложение 1-17 рус пост_Приложение_2010-2012 каз 04.08.10_ДК-2020_Приложение 4 русс,каз 16.03.11. посл" xfId="789"/>
    <cellStyle name="_Приложение 02 русс на 16.04.2009 г. 1 сессия_Приложение 1-17 рус пост_Приложение_2010-2012 каз 04.08.10_ДК-2020_Приложение 4 русс,каз 16.03.11. посл 2" xfId="5938"/>
    <cellStyle name="_Приложение 02 русс на 16.04.2009 г. 1 сессия_Приложение 1-17 рус пост_Приложение_2010-2012 каз 04.08.10_ДК-2020_Приложение 4 русс,каз 16.03.11. посл_Приложение_рус _2012-2014_29,30" xfId="790"/>
    <cellStyle name="_Приложение 02 русс на 16.04.2009 г. 1 сессия_Приложение 1-17 рус пост_Приложение_2010-2012 каз 04.08.10_ДК-2020_Приложение 4 русс,каз 16.03.11. посл_Приложение_рус _2012-2014_29,30 2" xfId="5939"/>
    <cellStyle name="_Приложение 02 русс на 16.04.2009 г. 1 сессия_Приложение 1-17 рус пост_Приложение_2010-2012 каз 04.08.10_ДК-2020_Приложение_реал_рус 2011-2013 Уточнение" xfId="791"/>
    <cellStyle name="_Приложение 02 русс на 16.04.2009 г. 1 сессия_Приложение 1-17 рус пост_Приложение_2010-2012 каз 04.08.10_ДК-2020_Приложение_реал_рус 2011-2013 Уточнение 2" xfId="5940"/>
    <cellStyle name="_Приложение 02 русс на 16.04.2009 г. 1 сессия_Приложение 1-17 рус пост_Приложение_2010-2012 каз 04.08.10_ДК-2020_Приложение_реал_рус 2011-2013 Уточнение_Приложение_рус _2012-2014_29,30" xfId="792"/>
    <cellStyle name="_Приложение 02 русс на 16.04.2009 г. 1 сессия_Приложение 1-17 рус пост_Приложение_2010-2012 каз 04.08.10_ДК-2020_Приложение_реал_рус 2011-2013 Уточнение_Приложение_рус _2012-2014_29,30 2" xfId="5941"/>
    <cellStyle name="_Приложение 02 русс на 16.04.2009 г. 1 сессия_Приложение 1-17 рус пост_Приложение_2010-2012 каз 04.08.10_ДК-2020_Приложение_рус _2012-2014_29,30" xfId="793"/>
    <cellStyle name="_Приложение 02 русс на 16.04.2009 г. 1 сессия_Приложение 1-17 рус пост_Приложение_2010-2012 каз 04.08.10_ДК-2020_Приложение_рус _2012-2014_29,30 2" xfId="5942"/>
    <cellStyle name="_Приложение 02 русс на 16.04.2009 г. 1 сессия_Приложение 1-17 рус пост_Приложение_2010-2012 каз 04.08.10_ДК-2020_приложения 2012 рус" xfId="794"/>
    <cellStyle name="_Приложение 02 русс на 16.04.2009 г. 1 сессия_Приложение 1-17 рус пост_Приложение_2010-2012 каз 04.08.10_ДК-2020_приложения 2012 рус 2" xfId="5943"/>
    <cellStyle name="_Приложение 02 русс на 16.04.2009 г. 1 сессия_Приложение 1-17 рус пост_Приложение_2010-2012 каз_март" xfId="795"/>
    <cellStyle name="_Приложение 02 русс на 16.04.2009 г. 1 сессия_Приложение 1-17 рус пост_Приложение_2010-2012 каз_март 2" xfId="796"/>
    <cellStyle name="_Приложение 02 русс на 16.04.2009 г. 1 сессия_Приложение 1-17 рус пост_Приложение_2010-2012 каз_март 2 2" xfId="5944"/>
    <cellStyle name="_Приложение 02 русс на 16.04.2009 г. 1 сессия_Приложение 1-17 рус пост_Приложение_2010-2012 каз_март 3" xfId="5945"/>
    <cellStyle name="_Приложение 02 русс на 16.04.2009 г. 1 сессия_Приложение 1-17 рус пост_Приложение_2010-2012 каз_март_Анализ" xfId="797"/>
    <cellStyle name="_Приложение 02 русс на 16.04.2009 г. 1 сессия_Приложение 1-17 рус пост_Приложение_2010-2012 каз_март_Анализ 2" xfId="5946"/>
    <cellStyle name="_Приложение 02 русс на 16.04.2009 г. 1 сессия_Приложение 1-17 рус пост_Приложение_2010-2012 каз_март_Анализ 3.03.2011г." xfId="798"/>
    <cellStyle name="_Приложение 02 русс на 16.04.2009 г. 1 сессия_Приложение 1-17 рус пост_Приложение_2010-2012 каз_март_Анализ 6.03.2011г." xfId="799"/>
    <cellStyle name="_Приложение 02 русс на 16.04.2009 г. 1 сессия_Приложение 1-17 рус пост_Приложение_2010-2012 каз_март_Анализ 9.03.2011г." xfId="800"/>
    <cellStyle name="_Приложение 02 русс на 16.04.2009 г. 1 сессия_Приложение 1-17 рус пост_Приложение_2010-2012 каз_март_Анализ_Приложение_рус _2012-2014_29,30" xfId="801"/>
    <cellStyle name="_Приложение 02 русс на 16.04.2009 г. 1 сессия_Приложение 1-17 рус пост_Приложение_2010-2012 каз_март_Анализ_Приложение_рус _2012-2014_29,30 2" xfId="5947"/>
    <cellStyle name="_Приложение 02 русс на 16.04.2009 г. 1 сессия_Приложение 1-17 рус пост_Приложение_2010-2012 каз_март_Пр 4     11.05.11. ИКС" xfId="802"/>
    <cellStyle name="_Приложение 02 русс на 16.04.2009 г. 1 сессия_Приложение 1-17 рус пост_Приложение_2010-2012 каз_март_Пр 4     11.05.11. ИКС 2" xfId="5948"/>
    <cellStyle name="_Приложение 02 русс на 16.04.2009 г. 1 сессия_Приложение 1-17 рус пост_Приложение_2010-2012 каз_март_Пр 4     11.05.11. ИКС_Приложение_рус _2012-2014_29,30" xfId="803"/>
    <cellStyle name="_Приложение 02 русс на 16.04.2009 г. 1 сессия_Приложение 1-17 рус пост_Приложение_2010-2012 каз_март_Пр 4     11.05.11. ИКС_Приложение_рус _2012-2014_29,30 2" xfId="5949"/>
    <cellStyle name="_Приложение 02 русс на 16.04.2009 г. 1 сессия_Приложение 1-17 рус пост_Приложение_2010-2012 каз_март_Приложение 4 русс,каз 16.03.11. посл" xfId="804"/>
    <cellStyle name="_Приложение 02 русс на 16.04.2009 г. 1 сессия_Приложение 1-17 рус пост_Приложение_2010-2012 каз_март_Приложение 4 русс,каз 16.03.11. посл 2" xfId="5950"/>
    <cellStyle name="_Приложение 02 русс на 16.04.2009 г. 1 сессия_Приложение 1-17 рус пост_Приложение_2010-2012 каз_март_Приложение 4 русс,каз 16.03.11. посл_Приложение_рус _2012-2014_29,30" xfId="805"/>
    <cellStyle name="_Приложение 02 русс на 16.04.2009 г. 1 сессия_Приложение 1-17 рус пост_Приложение_2010-2012 каз_март_Приложение 4 русс,каз 16.03.11. посл_Приложение_рус _2012-2014_29,30 2" xfId="5951"/>
    <cellStyle name="_Приложение 02 русс на 16.04.2009 г. 1 сессия_Приложение 1-17 рус пост_Приложение_2010-2012 каз_март_Приложение_пост_каз_авг" xfId="806"/>
    <cellStyle name="_Приложение 02 русс на 16.04.2009 г. 1 сессия_Приложение 1-17 рус пост_Приложение_2010-2012 каз_март_Приложение_пост_каз_авг 2" xfId="5952"/>
    <cellStyle name="_Приложение 02 русс на 16.04.2009 г. 1 сессия_Приложение 1-17 рус пост_Приложение_2010-2012 каз_март_Приложение_пост_каз_авг_Анализ" xfId="807"/>
    <cellStyle name="_Приложение 02 русс на 16.04.2009 г. 1 сессия_Приложение 1-17 рус пост_Приложение_2010-2012 каз_март_Приложение_пост_каз_авг_Анализ 2" xfId="5953"/>
    <cellStyle name="_Приложение 02 русс на 16.04.2009 г. 1 сессия_Приложение 1-17 рус пост_Приложение_2010-2012 каз_март_Приложение_пост_каз_авг_Анализ 3.03.2011г." xfId="808"/>
    <cellStyle name="_Приложение 02 русс на 16.04.2009 г. 1 сессия_Приложение 1-17 рус пост_Приложение_2010-2012 каз_март_Приложение_пост_каз_авг_Анализ 6.03.2011г." xfId="809"/>
    <cellStyle name="_Приложение 02 русс на 16.04.2009 г. 1 сессия_Приложение 1-17 рус пост_Приложение_2010-2012 каз_март_Приложение_пост_каз_авг_Анализ 9.03.2011г." xfId="810"/>
    <cellStyle name="_Приложение 02 русс на 16.04.2009 г. 1 сессия_Приложение 1-17 рус пост_Приложение_2010-2012 каз_март_Приложение_пост_каз_авг_Анализ_Приложение_рус _2012-2014_29,30" xfId="811"/>
    <cellStyle name="_Приложение 02 русс на 16.04.2009 г. 1 сессия_Приложение 1-17 рус пост_Приложение_2010-2012 каз_март_Приложение_пост_каз_авг_Анализ_Приложение_рус _2012-2014_29,30 2" xfId="5954"/>
    <cellStyle name="_Приложение 02 русс на 16.04.2009 г. 1 сессия_Приложение 1-17 рус пост_Приложение_2010-2012 каз_март_Приложение_пост_каз_авг_Пр 4     11.05.11. ИКС" xfId="812"/>
    <cellStyle name="_Приложение 02 русс на 16.04.2009 г. 1 сессия_Приложение 1-17 рус пост_Приложение_2010-2012 каз_март_Приложение_пост_каз_авг_Пр 4     11.05.11. ИКС 2" xfId="5955"/>
    <cellStyle name="_Приложение 02 русс на 16.04.2009 г. 1 сессия_Приложение 1-17 рус пост_Приложение_2010-2012 каз_март_Приложение_пост_каз_авг_Пр 4     11.05.11. ИКС_Приложение_рус _2012-2014_29,30" xfId="813"/>
    <cellStyle name="_Приложение 02 русс на 16.04.2009 г. 1 сессия_Приложение 1-17 рус пост_Приложение_2010-2012 каз_март_Приложение_пост_каз_авг_Пр 4     11.05.11. ИКС_Приложение_рус _2012-2014_29,30 2" xfId="5956"/>
    <cellStyle name="_Приложение 02 русс на 16.04.2009 г. 1 сессия_Приложение 1-17 рус пост_Приложение_2010-2012 каз_март_Приложение_пост_каз_авг_Приложение 4 русс,каз 16.03.11. посл" xfId="814"/>
    <cellStyle name="_Приложение 02 русс на 16.04.2009 г. 1 сессия_Приложение 1-17 рус пост_Приложение_2010-2012 каз_март_Приложение_пост_каз_авг_Приложение 4 русс,каз 16.03.11. посл 2" xfId="5957"/>
    <cellStyle name="_Приложение 02 русс на 16.04.2009 г. 1 сессия_Приложение 1-17 рус пост_Приложение_2010-2012 каз_март_Приложение_пост_каз_авг_Приложение 4 русс,каз 16.03.11. посл_Приложение_рус _2012-2014_29,30" xfId="815"/>
    <cellStyle name="_Приложение 02 русс на 16.04.2009 г. 1 сессия_Приложение 1-17 рус пост_Приложение_2010-2012 каз_март_Приложение_пост_каз_авг_Приложение 4 русс,каз 16.03.11. посл_Приложение_рус _2012-2014_29,30 2" xfId="5958"/>
    <cellStyle name="_Приложение 02 русс на 16.04.2009 г. 1 сессия_Приложение 1-17 рус пост_Приложение_2010-2012 каз_март_Приложение_пост_каз_авг_Приложение_реал_рус 2011-2013 Уточнение" xfId="816"/>
    <cellStyle name="_Приложение 02 русс на 16.04.2009 г. 1 сессия_Приложение 1-17 рус пост_Приложение_2010-2012 каз_март_Приложение_пост_каз_авг_Приложение_реал_рус 2011-2013 Уточнение 2" xfId="5959"/>
    <cellStyle name="_Приложение 02 русс на 16.04.2009 г. 1 сессия_Приложение 1-17 рус пост_Приложение_2010-2012 каз_март_Приложение_пост_каз_авг_Приложение_реал_рус 2011-2013 Уточнение_Приложение_рус _2012-2014_29,30" xfId="817"/>
    <cellStyle name="_Приложение 02 русс на 16.04.2009 г. 1 сессия_Приложение 1-17 рус пост_Приложение_2010-2012 каз_март_Приложение_пост_каз_авг_Приложение_реал_рус 2011-2013 Уточнение_Приложение_рус _2012-2014_29,30 2" xfId="5960"/>
    <cellStyle name="_Приложение 02 русс на 16.04.2009 г. 1 сессия_Приложение 1-17 рус пост_Приложение_2010-2012 каз_март_Приложение_пост_каз_авг_Приложение_рус _2012-2014_29,30" xfId="818"/>
    <cellStyle name="_Приложение 02 русс на 16.04.2009 г. 1 сессия_Приложение 1-17 рус пост_Приложение_2010-2012 каз_март_Приложение_пост_каз_авг_Приложение_рус _2012-2014_29,30 2" xfId="5961"/>
    <cellStyle name="_Приложение 02 русс на 16.04.2009 г. 1 сессия_Приложение 1-17 рус пост_Приложение_2010-2012 каз_март_Приложение_пост_каз_авг_приложения 2012 рус" xfId="819"/>
    <cellStyle name="_Приложение 02 русс на 16.04.2009 г. 1 сессия_Приложение 1-17 рус пост_Приложение_2010-2012 каз_март_Приложение_пост_каз_авг_приложения 2012 рус 2" xfId="5962"/>
    <cellStyle name="_Приложение 02 русс на 16.04.2009 г. 1 сессия_Приложение 1-17 рус пост_Приложение_2010-2012 каз_март_Приложение_пост_рус_авг" xfId="820"/>
    <cellStyle name="_Приложение 02 русс на 16.04.2009 г. 1 сессия_Приложение 1-17 рус пост_Приложение_2010-2012 каз_март_Приложение_пост_рус_авг 2" xfId="5963"/>
    <cellStyle name="_Приложение 02 русс на 16.04.2009 г. 1 сессия_Приложение 1-17 рус пост_Приложение_2010-2012 каз_март_Приложение_пост_рус_авг_Анализ" xfId="821"/>
    <cellStyle name="_Приложение 02 русс на 16.04.2009 г. 1 сессия_Приложение 1-17 рус пост_Приложение_2010-2012 каз_март_Приложение_пост_рус_авг_Анализ 2" xfId="5964"/>
    <cellStyle name="_Приложение 02 русс на 16.04.2009 г. 1 сессия_Приложение 1-17 рус пост_Приложение_2010-2012 каз_март_Приложение_пост_рус_авг_Анализ 3.03.2011г." xfId="822"/>
    <cellStyle name="_Приложение 02 русс на 16.04.2009 г. 1 сессия_Приложение 1-17 рус пост_Приложение_2010-2012 каз_март_Приложение_пост_рус_авг_Анализ 6.03.2011г." xfId="823"/>
    <cellStyle name="_Приложение 02 русс на 16.04.2009 г. 1 сессия_Приложение 1-17 рус пост_Приложение_2010-2012 каз_март_Приложение_пост_рус_авг_Анализ 9.03.2011г." xfId="824"/>
    <cellStyle name="_Приложение 02 русс на 16.04.2009 г. 1 сессия_Приложение 1-17 рус пост_Приложение_2010-2012 каз_март_Приложение_пост_рус_авг_Анализ_Приложение_рус _2012-2014_29,30" xfId="825"/>
    <cellStyle name="_Приложение 02 русс на 16.04.2009 г. 1 сессия_Приложение 1-17 рус пост_Приложение_2010-2012 каз_март_Приложение_пост_рус_авг_Анализ_Приложение_рус _2012-2014_29,30 2" xfId="5965"/>
    <cellStyle name="_Приложение 02 русс на 16.04.2009 г. 1 сессия_Приложение 1-17 рус пост_Приложение_2010-2012 каз_март_Приложение_пост_рус_авг_Пр 4     11.05.11. ИКС" xfId="826"/>
    <cellStyle name="_Приложение 02 русс на 16.04.2009 г. 1 сессия_Приложение 1-17 рус пост_Приложение_2010-2012 каз_март_Приложение_пост_рус_авг_Пр 4     11.05.11. ИКС 2" xfId="5966"/>
    <cellStyle name="_Приложение 02 русс на 16.04.2009 г. 1 сессия_Приложение 1-17 рус пост_Приложение_2010-2012 каз_март_Приложение_пост_рус_авг_Пр 4     11.05.11. ИКС_Приложение_рус _2012-2014_29,30" xfId="827"/>
    <cellStyle name="_Приложение 02 русс на 16.04.2009 г. 1 сессия_Приложение 1-17 рус пост_Приложение_2010-2012 каз_март_Приложение_пост_рус_авг_Пр 4     11.05.11. ИКС_Приложение_рус _2012-2014_29,30 2" xfId="5967"/>
    <cellStyle name="_Приложение 02 русс на 16.04.2009 г. 1 сессия_Приложение 1-17 рус пост_Приложение_2010-2012 каз_март_Приложение_пост_рус_авг_Приложение 4 русс,каз 16.03.11. посл" xfId="828"/>
    <cellStyle name="_Приложение 02 русс на 16.04.2009 г. 1 сессия_Приложение 1-17 рус пост_Приложение_2010-2012 каз_март_Приложение_пост_рус_авг_Приложение 4 русс,каз 16.03.11. посл 2" xfId="5968"/>
    <cellStyle name="_Приложение 02 русс на 16.04.2009 г. 1 сессия_Приложение 1-17 рус пост_Приложение_2010-2012 каз_март_Приложение_пост_рус_авг_Приложение 4 русс,каз 16.03.11. посл_Приложение_рус _2012-2014_29,30" xfId="829"/>
    <cellStyle name="_Приложение 02 русс на 16.04.2009 г. 1 сессия_Приложение 1-17 рус пост_Приложение_2010-2012 каз_март_Приложение_пост_рус_авг_Приложение 4 русс,каз 16.03.11. посл_Приложение_рус _2012-2014_29,30 2" xfId="5969"/>
    <cellStyle name="_Приложение 02 русс на 16.04.2009 г. 1 сессия_Приложение 1-17 рус пост_Приложение_2010-2012 каз_март_Приложение_пост_рус_авг_Приложение_реал_рус 2011-2013 Уточнение" xfId="830"/>
    <cellStyle name="_Приложение 02 русс на 16.04.2009 г. 1 сессия_Приложение 1-17 рус пост_Приложение_2010-2012 каз_март_Приложение_пост_рус_авг_Приложение_реал_рус 2011-2013 Уточнение 2" xfId="5970"/>
    <cellStyle name="_Приложение 02 русс на 16.04.2009 г. 1 сессия_Приложение 1-17 рус пост_Приложение_2010-2012 каз_март_Приложение_пост_рус_авг_Приложение_реал_рус 2011-2013 Уточнение_Приложение_рус _2012-2014_29,30" xfId="831"/>
    <cellStyle name="_Приложение 02 русс на 16.04.2009 г. 1 сессия_Приложение 1-17 рус пост_Приложение_2010-2012 каз_март_Приложение_пост_рус_авг_Приложение_реал_рус 2011-2013 Уточнение_Приложение_рус _2012-2014_29,30 2" xfId="5971"/>
    <cellStyle name="_Приложение 02 русс на 16.04.2009 г. 1 сессия_Приложение 1-17 рус пост_Приложение_2010-2012 каз_март_Приложение_пост_рус_авг_Приложение_рус _2012-2014_29,30" xfId="832"/>
    <cellStyle name="_Приложение 02 русс на 16.04.2009 г. 1 сессия_Приложение 1-17 рус пост_Приложение_2010-2012 каз_март_Приложение_пост_рус_авг_Приложение_рус _2012-2014_29,30 2" xfId="5972"/>
    <cellStyle name="_Приложение 02 русс на 16.04.2009 г. 1 сессия_Приложение 1-17 рус пост_Приложение_2010-2012 каз_март_Приложение_пост_рус_авг_приложения 2012 рус" xfId="833"/>
    <cellStyle name="_Приложение 02 русс на 16.04.2009 г. 1 сессия_Приложение 1-17 рус пост_Приложение_2010-2012 каз_март_Приложение_пост_рус_авг_приложения 2012 рус 2" xfId="5973"/>
    <cellStyle name="_Приложение 02 русс на 16.04.2009 г. 1 сессия_Приложение 1-17 рус пост_Приложение_2010-2012 каз_март_Приложение_реал_рус 2011-2013 Уточнение" xfId="834"/>
    <cellStyle name="_Приложение 02 русс на 16.04.2009 г. 1 сессия_Приложение 1-17 рус пост_Приложение_2010-2012 каз_март_Приложение_реал_рус 2011-2013 Уточнение 2" xfId="5974"/>
    <cellStyle name="_Приложение 02 русс на 16.04.2009 г. 1 сессия_Приложение 1-17 рус пост_Приложение_2010-2012 каз_март_Приложение_реал_рус 2011-2013 Уточнение_Приложение_рус _2012-2014_29,30" xfId="835"/>
    <cellStyle name="_Приложение 02 русс на 16.04.2009 г. 1 сессия_Приложение 1-17 рус пост_Приложение_2010-2012 каз_март_Приложение_реал_рус 2011-2013 Уточнение_Приложение_рус _2012-2014_29,30 2" xfId="5975"/>
    <cellStyle name="_Приложение 02 русс на 16.04.2009 г. 1 сессия_Приложение 1-17 рус пост_Приложение_2010-2012 каз_март_Приложение_рус _2012-2014_29,30" xfId="836"/>
    <cellStyle name="_Приложение 02 русс на 16.04.2009 г. 1 сессия_Приложение 1-17 рус пост_Приложение_2010-2012 каз_март_Приложение_рус _2012-2014_29,30 2" xfId="5976"/>
    <cellStyle name="_Приложение 02 русс на 16.04.2009 г. 1 сессия_Приложение 1-17 рус пост_Приложение_2010-2012 каз_март_приложения 2012 рус" xfId="837"/>
    <cellStyle name="_Приложение 02 русс на 16.04.2009 г. 1 сессия_Приложение 1-17 рус пост_Приложение_2010-2012 каз_март_приложения 2012 рус 2" xfId="5977"/>
    <cellStyle name="_Приложение 02 русс на 16.04.2009 г. 1 сессия_Приложение 1-17 рус пост_Приложение_пост_каз_авг" xfId="838"/>
    <cellStyle name="_Приложение 02 русс на 16.04.2009 г. 1 сессия_Приложение 1-17 рус пост_Приложение_пост_каз_авг 2" xfId="5978"/>
    <cellStyle name="_Приложение 02 русс на 16.04.2009 г. 1 сессия_Приложение 1-17 рус пост_Приложение_пост_каз_авг_Анализ" xfId="839"/>
    <cellStyle name="_Приложение 02 русс на 16.04.2009 г. 1 сессия_Приложение 1-17 рус пост_Приложение_пост_каз_авг_Анализ 2" xfId="5979"/>
    <cellStyle name="_Приложение 02 русс на 16.04.2009 г. 1 сессия_Приложение 1-17 рус пост_Приложение_пост_каз_авг_Анализ 3.03.2011г." xfId="840"/>
    <cellStyle name="_Приложение 02 русс на 16.04.2009 г. 1 сессия_Приложение 1-17 рус пост_Приложение_пост_каз_авг_Анализ 6.03.2011г." xfId="841"/>
    <cellStyle name="_Приложение 02 русс на 16.04.2009 г. 1 сессия_Приложение 1-17 рус пост_Приложение_пост_каз_авг_Анализ 9.03.2011г." xfId="842"/>
    <cellStyle name="_Приложение 02 русс на 16.04.2009 г. 1 сессия_Приложение 1-17 рус пост_Приложение_пост_каз_авг_Анализ_Приложение_рус _2012-2014_29,30" xfId="843"/>
    <cellStyle name="_Приложение 02 русс на 16.04.2009 г. 1 сессия_Приложение 1-17 рус пост_Приложение_пост_каз_авг_Анализ_Приложение_рус _2012-2014_29,30 2" xfId="5980"/>
    <cellStyle name="_Приложение 02 русс на 16.04.2009 г. 1 сессия_Приложение 1-17 рус пост_Приложение_пост_каз_авг_Пр 4     11.05.11. ИКС" xfId="844"/>
    <cellStyle name="_Приложение 02 русс на 16.04.2009 г. 1 сессия_Приложение 1-17 рус пост_Приложение_пост_каз_авг_Пр 4     11.05.11. ИКС 2" xfId="5981"/>
    <cellStyle name="_Приложение 02 русс на 16.04.2009 г. 1 сессия_Приложение 1-17 рус пост_Приложение_пост_каз_авг_Пр 4     11.05.11. ИКС_Приложение_рус _2012-2014_29,30" xfId="845"/>
    <cellStyle name="_Приложение 02 русс на 16.04.2009 г. 1 сессия_Приложение 1-17 рус пост_Приложение_пост_каз_авг_Пр 4     11.05.11. ИКС_Приложение_рус _2012-2014_29,30 2" xfId="5982"/>
    <cellStyle name="_Приложение 02 русс на 16.04.2009 г. 1 сессия_Приложение 1-17 рус пост_Приложение_пост_каз_авг_Приложение 4 русс,каз 16.03.11. посл" xfId="846"/>
    <cellStyle name="_Приложение 02 русс на 16.04.2009 г. 1 сессия_Приложение 1-17 рус пост_Приложение_пост_каз_авг_Приложение 4 русс,каз 16.03.11. посл 2" xfId="5983"/>
    <cellStyle name="_Приложение 02 русс на 16.04.2009 г. 1 сессия_Приложение 1-17 рус пост_Приложение_пост_каз_авг_Приложение 4 русс,каз 16.03.11. посл_Приложение_рус _2012-2014_29,30" xfId="847"/>
    <cellStyle name="_Приложение 02 русс на 16.04.2009 г. 1 сессия_Приложение 1-17 рус пост_Приложение_пост_каз_авг_Приложение 4 русс,каз 16.03.11. посл_Приложение_рус _2012-2014_29,30 2" xfId="5984"/>
    <cellStyle name="_Приложение 02 русс на 16.04.2009 г. 1 сессия_Приложение 1-17 рус пост_Приложение_пост_каз_авг_Приложение_реал_рус 2011-2013 Уточнение" xfId="848"/>
    <cellStyle name="_Приложение 02 русс на 16.04.2009 г. 1 сессия_Приложение 1-17 рус пост_Приложение_пост_каз_авг_Приложение_реал_рус 2011-2013 Уточнение 2" xfId="5985"/>
    <cellStyle name="_Приложение 02 русс на 16.04.2009 г. 1 сессия_Приложение 1-17 рус пост_Приложение_пост_каз_авг_Приложение_реал_рус 2011-2013 Уточнение_Приложение_рус _2012-2014_29,30" xfId="849"/>
    <cellStyle name="_Приложение 02 русс на 16.04.2009 г. 1 сессия_Приложение 1-17 рус пост_Приложение_пост_каз_авг_Приложение_реал_рус 2011-2013 Уточнение_Приложение_рус _2012-2014_29,30 2" xfId="5986"/>
    <cellStyle name="_Приложение 02 русс на 16.04.2009 г. 1 сессия_Приложение 1-17 рус пост_Приложение_пост_каз_авг_Приложение_рус _2012-2014_29,30" xfId="850"/>
    <cellStyle name="_Приложение 02 русс на 16.04.2009 г. 1 сессия_Приложение 1-17 рус пост_Приложение_пост_каз_авг_Приложение_рус _2012-2014_29,30 2" xfId="5987"/>
    <cellStyle name="_Приложение 02 русс на 16.04.2009 г. 1 сессия_Приложение 1-17 рус пост_Приложение_пост_каз_авг_приложения 2012 рус" xfId="851"/>
    <cellStyle name="_Приложение 02 русс на 16.04.2009 г. 1 сессия_Приложение 1-17 рус пост_Приложение_пост_каз_авг_приложения 2012 рус 2" xfId="5988"/>
    <cellStyle name="_Приложение 02 русс на 16.04.2009 г. 1 сессия_Приложение 1-18 рус пост" xfId="852"/>
    <cellStyle name="_Приложение 02 русс на 16.04.2009 г. 1 сессия_Приложение 1-18 рус пост посл" xfId="853"/>
    <cellStyle name="_Приложение 02 русс на 16.04.2009 г. 1 сессия_Приложение 1-18 рус пост посл 2" xfId="5989"/>
    <cellStyle name="_Приложение 02 русс на 16.04.2009 г. 1 сессия_Приложение 1-18 рус пост посл 20.10." xfId="854"/>
    <cellStyle name="_Приложение 02 русс на 16.04.2009 г. 1 сессия_Приложение 1-18 рус пост посл 20.10. 2" xfId="5990"/>
    <cellStyle name="_Приложение 02 русс на 16.04.2009 г. 1 сессия_Приложение 1-18 рус пост посл 20.10._Анализ" xfId="855"/>
    <cellStyle name="_Приложение 02 русс на 16.04.2009 г. 1 сессия_Приложение 1-18 рус пост посл 20.10._Анализ 2" xfId="5991"/>
    <cellStyle name="_Приложение 02 русс на 16.04.2009 г. 1 сессия_Приложение 1-18 рус пост посл 20.10._Анализ 3.03.2011г." xfId="856"/>
    <cellStyle name="_Приложение 02 русс на 16.04.2009 г. 1 сессия_Приложение 1-18 рус пост посл 20.10._Анализ 6.03.2011г." xfId="857"/>
    <cellStyle name="_Приложение 02 русс на 16.04.2009 г. 1 сессия_Приложение 1-18 рус пост посл 20.10._Анализ 9.03.2011г." xfId="858"/>
    <cellStyle name="_Приложение 02 русс на 16.04.2009 г. 1 сессия_Приложение 1-18 рус пост посл 20.10._Анализ_Приложение_рус _2012-2014_29,30" xfId="859"/>
    <cellStyle name="_Приложение 02 русс на 16.04.2009 г. 1 сессия_Приложение 1-18 рус пост посл 20.10._Анализ_Приложение_рус _2012-2014_29,30 2" xfId="5992"/>
    <cellStyle name="_Приложение 02 русс на 16.04.2009 г. 1 сессия_Приложение 1-18 рус пост посл 20.10._Копия Приложение_2010-2012 рус март" xfId="860"/>
    <cellStyle name="_Приложение 02 русс на 16.04.2009 г. 1 сессия_Приложение 1-18 рус пост посл 20.10._Копия Приложение_2010-2012 рус март 2" xfId="5993"/>
    <cellStyle name="_Приложение 02 русс на 16.04.2009 г. 1 сессия_Приложение 1-18 рус пост посл 20.10._Копия Приложение_2010-2012 рус март_Анализ" xfId="861"/>
    <cellStyle name="_Приложение 02 русс на 16.04.2009 г. 1 сессия_Приложение 1-18 рус пост посл 20.10._Копия Приложение_2010-2012 рус март_Анализ 2" xfId="5994"/>
    <cellStyle name="_Приложение 02 русс на 16.04.2009 г. 1 сессия_Приложение 1-18 рус пост посл 20.10._Копия Приложение_2010-2012 рус март_Анализ 3.03.2011г." xfId="862"/>
    <cellStyle name="_Приложение 02 русс на 16.04.2009 г. 1 сессия_Приложение 1-18 рус пост посл 20.10._Копия Приложение_2010-2012 рус март_Анализ 6.03.2011г." xfId="863"/>
    <cellStyle name="_Приложение 02 русс на 16.04.2009 г. 1 сессия_Приложение 1-18 рус пост посл 20.10._Копия Приложение_2010-2012 рус март_Анализ 9.03.2011г." xfId="864"/>
    <cellStyle name="_Приложение 02 русс на 16.04.2009 г. 1 сессия_Приложение 1-18 рус пост посл 20.10._Копия Приложение_2010-2012 рус март_Анализ_Приложение_рус _2012-2014_29,30" xfId="865"/>
    <cellStyle name="_Приложение 02 русс на 16.04.2009 г. 1 сессия_Приложение 1-18 рус пост посл 20.10._Копия Приложение_2010-2012 рус март_Анализ_Приложение_рус _2012-2014_29,30 2" xfId="5995"/>
    <cellStyle name="_Приложение 02 русс на 16.04.2009 г. 1 сессия_Приложение 1-18 рус пост посл 20.10._Копия Приложение_2010-2012 рус март_Пр 4     11.05.11. ИКС" xfId="866"/>
    <cellStyle name="_Приложение 02 русс на 16.04.2009 г. 1 сессия_Приложение 1-18 рус пост посл 20.10._Копия Приложение_2010-2012 рус март_Пр 4     11.05.11. ИКС 2" xfId="5996"/>
    <cellStyle name="_Приложение 02 русс на 16.04.2009 г. 1 сессия_Приложение 1-18 рус пост посл 20.10._Копия Приложение_2010-2012 рус март_Пр 4     11.05.11. ИКС_Приложение_рус _2012-2014_29,30" xfId="867"/>
    <cellStyle name="_Приложение 02 русс на 16.04.2009 г. 1 сессия_Приложение 1-18 рус пост посл 20.10._Копия Приложение_2010-2012 рус март_Пр 4     11.05.11. ИКС_Приложение_рус _2012-2014_29,30 2" xfId="5997"/>
    <cellStyle name="_Приложение 02 русс на 16.04.2009 г. 1 сессия_Приложение 1-18 рус пост посл 20.10._Копия Приложение_2010-2012 рус март_Приложение 4 русс,каз 16.03.11. посл" xfId="868"/>
    <cellStyle name="_Приложение 02 русс на 16.04.2009 г. 1 сессия_Приложение 1-18 рус пост посл 20.10._Копия Приложение_2010-2012 рус март_Приложение 4 русс,каз 16.03.11. посл 2" xfId="5998"/>
    <cellStyle name="_Приложение 02 русс на 16.04.2009 г. 1 сессия_Приложение 1-18 рус пост посл 20.10._Копия Приложение_2010-2012 рус март_Приложение 4 русс,каз 16.03.11. посл_Приложение_рус _2012-2014_29,30" xfId="869"/>
    <cellStyle name="_Приложение 02 русс на 16.04.2009 г. 1 сессия_Приложение 1-18 рус пост посл 20.10._Копия Приложение_2010-2012 рус март_Приложение 4 русс,каз 16.03.11. посл_Приложение_рус _2012-2014_29,30 2" xfId="5999"/>
    <cellStyle name="_Приложение 02 русс на 16.04.2009 г. 1 сессия_Приложение 1-18 рус пост посл 20.10._Копия Приложение_2010-2012 рус март_Приложение_2010-2012 рус 04.08.10" xfId="870"/>
    <cellStyle name="_Приложение 02 русс на 16.04.2009 г. 1 сессия_Приложение 1-18 рус пост посл 20.10._Копия Приложение_2010-2012 рус март_Приложение_2010-2012 рус 04.08.10 2" xfId="6000"/>
    <cellStyle name="_Приложение 02 русс на 16.04.2009 г. 1 сессия_Приложение 1-18 рус пост посл 20.10._Копия Приложение_2010-2012 рус март_Приложение_2010-2012 рус 04.08.10_Анализ" xfId="871"/>
    <cellStyle name="_Приложение 02 русс на 16.04.2009 г. 1 сессия_Приложение 1-18 рус пост посл 20.10._Копия Приложение_2010-2012 рус март_Приложение_2010-2012 рус 04.08.10_Анализ 2" xfId="6001"/>
    <cellStyle name="_Приложение 02 русс на 16.04.2009 г. 1 сессия_Приложение 1-18 рус пост посл 20.10._Копия Приложение_2010-2012 рус март_Приложение_2010-2012 рус 04.08.10_Анализ 3.03.2011г." xfId="872"/>
    <cellStyle name="_Приложение 02 русс на 16.04.2009 г. 1 сессия_Приложение 1-18 рус пост посл 20.10._Копия Приложение_2010-2012 рус март_Приложение_2010-2012 рус 04.08.10_Анализ 6.03.2011г." xfId="873"/>
    <cellStyle name="_Приложение 02 русс на 16.04.2009 г. 1 сессия_Приложение 1-18 рус пост посл 20.10._Копия Приложение_2010-2012 рус март_Приложение_2010-2012 рус 04.08.10_Анализ 9.03.2011г." xfId="874"/>
    <cellStyle name="_Приложение 02 русс на 16.04.2009 г. 1 сессия_Приложение 1-18 рус пост посл 20.10._Копия Приложение_2010-2012 рус март_Приложение_2010-2012 рус 04.08.10_Анализ_Приложение_рус _2012-2014_29,30" xfId="875"/>
    <cellStyle name="_Приложение 02 русс на 16.04.2009 г. 1 сессия_Приложение 1-18 рус пост посл 20.10._Копия Приложение_2010-2012 рус март_Приложение_2010-2012 рус 04.08.10_Анализ_Приложение_рус _2012-2014_29,30 2" xfId="6002"/>
    <cellStyle name="_Приложение 02 русс на 16.04.2009 г. 1 сессия_Приложение 1-18 рус пост посл 20.10._Копия Приложение_2010-2012 рус март_Приложение_2010-2012 рус 04.08.10_Пр 4     11.05.11. ИКС" xfId="876"/>
    <cellStyle name="_Приложение 02 русс на 16.04.2009 г. 1 сессия_Приложение 1-18 рус пост посл 20.10._Копия Приложение_2010-2012 рус март_Приложение_2010-2012 рус 04.08.10_Пр 4     11.05.11. ИКС 2" xfId="6003"/>
    <cellStyle name="_Приложение 02 русс на 16.04.2009 г. 1 сессия_Приложение 1-18 рус пост посл 20.10._Копия Приложение_2010-2012 рус март_Приложение_2010-2012 рус 04.08.10_Пр 4     11.05.11. ИКС_Приложение_рус _2012-2014_29,30" xfId="877"/>
    <cellStyle name="_Приложение 02 русс на 16.04.2009 г. 1 сессия_Приложение 1-18 рус пост посл 20.10._Копия Приложение_2010-2012 рус март_Приложение_2010-2012 рус 04.08.10_Пр 4     11.05.11. ИКС_Приложение_рус _2012-2014_29,30 2" xfId="6004"/>
    <cellStyle name="_Приложение 02 русс на 16.04.2009 г. 1 сессия_Приложение 1-18 рус пост посл 20.10._Копия Приложение_2010-2012 рус март_Приложение_2010-2012 рус 04.08.10_Приложение 4 русс,каз 16.03.11. посл" xfId="878"/>
    <cellStyle name="_Приложение 02 русс на 16.04.2009 г. 1 сессия_Приложение 1-18 рус пост посл 20.10._Копия Приложение_2010-2012 рус март_Приложение_2010-2012 рус 04.08.10_Приложение 4 русс,каз 16.03.11. посл 2" xfId="6005"/>
    <cellStyle name="_Приложение 02 русс на 16.04.2009 г. 1 сессия_Приложение 1-18 рус пост посл 20.10._Копия Приложение_2010-2012 рус март_Приложение_2010-2012 рус 04.08.10_Приложение 4 русс,каз 16.03.11. посл_Приложение_рус _2012-2014_29,30" xfId="879"/>
    <cellStyle name="_Приложение 02 русс на 16.04.2009 г. 1 сессия_Приложение 1-18 рус пост посл 20.10._Копия Приложение_2010-2012 рус март_Приложение_2010-2012 рус 04.08.10_Приложение 4 русс,каз 16.03.11. посл_Приложение_рус _2012-2014_29,30 2" xfId="6006"/>
    <cellStyle name="_Приложение 02 русс на 16.04.2009 г. 1 сессия_Приложение 1-18 рус пост посл 20.10._Копия Приложение_2010-2012 рус март_Приложение_2010-2012 рус 04.08.10_Приложение_реал_рус 2011-2013 Уточнение" xfId="880"/>
    <cellStyle name="_Приложение 02 русс на 16.04.2009 г. 1 сессия_Приложение 1-18 рус пост посл 20.10._Копия Приложение_2010-2012 рус март_Приложение_2010-2012 рус 04.08.10_Приложение_реал_рус 2011-2013 Уточнение 2" xfId="6007"/>
    <cellStyle name="_Приложение 02 русс на 16.04.2009 г. 1 сессия_Приложение 1-18 рус пост посл 20.10._Копия Приложение_2010-2012 рус март_Приложение_2010-2012 рус 04.08.10_Приложение_реал_рус 2011-2013 Уточнение_Приложение_рус _2012-2014_29,30" xfId="881"/>
    <cellStyle name="_Приложение 02 русс на 16.04.2009 г. 1 сессия_Приложение 1-18 рус пост посл 20.10._Копия Приложение_2010-2012 рус март_Приложение_2010-2012 рус 04.08.10_Приложение_реал_рус 2011-2013 Уточнение_Приложение_рус _2012-2014_29,30 2" xfId="6008"/>
    <cellStyle name="_Приложение 02 русс на 16.04.2009 г. 1 сессия_Приложение 1-18 рус пост посл 20.10._Копия Приложение_2010-2012 рус март_Приложение_2010-2012 рус 04.08.10_Приложение_рус _2012-2014_29,30" xfId="882"/>
    <cellStyle name="_Приложение 02 русс на 16.04.2009 г. 1 сессия_Приложение 1-18 рус пост посл 20.10._Копия Приложение_2010-2012 рус март_Приложение_2010-2012 рус 04.08.10_Приложение_рус _2012-2014_29,30 2" xfId="6009"/>
    <cellStyle name="_Приложение 02 русс на 16.04.2009 г. 1 сессия_Приложение 1-18 рус пост посл 20.10._Копия Приложение_2010-2012 рус март_Приложение_2010-2012 рус 04.08.10_приложения 2012 рус" xfId="883"/>
    <cellStyle name="_Приложение 02 русс на 16.04.2009 г. 1 сессия_Приложение 1-18 рус пост посл 20.10._Копия Приложение_2010-2012 рус март_Приложение_2010-2012 рус 04.08.10_приложения 2012 рус 2" xfId="6010"/>
    <cellStyle name="_Приложение 02 русс на 16.04.2009 г. 1 сессия_Приложение 1-18 рус пост посл 20.10._Копия Приложение_2010-2012 рус март_Приложение_пост_рус_авг" xfId="884"/>
    <cellStyle name="_Приложение 02 русс на 16.04.2009 г. 1 сессия_Приложение 1-18 рус пост посл 20.10._Копия Приложение_2010-2012 рус март_Приложение_пост_рус_авг 2" xfId="6011"/>
    <cellStyle name="_Приложение 02 русс на 16.04.2009 г. 1 сессия_Приложение 1-18 рус пост посл 20.10._Копия Приложение_2010-2012 рус март_Приложение_пост_рус_авг_Анализ" xfId="885"/>
    <cellStyle name="_Приложение 02 русс на 16.04.2009 г. 1 сессия_Приложение 1-18 рус пост посл 20.10._Копия Приложение_2010-2012 рус март_Приложение_пост_рус_авг_Анализ 2" xfId="6012"/>
    <cellStyle name="_Приложение 02 русс на 16.04.2009 г. 1 сессия_Приложение 1-18 рус пост посл 20.10._Копия Приложение_2010-2012 рус март_Приложение_пост_рус_авг_Анализ 3.03.2011г." xfId="886"/>
    <cellStyle name="_Приложение 02 русс на 16.04.2009 г. 1 сессия_Приложение 1-18 рус пост посл 20.10._Копия Приложение_2010-2012 рус март_Приложение_пост_рус_авг_Анализ 6.03.2011г." xfId="887"/>
    <cellStyle name="_Приложение 02 русс на 16.04.2009 г. 1 сессия_Приложение 1-18 рус пост посл 20.10._Копия Приложение_2010-2012 рус март_Приложение_пост_рус_авг_Анализ 9.03.2011г." xfId="888"/>
    <cellStyle name="_Приложение 02 русс на 16.04.2009 г. 1 сессия_Приложение 1-18 рус пост посл 20.10._Копия Приложение_2010-2012 рус март_Приложение_пост_рус_авг_Анализ_Приложение_рус _2012-2014_29,30" xfId="889"/>
    <cellStyle name="_Приложение 02 русс на 16.04.2009 г. 1 сессия_Приложение 1-18 рус пост посл 20.10._Копия Приложение_2010-2012 рус март_Приложение_пост_рус_авг_Анализ_Приложение_рус _2012-2014_29,30 2" xfId="6013"/>
    <cellStyle name="_Приложение 02 русс на 16.04.2009 г. 1 сессия_Приложение 1-18 рус пост посл 20.10._Копия Приложение_2010-2012 рус март_Приложение_пост_рус_авг_Пр 4     11.05.11. ИКС" xfId="890"/>
    <cellStyle name="_Приложение 02 русс на 16.04.2009 г. 1 сессия_Приложение 1-18 рус пост посл 20.10._Копия Приложение_2010-2012 рус март_Приложение_пост_рус_авг_Пр 4     11.05.11. ИКС 2" xfId="6014"/>
    <cellStyle name="_Приложение 02 русс на 16.04.2009 г. 1 сессия_Приложение 1-18 рус пост посл 20.10._Копия Приложение_2010-2012 рус март_Приложение_пост_рус_авг_Пр 4     11.05.11. ИКС_Приложение_рус _2012-2014_29,30" xfId="891"/>
    <cellStyle name="_Приложение 02 русс на 16.04.2009 г. 1 сессия_Приложение 1-18 рус пост посл 20.10._Копия Приложение_2010-2012 рус март_Приложение_пост_рус_авг_Пр 4     11.05.11. ИКС_Приложение_рус _2012-2014_29,30 2" xfId="6015"/>
    <cellStyle name="_Приложение 02 русс на 16.04.2009 г. 1 сессия_Приложение 1-18 рус пост посл 20.10._Копия Приложение_2010-2012 рус март_Приложение_пост_рус_авг_Приложение 4 русс,каз 16.03.11. посл" xfId="892"/>
    <cellStyle name="_Приложение 02 русс на 16.04.2009 г. 1 сессия_Приложение 1-18 рус пост посл 20.10._Копия Приложение_2010-2012 рус март_Приложение_пост_рус_авг_Приложение 4 русс,каз 16.03.11. посл 2" xfId="6016"/>
    <cellStyle name="_Приложение 02 русс на 16.04.2009 г. 1 сессия_Приложение 1-18 рус пост посл 20.10._Копия Приложение_2010-2012 рус март_Приложение_пост_рус_авг_Приложение 4 русс,каз 16.03.11. посл_Приложение_рус _2012-2014_29,30" xfId="893"/>
    <cellStyle name="_Приложение 02 русс на 16.04.2009 г. 1 сессия_Приложение 1-18 рус пост посл 20.10._Копия Приложение_2010-2012 рус март_Приложение_пост_рус_авг_Приложение 4 русс,каз 16.03.11. посл_Приложение_рус _2012-2014_29,30 2" xfId="6017"/>
    <cellStyle name="_Приложение 02 русс на 16.04.2009 г. 1 сессия_Приложение 1-18 рус пост посл 20.10._Копия Приложение_2010-2012 рус март_Приложение_пост_рус_авг_Приложение_реал_рус 2011-2013 Уточнение" xfId="894"/>
    <cellStyle name="_Приложение 02 русс на 16.04.2009 г. 1 сессия_Приложение 1-18 рус пост посл 20.10._Копия Приложение_2010-2012 рус март_Приложение_пост_рус_авг_Приложение_реал_рус 2011-2013 Уточнение 2" xfId="6018"/>
    <cellStyle name="_Приложение 02 русс на 16.04.2009 г. 1 сессия_Приложение 1-18 рус пост посл 20.10._Копия Приложение_2010-2012 рус март_Приложение_пост_рус_авг_Приложение_реал_рус 2011-2013 Уточнение_Приложение_рус _2012-2014_29,30" xfId="895"/>
    <cellStyle name="_Приложение 02 русс на 16.04.2009 г. 1 сессия_Приложение 1-18 рус пост посл 20.10._Копия Приложение_2010-2012 рус март_Приложение_пост_рус_авг_Приложение_реал_рус 2011-2013 Уточнение_Приложение_рус _2012-2014_29,30 2" xfId="6019"/>
    <cellStyle name="_Приложение 02 русс на 16.04.2009 г. 1 сессия_Приложение 1-18 рус пост посл 20.10._Копия Приложение_2010-2012 рус март_Приложение_пост_рус_авг_Приложение_рус _2012-2014_29,30" xfId="896"/>
    <cellStyle name="_Приложение 02 русс на 16.04.2009 г. 1 сессия_Приложение 1-18 рус пост посл 20.10._Копия Приложение_2010-2012 рус март_Приложение_пост_рус_авг_Приложение_рус _2012-2014_29,30 2" xfId="6020"/>
    <cellStyle name="_Приложение 02 русс на 16.04.2009 г. 1 сессия_Приложение 1-18 рус пост посл 20.10._Копия Приложение_2010-2012 рус март_Приложение_пост_рус_авг_приложения 2012 рус" xfId="897"/>
    <cellStyle name="_Приложение 02 русс на 16.04.2009 г. 1 сессия_Приложение 1-18 рус пост посл 20.10._Копия Приложение_2010-2012 рус март_Приложение_пост_рус_авг_приложения 2012 рус 2" xfId="6021"/>
    <cellStyle name="_Приложение 02 русс на 16.04.2009 г. 1 сессия_Приложение 1-18 рус пост посл 20.10._Копия Приложение_2010-2012 рус март_Приложение_реал_рус 2011-2013 Уточнение" xfId="898"/>
    <cellStyle name="_Приложение 02 русс на 16.04.2009 г. 1 сессия_Приложение 1-18 рус пост посл 20.10._Копия Приложение_2010-2012 рус март_Приложение_реал_рус 2011-2013 Уточнение 2" xfId="6022"/>
    <cellStyle name="_Приложение 02 русс на 16.04.2009 г. 1 сессия_Приложение 1-18 рус пост посл 20.10._Копия Приложение_2010-2012 рус март_Приложение_реал_рус 2011-2013 Уточнение_Приложение_рус _2012-2014_29,30" xfId="899"/>
    <cellStyle name="_Приложение 02 русс на 16.04.2009 г. 1 сессия_Приложение 1-18 рус пост посл 20.10._Копия Приложение_2010-2012 рус март_Приложение_реал_рус 2011-2013 Уточнение_Приложение_рус _2012-2014_29,30 2" xfId="6023"/>
    <cellStyle name="_Приложение 02 русс на 16.04.2009 г. 1 сессия_Приложение 1-18 рус пост посл 20.10._Копия Приложение_2010-2012 рус март_Приложение_рус _2012-2014_29,30" xfId="900"/>
    <cellStyle name="_Приложение 02 русс на 16.04.2009 г. 1 сессия_Приложение 1-18 рус пост посл 20.10._Копия Приложение_2010-2012 рус март_Приложение_рус _2012-2014_29,30 2" xfId="6024"/>
    <cellStyle name="_Приложение 02 русс на 16.04.2009 г. 1 сессия_Приложение 1-18 рус пост посл 20.10._Копия Приложение_2010-2012 рус март_приложения 2012 рус" xfId="901"/>
    <cellStyle name="_Приложение 02 русс на 16.04.2009 г. 1 сессия_Приложение 1-18 рус пост посл 20.10._Копия Приложение_2010-2012 рус март_приложения 2012 рус 2" xfId="6025"/>
    <cellStyle name="_Приложение 02 русс на 16.04.2009 г. 1 сессия_Приложение 1-18 рус пост посл 20.10._Пр 4     11.05.11. ИКС" xfId="902"/>
    <cellStyle name="_Приложение 02 русс на 16.04.2009 г. 1 сессия_Приложение 1-18 рус пост посл 20.10._Пр 4     11.05.11. ИКС 2" xfId="6026"/>
    <cellStyle name="_Приложение 02 русс на 16.04.2009 г. 1 сессия_Приложение 1-18 рус пост посл 20.10._Пр 4     11.05.11. ИКС_Приложение_рус _2012-2014_29,30" xfId="903"/>
    <cellStyle name="_Приложение 02 русс на 16.04.2009 г. 1 сессия_Приложение 1-18 рус пост посл 20.10._Пр 4     11.05.11. ИКС_Приложение_рус _2012-2014_29,30 2" xfId="6027"/>
    <cellStyle name="_Приложение 02 русс на 16.04.2009 г. 1 сессия_Приложение 1-18 рус пост посл 20.10._прил4р_к" xfId="904"/>
    <cellStyle name="_Приложение 02 русс на 16.04.2009 г. 1 сессия_Приложение 1-18 рус пост посл 20.10._прил4р_к 2" xfId="905"/>
    <cellStyle name="_Приложение 02 русс на 16.04.2009 г. 1 сессия_Приложение 1-18 рус пост посл 20.10._прил4р_к 2 2" xfId="6028"/>
    <cellStyle name="_Приложение 02 русс на 16.04.2009 г. 1 сессия_Приложение 1-18 рус пост посл 20.10._прил4р_к 3" xfId="6029"/>
    <cellStyle name="_Приложение 02 русс на 16.04.2009 г. 1 сессия_Приложение 1-18 рус пост посл 20.10._прил4р_к_Анализ" xfId="906"/>
    <cellStyle name="_Приложение 02 русс на 16.04.2009 г. 1 сессия_Приложение 1-18 рус пост посл 20.10._прил4р_к_Анализ 2" xfId="6030"/>
    <cellStyle name="_Приложение 02 русс на 16.04.2009 г. 1 сессия_Приложение 1-18 рус пост посл 20.10._прил4р_к_Анализ 3.03.2011г." xfId="907"/>
    <cellStyle name="_Приложение 02 русс на 16.04.2009 г. 1 сессия_Приложение 1-18 рус пост посл 20.10._прил4р_к_Анализ 6.03.2011г." xfId="908"/>
    <cellStyle name="_Приложение 02 русс на 16.04.2009 г. 1 сессия_Приложение 1-18 рус пост посл 20.10._прил4р_к_Анализ 9.03.2011г." xfId="909"/>
    <cellStyle name="_Приложение 02 русс на 16.04.2009 г. 1 сессия_Приложение 1-18 рус пост посл 20.10._прил4р_к_Анализ_Приложение_рус _2012-2014_29,30" xfId="910"/>
    <cellStyle name="_Приложение 02 русс на 16.04.2009 г. 1 сессия_Приложение 1-18 рус пост посл 20.10._прил4р_к_Анализ_Приложение_рус _2012-2014_29,30 2" xfId="6031"/>
    <cellStyle name="_Приложение 02 русс на 16.04.2009 г. 1 сессия_Приложение 1-18 рус пост посл 20.10._прил4р_к_Пр 4     11.05.11. ИКС" xfId="911"/>
    <cellStyle name="_Приложение 02 русс на 16.04.2009 г. 1 сессия_Приложение 1-18 рус пост посл 20.10._прил4р_к_Пр 4     11.05.11. ИКС 2" xfId="6032"/>
    <cellStyle name="_Приложение 02 русс на 16.04.2009 г. 1 сессия_Приложение 1-18 рус пост посл 20.10._прил4р_к_Пр 4     11.05.11. ИКС_Приложение_рус _2012-2014_29,30" xfId="912"/>
    <cellStyle name="_Приложение 02 русс на 16.04.2009 г. 1 сессия_Приложение 1-18 рус пост посл 20.10._прил4р_к_Пр 4     11.05.11. ИКС_Приложение_рус _2012-2014_29,30 2" xfId="6033"/>
    <cellStyle name="_Приложение 02 русс на 16.04.2009 г. 1 сессия_Приложение 1-18 рус пост посл 20.10._прил4р_к_Приложение 4 русс,каз 16.03.11. посл" xfId="913"/>
    <cellStyle name="_Приложение 02 русс на 16.04.2009 г. 1 сессия_Приложение 1-18 рус пост посл 20.10._прил4р_к_Приложение 4 русс,каз 16.03.11. посл 2" xfId="6034"/>
    <cellStyle name="_Приложение 02 русс на 16.04.2009 г. 1 сессия_Приложение 1-18 рус пост посл 20.10._прил4р_к_Приложение 4 русс,каз 16.03.11. посл_Приложение_рус _2012-2014_29,30" xfId="914"/>
    <cellStyle name="_Приложение 02 русс на 16.04.2009 г. 1 сессия_Приложение 1-18 рус пост посл 20.10._прил4р_к_Приложение 4 русс,каз 16.03.11. посл_Приложение_рус _2012-2014_29,30 2" xfId="6035"/>
    <cellStyle name="_Приложение 02 русс на 16.04.2009 г. 1 сессия_Приложение 1-18 рус пост посл 20.10._прил4р_к_Приложение_пост_каз_авг" xfId="915"/>
    <cellStyle name="_Приложение 02 русс на 16.04.2009 г. 1 сессия_Приложение 1-18 рус пост посл 20.10._прил4р_к_Приложение_пост_каз_авг 2" xfId="6036"/>
    <cellStyle name="_Приложение 02 русс на 16.04.2009 г. 1 сессия_Приложение 1-18 рус пост посл 20.10._прил4р_к_Приложение_пост_каз_авг_Анализ" xfId="916"/>
    <cellStyle name="_Приложение 02 русс на 16.04.2009 г. 1 сессия_Приложение 1-18 рус пост посл 20.10._прил4р_к_Приложение_пост_каз_авг_Анализ 2" xfId="6037"/>
    <cellStyle name="_Приложение 02 русс на 16.04.2009 г. 1 сессия_Приложение 1-18 рус пост посл 20.10._прил4р_к_Приложение_пост_каз_авг_Анализ 3.03.2011г." xfId="917"/>
    <cellStyle name="_Приложение 02 русс на 16.04.2009 г. 1 сессия_Приложение 1-18 рус пост посл 20.10._прил4р_к_Приложение_пост_каз_авг_Анализ 6.03.2011г." xfId="918"/>
    <cellStyle name="_Приложение 02 русс на 16.04.2009 г. 1 сессия_Приложение 1-18 рус пост посл 20.10._прил4р_к_Приложение_пост_каз_авг_Анализ 9.03.2011г." xfId="919"/>
    <cellStyle name="_Приложение 02 русс на 16.04.2009 г. 1 сессия_Приложение 1-18 рус пост посл 20.10._прил4р_к_Приложение_пост_каз_авг_Анализ_Приложение_рус _2012-2014_29,30" xfId="920"/>
    <cellStyle name="_Приложение 02 русс на 16.04.2009 г. 1 сессия_Приложение 1-18 рус пост посл 20.10._прил4р_к_Приложение_пост_каз_авг_Анализ_Приложение_рус _2012-2014_29,30 2" xfId="6038"/>
    <cellStyle name="_Приложение 02 русс на 16.04.2009 г. 1 сессия_Приложение 1-18 рус пост посл 20.10._прил4р_к_Приложение_пост_каз_авг_Пр 4     11.05.11. ИКС" xfId="921"/>
    <cellStyle name="_Приложение 02 русс на 16.04.2009 г. 1 сессия_Приложение 1-18 рус пост посл 20.10._прил4р_к_Приложение_пост_каз_авг_Пр 4     11.05.11. ИКС 2" xfId="6039"/>
    <cellStyle name="_Приложение 02 русс на 16.04.2009 г. 1 сессия_Приложение 1-18 рус пост посл 20.10._прил4р_к_Приложение_пост_каз_авг_Пр 4     11.05.11. ИКС_Приложение_рус _2012-2014_29,30" xfId="922"/>
    <cellStyle name="_Приложение 02 русс на 16.04.2009 г. 1 сессия_Приложение 1-18 рус пост посл 20.10._прил4р_к_Приложение_пост_каз_авг_Пр 4     11.05.11. ИКС_Приложение_рус _2012-2014_29,30 2" xfId="6040"/>
    <cellStyle name="_Приложение 02 русс на 16.04.2009 г. 1 сессия_Приложение 1-18 рус пост посл 20.10._прил4р_к_Приложение_пост_каз_авг_Приложение 4 русс,каз 16.03.11. посл" xfId="923"/>
    <cellStyle name="_Приложение 02 русс на 16.04.2009 г. 1 сессия_Приложение 1-18 рус пост посл 20.10._прил4р_к_Приложение_пост_каз_авг_Приложение 4 русс,каз 16.03.11. посл 2" xfId="6041"/>
    <cellStyle name="_Приложение 02 русс на 16.04.2009 г. 1 сессия_Приложение 1-18 рус пост посл 20.10._прил4р_к_Приложение_пост_каз_авг_Приложение 4 русс,каз 16.03.11. посл_Приложение_рус _2012-2014_29,30" xfId="924"/>
    <cellStyle name="_Приложение 02 русс на 16.04.2009 г. 1 сессия_Приложение 1-18 рус пост посл 20.10._прил4р_к_Приложение_пост_каз_авг_Приложение 4 русс,каз 16.03.11. посл_Приложение_рус _2012-2014_29,30 2" xfId="6042"/>
    <cellStyle name="_Приложение 02 русс на 16.04.2009 г. 1 сессия_Приложение 1-18 рус пост посл 20.10._прил4р_к_Приложение_пост_каз_авг_Приложение_реал_рус 2011-2013 Уточнение" xfId="925"/>
    <cellStyle name="_Приложение 02 русс на 16.04.2009 г. 1 сессия_Приложение 1-18 рус пост посл 20.10._прил4р_к_Приложение_пост_каз_авг_Приложение_реал_рус 2011-2013 Уточнение 2" xfId="6043"/>
    <cellStyle name="_Приложение 02 русс на 16.04.2009 г. 1 сессия_Приложение 1-18 рус пост посл 20.10._прил4р_к_Приложение_пост_каз_авг_Приложение_реал_рус 2011-2013 Уточнение_Приложение_рус _2012-2014_29,30" xfId="926"/>
    <cellStyle name="_Приложение 02 русс на 16.04.2009 г. 1 сессия_Приложение 1-18 рус пост посл 20.10._прил4р_к_Приложение_пост_каз_авг_Приложение_реал_рус 2011-2013 Уточнение_Приложение_рус _2012-2014_29,30 2" xfId="6044"/>
    <cellStyle name="_Приложение 02 русс на 16.04.2009 г. 1 сессия_Приложение 1-18 рус пост посл 20.10._прил4р_к_Приложение_пост_каз_авг_Приложение_рус _2012-2014_29,30" xfId="927"/>
    <cellStyle name="_Приложение 02 русс на 16.04.2009 г. 1 сессия_Приложение 1-18 рус пост посл 20.10._прил4р_к_Приложение_пост_каз_авг_Приложение_рус _2012-2014_29,30 2" xfId="6045"/>
    <cellStyle name="_Приложение 02 русс на 16.04.2009 г. 1 сессия_Приложение 1-18 рус пост посл 20.10._прил4р_к_Приложение_пост_каз_авг_приложения 2012 рус" xfId="928"/>
    <cellStyle name="_Приложение 02 русс на 16.04.2009 г. 1 сессия_Приложение 1-18 рус пост посл 20.10._прил4р_к_Приложение_пост_каз_авг_приложения 2012 рус 2" xfId="6046"/>
    <cellStyle name="_Приложение 02 русс на 16.04.2009 г. 1 сессия_Приложение 1-18 рус пост посл 20.10._прил4р_к_Приложение_пост_рус_авг" xfId="929"/>
    <cellStyle name="_Приложение 02 русс на 16.04.2009 г. 1 сессия_Приложение 1-18 рус пост посл 20.10._прил4р_к_Приложение_пост_рус_авг 2" xfId="6047"/>
    <cellStyle name="_Приложение 02 русс на 16.04.2009 г. 1 сессия_Приложение 1-18 рус пост посл 20.10._прил4р_к_Приложение_пост_рус_авг_Анализ" xfId="930"/>
    <cellStyle name="_Приложение 02 русс на 16.04.2009 г. 1 сессия_Приложение 1-18 рус пост посл 20.10._прил4р_к_Приложение_пост_рус_авг_Анализ 2" xfId="6048"/>
    <cellStyle name="_Приложение 02 русс на 16.04.2009 г. 1 сессия_Приложение 1-18 рус пост посл 20.10._прил4р_к_Приложение_пост_рус_авг_Анализ 3.03.2011г." xfId="931"/>
    <cellStyle name="_Приложение 02 русс на 16.04.2009 г. 1 сессия_Приложение 1-18 рус пост посл 20.10._прил4р_к_Приложение_пост_рус_авг_Анализ 6.03.2011г." xfId="932"/>
    <cellStyle name="_Приложение 02 русс на 16.04.2009 г. 1 сессия_Приложение 1-18 рус пост посл 20.10._прил4р_к_Приложение_пост_рус_авг_Анализ 9.03.2011г." xfId="933"/>
    <cellStyle name="_Приложение 02 русс на 16.04.2009 г. 1 сессия_Приложение 1-18 рус пост посл 20.10._прил4р_к_Приложение_пост_рус_авг_Анализ_Приложение_рус _2012-2014_29,30" xfId="934"/>
    <cellStyle name="_Приложение 02 русс на 16.04.2009 г. 1 сессия_Приложение 1-18 рус пост посл 20.10._прил4р_к_Приложение_пост_рус_авг_Анализ_Приложение_рус _2012-2014_29,30 2" xfId="6049"/>
    <cellStyle name="_Приложение 02 русс на 16.04.2009 г. 1 сессия_Приложение 1-18 рус пост посл 20.10._прил4р_к_Приложение_пост_рус_авг_Пр 4     11.05.11. ИКС" xfId="935"/>
    <cellStyle name="_Приложение 02 русс на 16.04.2009 г. 1 сессия_Приложение 1-18 рус пост посл 20.10._прил4р_к_Приложение_пост_рус_авг_Пр 4     11.05.11. ИКС 2" xfId="6050"/>
    <cellStyle name="_Приложение 02 русс на 16.04.2009 г. 1 сессия_Приложение 1-18 рус пост посл 20.10._прил4р_к_Приложение_пост_рус_авг_Пр 4     11.05.11. ИКС_Приложение_рус _2012-2014_29,30" xfId="936"/>
    <cellStyle name="_Приложение 02 русс на 16.04.2009 г. 1 сессия_Приложение 1-18 рус пост посл 20.10._прил4р_к_Приложение_пост_рус_авг_Пр 4     11.05.11. ИКС_Приложение_рус _2012-2014_29,30 2" xfId="6051"/>
    <cellStyle name="_Приложение 02 русс на 16.04.2009 г. 1 сессия_Приложение 1-18 рус пост посл 20.10._прил4р_к_Приложение_пост_рус_авг_Приложение 4 русс,каз 16.03.11. посл" xfId="937"/>
    <cellStyle name="_Приложение 02 русс на 16.04.2009 г. 1 сессия_Приложение 1-18 рус пост посл 20.10._прил4р_к_Приложение_пост_рус_авг_Приложение 4 русс,каз 16.03.11. посл 2" xfId="6052"/>
    <cellStyle name="_Приложение 02 русс на 16.04.2009 г. 1 сессия_Приложение 1-18 рус пост посл 20.10._прил4р_к_Приложение_пост_рус_авг_Приложение 4 русс,каз 16.03.11. посл_Приложение_рус _2012-2014_29,30" xfId="938"/>
    <cellStyle name="_Приложение 02 русс на 16.04.2009 г. 1 сессия_Приложение 1-18 рус пост посл 20.10._прил4р_к_Приложение_пост_рус_авг_Приложение 4 русс,каз 16.03.11. посл_Приложение_рус _2012-2014_29,30 2" xfId="6053"/>
    <cellStyle name="_Приложение 02 русс на 16.04.2009 г. 1 сессия_Приложение 1-18 рус пост посл 20.10._прил4р_к_Приложение_пост_рус_авг_Приложение_реал_рус 2011-2013 Уточнение" xfId="939"/>
    <cellStyle name="_Приложение 02 русс на 16.04.2009 г. 1 сессия_Приложение 1-18 рус пост посл 20.10._прил4р_к_Приложение_пост_рус_авг_Приложение_реал_рус 2011-2013 Уточнение 2" xfId="6054"/>
    <cellStyle name="_Приложение 02 русс на 16.04.2009 г. 1 сессия_Приложение 1-18 рус пост посл 20.10._прил4р_к_Приложение_пост_рус_авг_Приложение_реал_рус 2011-2013 Уточнение_Приложение_рус _2012-2014_29,30" xfId="940"/>
    <cellStyle name="_Приложение 02 русс на 16.04.2009 г. 1 сессия_Приложение 1-18 рус пост посл 20.10._прил4р_к_Приложение_пост_рус_авг_Приложение_реал_рус 2011-2013 Уточнение_Приложение_рус _2012-2014_29,30 2" xfId="6055"/>
    <cellStyle name="_Приложение 02 русс на 16.04.2009 г. 1 сессия_Приложение 1-18 рус пост посл 20.10._прил4р_к_Приложение_пост_рус_авг_Приложение_рус _2012-2014_29,30" xfId="941"/>
    <cellStyle name="_Приложение 02 русс на 16.04.2009 г. 1 сессия_Приложение 1-18 рус пост посл 20.10._прил4р_к_Приложение_пост_рус_авг_Приложение_рус _2012-2014_29,30 2" xfId="6056"/>
    <cellStyle name="_Приложение 02 русс на 16.04.2009 г. 1 сессия_Приложение 1-18 рус пост посл 20.10._прил4р_к_Приложение_пост_рус_авг_приложения 2012 рус" xfId="942"/>
    <cellStyle name="_Приложение 02 русс на 16.04.2009 г. 1 сессия_Приложение 1-18 рус пост посл 20.10._прил4р_к_Приложение_пост_рус_авг_приложения 2012 рус 2" xfId="6057"/>
    <cellStyle name="_Приложение 02 русс на 16.04.2009 г. 1 сессия_Приложение 1-18 рус пост посл 20.10._прил4р_к_Приложение_реал_рус 2011-2013 Уточнение" xfId="943"/>
    <cellStyle name="_Приложение 02 русс на 16.04.2009 г. 1 сессия_Приложение 1-18 рус пост посл 20.10._прил4р_к_Приложение_реал_рус 2011-2013 Уточнение 2" xfId="6058"/>
    <cellStyle name="_Приложение 02 русс на 16.04.2009 г. 1 сессия_Приложение 1-18 рус пост посл 20.10._прил4р_к_Приложение_реал_рус 2011-2013 Уточнение_Приложение_рус _2012-2014_29,30" xfId="944"/>
    <cellStyle name="_Приложение 02 русс на 16.04.2009 г. 1 сессия_Приложение 1-18 рус пост посл 20.10._прил4р_к_Приложение_реал_рус 2011-2013 Уточнение_Приложение_рус _2012-2014_29,30 2" xfId="6059"/>
    <cellStyle name="_Приложение 02 русс на 16.04.2009 г. 1 сессия_Приложение 1-18 рус пост посл 20.10._прил4р_к_Приложение_рус _2012-2014_29,30" xfId="945"/>
    <cellStyle name="_Приложение 02 русс на 16.04.2009 г. 1 сессия_Приложение 1-18 рус пост посл 20.10._прил4р_к_Приложение_рус _2012-2014_29,30 2" xfId="6060"/>
    <cellStyle name="_Приложение 02 русс на 16.04.2009 г. 1 сессия_Приложение 1-18 рус пост посл 20.10._прил4р_к_приложения 2012 рус" xfId="946"/>
    <cellStyle name="_Приложение 02 русс на 16.04.2009 г. 1 сессия_Приложение 1-18 рус пост посл 20.10._прил4р_к_приложения 2012 рус 2" xfId="6061"/>
    <cellStyle name="_Приложение 02 русс на 16.04.2009 г. 1 сессия_Приложение 1-18 рус пост посл 20.10._Прилож.к бюдж 2010г." xfId="947"/>
    <cellStyle name="_Приложение 02 русс на 16.04.2009 г. 1 сессия_Приложение 1-18 рус пост посл 20.10._Прилож.к бюдж 2010г. 2" xfId="6062"/>
    <cellStyle name="_Приложение 02 русс на 16.04.2009 г. 1 сессия_Приложение 1-18 рус пост посл 20.10._Прилож.к бюдж 2010г._Анализ" xfId="948"/>
    <cellStyle name="_Приложение 02 русс на 16.04.2009 г. 1 сессия_Приложение 1-18 рус пост посл 20.10._Прилож.к бюдж 2010г._Анализ 2" xfId="6063"/>
    <cellStyle name="_Приложение 02 русс на 16.04.2009 г. 1 сессия_Приложение 1-18 рус пост посл 20.10._Прилож.к бюдж 2010г._Анализ 3.03.2011г." xfId="949"/>
    <cellStyle name="_Приложение 02 русс на 16.04.2009 г. 1 сессия_Приложение 1-18 рус пост посл 20.10._Прилож.к бюдж 2010г._Анализ 6.03.2011г." xfId="950"/>
    <cellStyle name="_Приложение 02 русс на 16.04.2009 г. 1 сессия_Приложение 1-18 рус пост посл 20.10._Прилож.к бюдж 2010г._Анализ 9.03.2011г." xfId="951"/>
    <cellStyle name="_Приложение 02 русс на 16.04.2009 г. 1 сессия_Приложение 1-18 рус пост посл 20.10._Прилож.к бюдж 2010г._Анализ_Приложение_рус _2012-2014_29,30" xfId="952"/>
    <cellStyle name="_Приложение 02 русс на 16.04.2009 г. 1 сессия_Приложение 1-18 рус пост посл 20.10._Прилож.к бюдж 2010г._Анализ_Приложение_рус _2012-2014_29,30 2" xfId="6064"/>
    <cellStyle name="_Приложение 02 русс на 16.04.2009 г. 1 сессия_Приложение 1-18 рус пост посл 20.10._Прилож.к бюдж 2010г._Копия Приложение_2010-2012 рус март" xfId="953"/>
    <cellStyle name="_Приложение 02 русс на 16.04.2009 г. 1 сессия_Приложение 1-18 рус пост посл 20.10._Прилож.к бюдж 2010г._Копия Приложение_2010-2012 рус март 2" xfId="6065"/>
    <cellStyle name="_Приложение 02 русс на 16.04.2009 г. 1 сессия_Приложение 1-18 рус пост посл 20.10._Прилож.к бюдж 2010г._Копия Приложение_2010-2012 рус март_Анализ" xfId="954"/>
    <cellStyle name="_Приложение 02 русс на 16.04.2009 г. 1 сессия_Приложение 1-18 рус пост посл 20.10._Прилож.к бюдж 2010г._Копия Приложение_2010-2012 рус март_Анализ 2" xfId="6066"/>
    <cellStyle name="_Приложение 02 русс на 16.04.2009 г. 1 сессия_Приложение 1-18 рус пост посл 20.10._Прилож.к бюдж 2010г._Копия Приложение_2010-2012 рус март_Анализ 3.03.2011г." xfId="955"/>
    <cellStyle name="_Приложение 02 русс на 16.04.2009 г. 1 сессия_Приложение 1-18 рус пост посл 20.10._Прилож.к бюдж 2010г._Копия Приложение_2010-2012 рус март_Анализ 6.03.2011г." xfId="956"/>
    <cellStyle name="_Приложение 02 русс на 16.04.2009 г. 1 сессия_Приложение 1-18 рус пост посл 20.10._Прилож.к бюдж 2010г._Копия Приложение_2010-2012 рус март_Анализ 9.03.2011г." xfId="957"/>
    <cellStyle name="_Приложение 02 русс на 16.04.2009 г. 1 сессия_Приложение 1-18 рус пост посл 20.10._Прилож.к бюдж 2010г._Копия Приложение_2010-2012 рус март_Анализ_Приложение_рус _2012-2014_29,30" xfId="958"/>
    <cellStyle name="_Приложение 02 русс на 16.04.2009 г. 1 сессия_Приложение 1-18 рус пост посл 20.10._Прилож.к бюдж 2010г._Копия Приложение_2010-2012 рус март_Анализ_Приложение_рус _2012-2014_29,30 2" xfId="6067"/>
    <cellStyle name="_Приложение 02 русс на 16.04.2009 г. 1 сессия_Приложение 1-18 рус пост посл 20.10._Прилож.к бюдж 2010г._Копия Приложение_2010-2012 рус март_Пр 4     11.05.11. ИКС" xfId="959"/>
    <cellStyle name="_Приложение 02 русс на 16.04.2009 г. 1 сессия_Приложение 1-18 рус пост посл 20.10._Прилож.к бюдж 2010г._Копия Приложение_2010-2012 рус март_Пр 4     11.05.11. ИКС 2" xfId="6068"/>
    <cellStyle name="_Приложение 02 русс на 16.04.2009 г. 1 сессия_Приложение 1-18 рус пост посл 20.10._Прилож.к бюдж 2010г._Копия Приложение_2010-2012 рус март_Пр 4     11.05.11. ИКС_Приложение_рус _2012-2014_29,30" xfId="960"/>
    <cellStyle name="_Приложение 02 русс на 16.04.2009 г. 1 сессия_Приложение 1-18 рус пост посл 20.10._Прилож.к бюдж 2010г._Копия Приложение_2010-2012 рус март_Пр 4     11.05.11. ИКС_Приложение_рус _2012-2014_29,30 2" xfId="6069"/>
    <cellStyle name="_Приложение 02 русс на 16.04.2009 г. 1 сессия_Приложение 1-18 рус пост посл 20.10._Прилож.к бюдж 2010г._Копия Приложение_2010-2012 рус март_Приложение 4 русс,каз 16.03.11. посл" xfId="961"/>
    <cellStyle name="_Приложение 02 русс на 16.04.2009 г. 1 сессия_Приложение 1-18 рус пост посл 20.10._Прилож.к бюдж 2010г._Копия Приложение_2010-2012 рус март_Приложение 4 русс,каз 16.03.11. посл 2" xfId="6070"/>
    <cellStyle name="_Приложение 02 русс на 16.04.2009 г. 1 сессия_Приложение 1-18 рус пост посл 20.10._Прилож.к бюдж 2010г._Копия Приложение_2010-2012 рус март_Приложение 4 русс,каз 16.03.11. посл_Приложение_рус _2012-2014_29,30" xfId="962"/>
    <cellStyle name="_Приложение 02 русс на 16.04.2009 г. 1 сессия_Приложение 1-18 рус пост посл 20.10._Прилож.к бюдж 2010г._Копия Приложение_2010-2012 рус март_Приложение 4 русс,каз 16.03.11. посл_Приложение_рус _2012-2014_29,30 2" xfId="6071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" xfId="963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 2" xfId="6072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Анализ" xfId="964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Анализ 2" xfId="6073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Анализ 3.03.2011г." xfId="965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Анализ 6.03.2011г." xfId="966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Анализ 9.03.2011г." xfId="967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Анализ_Приложение_рус _2012-2014_29,30" xfId="968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Анализ_Приложение_рус _2012-2014_29,30 2" xfId="6074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Пр 4     11.05.11. ИКС" xfId="969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Пр 4     11.05.11. ИКС 2" xfId="6075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Пр 4     11.05.11. ИКС_Приложение_рус _2012-2014_29,30" xfId="970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Пр 4     11.05.11. ИКС_Приложение_рус _2012-2014_29,30 2" xfId="6076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Приложение 4 русс,каз 16.03.11. посл" xfId="971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Приложение 4 русс,каз 16.03.11. посл 2" xfId="6077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Приложение 4 русс,каз 16.03.11. посл_Приложение_рус _2012-2014_29,30" xfId="972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Приложение 4 русс,каз 16.03.11. посл_Приложение_рус _2012-2014_29,30 2" xfId="6078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Приложение_реал_рус 2011-2013 Уточнение" xfId="973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Приложение_реал_рус 2011-2013 Уточнение 2" xfId="6079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Приложение_реал_рус 2011-2013 Уточнение_Приложение_рус _2012-2014_29,30" xfId="974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Приложение_реал_рус 2011-2013 Уточнение_Приложение_рус _2012-2014_29,30 2" xfId="6080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Приложение_рус _2012-2014_29,30" xfId="975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Приложение_рус _2012-2014_29,30 2" xfId="6081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приложения 2012 рус" xfId="976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приложения 2012 рус 2" xfId="6082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" xfId="977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 2" xfId="6083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Анализ" xfId="978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Анализ 2" xfId="6084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Анализ 3.03.2011г." xfId="979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Анализ 6.03.2011г." xfId="980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Анализ 9.03.2011г." xfId="981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Анализ_Приложение_рус _2012-2014_29,30" xfId="982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Анализ_Приложение_рус _2012-2014_29,30 2" xfId="6085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Пр 4     11.05.11. ИКС" xfId="983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Пр 4     11.05.11. ИКС 2" xfId="6086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Пр 4     11.05.11. ИКС_Приложение_рус _2012-2014_29,30" xfId="984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Пр 4     11.05.11. ИКС_Приложение_рус _2012-2014_29,30 2" xfId="6087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Приложение 4 русс,каз 16.03.11. посл" xfId="985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Приложение 4 русс,каз 16.03.11. посл 2" xfId="6088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Приложение 4 русс,каз 16.03.11. посл_Приложение_рус _2012-2014_29,30" xfId="986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Приложение 4 русс,каз 16.03.11. посл_Приложение_рус _2012-2014_29,30 2" xfId="6089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Приложение_реал_рус 2011-2013 Уточнение" xfId="987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Приложение_реал_рус 2011-2013 Уточнение 2" xfId="6090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Приложение_реал_рус 2011-2013 Уточнение_Приложение_рус _2012-2014_29,30" xfId="988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Приложение_реал_рус 2011-2013 Уточнение_Приложение_рус _2012-2014_29,30 2" xfId="6091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Приложение_рус _2012-2014_29,30" xfId="989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Приложение_рус _2012-2014_29,30 2" xfId="6092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приложения 2012 рус" xfId="990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приложения 2012 рус 2" xfId="6093"/>
    <cellStyle name="_Приложение 02 русс на 16.04.2009 г. 1 сессия_Приложение 1-18 рус пост посл 20.10._Прилож.к бюдж 2010г._Копия Приложение_2010-2012 рус март_Приложение_реал_рус 2011-2013 Уточнение" xfId="991"/>
    <cellStyle name="_Приложение 02 русс на 16.04.2009 г. 1 сессия_Приложение 1-18 рус пост посл 20.10._Прилож.к бюдж 2010г._Копия Приложение_2010-2012 рус март_Приложение_реал_рус 2011-2013 Уточнение 2" xfId="6094"/>
    <cellStyle name="_Приложение 02 русс на 16.04.2009 г. 1 сессия_Приложение 1-18 рус пост посл 20.10._Прилож.к бюдж 2010г._Копия Приложение_2010-2012 рус март_Приложение_реал_рус 2011-2013 Уточнение_Приложение_рус _2012-2014_29,30" xfId="992"/>
    <cellStyle name="_Приложение 02 русс на 16.04.2009 г. 1 сессия_Приложение 1-18 рус пост посл 20.10._Прилож.к бюдж 2010г._Копия Приложение_2010-2012 рус март_Приложение_реал_рус 2011-2013 Уточнение_Приложение_рус _2012-2014_29,30 2" xfId="6095"/>
    <cellStyle name="_Приложение 02 русс на 16.04.2009 г. 1 сессия_Приложение 1-18 рус пост посл 20.10._Прилож.к бюдж 2010г._Копия Приложение_2010-2012 рус март_Приложение_рус _2012-2014_29,30" xfId="993"/>
    <cellStyle name="_Приложение 02 русс на 16.04.2009 г. 1 сессия_Приложение 1-18 рус пост посл 20.10._Прилож.к бюдж 2010г._Копия Приложение_2010-2012 рус март_Приложение_рус _2012-2014_29,30 2" xfId="6096"/>
    <cellStyle name="_Приложение 02 русс на 16.04.2009 г. 1 сессия_Приложение 1-18 рус пост посл 20.10._Прилож.к бюдж 2010г._Копия Приложение_2010-2012 рус март_приложения 2012 рус" xfId="994"/>
    <cellStyle name="_Приложение 02 русс на 16.04.2009 г. 1 сессия_Приложение 1-18 рус пост посл 20.10._Прилож.к бюдж 2010г._Копия Приложение_2010-2012 рус март_приложения 2012 рус 2" xfId="6097"/>
    <cellStyle name="_Приложение 02 русс на 16.04.2009 г. 1 сессия_Приложение 1-18 рус пост посл 20.10._Прилож.к бюдж 2010г._Пр 4     11.05.11. ИКС" xfId="995"/>
    <cellStyle name="_Приложение 02 русс на 16.04.2009 г. 1 сессия_Приложение 1-18 рус пост посл 20.10._Прилож.к бюдж 2010г._Пр 4     11.05.11. ИКС 2" xfId="6098"/>
    <cellStyle name="_Приложение 02 русс на 16.04.2009 г. 1 сессия_Приложение 1-18 рус пост посл 20.10._Прилож.к бюдж 2010г._Пр 4     11.05.11. ИКС_Приложение_рус _2012-2014_29,30" xfId="996"/>
    <cellStyle name="_Приложение 02 русс на 16.04.2009 г. 1 сессия_Приложение 1-18 рус пост посл 20.10._Прилож.к бюдж 2010г._Пр 4     11.05.11. ИКС_Приложение_рус _2012-2014_29,30 2" xfId="6099"/>
    <cellStyle name="_Приложение 02 русс на 16.04.2009 г. 1 сессия_Приложение 1-18 рус пост посл 20.10._Прилож.к бюдж 2010г._прил4р_к" xfId="997"/>
    <cellStyle name="_Приложение 02 русс на 16.04.2009 г. 1 сессия_Приложение 1-18 рус пост посл 20.10._Прилож.к бюдж 2010г._прил4р_к 2" xfId="998"/>
    <cellStyle name="_Приложение 02 русс на 16.04.2009 г. 1 сессия_Приложение 1-18 рус пост посл 20.10._Прилож.к бюдж 2010г._прил4р_к 2 2" xfId="6100"/>
    <cellStyle name="_Приложение 02 русс на 16.04.2009 г. 1 сессия_Приложение 1-18 рус пост посл 20.10._Прилож.к бюдж 2010г._прил4р_к 3" xfId="6101"/>
    <cellStyle name="_Приложение 02 русс на 16.04.2009 г. 1 сессия_Приложение 1-18 рус пост посл 20.10._Прилож.к бюдж 2010г._прил4р_к_Анализ" xfId="999"/>
    <cellStyle name="_Приложение 02 русс на 16.04.2009 г. 1 сессия_Приложение 1-18 рус пост посл 20.10._Прилож.к бюдж 2010г._прил4р_к_Анализ 2" xfId="6102"/>
    <cellStyle name="_Приложение 02 русс на 16.04.2009 г. 1 сессия_Приложение 1-18 рус пост посл 20.10._Прилож.к бюдж 2010г._прил4р_к_Анализ 3.03.2011г." xfId="1000"/>
    <cellStyle name="_Приложение 02 русс на 16.04.2009 г. 1 сессия_Приложение 1-18 рус пост посл 20.10._Прилож.к бюдж 2010г._прил4р_к_Анализ 6.03.2011г." xfId="1001"/>
    <cellStyle name="_Приложение 02 русс на 16.04.2009 г. 1 сессия_Приложение 1-18 рус пост посл 20.10._Прилож.к бюдж 2010г._прил4р_к_Анализ 9.03.2011г." xfId="1002"/>
    <cellStyle name="_Приложение 02 русс на 16.04.2009 г. 1 сессия_Приложение 1-18 рус пост посл 20.10._Прилож.к бюдж 2010г._прил4р_к_Анализ_Приложение_рус _2012-2014_29,30" xfId="1003"/>
    <cellStyle name="_Приложение 02 русс на 16.04.2009 г. 1 сессия_Приложение 1-18 рус пост посл 20.10._Прилож.к бюдж 2010г._прил4р_к_Анализ_Приложение_рус _2012-2014_29,30 2" xfId="6103"/>
    <cellStyle name="_Приложение 02 русс на 16.04.2009 г. 1 сессия_Приложение 1-18 рус пост посл 20.10._Прилож.к бюдж 2010г._прил4р_к_Пр 4     11.05.11. ИКС" xfId="1004"/>
    <cellStyle name="_Приложение 02 русс на 16.04.2009 г. 1 сессия_Приложение 1-18 рус пост посл 20.10._Прилож.к бюдж 2010г._прил4р_к_Пр 4     11.05.11. ИКС 2" xfId="6104"/>
    <cellStyle name="_Приложение 02 русс на 16.04.2009 г. 1 сессия_Приложение 1-18 рус пост посл 20.10._Прилож.к бюдж 2010г._прил4р_к_Пр 4     11.05.11. ИКС_Приложение_рус _2012-2014_29,30" xfId="1005"/>
    <cellStyle name="_Приложение 02 русс на 16.04.2009 г. 1 сессия_Приложение 1-18 рус пост посл 20.10._Прилож.к бюдж 2010г._прил4р_к_Пр 4     11.05.11. ИКС_Приложение_рус _2012-2014_29,30 2" xfId="6105"/>
    <cellStyle name="_Приложение 02 русс на 16.04.2009 г. 1 сессия_Приложение 1-18 рус пост посл 20.10._Прилож.к бюдж 2010г._прил4р_к_Приложение 4 русс,каз 16.03.11. посл" xfId="1006"/>
    <cellStyle name="_Приложение 02 русс на 16.04.2009 г. 1 сессия_Приложение 1-18 рус пост посл 20.10._Прилож.к бюдж 2010г._прил4р_к_Приложение 4 русс,каз 16.03.11. посл 2" xfId="6106"/>
    <cellStyle name="_Приложение 02 русс на 16.04.2009 г. 1 сессия_Приложение 1-18 рус пост посл 20.10._Прилож.к бюдж 2010г._прил4р_к_Приложение 4 русс,каз 16.03.11. посл_Приложение_рус _2012-2014_29,30" xfId="1007"/>
    <cellStyle name="_Приложение 02 русс на 16.04.2009 г. 1 сессия_Приложение 1-18 рус пост посл 20.10._Прилож.к бюдж 2010г._прил4р_к_Приложение 4 русс,каз 16.03.11. посл_Приложение_рус _2012-2014_29,30 2" xfId="6107"/>
    <cellStyle name="_Приложение 02 русс на 16.04.2009 г. 1 сессия_Приложение 1-18 рус пост посл 20.10._Прилож.к бюдж 2010г._прил4р_к_Приложение_пост_каз_авг" xfId="1008"/>
    <cellStyle name="_Приложение 02 русс на 16.04.2009 г. 1 сессия_Приложение 1-18 рус пост посл 20.10._Прилож.к бюдж 2010г._прил4р_к_Приложение_пост_каз_авг 2" xfId="6108"/>
    <cellStyle name="_Приложение 02 русс на 16.04.2009 г. 1 сессия_Приложение 1-18 рус пост посл 20.10._Прилож.к бюдж 2010г._прил4р_к_Приложение_пост_каз_авг_Анализ" xfId="1009"/>
    <cellStyle name="_Приложение 02 русс на 16.04.2009 г. 1 сессия_Приложение 1-18 рус пост посл 20.10._Прилож.к бюдж 2010г._прил4р_к_Приложение_пост_каз_авг_Анализ 2" xfId="6109"/>
    <cellStyle name="_Приложение 02 русс на 16.04.2009 г. 1 сессия_Приложение 1-18 рус пост посл 20.10._Прилож.к бюдж 2010г._прил4р_к_Приложение_пост_каз_авг_Анализ 3.03.2011г." xfId="1010"/>
    <cellStyle name="_Приложение 02 русс на 16.04.2009 г. 1 сессия_Приложение 1-18 рус пост посл 20.10._Прилож.к бюдж 2010г._прил4р_к_Приложение_пост_каз_авг_Анализ 6.03.2011г." xfId="1011"/>
    <cellStyle name="_Приложение 02 русс на 16.04.2009 г. 1 сессия_Приложение 1-18 рус пост посл 20.10._Прилож.к бюдж 2010г._прил4р_к_Приложение_пост_каз_авг_Анализ 9.03.2011г." xfId="1012"/>
    <cellStyle name="_Приложение 02 русс на 16.04.2009 г. 1 сессия_Приложение 1-18 рус пост посл 20.10._Прилож.к бюдж 2010г._прил4р_к_Приложение_пост_каз_авг_Анализ_Приложение_рус _2012-2014_29,30" xfId="1013"/>
    <cellStyle name="_Приложение 02 русс на 16.04.2009 г. 1 сессия_Приложение 1-18 рус пост посл 20.10._Прилож.к бюдж 2010г._прил4р_к_Приложение_пост_каз_авг_Анализ_Приложение_рус _2012-2014_29,30 2" xfId="6110"/>
    <cellStyle name="_Приложение 02 русс на 16.04.2009 г. 1 сессия_Приложение 1-18 рус пост посл 20.10._Прилож.к бюдж 2010г._прил4р_к_Приложение_пост_каз_авг_Пр 4     11.05.11. ИКС" xfId="1014"/>
    <cellStyle name="_Приложение 02 русс на 16.04.2009 г. 1 сессия_Приложение 1-18 рус пост посл 20.10._Прилож.к бюдж 2010г._прил4р_к_Приложение_пост_каз_авг_Пр 4     11.05.11. ИКС 2" xfId="6111"/>
    <cellStyle name="_Приложение 02 русс на 16.04.2009 г. 1 сессия_Приложение 1-18 рус пост посл 20.10._Прилож.к бюдж 2010г._прил4р_к_Приложение_пост_каз_авг_Пр 4     11.05.11. ИКС_Приложение_рус _2012-2014_29,30" xfId="1015"/>
    <cellStyle name="_Приложение 02 русс на 16.04.2009 г. 1 сессия_Приложение 1-18 рус пост посл 20.10._Прилож.к бюдж 2010г._прил4р_к_Приложение_пост_каз_авг_Пр 4     11.05.11. ИКС_Приложение_рус _2012-2014_29,30 2" xfId="6112"/>
    <cellStyle name="_Приложение 02 русс на 16.04.2009 г. 1 сессия_Приложение 1-18 рус пост посл 20.10._Прилож.к бюдж 2010г._прил4р_к_Приложение_пост_каз_авг_Приложение 4 русс,каз 16.03.11. посл" xfId="1016"/>
    <cellStyle name="_Приложение 02 русс на 16.04.2009 г. 1 сессия_Приложение 1-18 рус пост посл 20.10._Прилож.к бюдж 2010г._прил4р_к_Приложение_пост_каз_авг_Приложение 4 русс,каз 16.03.11. посл 2" xfId="6113"/>
    <cellStyle name="_Приложение 02 русс на 16.04.2009 г. 1 сессия_Приложение 1-18 рус пост посл 20.10._Прилож.к бюдж 2010г._прил4р_к_Приложение_пост_каз_авг_Приложение 4 русс,каз 16.03.11. посл_Приложение_рус _2012-2014_29,30" xfId="1017"/>
    <cellStyle name="_Приложение 02 русс на 16.04.2009 г. 1 сессия_Приложение 1-18 рус пост посл 20.10._Прилож.к бюдж 2010г._прил4р_к_Приложение_пост_каз_авг_Приложение 4 русс,каз 16.03.11. посл_Приложение_рус _2012-2014_29,30 2" xfId="6114"/>
    <cellStyle name="_Приложение 02 русс на 16.04.2009 г. 1 сессия_Приложение 1-18 рус пост посл 20.10._Прилож.к бюдж 2010г._прил4р_к_Приложение_пост_каз_авг_Приложение_реал_рус 2011-2013 Уточнение" xfId="1018"/>
    <cellStyle name="_Приложение 02 русс на 16.04.2009 г. 1 сессия_Приложение 1-18 рус пост посл 20.10._Прилож.к бюдж 2010г._прил4р_к_Приложение_пост_каз_авг_Приложение_реал_рус 2011-2013 Уточнение 2" xfId="6115"/>
    <cellStyle name="_Приложение 02 русс на 16.04.2009 г. 1 сессия_Приложение 1-18 рус пост посл 20.10._Прилож.к бюдж 2010г._прил4р_к_Приложение_пост_каз_авг_Приложение_реал_рус 2011-2013 Уточнение_Приложение_рус _2012-2014_29,30" xfId="1019"/>
    <cellStyle name="_Приложение 02 русс на 16.04.2009 г. 1 сессия_Приложение 1-18 рус пост посл 20.10._Прилож.к бюдж 2010г._прил4р_к_Приложение_пост_каз_авг_Приложение_реал_рус 2011-2013 Уточнение_Приложение_рус _2012-2014_29,30 2" xfId="6116"/>
    <cellStyle name="_Приложение 02 русс на 16.04.2009 г. 1 сессия_Приложение 1-18 рус пост посл 20.10._Прилож.к бюдж 2010г._прил4р_к_Приложение_пост_каз_авг_Приложение_рус _2012-2014_29,30" xfId="1020"/>
    <cellStyle name="_Приложение 02 русс на 16.04.2009 г. 1 сессия_Приложение 1-18 рус пост посл 20.10._Прилож.к бюдж 2010г._прил4р_к_Приложение_пост_каз_авг_Приложение_рус _2012-2014_29,30 2" xfId="6117"/>
    <cellStyle name="_Приложение 02 русс на 16.04.2009 г. 1 сессия_Приложение 1-18 рус пост посл 20.10._Прилож.к бюдж 2010г._прил4р_к_Приложение_пост_каз_авг_приложения 2012 рус" xfId="1021"/>
    <cellStyle name="_Приложение 02 русс на 16.04.2009 г. 1 сессия_Приложение 1-18 рус пост посл 20.10._Прилож.к бюдж 2010г._прил4р_к_Приложение_пост_каз_авг_приложения 2012 рус 2" xfId="6118"/>
    <cellStyle name="_Приложение 02 русс на 16.04.2009 г. 1 сессия_Приложение 1-18 рус пост посл 20.10._Прилож.к бюдж 2010г._прил4р_к_Приложение_пост_рус_авг" xfId="1022"/>
    <cellStyle name="_Приложение 02 русс на 16.04.2009 г. 1 сессия_Приложение 1-18 рус пост посл 20.10._Прилож.к бюдж 2010г._прил4р_к_Приложение_пост_рус_авг 2" xfId="6119"/>
    <cellStyle name="_Приложение 02 русс на 16.04.2009 г. 1 сессия_Приложение 1-18 рус пост посл 20.10._Прилож.к бюдж 2010г._прил4р_к_Приложение_пост_рус_авг_Анализ" xfId="1023"/>
    <cellStyle name="_Приложение 02 русс на 16.04.2009 г. 1 сессия_Приложение 1-18 рус пост посл 20.10._Прилож.к бюдж 2010г._прил4р_к_Приложение_пост_рус_авг_Анализ 2" xfId="6120"/>
    <cellStyle name="_Приложение 02 русс на 16.04.2009 г. 1 сессия_Приложение 1-18 рус пост посл 20.10._Прилож.к бюдж 2010г._прил4р_к_Приложение_пост_рус_авг_Анализ 3.03.2011г." xfId="1024"/>
    <cellStyle name="_Приложение 02 русс на 16.04.2009 г. 1 сессия_Приложение 1-18 рус пост посл 20.10._Прилож.к бюдж 2010г._прил4р_к_Приложение_пост_рус_авг_Анализ 6.03.2011г." xfId="1025"/>
    <cellStyle name="_Приложение 02 русс на 16.04.2009 г. 1 сессия_Приложение 1-18 рус пост посл 20.10._Прилож.к бюдж 2010г._прил4р_к_Приложение_пост_рус_авг_Анализ 9.03.2011г." xfId="1026"/>
    <cellStyle name="_Приложение 02 русс на 16.04.2009 г. 1 сессия_Приложение 1-18 рус пост посл 20.10._Прилож.к бюдж 2010г._прил4р_к_Приложение_пост_рус_авг_Анализ_Приложение_рус _2012-2014_29,30" xfId="1027"/>
    <cellStyle name="_Приложение 02 русс на 16.04.2009 г. 1 сессия_Приложение 1-18 рус пост посл 20.10._Прилож.к бюдж 2010г._прил4р_к_Приложение_пост_рус_авг_Анализ_Приложение_рус _2012-2014_29,30 2" xfId="6121"/>
    <cellStyle name="_Приложение 02 русс на 16.04.2009 г. 1 сессия_Приложение 1-18 рус пост посл 20.10._Прилож.к бюдж 2010г._прил4р_к_Приложение_пост_рус_авг_Пр 4     11.05.11. ИКС" xfId="1028"/>
    <cellStyle name="_Приложение 02 русс на 16.04.2009 г. 1 сессия_Приложение 1-18 рус пост посл 20.10._Прилож.к бюдж 2010г._прил4р_к_Приложение_пост_рус_авг_Пр 4     11.05.11. ИКС 2" xfId="6122"/>
    <cellStyle name="_Приложение 02 русс на 16.04.2009 г. 1 сессия_Приложение 1-18 рус пост посл 20.10._Прилож.к бюдж 2010г._прил4р_к_Приложение_пост_рус_авг_Пр 4     11.05.11. ИКС_Приложение_рус _2012-2014_29,30" xfId="1029"/>
    <cellStyle name="_Приложение 02 русс на 16.04.2009 г. 1 сессия_Приложение 1-18 рус пост посл 20.10._Прилож.к бюдж 2010г._прил4р_к_Приложение_пост_рус_авг_Пр 4     11.05.11. ИКС_Приложение_рус _2012-2014_29,30 2" xfId="6123"/>
    <cellStyle name="_Приложение 02 русс на 16.04.2009 г. 1 сессия_Приложение 1-18 рус пост посл 20.10._Прилож.к бюдж 2010г._прил4р_к_Приложение_пост_рус_авг_Приложение 4 русс,каз 16.03.11. посл" xfId="1030"/>
    <cellStyle name="_Приложение 02 русс на 16.04.2009 г. 1 сессия_Приложение 1-18 рус пост посл 20.10._Прилож.к бюдж 2010г._прил4р_к_Приложение_пост_рус_авг_Приложение 4 русс,каз 16.03.11. посл 2" xfId="6124"/>
    <cellStyle name="_Приложение 02 русс на 16.04.2009 г. 1 сессия_Приложение 1-18 рус пост посл 20.10._Прилож.к бюдж 2010г._прил4р_к_Приложение_пост_рус_авг_Приложение 4 русс,каз 16.03.11. посл_Приложение_рус _2012-2014_29,30" xfId="1031"/>
    <cellStyle name="_Приложение 02 русс на 16.04.2009 г. 1 сессия_Приложение 1-18 рус пост посл 20.10._Прилож.к бюдж 2010г._прил4р_к_Приложение_пост_рус_авг_Приложение 4 русс,каз 16.03.11. посл_Приложение_рус _2012-2014_29,30 2" xfId="6125"/>
    <cellStyle name="_Приложение 02 русс на 16.04.2009 г. 1 сессия_Приложение 1-18 рус пост посл 20.10._Прилож.к бюдж 2010г._прил4р_к_Приложение_пост_рус_авг_Приложение_реал_рус 2011-2013 Уточнение" xfId="1032"/>
    <cellStyle name="_Приложение 02 русс на 16.04.2009 г. 1 сессия_Приложение 1-18 рус пост посл 20.10._Прилож.к бюдж 2010г._прил4р_к_Приложение_пост_рус_авг_Приложение_реал_рус 2011-2013 Уточнение 2" xfId="6126"/>
    <cellStyle name="_Приложение 02 русс на 16.04.2009 г. 1 сессия_Приложение 1-18 рус пост посл 20.10._Прилож.к бюдж 2010г._прил4р_к_Приложение_пост_рус_авг_Приложение_реал_рус 2011-2013 Уточнение_Приложение_рус _2012-2014_29,30" xfId="1033"/>
    <cellStyle name="_Приложение 02 русс на 16.04.2009 г. 1 сессия_Приложение 1-18 рус пост посл 20.10._Прилож.к бюдж 2010г._прил4р_к_Приложение_пост_рус_авг_Приложение_реал_рус 2011-2013 Уточнение_Приложение_рус _2012-2014_29,30 2" xfId="6127"/>
    <cellStyle name="_Приложение 02 русс на 16.04.2009 г. 1 сессия_Приложение 1-18 рус пост посл 20.10._Прилож.к бюдж 2010г._прил4р_к_Приложение_пост_рус_авг_Приложение_рус _2012-2014_29,30" xfId="1034"/>
    <cellStyle name="_Приложение 02 русс на 16.04.2009 г. 1 сессия_Приложение 1-18 рус пост посл 20.10._Прилож.к бюдж 2010г._прил4р_к_Приложение_пост_рус_авг_Приложение_рус _2012-2014_29,30 2" xfId="6128"/>
    <cellStyle name="_Приложение 02 русс на 16.04.2009 г. 1 сессия_Приложение 1-18 рус пост посл 20.10._Прилож.к бюдж 2010г._прил4р_к_Приложение_пост_рус_авг_приложения 2012 рус" xfId="1035"/>
    <cellStyle name="_Приложение 02 русс на 16.04.2009 г. 1 сессия_Приложение 1-18 рус пост посл 20.10._Прилож.к бюдж 2010г._прил4р_к_Приложение_пост_рус_авг_приложения 2012 рус 2" xfId="6129"/>
    <cellStyle name="_Приложение 02 русс на 16.04.2009 г. 1 сессия_Приложение 1-18 рус пост посл 20.10._Прилож.к бюдж 2010г._прил4р_к_Приложение_реал_рус 2011-2013 Уточнение" xfId="1036"/>
    <cellStyle name="_Приложение 02 русс на 16.04.2009 г. 1 сессия_Приложение 1-18 рус пост посл 20.10._Прилож.к бюдж 2010г._прил4р_к_Приложение_реал_рус 2011-2013 Уточнение 2" xfId="6130"/>
    <cellStyle name="_Приложение 02 русс на 16.04.2009 г. 1 сессия_Приложение 1-18 рус пост посл 20.10._Прилож.к бюдж 2010г._прил4р_к_Приложение_реал_рус 2011-2013 Уточнение_Приложение_рус _2012-2014_29,30" xfId="1037"/>
    <cellStyle name="_Приложение 02 русс на 16.04.2009 г. 1 сессия_Приложение 1-18 рус пост посл 20.10._Прилож.к бюдж 2010г._прил4р_к_Приложение_реал_рус 2011-2013 Уточнение_Приложение_рус _2012-2014_29,30 2" xfId="6131"/>
    <cellStyle name="_Приложение 02 русс на 16.04.2009 г. 1 сессия_Приложение 1-18 рус пост посл 20.10._Прилож.к бюдж 2010г._прил4р_к_Приложение_рус _2012-2014_29,30" xfId="1038"/>
    <cellStyle name="_Приложение 02 русс на 16.04.2009 г. 1 сессия_Приложение 1-18 рус пост посл 20.10._Прилож.к бюдж 2010г._прил4р_к_Приложение_рус _2012-2014_29,30 2" xfId="6132"/>
    <cellStyle name="_Приложение 02 русс на 16.04.2009 г. 1 сессия_Приложение 1-18 рус пост посл 20.10._Прилож.к бюдж 2010г._прил4р_к_приложения 2012 рус" xfId="1039"/>
    <cellStyle name="_Приложение 02 русс на 16.04.2009 г. 1 сессия_Приложение 1-18 рус пост посл 20.10._Прилож.к бюдж 2010г._прил4р_к_приложения 2012 рус 2" xfId="6133"/>
    <cellStyle name="_Приложение 02 русс на 16.04.2009 г. 1 сессия_Приложение 1-18 рус пост посл 20.10._Прилож.к бюдж 2010г._Приложение 4 русс,каз 16.03.11. посл" xfId="1040"/>
    <cellStyle name="_Приложение 02 русс на 16.04.2009 г. 1 сессия_Приложение 1-18 рус пост посл 20.10._Прилож.к бюдж 2010г._Приложение 4 русс,каз 16.03.11. посл 2" xfId="6134"/>
    <cellStyle name="_Приложение 02 русс на 16.04.2009 г. 1 сессия_Приложение 1-18 рус пост посл 20.10._Прилож.к бюдж 2010г._Приложение 4 русс,каз 16.03.11. посл_Приложение_рус _2012-2014_29,30" xfId="1041"/>
    <cellStyle name="_Приложение 02 русс на 16.04.2009 г. 1 сессия_Приложение 1-18 рус пост посл 20.10._Прилож.к бюдж 2010г._Приложение 4 русс,каз 16.03.11. посл_Приложение_рус _2012-2014_29,30 2" xfId="6135"/>
    <cellStyle name="_Приложение 02 русс на 16.04.2009 г. 1 сессия_Приложение 1-18 рус пост посл 20.10._Прилож.к бюдж 2010г._Приложение_2010-2012 каз 04.08.10_ДК-2020" xfId="1042"/>
    <cellStyle name="_Приложение 02 русс на 16.04.2009 г. 1 сессия_Приложение 1-18 рус пост посл 20.10._Прилож.к бюдж 2010г._Приложение_2010-2012 каз 04.08.10_ДК-2020 2" xfId="6136"/>
    <cellStyle name="_Приложение 02 русс на 16.04.2009 г. 1 сессия_Приложение 1-18 рус пост посл 20.10._Прилож.к бюдж 2010г._Приложение_2010-2012 каз 04.08.10_ДК-2020_Анализ" xfId="1043"/>
    <cellStyle name="_Приложение 02 русс на 16.04.2009 г. 1 сессия_Приложение 1-18 рус пост посл 20.10._Прилож.к бюдж 2010г._Приложение_2010-2012 каз 04.08.10_ДК-2020_Анализ 2" xfId="6137"/>
    <cellStyle name="_Приложение 02 русс на 16.04.2009 г. 1 сессия_Приложение 1-18 рус пост посл 20.10._Прилож.к бюдж 2010г._Приложение_2010-2012 каз 04.08.10_ДК-2020_Анализ 3.03.2011г." xfId="1044"/>
    <cellStyle name="_Приложение 02 русс на 16.04.2009 г. 1 сессия_Приложение 1-18 рус пост посл 20.10._Прилож.к бюдж 2010г._Приложение_2010-2012 каз 04.08.10_ДК-2020_Анализ 6.03.2011г." xfId="1045"/>
    <cellStyle name="_Приложение 02 русс на 16.04.2009 г. 1 сессия_Приложение 1-18 рус пост посл 20.10._Прилож.к бюдж 2010г._Приложение_2010-2012 каз 04.08.10_ДК-2020_Анализ 9.03.2011г." xfId="1046"/>
    <cellStyle name="_Приложение 02 русс на 16.04.2009 г. 1 сессия_Приложение 1-18 рус пост посл 20.10._Прилож.к бюдж 2010г._Приложение_2010-2012 каз 04.08.10_ДК-2020_Анализ_Приложение_рус _2012-2014_29,30" xfId="1047"/>
    <cellStyle name="_Приложение 02 русс на 16.04.2009 г. 1 сессия_Приложение 1-18 рус пост посл 20.10._Прилож.к бюдж 2010г._Приложение_2010-2012 каз 04.08.10_ДК-2020_Анализ_Приложение_рус _2012-2014_29,30 2" xfId="6138"/>
    <cellStyle name="_Приложение 02 русс на 16.04.2009 г. 1 сессия_Приложение 1-18 рус пост посл 20.10._Прилож.к бюдж 2010г._Приложение_2010-2012 каз 04.08.10_ДК-2020_Пр 4     11.05.11. ИКС" xfId="1048"/>
    <cellStyle name="_Приложение 02 русс на 16.04.2009 г. 1 сессия_Приложение 1-18 рус пост посл 20.10._Прилож.к бюдж 2010г._Приложение_2010-2012 каз 04.08.10_ДК-2020_Пр 4     11.05.11. ИКС 2" xfId="6139"/>
    <cellStyle name="_Приложение 02 русс на 16.04.2009 г. 1 сессия_Приложение 1-18 рус пост посл 20.10._Прилож.к бюдж 2010г._Приложение_2010-2012 каз 04.08.10_ДК-2020_Пр 4     11.05.11. ИКС_Приложение_рус _2012-2014_29,30" xfId="1049"/>
    <cellStyle name="_Приложение 02 русс на 16.04.2009 г. 1 сессия_Приложение 1-18 рус пост посл 20.10._Прилож.к бюдж 2010г._Приложение_2010-2012 каз 04.08.10_ДК-2020_Пр 4     11.05.11. ИКС_Приложение_рус _2012-2014_29,30 2" xfId="6140"/>
    <cellStyle name="_Приложение 02 русс на 16.04.2009 г. 1 сессия_Приложение 1-18 рус пост посл 20.10._Прилож.к бюдж 2010г._Приложение_2010-2012 каз 04.08.10_ДК-2020_Приложение 4 русс,каз 16.03.11. посл" xfId="1050"/>
    <cellStyle name="_Приложение 02 русс на 16.04.2009 г. 1 сессия_Приложение 1-18 рус пост посл 20.10._Прилож.к бюдж 2010г._Приложение_2010-2012 каз 04.08.10_ДК-2020_Приложение 4 русс,каз 16.03.11. посл 2" xfId="6141"/>
    <cellStyle name="_Приложение 02 русс на 16.04.2009 г. 1 сессия_Приложение 1-18 рус пост посл 20.10._Прилож.к бюдж 2010г._Приложение_2010-2012 каз 04.08.10_ДК-2020_Приложение 4 русс,каз 16.03.11. посл_Приложение_рус _2012-2014_29,30" xfId="1051"/>
    <cellStyle name="_Приложение 02 русс на 16.04.2009 г. 1 сессия_Приложение 1-18 рус пост посл 20.10._Прилож.к бюдж 2010г._Приложение_2010-2012 каз 04.08.10_ДК-2020_Приложение 4 русс,каз 16.03.11. посл_Приложение_рус _2012-2014_29,30 2" xfId="6142"/>
    <cellStyle name="_Приложение 02 русс на 16.04.2009 г. 1 сессия_Приложение 1-18 рус пост посл 20.10._Прилож.к бюдж 2010г._Приложение_2010-2012 каз 04.08.10_ДК-2020_Приложение_реал_рус 2011-2013 Уточнение" xfId="1052"/>
    <cellStyle name="_Приложение 02 русс на 16.04.2009 г. 1 сессия_Приложение 1-18 рус пост посл 20.10._Прилож.к бюдж 2010г._Приложение_2010-2012 каз 04.08.10_ДК-2020_Приложение_реал_рус 2011-2013 Уточнение 2" xfId="6143"/>
    <cellStyle name="_Приложение 02 русс на 16.04.2009 г. 1 сессия_Приложение 1-18 рус пост посл 20.10._Прилож.к бюдж 2010г._Приложение_2010-2012 каз 04.08.10_ДК-2020_Приложение_реал_рус 2011-2013 Уточнение_Приложение_рус _2012-2014_29,30" xfId="1053"/>
    <cellStyle name="_Приложение 02 русс на 16.04.2009 г. 1 сессия_Приложение 1-18 рус пост посл 20.10._Прилож.к бюдж 2010г._Приложение_2010-2012 каз 04.08.10_ДК-2020_Приложение_реал_рус 2011-2013 Уточнение_Приложение_рус _2012-2014_29,30 2" xfId="6144"/>
    <cellStyle name="_Приложение 02 русс на 16.04.2009 г. 1 сессия_Приложение 1-18 рус пост посл 20.10._Прилож.к бюдж 2010г._Приложение_2010-2012 каз 04.08.10_ДК-2020_Приложение_рус _2012-2014_29,30" xfId="1054"/>
    <cellStyle name="_Приложение 02 русс на 16.04.2009 г. 1 сессия_Приложение 1-18 рус пост посл 20.10._Прилож.к бюдж 2010г._Приложение_2010-2012 каз 04.08.10_ДК-2020_Приложение_рус _2012-2014_29,30 2" xfId="6145"/>
    <cellStyle name="_Приложение 02 русс на 16.04.2009 г. 1 сессия_Приложение 1-18 рус пост посл 20.10._Прилож.к бюдж 2010г._Приложение_2010-2012 каз 04.08.10_ДК-2020_приложения 2012 рус" xfId="1055"/>
    <cellStyle name="_Приложение 02 русс на 16.04.2009 г. 1 сессия_Приложение 1-18 рус пост посл 20.10._Прилож.к бюдж 2010г._Приложение_2010-2012 каз 04.08.10_ДК-2020_приложения 2012 рус 2" xfId="6146"/>
    <cellStyle name="_Приложение 02 русс на 16.04.2009 г. 1 сессия_Приложение 1-18 рус пост посл 20.10._Прилож.к бюдж 2010г._Приложение_2010-2012 каз_март" xfId="1056"/>
    <cellStyle name="_Приложение 02 русс на 16.04.2009 г. 1 сессия_Приложение 1-18 рус пост посл 20.10._Прилож.к бюдж 2010г._Приложение_2010-2012 каз_март 2" xfId="1057"/>
    <cellStyle name="_Приложение 02 русс на 16.04.2009 г. 1 сессия_Приложение 1-18 рус пост посл 20.10._Прилож.к бюдж 2010г._Приложение_2010-2012 каз_март 2 2" xfId="6147"/>
    <cellStyle name="_Приложение 02 русс на 16.04.2009 г. 1 сессия_Приложение 1-18 рус пост посл 20.10._Прилож.к бюдж 2010г._Приложение_2010-2012 каз_март 3" xfId="6148"/>
    <cellStyle name="_Приложение 02 русс на 16.04.2009 г. 1 сессия_Приложение 1-18 рус пост посл 20.10._Прилож.к бюдж 2010г._Приложение_2010-2012 каз_март_Анализ" xfId="1058"/>
    <cellStyle name="_Приложение 02 русс на 16.04.2009 г. 1 сессия_Приложение 1-18 рус пост посл 20.10._Прилож.к бюдж 2010г._Приложение_2010-2012 каз_март_Анализ 2" xfId="6149"/>
    <cellStyle name="_Приложение 02 русс на 16.04.2009 г. 1 сессия_Приложение 1-18 рус пост посл 20.10._Прилож.к бюдж 2010г._Приложение_2010-2012 каз_март_Анализ 3.03.2011г." xfId="1059"/>
    <cellStyle name="_Приложение 02 русс на 16.04.2009 г. 1 сессия_Приложение 1-18 рус пост посл 20.10._Прилож.к бюдж 2010г._Приложение_2010-2012 каз_март_Анализ 6.03.2011г." xfId="1060"/>
    <cellStyle name="_Приложение 02 русс на 16.04.2009 г. 1 сессия_Приложение 1-18 рус пост посл 20.10._Прилож.к бюдж 2010г._Приложение_2010-2012 каз_март_Анализ 9.03.2011г." xfId="1061"/>
    <cellStyle name="_Приложение 02 русс на 16.04.2009 г. 1 сессия_Приложение 1-18 рус пост посл 20.10._Прилож.к бюдж 2010г._Приложение_2010-2012 каз_март_Анализ_Приложение_рус _2012-2014_29,30" xfId="1062"/>
    <cellStyle name="_Приложение 02 русс на 16.04.2009 г. 1 сессия_Приложение 1-18 рус пост посл 20.10._Прилож.к бюдж 2010г._Приложение_2010-2012 каз_март_Анализ_Приложение_рус _2012-2014_29,30 2" xfId="6150"/>
    <cellStyle name="_Приложение 02 русс на 16.04.2009 г. 1 сессия_Приложение 1-18 рус пост посл 20.10._Прилож.к бюдж 2010г._Приложение_2010-2012 каз_март_Пр 4     11.05.11. ИКС" xfId="1063"/>
    <cellStyle name="_Приложение 02 русс на 16.04.2009 г. 1 сессия_Приложение 1-18 рус пост посл 20.10._Прилож.к бюдж 2010г._Приложение_2010-2012 каз_март_Пр 4     11.05.11. ИКС 2" xfId="6151"/>
    <cellStyle name="_Приложение 02 русс на 16.04.2009 г. 1 сессия_Приложение 1-18 рус пост посл 20.10._Прилож.к бюдж 2010г._Приложение_2010-2012 каз_март_Пр 4     11.05.11. ИКС_Приложение_рус _2012-2014_29,30" xfId="1064"/>
    <cellStyle name="_Приложение 02 русс на 16.04.2009 г. 1 сессия_Приложение 1-18 рус пост посл 20.10._Прилож.к бюдж 2010г._Приложение_2010-2012 каз_март_Пр 4     11.05.11. ИКС_Приложение_рус _2012-2014_29,30 2" xfId="6152"/>
    <cellStyle name="_Приложение 02 русс на 16.04.2009 г. 1 сессия_Приложение 1-18 рус пост посл 20.10._Прилож.к бюдж 2010г._Приложение_2010-2012 каз_март_Приложение 4 русс,каз 16.03.11. посл" xfId="1065"/>
    <cellStyle name="_Приложение 02 русс на 16.04.2009 г. 1 сессия_Приложение 1-18 рус пост посл 20.10._Прилож.к бюдж 2010г._Приложение_2010-2012 каз_март_Приложение 4 русс,каз 16.03.11. посл 2" xfId="6153"/>
    <cellStyle name="_Приложение 02 русс на 16.04.2009 г. 1 сессия_Приложение 1-18 рус пост посл 20.10._Прилож.к бюдж 2010г._Приложение_2010-2012 каз_март_Приложение 4 русс,каз 16.03.11. посл_Приложение_рус _2012-2014_29,30" xfId="1066"/>
    <cellStyle name="_Приложение 02 русс на 16.04.2009 г. 1 сессия_Приложение 1-18 рус пост посл 20.10._Прилож.к бюдж 2010г._Приложение_2010-2012 каз_март_Приложение 4 русс,каз 16.03.11. посл_Приложение_рус _2012-2014_29,30 2" xfId="6154"/>
    <cellStyle name="_Приложение 02 русс на 16.04.2009 г. 1 сессия_Приложение 1-18 рус пост посл 20.10._Прилож.к бюдж 2010г._Приложение_2010-2012 каз_март_Приложение_пост_каз_авг" xfId="1067"/>
    <cellStyle name="_Приложение 02 русс на 16.04.2009 г. 1 сессия_Приложение 1-18 рус пост посл 20.10._Прилож.к бюдж 2010г._Приложение_2010-2012 каз_март_Приложение_пост_каз_авг 2" xfId="6155"/>
    <cellStyle name="_Приложение 02 русс на 16.04.2009 г. 1 сессия_Приложение 1-18 рус пост посл 20.10._Прилож.к бюдж 2010г._Приложение_2010-2012 каз_март_Приложение_пост_каз_авг_Анализ" xfId="1068"/>
    <cellStyle name="_Приложение 02 русс на 16.04.2009 г. 1 сессия_Приложение 1-18 рус пост посл 20.10._Прилож.к бюдж 2010г._Приложение_2010-2012 каз_март_Приложение_пост_каз_авг_Анализ 2" xfId="6156"/>
    <cellStyle name="_Приложение 02 русс на 16.04.2009 г. 1 сессия_Приложение 1-18 рус пост посл 20.10._Прилож.к бюдж 2010г._Приложение_2010-2012 каз_март_Приложение_пост_каз_авг_Анализ 3.03.2011г." xfId="1069"/>
    <cellStyle name="_Приложение 02 русс на 16.04.2009 г. 1 сессия_Приложение 1-18 рус пост посл 20.10._Прилож.к бюдж 2010г._Приложение_2010-2012 каз_март_Приложение_пост_каз_авг_Анализ 6.03.2011г." xfId="1070"/>
    <cellStyle name="_Приложение 02 русс на 16.04.2009 г. 1 сессия_Приложение 1-18 рус пост посл 20.10._Прилож.к бюдж 2010г._Приложение_2010-2012 каз_март_Приложение_пост_каз_авг_Анализ 9.03.2011г." xfId="1071"/>
    <cellStyle name="_Приложение 02 русс на 16.04.2009 г. 1 сессия_Приложение 1-18 рус пост посл 20.10._Прилож.к бюдж 2010г._Приложение_2010-2012 каз_март_Приложение_пост_каз_авг_Анализ_Приложение_рус _2012-2014_29,30" xfId="1072"/>
    <cellStyle name="_Приложение 02 русс на 16.04.2009 г. 1 сессия_Приложение 1-18 рус пост посл 20.10._Прилож.к бюдж 2010г._Приложение_2010-2012 каз_март_Приложение_пост_каз_авг_Анализ_Приложение_рус _2012-2014_29,30 2" xfId="6157"/>
    <cellStyle name="_Приложение 02 русс на 16.04.2009 г. 1 сессия_Приложение 1-18 рус пост посл 20.10._Прилож.к бюдж 2010г._Приложение_2010-2012 каз_март_Приложение_пост_каз_авг_Пр 4     11.05.11. ИКС" xfId="1073"/>
    <cellStyle name="_Приложение 02 русс на 16.04.2009 г. 1 сессия_Приложение 1-18 рус пост посл 20.10._Прилож.к бюдж 2010г._Приложение_2010-2012 каз_март_Приложение_пост_каз_авг_Пр 4     11.05.11. ИКС 2" xfId="6158"/>
    <cellStyle name="_Приложение 02 русс на 16.04.2009 г. 1 сессия_Приложение 1-18 рус пост посл 20.10._Прилож.к бюдж 2010г._Приложение_2010-2012 каз_март_Приложение_пост_каз_авг_Пр 4     11.05.11. ИКС_Приложение_рус _2012-2014_29,30" xfId="1074"/>
    <cellStyle name="_Приложение 02 русс на 16.04.2009 г. 1 сессия_Приложение 1-18 рус пост посл 20.10._Прилож.к бюдж 2010г._Приложение_2010-2012 каз_март_Приложение_пост_каз_авг_Пр 4     11.05.11. ИКС_Приложение_рус _2012-2014_29,30 2" xfId="6159"/>
    <cellStyle name="_Приложение 02 русс на 16.04.2009 г. 1 сессия_Приложение 1-18 рус пост посл 20.10._Прилож.к бюдж 2010г._Приложение_2010-2012 каз_март_Приложение_пост_каз_авг_Приложение 4 русс,каз 16.03.11. посл" xfId="1075"/>
    <cellStyle name="_Приложение 02 русс на 16.04.2009 г. 1 сессия_Приложение 1-18 рус пост посл 20.10._Прилож.к бюдж 2010г._Приложение_2010-2012 каз_март_Приложение_пост_каз_авг_Приложение 4 русс,каз 16.03.11. посл 2" xfId="6160"/>
    <cellStyle name="_Приложение 02 русс на 16.04.2009 г. 1 сессия_Приложение 1-18 рус пост посл 20.10._Прилож.к бюдж 2010г._Приложение_2010-2012 каз_март_Приложение_пост_каз_авг_Приложение 4 русс,каз 16.03.11. посл_Приложение_рус _2012-2014_29,30" xfId="1076"/>
    <cellStyle name="_Приложение 02 русс на 16.04.2009 г. 1 сессия_Приложение 1-18 рус пост посл 20.10._Прилож.к бюдж 2010г._Приложение_2010-2012 каз_март_Приложение_пост_каз_авг_Приложение 4 русс,каз 16.03.11. посл_Приложение_рус _2012-2014_29,30 2" xfId="6161"/>
    <cellStyle name="_Приложение 02 русс на 16.04.2009 г. 1 сессия_Приложение 1-18 рус пост посл 20.10._Прилож.к бюдж 2010г._Приложение_2010-2012 каз_март_Приложение_пост_каз_авг_Приложение_реал_рус 2011-2013 Уточнение" xfId="1077"/>
    <cellStyle name="_Приложение 02 русс на 16.04.2009 г. 1 сессия_Приложение 1-18 рус пост посл 20.10._Прилож.к бюдж 2010г._Приложение_2010-2012 каз_март_Приложение_пост_каз_авг_Приложение_реал_рус 2011-2013 Уточнение 2" xfId="6162"/>
    <cellStyle name="_Приложение 02 русс на 16.04.2009 г. 1 сессия_Приложение 1-18 рус пост посл 20.10._Прилож.к бюдж 2010г._Приложение_2010-2012 каз_март_Приложение_пост_каз_авг_Приложение_реал_рус 2011-2013 Уточнение_Приложение_рус _2012-2014_29,30" xfId="1078"/>
    <cellStyle name="_Приложение 02 русс на 16.04.2009 г. 1 сессия_Приложение 1-18 рус пост посл 20.10._Прилож.к бюдж 2010г._Приложение_2010-2012 каз_март_Приложение_пост_каз_авг_Приложение_реал_рус 2011-2013 Уточнение_Приложение_рус _2012-2014_29,30 2" xfId="6163"/>
    <cellStyle name="_Приложение 02 русс на 16.04.2009 г. 1 сессия_Приложение 1-18 рус пост посл 20.10._Прилож.к бюдж 2010г._Приложение_2010-2012 каз_март_Приложение_пост_каз_авг_Приложение_рус _2012-2014_29,30" xfId="1079"/>
    <cellStyle name="_Приложение 02 русс на 16.04.2009 г. 1 сессия_Приложение 1-18 рус пост посл 20.10._Прилож.к бюдж 2010г._Приложение_2010-2012 каз_март_Приложение_пост_каз_авг_Приложение_рус _2012-2014_29,30 2" xfId="6164"/>
    <cellStyle name="_Приложение 02 русс на 16.04.2009 г. 1 сессия_Приложение 1-18 рус пост посл 20.10._Прилож.к бюдж 2010г._Приложение_2010-2012 каз_март_Приложение_пост_каз_авг_приложения 2012 рус" xfId="1080"/>
    <cellStyle name="_Приложение 02 русс на 16.04.2009 г. 1 сессия_Приложение 1-18 рус пост посл 20.10._Прилож.к бюдж 2010г._Приложение_2010-2012 каз_март_Приложение_пост_каз_авг_приложения 2012 рус 2" xfId="6165"/>
    <cellStyle name="_Приложение 02 русс на 16.04.2009 г. 1 сессия_Приложение 1-18 рус пост посл 20.10._Прилож.к бюдж 2010г._Приложение_2010-2012 каз_март_Приложение_пост_рус_авг" xfId="1081"/>
    <cellStyle name="_Приложение 02 русс на 16.04.2009 г. 1 сессия_Приложение 1-18 рус пост посл 20.10._Прилож.к бюдж 2010г._Приложение_2010-2012 каз_март_Приложение_пост_рус_авг 2" xfId="6166"/>
    <cellStyle name="_Приложение 02 русс на 16.04.2009 г. 1 сессия_Приложение 1-18 рус пост посл 20.10._Прилож.к бюдж 2010г._Приложение_2010-2012 каз_март_Приложение_пост_рус_авг_Анализ" xfId="1082"/>
    <cellStyle name="_Приложение 02 русс на 16.04.2009 г. 1 сессия_Приложение 1-18 рус пост посл 20.10._Прилож.к бюдж 2010г._Приложение_2010-2012 каз_март_Приложение_пост_рус_авг_Анализ 2" xfId="6167"/>
    <cellStyle name="_Приложение 02 русс на 16.04.2009 г. 1 сессия_Приложение 1-18 рус пост посл 20.10._Прилож.к бюдж 2010г._Приложение_2010-2012 каз_март_Приложение_пост_рус_авг_Анализ 3.03.2011г." xfId="1083"/>
    <cellStyle name="_Приложение 02 русс на 16.04.2009 г. 1 сессия_Приложение 1-18 рус пост посл 20.10._Прилож.к бюдж 2010г._Приложение_2010-2012 каз_март_Приложение_пост_рус_авг_Анализ 6.03.2011г." xfId="1084"/>
    <cellStyle name="_Приложение 02 русс на 16.04.2009 г. 1 сессия_Приложение 1-18 рус пост посл 20.10._Прилож.к бюдж 2010г._Приложение_2010-2012 каз_март_Приложение_пост_рус_авг_Анализ 9.03.2011г." xfId="1085"/>
    <cellStyle name="_Приложение 02 русс на 16.04.2009 г. 1 сессия_Приложение 1-18 рус пост посл 20.10._Прилож.к бюдж 2010г._Приложение_2010-2012 каз_март_Приложение_пост_рус_авг_Анализ_Приложение_рус _2012-2014_29,30" xfId="1086"/>
    <cellStyle name="_Приложение 02 русс на 16.04.2009 г. 1 сессия_Приложение 1-18 рус пост посл 20.10._Прилож.к бюдж 2010г._Приложение_2010-2012 каз_март_Приложение_пост_рус_авг_Анализ_Приложение_рус _2012-2014_29,30 2" xfId="6168"/>
    <cellStyle name="_Приложение 02 русс на 16.04.2009 г. 1 сессия_Приложение 1-18 рус пост посл 20.10._Прилож.к бюдж 2010г._Приложение_2010-2012 каз_март_Приложение_пост_рус_авг_Пр 4     11.05.11. ИКС" xfId="1087"/>
    <cellStyle name="_Приложение 02 русс на 16.04.2009 г. 1 сессия_Приложение 1-18 рус пост посл 20.10._Прилож.к бюдж 2010г._Приложение_2010-2012 каз_март_Приложение_пост_рус_авг_Пр 4     11.05.11. ИКС 2" xfId="6169"/>
    <cellStyle name="_Приложение 02 русс на 16.04.2009 г. 1 сессия_Приложение 1-18 рус пост посл 20.10._Прилож.к бюдж 2010г._Приложение_2010-2012 каз_март_Приложение_пост_рус_авг_Пр 4     11.05.11. ИКС_Приложение_рус _2012-2014_29,30" xfId="1088"/>
    <cellStyle name="_Приложение 02 русс на 16.04.2009 г. 1 сессия_Приложение 1-18 рус пост посл 20.10._Прилож.к бюдж 2010г._Приложение_2010-2012 каз_март_Приложение_пост_рус_авг_Пр 4     11.05.11. ИКС_Приложение_рус _2012-2014_29,30 2" xfId="6170"/>
    <cellStyle name="_Приложение 02 русс на 16.04.2009 г. 1 сессия_Приложение 1-18 рус пост посл 20.10._Прилож.к бюдж 2010г._Приложение_2010-2012 каз_март_Приложение_пост_рус_авг_Приложение 4 русс,каз 16.03.11. посл" xfId="1089"/>
    <cellStyle name="_Приложение 02 русс на 16.04.2009 г. 1 сессия_Приложение 1-18 рус пост посл 20.10._Прилож.к бюдж 2010г._Приложение_2010-2012 каз_март_Приложение_пост_рус_авг_Приложение 4 русс,каз 16.03.11. посл 2" xfId="6171"/>
    <cellStyle name="_Приложение 02 русс на 16.04.2009 г. 1 сессия_Приложение 1-18 рус пост посл 20.10._Прилож.к бюдж 2010г._Приложение_2010-2012 каз_март_Приложение_пост_рус_авг_Приложение 4 русс,каз 16.03.11. посл_Приложение_рус _2012-2014_29,30" xfId="1090"/>
    <cellStyle name="_Приложение 02 русс на 16.04.2009 г. 1 сессия_Приложение 1-18 рус пост посл 20.10._Прилож.к бюдж 2010г._Приложение_2010-2012 каз_март_Приложение_пост_рус_авг_Приложение 4 русс,каз 16.03.11. посл_Приложение_рус _2012-2014_29,30 2" xfId="6172"/>
    <cellStyle name="_Приложение 02 русс на 16.04.2009 г. 1 сессия_Приложение 1-18 рус пост посл 20.10._Прилож.к бюдж 2010г._Приложение_2010-2012 каз_март_Приложение_пост_рус_авг_Приложение_реал_рус 2011-2013 Уточнение" xfId="1091"/>
    <cellStyle name="_Приложение 02 русс на 16.04.2009 г. 1 сессия_Приложение 1-18 рус пост посл 20.10._Прилож.к бюдж 2010г._Приложение_2010-2012 каз_март_Приложение_пост_рус_авг_Приложение_реал_рус 2011-2013 Уточнение 2" xfId="6173"/>
    <cellStyle name="_Приложение 02 русс на 16.04.2009 г. 1 сессия_Приложение 1-18 рус пост посл 20.10._Прилож.к бюдж 2010г._Приложение_2010-2012 каз_март_Приложение_пост_рус_авг_Приложение_реал_рус 2011-2013 Уточнение_Приложение_рус _2012-2014_29,30" xfId="1092"/>
    <cellStyle name="_Приложение 02 русс на 16.04.2009 г. 1 сессия_Приложение 1-18 рус пост посл 20.10._Прилож.к бюдж 2010г._Приложение_2010-2012 каз_март_Приложение_пост_рус_авг_Приложение_реал_рус 2011-2013 Уточнение_Приложение_рус _2012-2014_29,30 2" xfId="6174"/>
    <cellStyle name="_Приложение 02 русс на 16.04.2009 г. 1 сессия_Приложение 1-18 рус пост посл 20.10._Прилож.к бюдж 2010г._Приложение_2010-2012 каз_март_Приложение_пост_рус_авг_Приложение_рус _2012-2014_29,30" xfId="1093"/>
    <cellStyle name="_Приложение 02 русс на 16.04.2009 г. 1 сессия_Приложение 1-18 рус пост посл 20.10._Прилож.к бюдж 2010г._Приложение_2010-2012 каз_март_Приложение_пост_рус_авг_Приложение_рус _2012-2014_29,30 2" xfId="6175"/>
    <cellStyle name="_Приложение 02 русс на 16.04.2009 г. 1 сессия_Приложение 1-18 рус пост посл 20.10._Прилож.к бюдж 2010г._Приложение_2010-2012 каз_март_Приложение_пост_рус_авг_приложения 2012 рус" xfId="1094"/>
    <cellStyle name="_Приложение 02 русс на 16.04.2009 г. 1 сессия_Приложение 1-18 рус пост посл 20.10._Прилож.к бюдж 2010г._Приложение_2010-2012 каз_март_Приложение_пост_рус_авг_приложения 2012 рус 2" xfId="6176"/>
    <cellStyle name="_Приложение 02 русс на 16.04.2009 г. 1 сессия_Приложение 1-18 рус пост посл 20.10._Прилож.к бюдж 2010г._Приложение_2010-2012 каз_март_Приложение_реал_рус 2011-2013 Уточнение" xfId="1095"/>
    <cellStyle name="_Приложение 02 русс на 16.04.2009 г. 1 сессия_Приложение 1-18 рус пост посл 20.10._Прилож.к бюдж 2010г._Приложение_2010-2012 каз_март_Приложение_реал_рус 2011-2013 Уточнение 2" xfId="6177"/>
    <cellStyle name="_Приложение 02 русс на 16.04.2009 г. 1 сессия_Приложение 1-18 рус пост посл 20.10._Прилож.к бюдж 2010г._Приложение_2010-2012 каз_март_Приложение_реал_рус 2011-2013 Уточнение_Приложение_рус _2012-2014_29,30" xfId="1096"/>
    <cellStyle name="_Приложение 02 русс на 16.04.2009 г. 1 сессия_Приложение 1-18 рус пост посл 20.10._Прилож.к бюдж 2010г._Приложение_2010-2012 каз_март_Приложение_реал_рус 2011-2013 Уточнение_Приложение_рус _2012-2014_29,30 2" xfId="6178"/>
    <cellStyle name="_Приложение 02 русс на 16.04.2009 г. 1 сессия_Приложение 1-18 рус пост посл 20.10._Прилож.к бюдж 2010г._Приложение_2010-2012 каз_март_Приложение_рус _2012-2014_29,30" xfId="1097"/>
    <cellStyle name="_Приложение 02 русс на 16.04.2009 г. 1 сессия_Приложение 1-18 рус пост посл 20.10._Прилож.к бюдж 2010г._Приложение_2010-2012 каз_март_Приложение_рус _2012-2014_29,30 2" xfId="6179"/>
    <cellStyle name="_Приложение 02 русс на 16.04.2009 г. 1 сессия_Приложение 1-18 рус пост посл 20.10._Прилож.к бюдж 2010г._Приложение_2010-2012 каз_март_приложения 2012 рус" xfId="1098"/>
    <cellStyle name="_Приложение 02 русс на 16.04.2009 г. 1 сессия_Приложение 1-18 рус пост посл 20.10._Прилож.к бюдж 2010г._Приложение_2010-2012 каз_март_приложения 2012 рус 2" xfId="6180"/>
    <cellStyle name="_Приложение 02 русс на 16.04.2009 г. 1 сессия_Приложение 1-18 рус пост посл 20.10._Прилож.к бюдж 2010г._Приложение_2010-2012 рус  КОРРЕКТИРОВКА" xfId="1099"/>
    <cellStyle name="_Приложение 02 русс на 16.04.2009 г. 1 сессия_Приложение 1-18 рус пост посл 20.10._Прилож.к бюдж 2010г._Приложение_2010-2012 рус  КОРРЕКТИРОВКА 2" xfId="6181"/>
    <cellStyle name="_Приложение 02 русс на 16.04.2009 г. 1 сессия_Приложение 1-18 рус пост посл 20.10._Прилож.к бюдж 2010г._Приложение_2010-2012 рус  КОРРЕКТИРОВКА_Анализ" xfId="1100"/>
    <cellStyle name="_Приложение 02 русс на 16.04.2009 г. 1 сессия_Приложение 1-18 рус пост посл 20.10._Прилож.к бюдж 2010г._Приложение_2010-2012 рус  КОРРЕКТИРОВКА_Анализ 2" xfId="6182"/>
    <cellStyle name="_Приложение 02 русс на 16.04.2009 г. 1 сессия_Приложение 1-18 рус пост посл 20.10._Прилож.к бюдж 2010г._Приложение_2010-2012 рус  КОРРЕКТИРОВКА_Анализ 3.03.2011г." xfId="1101"/>
    <cellStyle name="_Приложение 02 русс на 16.04.2009 г. 1 сессия_Приложение 1-18 рус пост посл 20.10._Прилож.к бюдж 2010г._Приложение_2010-2012 рус  КОРРЕКТИРОВКА_Анализ 6.03.2011г." xfId="1102"/>
    <cellStyle name="_Приложение 02 русс на 16.04.2009 г. 1 сессия_Приложение 1-18 рус пост посл 20.10._Прилож.к бюдж 2010г._Приложение_2010-2012 рус  КОРРЕКТИРОВКА_Анализ 9.03.2011г." xfId="1103"/>
    <cellStyle name="_Приложение 02 русс на 16.04.2009 г. 1 сессия_Приложение 1-18 рус пост посл 20.10._Прилож.к бюдж 2010г._Приложение_2010-2012 рус  КОРРЕКТИРОВКА_Анализ_Приложение_рус _2012-2014_29,30" xfId="1104"/>
    <cellStyle name="_Приложение 02 русс на 16.04.2009 г. 1 сессия_Приложение 1-18 рус пост посл 20.10._Прилож.к бюдж 2010г._Приложение_2010-2012 рус  КОРРЕКТИРОВКА_Анализ_Приложение_рус _2012-2014_29,30 2" xfId="6183"/>
    <cellStyle name="_Приложение 02 русс на 16.04.2009 г. 1 сессия_Приложение 1-18 рус пост посл 20.10._Прилож.к бюдж 2010г._Приложение_2010-2012 рус  КОРРЕКТИРОВКА_Пр 4     11.05.11. ИКС" xfId="1105"/>
    <cellStyle name="_Приложение 02 русс на 16.04.2009 г. 1 сессия_Приложение 1-18 рус пост посл 20.10._Прилож.к бюдж 2010г._Приложение_2010-2012 рус  КОРРЕКТИРОВКА_Пр 4     11.05.11. ИКС 2" xfId="6184"/>
    <cellStyle name="_Приложение 02 русс на 16.04.2009 г. 1 сессия_Приложение 1-18 рус пост посл 20.10._Прилож.к бюдж 2010г._Приложение_2010-2012 рус  КОРРЕКТИРОВКА_Пр 4     11.05.11. ИКС_Приложение_рус _2012-2014_29,30" xfId="1106"/>
    <cellStyle name="_Приложение 02 русс на 16.04.2009 г. 1 сессия_Приложение 1-18 рус пост посл 20.10._Прилож.к бюдж 2010г._Приложение_2010-2012 рус  КОРРЕКТИРОВКА_Пр 4     11.05.11. ИКС_Приложение_рус _2012-2014_29,30 2" xfId="6185"/>
    <cellStyle name="_Приложение 02 русс на 16.04.2009 г. 1 сессия_Приложение 1-18 рус пост посл 20.10._Прилож.к бюдж 2010г._Приложение_2010-2012 рус  КОРРЕКТИРОВКА_Приложение 4 русс,каз 16.03.11. посл" xfId="1107"/>
    <cellStyle name="_Приложение 02 русс на 16.04.2009 г. 1 сессия_Приложение 1-18 рус пост посл 20.10._Прилож.к бюдж 2010г._Приложение_2010-2012 рус  КОРРЕКТИРОВКА_Приложение 4 русс,каз 16.03.11. посл 2" xfId="6186"/>
    <cellStyle name="_Приложение 02 русс на 16.04.2009 г. 1 сессия_Приложение 1-18 рус пост посл 20.10._Прилож.к бюдж 2010г._Приложение_2010-2012 рус  КОРРЕКТИРОВКА_Приложение 4 русс,каз 16.03.11. посл_Приложение_рус _2012-2014_29,30" xfId="1108"/>
    <cellStyle name="_Приложение 02 русс на 16.04.2009 г. 1 сессия_Приложение 1-18 рус пост посл 20.10._Прилож.к бюдж 2010г._Приложение_2010-2012 рус  КОРРЕКТИРОВКА_Приложение 4 русс,каз 16.03.11. посл_Приложение_рус _2012-2014_29,30 2" xfId="6187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" xfId="1109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 2" xfId="6188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Анализ" xfId="1110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Анализ 2" xfId="6189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Анализ 3.03.2011г." xfId="1111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Анализ 6.03.2011г." xfId="1112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Анализ 9.03.2011г." xfId="1113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Анализ_Приложение_рус _2012-2014_29,30" xfId="1114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Анализ_Приложение_рус _2012-2014_29,30 2" xfId="6190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Пр 4     11.05.11. ИКС" xfId="1115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Пр 4     11.05.11. ИКС 2" xfId="6191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Пр 4     11.05.11. ИКС_Приложение_рус _2012-2014_29,30" xfId="1116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Пр 4     11.05.11. ИКС_Приложение_рус _2012-2014_29,30 2" xfId="6192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Приложение 4 русс,каз 16.03.11. посл" xfId="1117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Приложение 4 русс,каз 16.03.11. посл 2" xfId="6193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Приложение 4 русс,каз 16.03.11. посл_Приложение_рус _2012-2014_29,30" xfId="1118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Приложение 4 русс,каз 16.03.11. посл_Приложение_рус _2012-2014_29,30 2" xfId="6194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Приложение_реал_рус 2011-2013 Уточнение" xfId="1119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Приложение_реал_рус 2011-2013 Уточнение 2" xfId="6195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Приложение_реал_рус 2011-2013 Уточнение_Приложение_рус _2012-2014_29,30" xfId="1120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Приложение_реал_рус 2011-2013 Уточнение_Приложение_рус _2012-2014_29,30 2" xfId="6196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Приложение_рус _2012-2014_29,30" xfId="1121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Приложение_рус _2012-2014_29,30 2" xfId="6197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приложения 2012 рус" xfId="1122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приложения 2012 рус 2" xfId="6198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" xfId="1123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 2" xfId="6199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Анализ" xfId="1124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Анализ 2" xfId="6200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Анализ 3.03.2011г." xfId="1125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Анализ 6.03.2011г." xfId="1126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Анализ 9.03.2011г." xfId="1127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Анализ_Приложение_рус _2012-2014_29,30" xfId="1128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Анализ_Приложение_рус _2012-2014_29,30 2" xfId="6201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Пр 4     11.05.11. ИКС" xfId="1129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Пр 4     11.05.11. ИКС 2" xfId="6202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Пр 4     11.05.11. ИКС_Приложение_рус _2012-2014_29,30" xfId="1130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Пр 4     11.05.11. ИКС_Приложение_рус _2012-2014_29,30 2" xfId="6203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Приложение 4 русс,каз 16.03.11. посл" xfId="1131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Приложение 4 русс,каз 16.03.11. посл 2" xfId="6204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Приложение 4 русс,каз 16.03.11. посл_Приложение_рус _2012-2014_29,30" xfId="1132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Приложение 4 русс,каз 16.03.11. посл_Приложение_рус _2012-2014_29,30 2" xfId="6205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Приложение_реал_рус 2011-2013 Уточнение" xfId="1133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Приложение_реал_рус 2011-2013 Уточнение 2" xfId="6206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Приложение_реал_рус 2011-2013 Уточнение_Приложение_рус _2012-2014_29,30" xfId="1134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Приложение_реал_рус 2011-2013 Уточнение_Приложение_рус _2012-2014_29,30 2" xfId="6207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Приложение_рус _2012-2014_29,30" xfId="1135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Приложение_рус _2012-2014_29,30 2" xfId="6208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приложения 2012 рус" xfId="1136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приложения 2012 рус 2" xfId="6209"/>
    <cellStyle name="_Приложение 02 русс на 16.04.2009 г. 1 сессия_Приложение 1-18 рус пост посл 20.10._Прилож.к бюдж 2010г._Приложение_2010-2012 рус  КОРРЕКТИРОВКА_Приложение_реал_рус 2011-2013 Уточнение" xfId="1137"/>
    <cellStyle name="_Приложение 02 русс на 16.04.2009 г. 1 сессия_Приложение 1-18 рус пост посл 20.10._Прилож.к бюдж 2010г._Приложение_2010-2012 рус  КОРРЕКТИРОВКА_Приложение_реал_рус 2011-2013 Уточнение 2" xfId="6210"/>
    <cellStyle name="_Приложение 02 русс на 16.04.2009 г. 1 сессия_Приложение 1-18 рус пост посл 20.10._Прилож.к бюдж 2010г._Приложение_2010-2012 рус  КОРРЕКТИРОВКА_Приложение_реал_рус 2011-2013 Уточнение_Приложение_рус _2012-2014_29,30" xfId="1138"/>
    <cellStyle name="_Приложение 02 русс на 16.04.2009 г. 1 сессия_Приложение 1-18 рус пост посл 20.10._Прилож.к бюдж 2010г._Приложение_2010-2012 рус  КОРРЕКТИРОВКА_Приложение_реал_рус 2011-2013 Уточнение_Приложение_рус _2012-2014_29,30 2" xfId="6211"/>
    <cellStyle name="_Приложение 02 русс на 16.04.2009 г. 1 сессия_Приложение 1-18 рус пост посл 20.10._Прилож.к бюдж 2010г._Приложение_2010-2012 рус  КОРРЕКТИРОВКА_Приложение_рус _2012-2014_29,30" xfId="1139"/>
    <cellStyle name="_Приложение 02 русс на 16.04.2009 г. 1 сессия_Приложение 1-18 рус пост посл 20.10._Прилож.к бюдж 2010г._Приложение_2010-2012 рус  КОРРЕКТИРОВКА_Приложение_рус _2012-2014_29,30 2" xfId="6212"/>
    <cellStyle name="_Приложение 02 русс на 16.04.2009 г. 1 сессия_Приложение 1-18 рус пост посл 20.10._Прилож.к бюдж 2010г._Приложение_2010-2012 рус  КОРРЕКТИРОВКА_приложения 2012 рус" xfId="1140"/>
    <cellStyle name="_Приложение 02 русс на 16.04.2009 г. 1 сессия_Приложение 1-18 рус пост посл 20.10._Прилож.к бюдж 2010г._Приложение_2010-2012 рус  КОРРЕКТИРОВКА_приложения 2012 рус 2" xfId="6213"/>
    <cellStyle name="_Приложение 02 русс на 16.04.2009 г. 1 сессия_Приложение 1-18 рус пост посл 20.10._Прилож.к бюдж 2010г._Приложение_2010-2012 рус 04.08.10" xfId="1141"/>
    <cellStyle name="_Приложение 02 русс на 16.04.2009 г. 1 сессия_Приложение 1-18 рус пост посл 20.10._Прилож.к бюдж 2010г._Приложение_2010-2012 рус 04.08.10 2" xfId="6214"/>
    <cellStyle name="_Приложение 02 русс на 16.04.2009 г. 1 сессия_Приложение 1-18 рус пост посл 20.10._Прилож.к бюдж 2010г._Приложение_2010-2012 рус 04.08.10_Анализ" xfId="1142"/>
    <cellStyle name="_Приложение 02 русс на 16.04.2009 г. 1 сессия_Приложение 1-18 рус пост посл 20.10._Прилож.к бюдж 2010г._Приложение_2010-2012 рус 04.08.10_Анализ 2" xfId="6215"/>
    <cellStyle name="_Приложение 02 русс на 16.04.2009 г. 1 сессия_Приложение 1-18 рус пост посл 20.10._Прилож.к бюдж 2010г._Приложение_2010-2012 рус 04.08.10_Анализ 3.03.2011г." xfId="1143"/>
    <cellStyle name="_Приложение 02 русс на 16.04.2009 г. 1 сессия_Приложение 1-18 рус пост посл 20.10._Прилож.к бюдж 2010г._Приложение_2010-2012 рус 04.08.10_Анализ 6.03.2011г." xfId="1144"/>
    <cellStyle name="_Приложение 02 русс на 16.04.2009 г. 1 сессия_Приложение 1-18 рус пост посл 20.10._Прилож.к бюдж 2010г._Приложение_2010-2012 рус 04.08.10_Анализ 9.03.2011г." xfId="1145"/>
    <cellStyle name="_Приложение 02 русс на 16.04.2009 г. 1 сессия_Приложение 1-18 рус пост посл 20.10._Прилож.к бюдж 2010г._Приложение_2010-2012 рус 04.08.10_Анализ_Приложение_рус _2012-2014_29,30" xfId="1146"/>
    <cellStyle name="_Приложение 02 русс на 16.04.2009 г. 1 сессия_Приложение 1-18 рус пост посл 20.10._Прилож.к бюдж 2010г._Приложение_2010-2012 рус 04.08.10_Анализ_Приложение_рус _2012-2014_29,30 2" xfId="6216"/>
    <cellStyle name="_Приложение 02 русс на 16.04.2009 г. 1 сессия_Приложение 1-18 рус пост посл 20.10._Прилож.к бюдж 2010г._Приложение_2010-2012 рус 04.08.10_Пр 4     11.05.11. ИКС" xfId="1147"/>
    <cellStyle name="_Приложение 02 русс на 16.04.2009 г. 1 сессия_Приложение 1-18 рус пост посл 20.10._Прилож.к бюдж 2010г._Приложение_2010-2012 рус 04.08.10_Пр 4     11.05.11. ИКС 2" xfId="6217"/>
    <cellStyle name="_Приложение 02 русс на 16.04.2009 г. 1 сессия_Приложение 1-18 рус пост посл 20.10._Прилож.к бюдж 2010г._Приложение_2010-2012 рус 04.08.10_Пр 4     11.05.11. ИКС_Приложение_рус _2012-2014_29,30" xfId="1148"/>
    <cellStyle name="_Приложение 02 русс на 16.04.2009 г. 1 сессия_Приложение 1-18 рус пост посл 20.10._Прилож.к бюдж 2010г._Приложение_2010-2012 рус 04.08.10_Пр 4     11.05.11. ИКС_Приложение_рус _2012-2014_29,30 2" xfId="6218"/>
    <cellStyle name="_Приложение 02 русс на 16.04.2009 г. 1 сессия_Приложение 1-18 рус пост посл 20.10._Прилож.к бюдж 2010г._Приложение_2010-2012 рус 04.08.10_Приложение 4 русс,каз 16.03.11. посл" xfId="1149"/>
    <cellStyle name="_Приложение 02 русс на 16.04.2009 г. 1 сессия_Приложение 1-18 рус пост посл 20.10._Прилож.к бюдж 2010г._Приложение_2010-2012 рус 04.08.10_Приложение 4 русс,каз 16.03.11. посл 2" xfId="6219"/>
    <cellStyle name="_Приложение 02 русс на 16.04.2009 г. 1 сессия_Приложение 1-18 рус пост посл 20.10._Прилож.к бюдж 2010г._Приложение_2010-2012 рус 04.08.10_Приложение 4 русс,каз 16.03.11. посл_Приложение_рус _2012-2014_29,30" xfId="1150"/>
    <cellStyle name="_Приложение 02 русс на 16.04.2009 г. 1 сессия_Приложение 1-18 рус пост посл 20.10._Прилож.к бюдж 2010г._Приложение_2010-2012 рус 04.08.10_Приложение 4 русс,каз 16.03.11. посл_Приложение_рус _2012-2014_29,30 2" xfId="6220"/>
    <cellStyle name="_Приложение 02 русс на 16.04.2009 г. 1 сессия_Приложение 1-18 рус пост посл 20.10._Прилож.к бюдж 2010г._Приложение_2010-2012 рус 04.08.10_Приложение_реал_рус 2011-2013 Уточнение" xfId="1151"/>
    <cellStyle name="_Приложение 02 русс на 16.04.2009 г. 1 сессия_Приложение 1-18 рус пост посл 20.10._Прилож.к бюдж 2010г._Приложение_2010-2012 рус 04.08.10_Приложение_реал_рус 2011-2013 Уточнение 2" xfId="6221"/>
    <cellStyle name="_Приложение 02 русс на 16.04.2009 г. 1 сессия_Приложение 1-18 рус пост посл 20.10._Прилож.к бюдж 2010г._Приложение_2010-2012 рус 04.08.10_Приложение_реал_рус 2011-2013 Уточнение_Приложение_рус _2012-2014_29,30" xfId="1152"/>
    <cellStyle name="_Приложение 02 русс на 16.04.2009 г. 1 сессия_Приложение 1-18 рус пост посл 20.10._Прилож.к бюдж 2010г._Приложение_2010-2012 рус 04.08.10_Приложение_реал_рус 2011-2013 Уточнение_Приложение_рус _2012-2014_29,30 2" xfId="6222"/>
    <cellStyle name="_Приложение 02 русс на 16.04.2009 г. 1 сессия_Приложение 1-18 рус пост посл 20.10._Прилож.к бюдж 2010г._Приложение_2010-2012 рус 04.08.10_Приложение_рус _2012-2014_29,30" xfId="1153"/>
    <cellStyle name="_Приложение 02 русс на 16.04.2009 г. 1 сессия_Приложение 1-18 рус пост посл 20.10._Прилож.к бюдж 2010г._Приложение_2010-2012 рус 04.08.10_Приложение_рус _2012-2014_29,30 2" xfId="6223"/>
    <cellStyle name="_Приложение 02 русс на 16.04.2009 г. 1 сессия_Приложение 1-18 рус пост посл 20.10._Прилож.к бюдж 2010г._Приложение_2010-2012 рус 04.08.10_приложения 2012 рус" xfId="1154"/>
    <cellStyle name="_Приложение 02 русс на 16.04.2009 г. 1 сессия_Приложение 1-18 рус пост посл 20.10._Прилож.к бюдж 2010г._Приложение_2010-2012 рус 04.08.10_приложения 2012 рус 2" xfId="6224"/>
    <cellStyle name="_Приложение 02 русс на 16.04.2009 г. 1 сессия_Приложение 1-18 рус пост посл 20.10._Прилож.к бюдж 2010г._Приложение_2010-2012 рус март" xfId="1155"/>
    <cellStyle name="_Приложение 02 русс на 16.04.2009 г. 1 сессия_Приложение 1-18 рус пост посл 20.10._Прилож.к бюдж 2010г._Приложение_2010-2012 рус март 2" xfId="6225"/>
    <cellStyle name="_Приложение 02 русс на 16.04.2009 г. 1 сессия_Приложение 1-18 рус пост посл 20.10._Прилож.к бюдж 2010г._Приложение_2010-2012 рус март_Анализ" xfId="1156"/>
    <cellStyle name="_Приложение 02 русс на 16.04.2009 г. 1 сессия_Приложение 1-18 рус пост посл 20.10._Прилож.к бюдж 2010г._Приложение_2010-2012 рус март_Анализ 2" xfId="6226"/>
    <cellStyle name="_Приложение 02 русс на 16.04.2009 г. 1 сессия_Приложение 1-18 рус пост посл 20.10._Прилож.к бюдж 2010г._Приложение_2010-2012 рус март_Анализ 3.03.2011г." xfId="1157"/>
    <cellStyle name="_Приложение 02 русс на 16.04.2009 г. 1 сессия_Приложение 1-18 рус пост посл 20.10._Прилож.к бюдж 2010г._Приложение_2010-2012 рус март_Анализ 6.03.2011г." xfId="1158"/>
    <cellStyle name="_Приложение 02 русс на 16.04.2009 г. 1 сессия_Приложение 1-18 рус пост посл 20.10._Прилож.к бюдж 2010г._Приложение_2010-2012 рус март_Анализ 9.03.2011г." xfId="1159"/>
    <cellStyle name="_Приложение 02 русс на 16.04.2009 г. 1 сессия_Приложение 1-18 рус пост посл 20.10._Прилож.к бюдж 2010г._Приложение_2010-2012 рус март_Анализ_Приложение_рус _2012-2014_29,30" xfId="1160"/>
    <cellStyle name="_Приложение 02 русс на 16.04.2009 г. 1 сессия_Приложение 1-18 рус пост посл 20.10._Прилож.к бюдж 2010г._Приложение_2010-2012 рус март_Анализ_Приложение_рус _2012-2014_29,30 2" xfId="6227"/>
    <cellStyle name="_Приложение 02 русс на 16.04.2009 г. 1 сессия_Приложение 1-18 рус пост посл 20.10._Прилож.к бюдж 2010г._Приложение_2010-2012 рус март_Пр 4     11.05.11. ИКС" xfId="1161"/>
    <cellStyle name="_Приложение 02 русс на 16.04.2009 г. 1 сессия_Приложение 1-18 рус пост посл 20.10._Прилож.к бюдж 2010г._Приложение_2010-2012 рус март_Пр 4     11.05.11. ИКС 2" xfId="6228"/>
    <cellStyle name="_Приложение 02 русс на 16.04.2009 г. 1 сессия_Приложение 1-18 рус пост посл 20.10._Прилож.к бюдж 2010г._Приложение_2010-2012 рус март_Пр 4     11.05.11. ИКС_Приложение_рус _2012-2014_29,30" xfId="1162"/>
    <cellStyle name="_Приложение 02 русс на 16.04.2009 г. 1 сессия_Приложение 1-18 рус пост посл 20.10._Прилож.к бюдж 2010г._Приложение_2010-2012 рус март_Пр 4     11.05.11. ИКС_Приложение_рус _2012-2014_29,30 2" xfId="6229"/>
    <cellStyle name="_Приложение 02 русс на 16.04.2009 г. 1 сессия_Приложение 1-18 рус пост посл 20.10._Прилож.к бюдж 2010г._Приложение_2010-2012 рус март_Приложение 4 русс,каз 16.03.11. посл" xfId="1163"/>
    <cellStyle name="_Приложение 02 русс на 16.04.2009 г. 1 сессия_Приложение 1-18 рус пост посл 20.10._Прилож.к бюдж 2010г._Приложение_2010-2012 рус март_Приложение 4 русс,каз 16.03.11. посл 2" xfId="6230"/>
    <cellStyle name="_Приложение 02 русс на 16.04.2009 г. 1 сессия_Приложение 1-18 рус пост посл 20.10._Прилож.к бюдж 2010г._Приложение_2010-2012 рус март_Приложение 4 русс,каз 16.03.11. посл_Приложение_рус _2012-2014_29,30" xfId="1164"/>
    <cellStyle name="_Приложение 02 русс на 16.04.2009 г. 1 сессия_Приложение 1-18 рус пост посл 20.10._Прилож.к бюдж 2010г._Приложение_2010-2012 рус март_Приложение 4 русс,каз 16.03.11. посл_Приложение_рус _2012-2014_29,30 2" xfId="6231"/>
    <cellStyle name="_Приложение 02 русс на 16.04.2009 г. 1 сессия_Приложение 1-18 рус пост посл 20.10._Прилож.к бюдж 2010г._Приложение_2010-2012 рус март_Приложение_2010-2012 рус 04.08.10" xfId="1165"/>
    <cellStyle name="_Приложение 02 русс на 16.04.2009 г. 1 сессия_Приложение 1-18 рус пост посл 20.10._Прилож.к бюдж 2010г._Приложение_2010-2012 рус март_Приложение_2010-2012 рус 04.08.10 2" xfId="6232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Анализ" xfId="1166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Анализ 2" xfId="6233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Анализ 3.03.2011г." xfId="1167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Анализ 6.03.2011г." xfId="1168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Анализ 9.03.2011г." xfId="1169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Анализ_Приложение_рус _2012-2014_29,30" xfId="1170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Анализ_Приложение_рус _2012-2014_29,30 2" xfId="6234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Пр 4     11.05.11. ИКС" xfId="1171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Пр 4     11.05.11. ИКС 2" xfId="6235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Пр 4     11.05.11. ИКС_Приложение_рус _2012-2014_29,30" xfId="1172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Пр 4     11.05.11. ИКС_Приложение_рус _2012-2014_29,30 2" xfId="6236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Приложение 4 русс,каз 16.03.11. посл" xfId="1173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Приложение 4 русс,каз 16.03.11. посл 2" xfId="6237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Приложение 4 русс,каз 16.03.11. посл_Приложение_рус _2012-2014_29,30" xfId="1174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Приложение 4 русс,каз 16.03.11. посл_Приложение_рус _2012-2014_29,30 2" xfId="6238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Приложение_реал_рус 2011-2013 Уточнение" xfId="1175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Приложение_реал_рус 2011-2013 Уточнение 2" xfId="6239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Приложение_реал_рус 2011-2013 Уточнение_Приложение_рус _2012-2014_29,30" xfId="1176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Приложение_реал_рус 2011-2013 Уточнение_Приложение_рус _2012-2014_29,30 2" xfId="6240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Приложение_рус _2012-2014_29,30" xfId="1177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Приложение_рус _2012-2014_29,30 2" xfId="6241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приложения 2012 рус" xfId="1178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приложения 2012 рус 2" xfId="6242"/>
    <cellStyle name="_Приложение 02 русс на 16.04.2009 г. 1 сессия_Приложение 1-18 рус пост посл 20.10._Прилож.к бюдж 2010г._Приложение_2010-2012 рус март_Приложение_пост_рус_авг" xfId="1179"/>
    <cellStyle name="_Приложение 02 русс на 16.04.2009 г. 1 сессия_Приложение 1-18 рус пост посл 20.10._Прилож.к бюдж 2010г._Приложение_2010-2012 рус март_Приложение_пост_рус_авг 2" xfId="6243"/>
    <cellStyle name="_Приложение 02 русс на 16.04.2009 г. 1 сессия_Приложение 1-18 рус пост посл 20.10._Прилож.к бюдж 2010г._Приложение_2010-2012 рус март_Приложение_пост_рус_авг_Анализ" xfId="1180"/>
    <cellStyle name="_Приложение 02 русс на 16.04.2009 г. 1 сессия_Приложение 1-18 рус пост посл 20.10._Прилож.к бюдж 2010г._Приложение_2010-2012 рус март_Приложение_пост_рус_авг_Анализ 2" xfId="6244"/>
    <cellStyle name="_Приложение 02 русс на 16.04.2009 г. 1 сессия_Приложение 1-18 рус пост посл 20.10._Прилож.к бюдж 2010г._Приложение_2010-2012 рус март_Приложение_пост_рус_авг_Анализ 3.03.2011г." xfId="1181"/>
    <cellStyle name="_Приложение 02 русс на 16.04.2009 г. 1 сессия_Приложение 1-18 рус пост посл 20.10._Прилож.к бюдж 2010г._Приложение_2010-2012 рус март_Приложение_пост_рус_авг_Анализ 6.03.2011г." xfId="1182"/>
    <cellStyle name="_Приложение 02 русс на 16.04.2009 г. 1 сессия_Приложение 1-18 рус пост посл 20.10._Прилож.к бюдж 2010г._Приложение_2010-2012 рус март_Приложение_пост_рус_авг_Анализ 9.03.2011г." xfId="1183"/>
    <cellStyle name="_Приложение 02 русс на 16.04.2009 г. 1 сессия_Приложение 1-18 рус пост посл 20.10._Прилож.к бюдж 2010г._Приложение_2010-2012 рус март_Приложение_пост_рус_авг_Анализ_Приложение_рус _2012-2014_29,30" xfId="1184"/>
    <cellStyle name="_Приложение 02 русс на 16.04.2009 г. 1 сессия_Приложение 1-18 рус пост посл 20.10._Прилож.к бюдж 2010г._Приложение_2010-2012 рус март_Приложение_пост_рус_авг_Анализ_Приложение_рус _2012-2014_29,30 2" xfId="6245"/>
    <cellStyle name="_Приложение 02 русс на 16.04.2009 г. 1 сессия_Приложение 1-18 рус пост посл 20.10._Прилож.к бюдж 2010г._Приложение_2010-2012 рус март_Приложение_пост_рус_авг_Пр 4     11.05.11. ИКС" xfId="1185"/>
    <cellStyle name="_Приложение 02 русс на 16.04.2009 г. 1 сессия_Приложение 1-18 рус пост посл 20.10._Прилож.к бюдж 2010г._Приложение_2010-2012 рус март_Приложение_пост_рус_авг_Пр 4     11.05.11. ИКС 2" xfId="6246"/>
    <cellStyle name="_Приложение 02 русс на 16.04.2009 г. 1 сессия_Приложение 1-18 рус пост посл 20.10._Прилож.к бюдж 2010г._Приложение_2010-2012 рус март_Приложение_пост_рус_авг_Пр 4     11.05.11. ИКС_Приложение_рус _2012-2014_29,30" xfId="1186"/>
    <cellStyle name="_Приложение 02 русс на 16.04.2009 г. 1 сессия_Приложение 1-18 рус пост посл 20.10._Прилож.к бюдж 2010г._Приложение_2010-2012 рус март_Приложение_пост_рус_авг_Пр 4     11.05.11. ИКС_Приложение_рус _2012-2014_29,30 2" xfId="6247"/>
    <cellStyle name="_Приложение 02 русс на 16.04.2009 г. 1 сессия_Приложение 1-18 рус пост посл 20.10._Прилож.к бюдж 2010г._Приложение_2010-2012 рус март_Приложение_пост_рус_авг_Приложение 4 русс,каз 16.03.11. посл" xfId="1187"/>
    <cellStyle name="_Приложение 02 русс на 16.04.2009 г. 1 сессия_Приложение 1-18 рус пост посл 20.10._Прилож.к бюдж 2010г._Приложение_2010-2012 рус март_Приложение_пост_рус_авг_Приложение 4 русс,каз 16.03.11. посл 2" xfId="6248"/>
    <cellStyle name="_Приложение 02 русс на 16.04.2009 г. 1 сессия_Приложение 1-18 рус пост посл 20.10._Прилож.к бюдж 2010г._Приложение_2010-2012 рус март_Приложение_пост_рус_авг_Приложение 4 русс,каз 16.03.11. посл_Приложение_рус _2012-2014_29,30" xfId="1188"/>
    <cellStyle name="_Приложение 02 русс на 16.04.2009 г. 1 сессия_Приложение 1-18 рус пост посл 20.10._Прилож.к бюдж 2010г._Приложение_2010-2012 рус март_Приложение_пост_рус_авг_Приложение 4 русс,каз 16.03.11. посл_Приложение_рус _2012-2014_29,30 2" xfId="6249"/>
    <cellStyle name="_Приложение 02 русс на 16.04.2009 г. 1 сессия_Приложение 1-18 рус пост посл 20.10._Прилож.к бюдж 2010г._Приложение_2010-2012 рус март_Приложение_пост_рус_авг_Приложение_реал_рус 2011-2013 Уточнение" xfId="1189"/>
    <cellStyle name="_Приложение 02 русс на 16.04.2009 г. 1 сессия_Приложение 1-18 рус пост посл 20.10._Прилож.к бюдж 2010г._Приложение_2010-2012 рус март_Приложение_пост_рус_авг_Приложение_реал_рус 2011-2013 Уточнение 2" xfId="6250"/>
    <cellStyle name="_Приложение 02 русс на 16.04.2009 г. 1 сессия_Приложение 1-18 рус пост посл 20.10._Прилож.к бюдж 2010г._Приложение_2010-2012 рус март_Приложение_пост_рус_авг_Приложение_реал_рус 2011-2013 Уточнение_Приложение_рус _2012-2014_29,30" xfId="1190"/>
    <cellStyle name="_Приложение 02 русс на 16.04.2009 г. 1 сессия_Приложение 1-18 рус пост посл 20.10._Прилож.к бюдж 2010г._Приложение_2010-2012 рус март_Приложение_пост_рус_авг_Приложение_реал_рус 2011-2013 Уточнение_Приложение_рус _2012-2014_29,30 2" xfId="6251"/>
    <cellStyle name="_Приложение 02 русс на 16.04.2009 г. 1 сессия_Приложение 1-18 рус пост посл 20.10._Прилож.к бюдж 2010г._Приложение_2010-2012 рус март_Приложение_пост_рус_авг_Приложение_рус _2012-2014_29,30" xfId="1191"/>
    <cellStyle name="_Приложение 02 русс на 16.04.2009 г. 1 сессия_Приложение 1-18 рус пост посл 20.10._Прилож.к бюдж 2010г._Приложение_2010-2012 рус март_Приложение_пост_рус_авг_Приложение_рус _2012-2014_29,30 2" xfId="6252"/>
    <cellStyle name="_Приложение 02 русс на 16.04.2009 г. 1 сессия_Приложение 1-18 рус пост посл 20.10._Прилож.к бюдж 2010г._Приложение_2010-2012 рус март_Приложение_пост_рус_авг_приложения 2012 рус" xfId="1192"/>
    <cellStyle name="_Приложение 02 русс на 16.04.2009 г. 1 сессия_Приложение 1-18 рус пост посл 20.10._Прилож.к бюдж 2010г._Приложение_2010-2012 рус март_Приложение_пост_рус_авг_приложения 2012 рус 2" xfId="6253"/>
    <cellStyle name="_Приложение 02 русс на 16.04.2009 г. 1 сессия_Приложение 1-18 рус пост посл 20.10._Прилож.к бюдж 2010г._Приложение_2010-2012 рус март_Приложение_реал_рус 2011-2013 Уточнение" xfId="1193"/>
    <cellStyle name="_Приложение 02 русс на 16.04.2009 г. 1 сессия_Приложение 1-18 рус пост посл 20.10._Прилож.к бюдж 2010г._Приложение_2010-2012 рус март_Приложение_реал_рус 2011-2013 Уточнение 2" xfId="6254"/>
    <cellStyle name="_Приложение 02 русс на 16.04.2009 г. 1 сессия_Приложение 1-18 рус пост посл 20.10._Прилож.к бюдж 2010г._Приложение_2010-2012 рус март_Приложение_реал_рус 2011-2013 Уточнение_Приложение_рус _2012-2014_29,30" xfId="1194"/>
    <cellStyle name="_Приложение 02 русс на 16.04.2009 г. 1 сессия_Приложение 1-18 рус пост посл 20.10._Прилож.к бюдж 2010г._Приложение_2010-2012 рус март_Приложение_реал_рус 2011-2013 Уточнение_Приложение_рус _2012-2014_29,30 2" xfId="6255"/>
    <cellStyle name="_Приложение 02 русс на 16.04.2009 г. 1 сессия_Приложение 1-18 рус пост посл 20.10._Прилож.к бюдж 2010г._Приложение_2010-2012 рус март_Приложение_рус _2012-2014_29,30" xfId="1195"/>
    <cellStyle name="_Приложение 02 русс на 16.04.2009 г. 1 сессия_Приложение 1-18 рус пост посл 20.10._Прилож.к бюдж 2010г._Приложение_2010-2012 рус март_Приложение_рус _2012-2014_29,30 2" xfId="6256"/>
    <cellStyle name="_Приложение 02 русс на 16.04.2009 г. 1 сессия_Приложение 1-18 рус пост посл 20.10._Прилож.к бюдж 2010г._Приложение_2010-2012 рус март_приложения 2012 рус" xfId="1196"/>
    <cellStyle name="_Приложение 02 русс на 16.04.2009 г. 1 сессия_Приложение 1-18 рус пост посл 20.10._Прилож.к бюдж 2010г._Приложение_2010-2012 рус март_приложения 2012 рус 2" xfId="6257"/>
    <cellStyle name="_Приложение 02 русс на 16.04.2009 г. 1 сессия_Приложение 1-18 рус пост посл 20.10._Прилож.к бюдж 2010г._Приложение_пост_каз_авг" xfId="1197"/>
    <cellStyle name="_Приложение 02 русс на 16.04.2009 г. 1 сессия_Приложение 1-18 рус пост посл 20.10._Прилож.к бюдж 2010г._Приложение_пост_каз_авг 2" xfId="6258"/>
    <cellStyle name="_Приложение 02 русс на 16.04.2009 г. 1 сессия_Приложение 1-18 рус пост посл 20.10._Прилож.к бюдж 2010г._Приложение_пост_каз_авг_Анализ" xfId="1198"/>
    <cellStyle name="_Приложение 02 русс на 16.04.2009 г. 1 сессия_Приложение 1-18 рус пост посл 20.10._Прилож.к бюдж 2010г._Приложение_пост_каз_авг_Анализ 2" xfId="6259"/>
    <cellStyle name="_Приложение 02 русс на 16.04.2009 г. 1 сессия_Приложение 1-18 рус пост посл 20.10._Прилож.к бюдж 2010г._Приложение_пост_каз_авг_Анализ 3.03.2011г." xfId="1199"/>
    <cellStyle name="_Приложение 02 русс на 16.04.2009 г. 1 сессия_Приложение 1-18 рус пост посл 20.10._Прилож.к бюдж 2010г._Приложение_пост_каз_авг_Анализ 6.03.2011г." xfId="1200"/>
    <cellStyle name="_Приложение 02 русс на 16.04.2009 г. 1 сессия_Приложение 1-18 рус пост посл 20.10._Прилож.к бюдж 2010г._Приложение_пост_каз_авг_Анализ 9.03.2011г." xfId="1201"/>
    <cellStyle name="_Приложение 02 русс на 16.04.2009 г. 1 сессия_Приложение 1-18 рус пост посл 20.10._Прилож.к бюдж 2010г._Приложение_пост_каз_авг_Анализ_Приложение_рус _2012-2014_29,30" xfId="1202"/>
    <cellStyle name="_Приложение 02 русс на 16.04.2009 г. 1 сессия_Приложение 1-18 рус пост посл 20.10._Прилож.к бюдж 2010г._Приложение_пост_каз_авг_Анализ_Приложение_рус _2012-2014_29,30 2" xfId="6260"/>
    <cellStyle name="_Приложение 02 русс на 16.04.2009 г. 1 сессия_Приложение 1-18 рус пост посл 20.10._Прилож.к бюдж 2010г._Приложение_пост_каз_авг_Пр 4     11.05.11. ИКС" xfId="1203"/>
    <cellStyle name="_Приложение 02 русс на 16.04.2009 г. 1 сессия_Приложение 1-18 рус пост посл 20.10._Прилож.к бюдж 2010г._Приложение_пост_каз_авг_Пр 4     11.05.11. ИКС 2" xfId="6261"/>
    <cellStyle name="_Приложение 02 русс на 16.04.2009 г. 1 сессия_Приложение 1-18 рус пост посл 20.10._Прилож.к бюдж 2010г._Приложение_пост_каз_авг_Пр 4     11.05.11. ИКС_Приложение_рус _2012-2014_29,30" xfId="1204"/>
    <cellStyle name="_Приложение 02 русс на 16.04.2009 г. 1 сессия_Приложение 1-18 рус пост посл 20.10._Прилож.к бюдж 2010г._Приложение_пост_каз_авг_Пр 4     11.05.11. ИКС_Приложение_рус _2012-2014_29,30 2" xfId="6262"/>
    <cellStyle name="_Приложение 02 русс на 16.04.2009 г. 1 сессия_Приложение 1-18 рус пост посл 20.10._Прилож.к бюдж 2010г._Приложение_пост_каз_авг_Приложение 4 русс,каз 16.03.11. посл" xfId="1205"/>
    <cellStyle name="_Приложение 02 русс на 16.04.2009 г. 1 сессия_Приложение 1-18 рус пост посл 20.10._Прилож.к бюдж 2010г._Приложение_пост_каз_авг_Приложение 4 русс,каз 16.03.11. посл 2" xfId="6263"/>
    <cellStyle name="_Приложение 02 русс на 16.04.2009 г. 1 сессия_Приложение 1-18 рус пост посл 20.10._Прилож.к бюдж 2010г._Приложение_пост_каз_авг_Приложение 4 русс,каз 16.03.11. посл_Приложение_рус _2012-2014_29,30" xfId="1206"/>
    <cellStyle name="_Приложение 02 русс на 16.04.2009 г. 1 сессия_Приложение 1-18 рус пост посл 20.10._Прилож.к бюдж 2010г._Приложение_пост_каз_авг_Приложение 4 русс,каз 16.03.11. посл_Приложение_рус _2012-2014_29,30 2" xfId="6264"/>
    <cellStyle name="_Приложение 02 русс на 16.04.2009 г. 1 сессия_Приложение 1-18 рус пост посл 20.10._Прилож.к бюдж 2010г._Приложение_пост_каз_авг_Приложение_реал_рус 2011-2013 Уточнение" xfId="1207"/>
    <cellStyle name="_Приложение 02 русс на 16.04.2009 г. 1 сессия_Приложение 1-18 рус пост посл 20.10._Прилож.к бюдж 2010г._Приложение_пост_каз_авг_Приложение_реал_рус 2011-2013 Уточнение 2" xfId="6265"/>
    <cellStyle name="_Приложение 02 русс на 16.04.2009 г. 1 сессия_Приложение 1-18 рус пост посл 20.10._Прилож.к бюдж 2010г._Приложение_пост_каз_авг_Приложение_реал_рус 2011-2013 Уточнение_Приложение_рус _2012-2014_29,30" xfId="1208"/>
    <cellStyle name="_Приложение 02 русс на 16.04.2009 г. 1 сессия_Приложение 1-18 рус пост посл 20.10._Прилож.к бюдж 2010г._Приложение_пост_каз_авг_Приложение_реал_рус 2011-2013 Уточнение_Приложение_рус _2012-2014_29,30 2" xfId="6266"/>
    <cellStyle name="_Приложение 02 русс на 16.04.2009 г. 1 сессия_Приложение 1-18 рус пост посл 20.10._Прилож.к бюдж 2010г._Приложение_пост_каз_авг_Приложение_рус _2012-2014_29,30" xfId="1209"/>
    <cellStyle name="_Приложение 02 русс на 16.04.2009 г. 1 сессия_Приложение 1-18 рус пост посл 20.10._Прилож.к бюдж 2010г._Приложение_пост_каз_авг_Приложение_рус _2012-2014_29,30 2" xfId="6267"/>
    <cellStyle name="_Приложение 02 русс на 16.04.2009 г. 1 сессия_Приложение 1-18 рус пост посл 20.10._Прилож.к бюдж 2010г._Приложение_пост_каз_авг_приложения 2012 рус" xfId="1210"/>
    <cellStyle name="_Приложение 02 русс на 16.04.2009 г. 1 сессия_Приложение 1-18 рус пост посл 20.10._Прилож.к бюдж 2010г._Приложение_пост_каз_авг_приложения 2012 рус 2" xfId="6268"/>
    <cellStyle name="_Приложение 02 русс на 16.04.2009 г. 1 сессия_Приложение 1-18 рус пост посл 20.10._Прилож.к бюдж 2010г._Приложение_пост_рус_авг" xfId="1211"/>
    <cellStyle name="_Приложение 02 русс на 16.04.2009 г. 1 сессия_Приложение 1-18 рус пост посл 20.10._Прилож.к бюдж 2010г._Приложение_пост_рус_авг 2" xfId="6269"/>
    <cellStyle name="_Приложение 02 русс на 16.04.2009 г. 1 сессия_Приложение 1-18 рус пост посл 20.10._Прилож.к бюдж 2010г._Приложение_пост_рус_авг_Анализ" xfId="1212"/>
    <cellStyle name="_Приложение 02 русс на 16.04.2009 г. 1 сессия_Приложение 1-18 рус пост посл 20.10._Прилож.к бюдж 2010г._Приложение_пост_рус_авг_Анализ 2" xfId="6270"/>
    <cellStyle name="_Приложение 02 русс на 16.04.2009 г. 1 сессия_Приложение 1-18 рус пост посл 20.10._Прилож.к бюдж 2010г._Приложение_пост_рус_авг_Анализ 3.03.2011г." xfId="1213"/>
    <cellStyle name="_Приложение 02 русс на 16.04.2009 г. 1 сессия_Приложение 1-18 рус пост посл 20.10._Прилож.к бюдж 2010г._Приложение_пост_рус_авг_Анализ 6.03.2011г." xfId="1214"/>
    <cellStyle name="_Приложение 02 русс на 16.04.2009 г. 1 сессия_Приложение 1-18 рус пост посл 20.10._Прилож.к бюдж 2010г._Приложение_пост_рус_авг_Анализ 9.03.2011г." xfId="1215"/>
    <cellStyle name="_Приложение 02 русс на 16.04.2009 г. 1 сессия_Приложение 1-18 рус пост посл 20.10._Прилож.к бюдж 2010г._Приложение_пост_рус_авг_Анализ_Приложение_рус _2012-2014_29,30" xfId="1216"/>
    <cellStyle name="_Приложение 02 русс на 16.04.2009 г. 1 сессия_Приложение 1-18 рус пост посл 20.10._Прилож.к бюдж 2010г._Приложение_пост_рус_авг_Анализ_Приложение_рус _2012-2014_29,30 2" xfId="6271"/>
    <cellStyle name="_Приложение 02 русс на 16.04.2009 г. 1 сессия_Приложение 1-18 рус пост посл 20.10._Прилож.к бюдж 2010г._Приложение_пост_рус_авг_Пр 4     11.05.11. ИКС" xfId="1217"/>
    <cellStyle name="_Приложение 02 русс на 16.04.2009 г. 1 сессия_Приложение 1-18 рус пост посл 20.10._Прилож.к бюдж 2010г._Приложение_пост_рус_авг_Пр 4     11.05.11. ИКС 2" xfId="6272"/>
    <cellStyle name="_Приложение 02 русс на 16.04.2009 г. 1 сессия_Приложение 1-18 рус пост посл 20.10._Прилож.к бюдж 2010г._Приложение_пост_рус_авг_Пр 4     11.05.11. ИКС_Приложение_рус _2012-2014_29,30" xfId="1218"/>
    <cellStyle name="_Приложение 02 русс на 16.04.2009 г. 1 сессия_Приложение 1-18 рус пост посл 20.10._Прилож.к бюдж 2010г._Приложение_пост_рус_авг_Пр 4     11.05.11. ИКС_Приложение_рус _2012-2014_29,30 2" xfId="6273"/>
    <cellStyle name="_Приложение 02 русс на 16.04.2009 г. 1 сессия_Приложение 1-18 рус пост посл 20.10._Прилож.к бюдж 2010г._Приложение_пост_рус_авг_Приложение 4 русс,каз 16.03.11. посл" xfId="1219"/>
    <cellStyle name="_Приложение 02 русс на 16.04.2009 г. 1 сессия_Приложение 1-18 рус пост посл 20.10._Прилож.к бюдж 2010г._Приложение_пост_рус_авг_Приложение 4 русс,каз 16.03.11. посл 2" xfId="6274"/>
    <cellStyle name="_Приложение 02 русс на 16.04.2009 г. 1 сессия_Приложение 1-18 рус пост посл 20.10._Прилож.к бюдж 2010г._Приложение_пост_рус_авг_Приложение 4 русс,каз 16.03.11. посл_Приложение_рус _2012-2014_29,30" xfId="1220"/>
    <cellStyle name="_Приложение 02 русс на 16.04.2009 г. 1 сессия_Приложение 1-18 рус пост посл 20.10._Прилож.к бюдж 2010г._Приложение_пост_рус_авг_Приложение 4 русс,каз 16.03.11. посл_Приложение_рус _2012-2014_29,30 2" xfId="6275"/>
    <cellStyle name="_Приложение 02 русс на 16.04.2009 г. 1 сессия_Приложение 1-18 рус пост посл 20.10._Прилож.к бюдж 2010г._Приложение_пост_рус_авг_Приложение_реал_рус 2011-2013 Уточнение" xfId="1221"/>
    <cellStyle name="_Приложение 02 русс на 16.04.2009 г. 1 сессия_Приложение 1-18 рус пост посл 20.10._Прилож.к бюдж 2010г._Приложение_пост_рус_авг_Приложение_реал_рус 2011-2013 Уточнение 2" xfId="6276"/>
    <cellStyle name="_Приложение 02 русс на 16.04.2009 г. 1 сессия_Приложение 1-18 рус пост посл 20.10._Прилож.к бюдж 2010г._Приложение_пост_рус_авг_Приложение_реал_рус 2011-2013 Уточнение_Приложение_рус _2012-2014_29,30" xfId="1222"/>
    <cellStyle name="_Приложение 02 русс на 16.04.2009 г. 1 сессия_Приложение 1-18 рус пост посл 20.10._Прилож.к бюдж 2010г._Приложение_пост_рус_авг_Приложение_реал_рус 2011-2013 Уточнение_Приложение_рус _2012-2014_29,30 2" xfId="6277"/>
    <cellStyle name="_Приложение 02 русс на 16.04.2009 г. 1 сессия_Приложение 1-18 рус пост посл 20.10._Прилож.к бюдж 2010г._Приложение_пост_рус_авг_Приложение_рус _2012-2014_29,30" xfId="1223"/>
    <cellStyle name="_Приложение 02 русс на 16.04.2009 г. 1 сессия_Приложение 1-18 рус пост посл 20.10._Прилож.к бюдж 2010г._Приложение_пост_рус_авг_Приложение_рус _2012-2014_29,30 2" xfId="6278"/>
    <cellStyle name="_Приложение 02 русс на 16.04.2009 г. 1 сессия_Приложение 1-18 рус пост посл 20.10._Прилож.к бюдж 2010г._Приложение_пост_рус_авг_приложения 2012 рус" xfId="1224"/>
    <cellStyle name="_Приложение 02 русс на 16.04.2009 г. 1 сессия_Приложение 1-18 рус пост посл 20.10._Прилож.к бюдж 2010г._Приложение_пост_рус_авг_приложения 2012 рус 2" xfId="6279"/>
    <cellStyle name="_Приложение 02 русс на 16.04.2009 г. 1 сессия_Приложение 1-18 рус пост посл 20.10._Прилож.к бюдж 2010г._Приложение_реал_рус 2011-2013 Уточнение" xfId="1225"/>
    <cellStyle name="_Приложение 02 русс на 16.04.2009 г. 1 сессия_Приложение 1-18 рус пост посл 20.10._Прилож.к бюдж 2010г._Приложение_реал_рус 2011-2013 Уточнение 2" xfId="6280"/>
    <cellStyle name="_Приложение 02 русс на 16.04.2009 г. 1 сессия_Приложение 1-18 рус пост посл 20.10._Прилож.к бюдж 2010г._Приложение_реал_рус 2011-2013 Уточнение_Приложение_рус _2012-2014_29,30" xfId="1226"/>
    <cellStyle name="_Приложение 02 русс на 16.04.2009 г. 1 сессия_Приложение 1-18 рус пост посл 20.10._Прилож.к бюдж 2010г._Приложение_реал_рус 2011-2013 Уточнение_Приложение_рус _2012-2014_29,30 2" xfId="6281"/>
    <cellStyle name="_Приложение 02 русс на 16.04.2009 г. 1 сессия_Приложение 1-18 рус пост посл 20.10._Прилож.к бюдж 2010г._Приложение_рус _2012-2014_29,30" xfId="1227"/>
    <cellStyle name="_Приложение 02 русс на 16.04.2009 г. 1 сессия_Приложение 1-18 рус пост посл 20.10._Прилож.к бюдж 2010г._Приложение_рус _2012-2014_29,30 2" xfId="6282"/>
    <cellStyle name="_Приложение 02 русс на 16.04.2009 г. 1 сессия_Приложение 1-18 рус пост посл 20.10._Прилож.к бюдж 2010г._приложения 2012 рус" xfId="1228"/>
    <cellStyle name="_Приложение 02 русс на 16.04.2009 г. 1 сессия_Приложение 1-18 рус пост посл 20.10._Прилож.к бюдж 2010г._приложения 2012 рус 2" xfId="6283"/>
    <cellStyle name="_Приложение 02 русс на 16.04.2009 г. 1 сессия_Приложение 1-18 рус пост посл 20.10._Приложение 4 русс,каз 16.03.11. посл" xfId="1229"/>
    <cellStyle name="_Приложение 02 русс на 16.04.2009 г. 1 сессия_Приложение 1-18 рус пост посл 20.10._Приложение 4 русс,каз 16.03.11. посл 2" xfId="6284"/>
    <cellStyle name="_Приложение 02 русс на 16.04.2009 г. 1 сессия_Приложение 1-18 рус пост посл 20.10._Приложение 4 русс,каз 16.03.11. посл_Приложение_рус _2012-2014_29,30" xfId="1230"/>
    <cellStyle name="_Приложение 02 русс на 16.04.2009 г. 1 сессия_Приложение 1-18 рус пост посл 20.10._Приложение 4 русс,каз 16.03.11. посл_Приложение_рус _2012-2014_29,30 2" xfId="6285"/>
    <cellStyle name="_Приложение 02 русс на 16.04.2009 г. 1 сессия_Приложение 1-18 рус пост посл 20.10._Приложение рус_ноябрь РБ" xfId="1231"/>
    <cellStyle name="_Приложение 02 русс на 16.04.2009 г. 1 сессия_Приложение 1-18 рус пост посл 20.10._Приложение рус_ноябрь РБ 2" xfId="6286"/>
    <cellStyle name="_Приложение 02 русс на 16.04.2009 г. 1 сессия_Приложение 1-18 рус пост посл 20.10._Приложение рус_ноябрь РБ_Анализ" xfId="1232"/>
    <cellStyle name="_Приложение 02 русс на 16.04.2009 г. 1 сессия_Приложение 1-18 рус пост посл 20.10._Приложение рус_ноябрь РБ_Анализ 2" xfId="6287"/>
    <cellStyle name="_Приложение 02 русс на 16.04.2009 г. 1 сессия_Приложение 1-18 рус пост посл 20.10._Приложение рус_ноябрь РБ_Анализ 3.03.2011г." xfId="1233"/>
    <cellStyle name="_Приложение 02 русс на 16.04.2009 г. 1 сессия_Приложение 1-18 рус пост посл 20.10._Приложение рус_ноябрь РБ_Анализ 6.03.2011г." xfId="1234"/>
    <cellStyle name="_Приложение 02 русс на 16.04.2009 г. 1 сессия_Приложение 1-18 рус пост посл 20.10._Приложение рус_ноябрь РБ_Анализ 9.03.2011г." xfId="1235"/>
    <cellStyle name="_Приложение 02 русс на 16.04.2009 г. 1 сессия_Приложение 1-18 рус пост посл 20.10._Приложение рус_ноябрь РБ_Анализ_Приложение_рус _2012-2014_29,30" xfId="1236"/>
    <cellStyle name="_Приложение 02 русс на 16.04.2009 г. 1 сессия_Приложение 1-18 рус пост посл 20.10._Приложение рус_ноябрь РБ_Анализ_Приложение_рус _2012-2014_29,30 2" xfId="6288"/>
    <cellStyle name="_Приложение 02 русс на 16.04.2009 г. 1 сессия_Приложение 1-18 рус пост посл 20.10._Приложение рус_ноябрь РБ_Копия Приложение_2010-2012 рус март" xfId="1237"/>
    <cellStyle name="_Приложение 02 русс на 16.04.2009 г. 1 сессия_Приложение 1-18 рус пост посл 20.10._Приложение рус_ноябрь РБ_Копия Приложение_2010-2012 рус март 2" xfId="6289"/>
    <cellStyle name="_Приложение 02 русс на 16.04.2009 г. 1 сессия_Приложение 1-18 рус пост посл 20.10._Приложение рус_ноябрь РБ_Копия Приложение_2010-2012 рус март_Анализ" xfId="1238"/>
    <cellStyle name="_Приложение 02 русс на 16.04.2009 г. 1 сессия_Приложение 1-18 рус пост посл 20.10._Приложение рус_ноябрь РБ_Копия Приложение_2010-2012 рус март_Анализ 2" xfId="6290"/>
    <cellStyle name="_Приложение 02 русс на 16.04.2009 г. 1 сессия_Приложение 1-18 рус пост посл 20.10._Приложение рус_ноябрь РБ_Копия Приложение_2010-2012 рус март_Анализ 3.03.2011г." xfId="1239"/>
    <cellStyle name="_Приложение 02 русс на 16.04.2009 г. 1 сессия_Приложение 1-18 рус пост посл 20.10._Приложение рус_ноябрь РБ_Копия Приложение_2010-2012 рус март_Анализ 6.03.2011г." xfId="1240"/>
    <cellStyle name="_Приложение 02 русс на 16.04.2009 г. 1 сессия_Приложение 1-18 рус пост посл 20.10._Приложение рус_ноябрь РБ_Копия Приложение_2010-2012 рус март_Анализ 9.03.2011г." xfId="1241"/>
    <cellStyle name="_Приложение 02 русс на 16.04.2009 г. 1 сессия_Приложение 1-18 рус пост посл 20.10._Приложение рус_ноябрь РБ_Копия Приложение_2010-2012 рус март_Анализ_Приложение_рус _2012-2014_29,30" xfId="1242"/>
    <cellStyle name="_Приложение 02 русс на 16.04.2009 г. 1 сессия_Приложение 1-18 рус пост посл 20.10._Приложение рус_ноябрь РБ_Копия Приложение_2010-2012 рус март_Анализ_Приложение_рус _2012-2014_29,30 2" xfId="6291"/>
    <cellStyle name="_Приложение 02 русс на 16.04.2009 г. 1 сессия_Приложение 1-18 рус пост посл 20.10._Приложение рус_ноябрь РБ_Копия Приложение_2010-2012 рус март_Пр 4     11.05.11. ИКС" xfId="1243"/>
    <cellStyle name="_Приложение 02 русс на 16.04.2009 г. 1 сессия_Приложение 1-18 рус пост посл 20.10._Приложение рус_ноябрь РБ_Копия Приложение_2010-2012 рус март_Пр 4     11.05.11. ИКС 2" xfId="6292"/>
    <cellStyle name="_Приложение 02 русс на 16.04.2009 г. 1 сессия_Приложение 1-18 рус пост посл 20.10._Приложение рус_ноябрь РБ_Копия Приложение_2010-2012 рус март_Пр 4     11.05.11. ИКС_Приложение_рус _2012-2014_29,30" xfId="1244"/>
    <cellStyle name="_Приложение 02 русс на 16.04.2009 г. 1 сессия_Приложение 1-18 рус пост посл 20.10._Приложение рус_ноябрь РБ_Копия Приложение_2010-2012 рус март_Пр 4     11.05.11. ИКС_Приложение_рус _2012-2014_29,30 2" xfId="6293"/>
    <cellStyle name="_Приложение 02 русс на 16.04.2009 г. 1 сессия_Приложение 1-18 рус пост посл 20.10._Приложение рус_ноябрь РБ_Копия Приложение_2010-2012 рус март_Приложение 4 русс,каз 16.03.11. посл" xfId="1245"/>
    <cellStyle name="_Приложение 02 русс на 16.04.2009 г. 1 сессия_Приложение 1-18 рус пост посл 20.10._Приложение рус_ноябрь РБ_Копия Приложение_2010-2012 рус март_Приложение 4 русс,каз 16.03.11. посл 2" xfId="6294"/>
    <cellStyle name="_Приложение 02 русс на 16.04.2009 г. 1 сессия_Приложение 1-18 рус пост посл 20.10._Приложение рус_ноябрь РБ_Копия Приложение_2010-2012 рус март_Приложение 4 русс,каз 16.03.11. посл_Приложение_рус _2012-2014_29,30" xfId="1246"/>
    <cellStyle name="_Приложение 02 русс на 16.04.2009 г. 1 сессия_Приложение 1-18 рус пост посл 20.10._Приложение рус_ноябрь РБ_Копия Приложение_2010-2012 рус март_Приложение 4 русс,каз 16.03.11. посл_Приложение_рус _2012-2014_29,30 2" xfId="6295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" xfId="1247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 2" xfId="6296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Анализ" xfId="1248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Анализ 2" xfId="6297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Анализ 3.03.2011г." xfId="1249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Анализ 6.03.2011г." xfId="1250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Анализ 9.03.2011г." xfId="1251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Анализ_Приложение_рус _2012-2014_29,30" xfId="1252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Анализ_Приложение_рус _2012-2014_29,30 2" xfId="6298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Пр 4     11.05.11. ИКС" xfId="1253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Пр 4     11.05.11. ИКС 2" xfId="6299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Пр 4     11.05.11. ИКС_Приложение_рус _2012-2014_29,30" xfId="1254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Пр 4     11.05.11. ИКС_Приложение_рус _2012-2014_29,30 2" xfId="6300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Приложение 4 русс,каз 16.03.11. посл" xfId="1255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Приложение 4 русс,каз 16.03.11. посл 2" xfId="6301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Приложение 4 русс,каз 16.03.11. посл_Приложение_рус _2012-2014_29,30" xfId="1256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Приложение 4 русс,каз 16.03.11. посл_Приложение_рус _2012-2014_29,30 2" xfId="6302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Приложение_реал_рус 2011-2013 Уточнение" xfId="1257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Приложение_реал_рус 2011-2013 Уточнение 2" xfId="6303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Приложение_реал_рус 2011-2013 Уточнение_Приложение_рус _2012-2014_29,30" xfId="1258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Приложение_реал_рус 2011-2013 Уточнение_Приложение_рус _2012-2014_29,30 2" xfId="6304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Приложение_рус _2012-2014_29,30" xfId="1259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Приложение_рус _2012-2014_29,30 2" xfId="6305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приложения 2012 рус" xfId="1260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приложения 2012 рус 2" xfId="6306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" xfId="1261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 2" xfId="6307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Анализ" xfId="1262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Анализ 2" xfId="6308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Анализ 3.03.2011г." xfId="1263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Анализ 6.03.2011г." xfId="1264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Анализ 9.03.2011г." xfId="1265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Анализ_Приложение_рус _2012-2014_29,30" xfId="1266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Анализ_Приложение_рус _2012-2014_29,30 2" xfId="6309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Пр 4     11.05.11. ИКС" xfId="1267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Пр 4     11.05.11. ИКС 2" xfId="6310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Пр 4     11.05.11. ИКС_Приложение_рус _2012-2014_29,30" xfId="1268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Пр 4     11.05.11. ИКС_Приложение_рус _2012-2014_29,30 2" xfId="6311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Приложение 4 русс,каз 16.03.11. посл" xfId="1269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Приложение 4 русс,каз 16.03.11. посл 2" xfId="6312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Приложение 4 русс,каз 16.03.11. посл_Приложение_рус _2012-2014_29,30" xfId="1270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Приложение 4 русс,каз 16.03.11. посл_Приложение_рус _2012-2014_29,30 2" xfId="6313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Приложение_реал_рус 2011-2013 Уточнение" xfId="1271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Приложение_реал_рус 2011-2013 Уточнение 2" xfId="6314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Приложение_реал_рус 2011-2013 Уточнение_Приложение_рус _2012-2014_29,30" xfId="1272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Приложение_реал_рус 2011-2013 Уточнение_Приложение_рус _2012-2014_29,30 2" xfId="6315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Приложение_рус _2012-2014_29,30" xfId="1273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Приложение_рус _2012-2014_29,30 2" xfId="6316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приложения 2012 рус" xfId="1274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приложения 2012 рус 2" xfId="6317"/>
    <cellStyle name="_Приложение 02 русс на 16.04.2009 г. 1 сессия_Приложение 1-18 рус пост посл 20.10._Приложение рус_ноябрь РБ_Копия Приложение_2010-2012 рус март_Приложение_реал_рус 2011-2013 Уточнение" xfId="1275"/>
    <cellStyle name="_Приложение 02 русс на 16.04.2009 г. 1 сессия_Приложение 1-18 рус пост посл 20.10._Приложение рус_ноябрь РБ_Копия Приложение_2010-2012 рус март_Приложение_реал_рус 2011-2013 Уточнение 2" xfId="6318"/>
    <cellStyle name="_Приложение 02 русс на 16.04.2009 г. 1 сессия_Приложение 1-18 рус пост посл 20.10._Приложение рус_ноябрь РБ_Копия Приложение_2010-2012 рус март_Приложение_реал_рус 2011-2013 Уточнение_Приложение_рус _2012-2014_29,30" xfId="1276"/>
    <cellStyle name="_Приложение 02 русс на 16.04.2009 г. 1 сессия_Приложение 1-18 рус пост посл 20.10._Приложение рус_ноябрь РБ_Копия Приложение_2010-2012 рус март_Приложение_реал_рус 2011-2013 Уточнение_Приложение_рус _2012-2014_29,30 2" xfId="6319"/>
    <cellStyle name="_Приложение 02 русс на 16.04.2009 г. 1 сессия_Приложение 1-18 рус пост посл 20.10._Приложение рус_ноябрь РБ_Копия Приложение_2010-2012 рус март_Приложение_рус _2012-2014_29,30" xfId="1277"/>
    <cellStyle name="_Приложение 02 русс на 16.04.2009 г. 1 сессия_Приложение 1-18 рус пост посл 20.10._Приложение рус_ноябрь РБ_Копия Приложение_2010-2012 рус март_Приложение_рус _2012-2014_29,30 2" xfId="6320"/>
    <cellStyle name="_Приложение 02 русс на 16.04.2009 г. 1 сессия_Приложение 1-18 рус пост посл 20.10._Приложение рус_ноябрь РБ_Копия Приложение_2010-2012 рус март_приложения 2012 рус" xfId="1278"/>
    <cellStyle name="_Приложение 02 русс на 16.04.2009 г. 1 сессия_Приложение 1-18 рус пост посл 20.10._Приложение рус_ноябрь РБ_Копия Приложение_2010-2012 рус март_приложения 2012 рус 2" xfId="6321"/>
    <cellStyle name="_Приложение 02 русс на 16.04.2009 г. 1 сессия_Приложение 1-18 рус пост посл 20.10._Приложение рус_ноябрь РБ_Пр 4     11.05.11. ИКС" xfId="1279"/>
    <cellStyle name="_Приложение 02 русс на 16.04.2009 г. 1 сессия_Приложение 1-18 рус пост посл 20.10._Приложение рус_ноябрь РБ_Пр 4     11.05.11. ИКС 2" xfId="6322"/>
    <cellStyle name="_Приложение 02 русс на 16.04.2009 г. 1 сессия_Приложение 1-18 рус пост посл 20.10._Приложение рус_ноябрь РБ_Пр 4     11.05.11. ИКС_Приложение_рус _2012-2014_29,30" xfId="1280"/>
    <cellStyle name="_Приложение 02 русс на 16.04.2009 г. 1 сессия_Приложение 1-18 рус пост посл 20.10._Приложение рус_ноябрь РБ_Пр 4     11.05.11. ИКС_Приложение_рус _2012-2014_29,30 2" xfId="6323"/>
    <cellStyle name="_Приложение 02 русс на 16.04.2009 г. 1 сессия_Приложение 1-18 рус пост посл 20.10._Приложение рус_ноябрь РБ_прил4р_к" xfId="1281"/>
    <cellStyle name="_Приложение 02 русс на 16.04.2009 г. 1 сессия_Приложение 1-18 рус пост посл 20.10._Приложение рус_ноябрь РБ_прил4р_к 2" xfId="1282"/>
    <cellStyle name="_Приложение 02 русс на 16.04.2009 г. 1 сессия_Приложение 1-18 рус пост посл 20.10._Приложение рус_ноябрь РБ_прил4р_к 2 2" xfId="6324"/>
    <cellStyle name="_Приложение 02 русс на 16.04.2009 г. 1 сессия_Приложение 1-18 рус пост посл 20.10._Приложение рус_ноябрь РБ_прил4р_к 3" xfId="6325"/>
    <cellStyle name="_Приложение 02 русс на 16.04.2009 г. 1 сессия_Приложение 1-18 рус пост посл 20.10._Приложение рус_ноябрь РБ_прил4р_к_Анализ" xfId="1283"/>
    <cellStyle name="_Приложение 02 русс на 16.04.2009 г. 1 сессия_Приложение 1-18 рус пост посл 20.10._Приложение рус_ноябрь РБ_прил4р_к_Анализ 2" xfId="6326"/>
    <cellStyle name="_Приложение 02 русс на 16.04.2009 г. 1 сессия_Приложение 1-18 рус пост посл 20.10._Приложение рус_ноябрь РБ_прил4р_к_Анализ 3.03.2011г." xfId="1284"/>
    <cellStyle name="_Приложение 02 русс на 16.04.2009 г. 1 сессия_Приложение 1-18 рус пост посл 20.10._Приложение рус_ноябрь РБ_прил4р_к_Анализ 6.03.2011г." xfId="1285"/>
    <cellStyle name="_Приложение 02 русс на 16.04.2009 г. 1 сессия_Приложение 1-18 рус пост посл 20.10._Приложение рус_ноябрь РБ_прил4р_к_Анализ 9.03.2011г." xfId="1286"/>
    <cellStyle name="_Приложение 02 русс на 16.04.2009 г. 1 сессия_Приложение 1-18 рус пост посл 20.10._Приложение рус_ноябрь РБ_прил4р_к_Анализ_Приложение_рус _2012-2014_29,30" xfId="1287"/>
    <cellStyle name="_Приложение 02 русс на 16.04.2009 г. 1 сессия_Приложение 1-18 рус пост посл 20.10._Приложение рус_ноябрь РБ_прил4р_к_Анализ_Приложение_рус _2012-2014_29,30 2" xfId="6327"/>
    <cellStyle name="_Приложение 02 русс на 16.04.2009 г. 1 сессия_Приложение 1-18 рус пост посл 20.10._Приложение рус_ноябрь РБ_прил4р_к_Пр 4     11.05.11. ИКС" xfId="1288"/>
    <cellStyle name="_Приложение 02 русс на 16.04.2009 г. 1 сессия_Приложение 1-18 рус пост посл 20.10._Приложение рус_ноябрь РБ_прил4р_к_Пр 4     11.05.11. ИКС 2" xfId="6328"/>
    <cellStyle name="_Приложение 02 русс на 16.04.2009 г. 1 сессия_Приложение 1-18 рус пост посл 20.10._Приложение рус_ноябрь РБ_прил4р_к_Пр 4     11.05.11. ИКС_Приложение_рус _2012-2014_29,30" xfId="1289"/>
    <cellStyle name="_Приложение 02 русс на 16.04.2009 г. 1 сессия_Приложение 1-18 рус пост посл 20.10._Приложение рус_ноябрь РБ_прил4р_к_Пр 4     11.05.11. ИКС_Приложение_рус _2012-2014_29,30 2" xfId="6329"/>
    <cellStyle name="_Приложение 02 русс на 16.04.2009 г. 1 сессия_Приложение 1-18 рус пост посл 20.10._Приложение рус_ноябрь РБ_прил4р_к_Приложение 4 русс,каз 16.03.11. посл" xfId="1290"/>
    <cellStyle name="_Приложение 02 русс на 16.04.2009 г. 1 сессия_Приложение 1-18 рус пост посл 20.10._Приложение рус_ноябрь РБ_прил4р_к_Приложение 4 русс,каз 16.03.11. посл 2" xfId="6330"/>
    <cellStyle name="_Приложение 02 русс на 16.04.2009 г. 1 сессия_Приложение 1-18 рус пост посл 20.10._Приложение рус_ноябрь РБ_прил4р_к_Приложение 4 русс,каз 16.03.11. посл_Приложение_рус _2012-2014_29,30" xfId="1291"/>
    <cellStyle name="_Приложение 02 русс на 16.04.2009 г. 1 сессия_Приложение 1-18 рус пост посл 20.10._Приложение рус_ноябрь РБ_прил4р_к_Приложение 4 русс,каз 16.03.11. посл_Приложение_рус _2012-2014_29,30 2" xfId="6331"/>
    <cellStyle name="_Приложение 02 русс на 16.04.2009 г. 1 сессия_Приложение 1-18 рус пост посл 20.10._Приложение рус_ноябрь РБ_прил4р_к_Приложение_пост_каз_авг" xfId="1292"/>
    <cellStyle name="_Приложение 02 русс на 16.04.2009 г. 1 сессия_Приложение 1-18 рус пост посл 20.10._Приложение рус_ноябрь РБ_прил4р_к_Приложение_пост_каз_авг 2" xfId="6332"/>
    <cellStyle name="_Приложение 02 русс на 16.04.2009 г. 1 сессия_Приложение 1-18 рус пост посл 20.10._Приложение рус_ноябрь РБ_прил4р_к_Приложение_пост_каз_авг_Анализ" xfId="1293"/>
    <cellStyle name="_Приложение 02 русс на 16.04.2009 г. 1 сессия_Приложение 1-18 рус пост посл 20.10._Приложение рус_ноябрь РБ_прил4р_к_Приложение_пост_каз_авг_Анализ 2" xfId="6333"/>
    <cellStyle name="_Приложение 02 русс на 16.04.2009 г. 1 сессия_Приложение 1-18 рус пост посл 20.10._Приложение рус_ноябрь РБ_прил4р_к_Приложение_пост_каз_авг_Анализ 3.03.2011г." xfId="1294"/>
    <cellStyle name="_Приложение 02 русс на 16.04.2009 г. 1 сессия_Приложение 1-18 рус пост посл 20.10._Приложение рус_ноябрь РБ_прил4р_к_Приложение_пост_каз_авг_Анализ 6.03.2011г." xfId="1295"/>
    <cellStyle name="_Приложение 02 русс на 16.04.2009 г. 1 сессия_Приложение 1-18 рус пост посл 20.10._Приложение рус_ноябрь РБ_прил4р_к_Приложение_пост_каз_авг_Анализ 9.03.2011г." xfId="1296"/>
    <cellStyle name="_Приложение 02 русс на 16.04.2009 г. 1 сессия_Приложение 1-18 рус пост посл 20.10._Приложение рус_ноябрь РБ_прил4р_к_Приложение_пост_каз_авг_Анализ_Приложение_рус _2012-2014_29,30" xfId="1297"/>
    <cellStyle name="_Приложение 02 русс на 16.04.2009 г. 1 сессия_Приложение 1-18 рус пост посл 20.10._Приложение рус_ноябрь РБ_прил4р_к_Приложение_пост_каз_авг_Анализ_Приложение_рус _2012-2014_29,30 2" xfId="6334"/>
    <cellStyle name="_Приложение 02 русс на 16.04.2009 г. 1 сессия_Приложение 1-18 рус пост посл 20.10._Приложение рус_ноябрь РБ_прил4р_к_Приложение_пост_каз_авг_Пр 4     11.05.11. ИКС" xfId="1298"/>
    <cellStyle name="_Приложение 02 русс на 16.04.2009 г. 1 сессия_Приложение 1-18 рус пост посл 20.10._Приложение рус_ноябрь РБ_прил4р_к_Приложение_пост_каз_авг_Пр 4     11.05.11. ИКС 2" xfId="6335"/>
    <cellStyle name="_Приложение 02 русс на 16.04.2009 г. 1 сессия_Приложение 1-18 рус пост посл 20.10._Приложение рус_ноябрь РБ_прил4р_к_Приложение_пост_каз_авг_Пр 4     11.05.11. ИКС_Приложение_рус _2012-2014_29,30" xfId="1299"/>
    <cellStyle name="_Приложение 02 русс на 16.04.2009 г. 1 сессия_Приложение 1-18 рус пост посл 20.10._Приложение рус_ноябрь РБ_прил4р_к_Приложение_пост_каз_авг_Пр 4     11.05.11. ИКС_Приложение_рус _2012-2014_29,30 2" xfId="6336"/>
    <cellStyle name="_Приложение 02 русс на 16.04.2009 г. 1 сессия_Приложение 1-18 рус пост посл 20.10._Приложение рус_ноябрь РБ_прил4р_к_Приложение_пост_каз_авг_Приложение 4 русс,каз 16.03.11. посл" xfId="1300"/>
    <cellStyle name="_Приложение 02 русс на 16.04.2009 г. 1 сессия_Приложение 1-18 рус пост посл 20.10._Приложение рус_ноябрь РБ_прил4р_к_Приложение_пост_каз_авг_Приложение 4 русс,каз 16.03.11. посл 2" xfId="6337"/>
    <cellStyle name="_Приложение 02 русс на 16.04.2009 г. 1 сессия_Приложение 1-18 рус пост посл 20.10._Приложение рус_ноябрь РБ_прил4р_к_Приложение_пост_каз_авг_Приложение 4 русс,каз 16.03.11. посл_Приложение_рус _2012-2014_29,30" xfId="1301"/>
    <cellStyle name="_Приложение 02 русс на 16.04.2009 г. 1 сессия_Приложение 1-18 рус пост посл 20.10._Приложение рус_ноябрь РБ_прил4р_к_Приложение_пост_каз_авг_Приложение 4 русс,каз 16.03.11. посл_Приложение_рус _2012-2014_29,30 2" xfId="6338"/>
    <cellStyle name="_Приложение 02 русс на 16.04.2009 г. 1 сессия_Приложение 1-18 рус пост посл 20.10._Приложение рус_ноябрь РБ_прил4р_к_Приложение_пост_каз_авг_Приложение_реал_рус 2011-2013 Уточнение" xfId="1302"/>
    <cellStyle name="_Приложение 02 русс на 16.04.2009 г. 1 сессия_Приложение 1-18 рус пост посл 20.10._Приложение рус_ноябрь РБ_прил4р_к_Приложение_пост_каз_авг_Приложение_реал_рус 2011-2013 Уточнение 2" xfId="6339"/>
    <cellStyle name="_Приложение 02 русс на 16.04.2009 г. 1 сессия_Приложение 1-18 рус пост посл 20.10._Приложение рус_ноябрь РБ_прил4р_к_Приложение_пост_каз_авг_Приложение_реал_рус 2011-2013 Уточнение_Приложение_рус _2012-2014_29,30" xfId="1303"/>
    <cellStyle name="_Приложение 02 русс на 16.04.2009 г. 1 сессия_Приложение 1-18 рус пост посл 20.10._Приложение рус_ноябрь РБ_прил4р_к_Приложение_пост_каз_авг_Приложение_реал_рус 2011-2013 Уточнение_Приложение_рус _2012-2014_29,30 2" xfId="6340"/>
    <cellStyle name="_Приложение 02 русс на 16.04.2009 г. 1 сессия_Приложение 1-18 рус пост посл 20.10._Приложение рус_ноябрь РБ_прил4р_к_Приложение_пост_каз_авг_Приложение_рус _2012-2014_29,30" xfId="1304"/>
    <cellStyle name="_Приложение 02 русс на 16.04.2009 г. 1 сессия_Приложение 1-18 рус пост посл 20.10._Приложение рус_ноябрь РБ_прил4р_к_Приложение_пост_каз_авг_Приложение_рус _2012-2014_29,30 2" xfId="6341"/>
    <cellStyle name="_Приложение 02 русс на 16.04.2009 г. 1 сессия_Приложение 1-18 рус пост посл 20.10._Приложение рус_ноябрь РБ_прил4р_к_Приложение_пост_каз_авг_приложения 2012 рус" xfId="1305"/>
    <cellStyle name="_Приложение 02 русс на 16.04.2009 г. 1 сессия_Приложение 1-18 рус пост посл 20.10._Приложение рус_ноябрь РБ_прил4р_к_Приложение_пост_каз_авг_приложения 2012 рус 2" xfId="6342"/>
    <cellStyle name="_Приложение 02 русс на 16.04.2009 г. 1 сессия_Приложение 1-18 рус пост посл 20.10._Приложение рус_ноябрь РБ_прил4р_к_Приложение_пост_рус_авг" xfId="1306"/>
    <cellStyle name="_Приложение 02 русс на 16.04.2009 г. 1 сессия_Приложение 1-18 рус пост посл 20.10._Приложение рус_ноябрь РБ_прил4р_к_Приложение_пост_рус_авг 2" xfId="6343"/>
    <cellStyle name="_Приложение 02 русс на 16.04.2009 г. 1 сессия_Приложение 1-18 рус пост посл 20.10._Приложение рус_ноябрь РБ_прил4р_к_Приложение_пост_рус_авг_Анализ" xfId="1307"/>
    <cellStyle name="_Приложение 02 русс на 16.04.2009 г. 1 сессия_Приложение 1-18 рус пост посл 20.10._Приложение рус_ноябрь РБ_прил4р_к_Приложение_пост_рус_авг_Анализ 2" xfId="6344"/>
    <cellStyle name="_Приложение 02 русс на 16.04.2009 г. 1 сессия_Приложение 1-18 рус пост посл 20.10._Приложение рус_ноябрь РБ_прил4р_к_Приложение_пост_рус_авг_Анализ 3.03.2011г." xfId="1308"/>
    <cellStyle name="_Приложение 02 русс на 16.04.2009 г. 1 сессия_Приложение 1-18 рус пост посл 20.10._Приложение рус_ноябрь РБ_прил4р_к_Приложение_пост_рус_авг_Анализ 6.03.2011г." xfId="1309"/>
    <cellStyle name="_Приложение 02 русс на 16.04.2009 г. 1 сессия_Приложение 1-18 рус пост посл 20.10._Приложение рус_ноябрь РБ_прил4р_к_Приложение_пост_рус_авг_Анализ 9.03.2011г." xfId="1310"/>
    <cellStyle name="_Приложение 02 русс на 16.04.2009 г. 1 сессия_Приложение 1-18 рус пост посл 20.10._Приложение рус_ноябрь РБ_прил4р_к_Приложение_пост_рус_авг_Анализ_Приложение_рус _2012-2014_29,30" xfId="1311"/>
    <cellStyle name="_Приложение 02 русс на 16.04.2009 г. 1 сессия_Приложение 1-18 рус пост посл 20.10._Приложение рус_ноябрь РБ_прил4р_к_Приложение_пост_рус_авг_Анализ_Приложение_рус _2012-2014_29,30 2" xfId="6345"/>
    <cellStyle name="_Приложение 02 русс на 16.04.2009 г. 1 сессия_Приложение 1-18 рус пост посл 20.10._Приложение рус_ноябрь РБ_прил4р_к_Приложение_пост_рус_авг_Пр 4     11.05.11. ИКС" xfId="1312"/>
    <cellStyle name="_Приложение 02 русс на 16.04.2009 г. 1 сессия_Приложение 1-18 рус пост посл 20.10._Приложение рус_ноябрь РБ_прил4р_к_Приложение_пост_рус_авг_Пр 4     11.05.11. ИКС 2" xfId="6346"/>
    <cellStyle name="_Приложение 02 русс на 16.04.2009 г. 1 сессия_Приложение 1-18 рус пост посл 20.10._Приложение рус_ноябрь РБ_прил4р_к_Приложение_пост_рус_авг_Пр 4     11.05.11. ИКС_Приложение_рус _2012-2014_29,30" xfId="1313"/>
    <cellStyle name="_Приложение 02 русс на 16.04.2009 г. 1 сессия_Приложение 1-18 рус пост посл 20.10._Приложение рус_ноябрь РБ_прил4р_к_Приложение_пост_рус_авг_Пр 4     11.05.11. ИКС_Приложение_рус _2012-2014_29,30 2" xfId="6347"/>
    <cellStyle name="_Приложение 02 русс на 16.04.2009 г. 1 сессия_Приложение 1-18 рус пост посл 20.10._Приложение рус_ноябрь РБ_прил4р_к_Приложение_пост_рус_авг_Приложение 4 русс,каз 16.03.11. посл" xfId="1314"/>
    <cellStyle name="_Приложение 02 русс на 16.04.2009 г. 1 сессия_Приложение 1-18 рус пост посл 20.10._Приложение рус_ноябрь РБ_прил4р_к_Приложение_пост_рус_авг_Приложение 4 русс,каз 16.03.11. посл 2" xfId="6348"/>
    <cellStyle name="_Приложение 02 русс на 16.04.2009 г. 1 сессия_Приложение 1-18 рус пост посл 20.10._Приложение рус_ноябрь РБ_прил4р_к_Приложение_пост_рус_авг_Приложение 4 русс,каз 16.03.11. посл_Приложение_рус _2012-2014_29,30" xfId="1315"/>
    <cellStyle name="_Приложение 02 русс на 16.04.2009 г. 1 сессия_Приложение 1-18 рус пост посл 20.10._Приложение рус_ноябрь РБ_прил4р_к_Приложение_пост_рус_авг_Приложение 4 русс,каз 16.03.11. посл_Приложение_рус _2012-2014_29,30 2" xfId="6349"/>
    <cellStyle name="_Приложение 02 русс на 16.04.2009 г. 1 сессия_Приложение 1-18 рус пост посл 20.10._Приложение рус_ноябрь РБ_прил4р_к_Приложение_пост_рус_авг_Приложение_реал_рус 2011-2013 Уточнение" xfId="1316"/>
    <cellStyle name="_Приложение 02 русс на 16.04.2009 г. 1 сессия_Приложение 1-18 рус пост посл 20.10._Приложение рус_ноябрь РБ_прил4р_к_Приложение_пост_рус_авг_Приложение_реал_рус 2011-2013 Уточнение 2" xfId="6350"/>
    <cellStyle name="_Приложение 02 русс на 16.04.2009 г. 1 сессия_Приложение 1-18 рус пост посл 20.10._Приложение рус_ноябрь РБ_прил4р_к_Приложение_пост_рус_авг_Приложение_реал_рус 2011-2013 Уточнение_Приложение_рус _2012-2014_29,30" xfId="1317"/>
    <cellStyle name="_Приложение 02 русс на 16.04.2009 г. 1 сессия_Приложение 1-18 рус пост посл 20.10._Приложение рус_ноябрь РБ_прил4р_к_Приложение_пост_рус_авг_Приложение_реал_рус 2011-2013 Уточнение_Приложение_рус _2012-2014_29,30 2" xfId="6351"/>
    <cellStyle name="_Приложение 02 русс на 16.04.2009 г. 1 сессия_Приложение 1-18 рус пост посл 20.10._Приложение рус_ноябрь РБ_прил4р_к_Приложение_пост_рус_авг_Приложение_рус _2012-2014_29,30" xfId="1318"/>
    <cellStyle name="_Приложение 02 русс на 16.04.2009 г. 1 сессия_Приложение 1-18 рус пост посл 20.10._Приложение рус_ноябрь РБ_прил4р_к_Приложение_пост_рус_авг_Приложение_рус _2012-2014_29,30 2" xfId="6352"/>
    <cellStyle name="_Приложение 02 русс на 16.04.2009 г. 1 сессия_Приложение 1-18 рус пост посл 20.10._Приложение рус_ноябрь РБ_прил4р_к_Приложение_пост_рус_авг_приложения 2012 рус" xfId="1319"/>
    <cellStyle name="_Приложение 02 русс на 16.04.2009 г. 1 сессия_Приложение 1-18 рус пост посл 20.10._Приложение рус_ноябрь РБ_прил4р_к_Приложение_пост_рус_авг_приложения 2012 рус 2" xfId="6353"/>
    <cellStyle name="_Приложение 02 русс на 16.04.2009 г. 1 сессия_Приложение 1-18 рус пост посл 20.10._Приложение рус_ноябрь РБ_прил4р_к_Приложение_реал_рус 2011-2013 Уточнение" xfId="1320"/>
    <cellStyle name="_Приложение 02 русс на 16.04.2009 г. 1 сессия_Приложение 1-18 рус пост посл 20.10._Приложение рус_ноябрь РБ_прил4р_к_Приложение_реал_рус 2011-2013 Уточнение 2" xfId="6354"/>
    <cellStyle name="_Приложение 02 русс на 16.04.2009 г. 1 сессия_Приложение 1-18 рус пост посл 20.10._Приложение рус_ноябрь РБ_прил4р_к_Приложение_реал_рус 2011-2013 Уточнение_Приложение_рус _2012-2014_29,30" xfId="1321"/>
    <cellStyle name="_Приложение 02 русс на 16.04.2009 г. 1 сессия_Приложение 1-18 рус пост посл 20.10._Приложение рус_ноябрь РБ_прил4р_к_Приложение_реал_рус 2011-2013 Уточнение_Приложение_рус _2012-2014_29,30 2" xfId="6355"/>
    <cellStyle name="_Приложение 02 русс на 16.04.2009 г. 1 сессия_Приложение 1-18 рус пост посл 20.10._Приложение рус_ноябрь РБ_прил4р_к_Приложение_рус _2012-2014_29,30" xfId="1322"/>
    <cellStyle name="_Приложение 02 русс на 16.04.2009 г. 1 сессия_Приложение 1-18 рус пост посл 20.10._Приложение рус_ноябрь РБ_прил4р_к_Приложение_рус _2012-2014_29,30 2" xfId="6356"/>
    <cellStyle name="_Приложение 02 русс на 16.04.2009 г. 1 сессия_Приложение 1-18 рус пост посл 20.10._Приложение рус_ноябрь РБ_прил4р_к_приложения 2012 рус" xfId="1323"/>
    <cellStyle name="_Приложение 02 русс на 16.04.2009 г. 1 сессия_Приложение 1-18 рус пост посл 20.10._Приложение рус_ноябрь РБ_прил4р_к_приложения 2012 рус 2" xfId="6357"/>
    <cellStyle name="_Приложение 02 русс на 16.04.2009 г. 1 сессия_Приложение 1-18 рус пост посл 20.10._Приложение рус_ноябрь РБ_Приложение 4 русс,каз 16.03.11. посл" xfId="1324"/>
    <cellStyle name="_Приложение 02 русс на 16.04.2009 г. 1 сессия_Приложение 1-18 рус пост посл 20.10._Приложение рус_ноябрь РБ_Приложение 4 русс,каз 16.03.11. посл 2" xfId="6358"/>
    <cellStyle name="_Приложение 02 русс на 16.04.2009 г. 1 сессия_Приложение 1-18 рус пост посл 20.10._Приложение рус_ноябрь РБ_Приложение 4 русс,каз 16.03.11. посл_Приложение_рус _2012-2014_29,30" xfId="1325"/>
    <cellStyle name="_Приложение 02 русс на 16.04.2009 г. 1 сессия_Приложение 1-18 рус пост посл 20.10._Приложение рус_ноябрь РБ_Приложение 4 русс,каз 16.03.11. посл_Приложение_рус _2012-2014_29,30 2" xfId="6359"/>
    <cellStyle name="_Приложение 02 русс на 16.04.2009 г. 1 сессия_Приложение 1-18 рус пост посл 20.10._Приложение рус_ноябрь РБ_Приложение_2010-2012 каз 04.08.10_ДК-2020" xfId="1326"/>
    <cellStyle name="_Приложение 02 русс на 16.04.2009 г. 1 сессия_Приложение 1-18 рус пост посл 20.10._Приложение рус_ноябрь РБ_Приложение_2010-2012 каз 04.08.10_ДК-2020 2" xfId="6360"/>
    <cellStyle name="_Приложение 02 русс на 16.04.2009 г. 1 сессия_Приложение 1-18 рус пост посл 20.10._Приложение рус_ноябрь РБ_Приложение_2010-2012 каз 04.08.10_ДК-2020_Анализ" xfId="1327"/>
    <cellStyle name="_Приложение 02 русс на 16.04.2009 г. 1 сессия_Приложение 1-18 рус пост посл 20.10._Приложение рус_ноябрь РБ_Приложение_2010-2012 каз 04.08.10_ДК-2020_Анализ 2" xfId="6361"/>
    <cellStyle name="_Приложение 02 русс на 16.04.2009 г. 1 сессия_Приложение 1-18 рус пост посл 20.10._Приложение рус_ноябрь РБ_Приложение_2010-2012 каз 04.08.10_ДК-2020_Анализ 3.03.2011г." xfId="1328"/>
    <cellStyle name="_Приложение 02 русс на 16.04.2009 г. 1 сессия_Приложение 1-18 рус пост посл 20.10._Приложение рус_ноябрь РБ_Приложение_2010-2012 каз 04.08.10_ДК-2020_Анализ 6.03.2011г." xfId="1329"/>
    <cellStyle name="_Приложение 02 русс на 16.04.2009 г. 1 сессия_Приложение 1-18 рус пост посл 20.10._Приложение рус_ноябрь РБ_Приложение_2010-2012 каз 04.08.10_ДК-2020_Анализ 9.03.2011г." xfId="1330"/>
    <cellStyle name="_Приложение 02 русс на 16.04.2009 г. 1 сессия_Приложение 1-18 рус пост посл 20.10._Приложение рус_ноябрь РБ_Приложение_2010-2012 каз 04.08.10_ДК-2020_Анализ_Приложение_рус _2012-2014_29,30" xfId="1331"/>
    <cellStyle name="_Приложение 02 русс на 16.04.2009 г. 1 сессия_Приложение 1-18 рус пост посл 20.10._Приложение рус_ноябрь РБ_Приложение_2010-2012 каз 04.08.10_ДК-2020_Анализ_Приложение_рус _2012-2014_29,30 2" xfId="6362"/>
    <cellStyle name="_Приложение 02 русс на 16.04.2009 г. 1 сессия_Приложение 1-18 рус пост посл 20.10._Приложение рус_ноябрь РБ_Приложение_2010-2012 каз 04.08.10_ДК-2020_Пр 4     11.05.11. ИКС" xfId="1332"/>
    <cellStyle name="_Приложение 02 русс на 16.04.2009 г. 1 сессия_Приложение 1-18 рус пост посл 20.10._Приложение рус_ноябрь РБ_Приложение_2010-2012 каз 04.08.10_ДК-2020_Пр 4     11.05.11. ИКС 2" xfId="6363"/>
    <cellStyle name="_Приложение 02 русс на 16.04.2009 г. 1 сессия_Приложение 1-18 рус пост посл 20.10._Приложение рус_ноябрь РБ_Приложение_2010-2012 каз 04.08.10_ДК-2020_Пр 4     11.05.11. ИКС_Приложение_рус _2012-2014_29,30" xfId="1333"/>
    <cellStyle name="_Приложение 02 русс на 16.04.2009 г. 1 сессия_Приложение 1-18 рус пост посл 20.10._Приложение рус_ноябрь РБ_Приложение_2010-2012 каз 04.08.10_ДК-2020_Пр 4     11.05.11. ИКС_Приложение_рус _2012-2014_29,30 2" xfId="6364"/>
    <cellStyle name="_Приложение 02 русс на 16.04.2009 г. 1 сессия_Приложение 1-18 рус пост посл 20.10._Приложение рус_ноябрь РБ_Приложение_2010-2012 каз 04.08.10_ДК-2020_Приложение 4 русс,каз 16.03.11. посл" xfId="1334"/>
    <cellStyle name="_Приложение 02 русс на 16.04.2009 г. 1 сессия_Приложение 1-18 рус пост посл 20.10._Приложение рус_ноябрь РБ_Приложение_2010-2012 каз 04.08.10_ДК-2020_Приложение 4 русс,каз 16.03.11. посл 2" xfId="6365"/>
    <cellStyle name="_Приложение 02 русс на 16.04.2009 г. 1 сессия_Приложение 1-18 рус пост посл 20.10._Приложение рус_ноябрь РБ_Приложение_2010-2012 каз 04.08.10_ДК-2020_Приложение 4 русс,каз 16.03.11. посл_Приложение_рус _2012-2014_29,30" xfId="1335"/>
    <cellStyle name="_Приложение 02 русс на 16.04.2009 г. 1 сессия_Приложение 1-18 рус пост посл 20.10._Приложение рус_ноябрь РБ_Приложение_2010-2012 каз 04.08.10_ДК-2020_Приложение 4 русс,каз 16.03.11. посл_Приложение_рус _2012-2014_29,30 2" xfId="6366"/>
    <cellStyle name="_Приложение 02 русс на 16.04.2009 г. 1 сессия_Приложение 1-18 рус пост посл 20.10._Приложение рус_ноябрь РБ_Приложение_2010-2012 каз 04.08.10_ДК-2020_Приложение_реал_рус 2011-2013 Уточнение" xfId="1336"/>
    <cellStyle name="_Приложение 02 русс на 16.04.2009 г. 1 сессия_Приложение 1-18 рус пост посл 20.10._Приложение рус_ноябрь РБ_Приложение_2010-2012 каз 04.08.10_ДК-2020_Приложение_реал_рус 2011-2013 Уточнение 2" xfId="6367"/>
    <cellStyle name="_Приложение 02 русс на 16.04.2009 г. 1 сессия_Приложение 1-18 рус пост посл 20.10._Приложение рус_ноябрь РБ_Приложение_2010-2012 каз 04.08.10_ДК-2020_Приложение_реал_рус 2011-2013 Уточнение_Приложение_рус _2012-2014_29,30" xfId="1337"/>
    <cellStyle name="_Приложение 02 русс на 16.04.2009 г. 1 сессия_Приложение 1-18 рус пост посл 20.10._Приложение рус_ноябрь РБ_Приложение_2010-2012 каз 04.08.10_ДК-2020_Приложение_реал_рус 2011-2013 Уточнение_Приложение_рус _2012-2014_29,30 2" xfId="6368"/>
    <cellStyle name="_Приложение 02 русс на 16.04.2009 г. 1 сессия_Приложение 1-18 рус пост посл 20.10._Приложение рус_ноябрь РБ_Приложение_2010-2012 каз 04.08.10_ДК-2020_Приложение_рус _2012-2014_29,30" xfId="1338"/>
    <cellStyle name="_Приложение 02 русс на 16.04.2009 г. 1 сессия_Приложение 1-18 рус пост посл 20.10._Приложение рус_ноябрь РБ_Приложение_2010-2012 каз 04.08.10_ДК-2020_Приложение_рус _2012-2014_29,30 2" xfId="6369"/>
    <cellStyle name="_Приложение 02 русс на 16.04.2009 г. 1 сессия_Приложение 1-18 рус пост посл 20.10._Приложение рус_ноябрь РБ_Приложение_2010-2012 каз 04.08.10_ДК-2020_приложения 2012 рус" xfId="1339"/>
    <cellStyle name="_Приложение 02 русс на 16.04.2009 г. 1 сессия_Приложение 1-18 рус пост посл 20.10._Приложение рус_ноябрь РБ_Приложение_2010-2012 каз 04.08.10_ДК-2020_приложения 2012 рус 2" xfId="6370"/>
    <cellStyle name="_Приложение 02 русс на 16.04.2009 г. 1 сессия_Приложение 1-18 рус пост посл 20.10._Приложение рус_ноябрь РБ_Приложение_2010-2012 каз_март" xfId="1340"/>
    <cellStyle name="_Приложение 02 русс на 16.04.2009 г. 1 сессия_Приложение 1-18 рус пост посл 20.10._Приложение рус_ноябрь РБ_Приложение_2010-2012 каз_март 2" xfId="1341"/>
    <cellStyle name="_Приложение 02 русс на 16.04.2009 г. 1 сессия_Приложение 1-18 рус пост посл 20.10._Приложение рус_ноябрь РБ_Приложение_2010-2012 каз_март 2 2" xfId="6371"/>
    <cellStyle name="_Приложение 02 русс на 16.04.2009 г. 1 сессия_Приложение 1-18 рус пост посл 20.10._Приложение рус_ноябрь РБ_Приложение_2010-2012 каз_март 3" xfId="6372"/>
    <cellStyle name="_Приложение 02 русс на 16.04.2009 г. 1 сессия_Приложение 1-18 рус пост посл 20.10._Приложение рус_ноябрь РБ_Приложение_2010-2012 каз_март_Анализ" xfId="1342"/>
    <cellStyle name="_Приложение 02 русс на 16.04.2009 г. 1 сессия_Приложение 1-18 рус пост посл 20.10._Приложение рус_ноябрь РБ_Приложение_2010-2012 каз_март_Анализ 2" xfId="6373"/>
    <cellStyle name="_Приложение 02 русс на 16.04.2009 г. 1 сессия_Приложение 1-18 рус пост посл 20.10._Приложение рус_ноябрь РБ_Приложение_2010-2012 каз_март_Анализ 3.03.2011г." xfId="1343"/>
    <cellStyle name="_Приложение 02 русс на 16.04.2009 г. 1 сессия_Приложение 1-18 рус пост посл 20.10._Приложение рус_ноябрь РБ_Приложение_2010-2012 каз_март_Анализ 6.03.2011г." xfId="1344"/>
    <cellStyle name="_Приложение 02 русс на 16.04.2009 г. 1 сессия_Приложение 1-18 рус пост посл 20.10._Приложение рус_ноябрь РБ_Приложение_2010-2012 каз_март_Анализ 9.03.2011г." xfId="1345"/>
    <cellStyle name="_Приложение 02 русс на 16.04.2009 г. 1 сессия_Приложение 1-18 рус пост посл 20.10._Приложение рус_ноябрь РБ_Приложение_2010-2012 каз_март_Анализ_Приложение_рус _2012-2014_29,30" xfId="1346"/>
    <cellStyle name="_Приложение 02 русс на 16.04.2009 г. 1 сессия_Приложение 1-18 рус пост посл 20.10._Приложение рус_ноябрь РБ_Приложение_2010-2012 каз_март_Анализ_Приложение_рус _2012-2014_29,30 2" xfId="6374"/>
    <cellStyle name="_Приложение 02 русс на 16.04.2009 г. 1 сессия_Приложение 1-18 рус пост посл 20.10._Приложение рус_ноябрь РБ_Приложение_2010-2012 каз_март_Пр 4     11.05.11. ИКС" xfId="1347"/>
    <cellStyle name="_Приложение 02 русс на 16.04.2009 г. 1 сессия_Приложение 1-18 рус пост посл 20.10._Приложение рус_ноябрь РБ_Приложение_2010-2012 каз_март_Пр 4     11.05.11. ИКС 2" xfId="6375"/>
    <cellStyle name="_Приложение 02 русс на 16.04.2009 г. 1 сессия_Приложение 1-18 рус пост посл 20.10._Приложение рус_ноябрь РБ_Приложение_2010-2012 каз_март_Пр 4     11.05.11. ИКС_Приложение_рус _2012-2014_29,30" xfId="1348"/>
    <cellStyle name="_Приложение 02 русс на 16.04.2009 г. 1 сессия_Приложение 1-18 рус пост посл 20.10._Приложение рус_ноябрь РБ_Приложение_2010-2012 каз_март_Пр 4     11.05.11. ИКС_Приложение_рус _2012-2014_29,30 2" xfId="6376"/>
    <cellStyle name="_Приложение 02 русс на 16.04.2009 г. 1 сессия_Приложение 1-18 рус пост посл 20.10._Приложение рус_ноябрь РБ_Приложение_2010-2012 каз_март_Приложение 4 русс,каз 16.03.11. посл" xfId="1349"/>
    <cellStyle name="_Приложение 02 русс на 16.04.2009 г. 1 сессия_Приложение 1-18 рус пост посл 20.10._Приложение рус_ноябрь РБ_Приложение_2010-2012 каз_март_Приложение 4 русс,каз 16.03.11. посл 2" xfId="6377"/>
    <cellStyle name="_Приложение 02 русс на 16.04.2009 г. 1 сессия_Приложение 1-18 рус пост посл 20.10._Приложение рус_ноябрь РБ_Приложение_2010-2012 каз_март_Приложение 4 русс,каз 16.03.11. посл_Приложение_рус _2012-2014_29,30" xfId="1350"/>
    <cellStyle name="_Приложение 02 русс на 16.04.2009 г. 1 сессия_Приложение 1-18 рус пост посл 20.10._Приложение рус_ноябрь РБ_Приложение_2010-2012 каз_март_Приложение 4 русс,каз 16.03.11. посл_Приложение_рус _2012-2014_29,30 2" xfId="6378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" xfId="1351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 2" xfId="6379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Анализ" xfId="1352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Анализ 2" xfId="6380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Анализ 3.03.2011г." xfId="1353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Анализ 6.03.2011г." xfId="1354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Анализ 9.03.2011г." xfId="1355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Анализ_Приложение_рус _2012-2014_29,30" xfId="1356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Анализ_Приложение_рус _2012-2014_29,30 2" xfId="6381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Пр 4     11.05.11. ИКС" xfId="1357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Пр 4     11.05.11. ИКС 2" xfId="6382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Пр 4     11.05.11. ИКС_Приложение_рус _2012-2014_29,30" xfId="1358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Пр 4     11.05.11. ИКС_Приложение_рус _2012-2014_29,30 2" xfId="6383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Приложение 4 русс,каз 16.03.11. посл" xfId="1359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Приложение 4 русс,каз 16.03.11. посл 2" xfId="6384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Приложение 4 русс,каз 16.03.11. посл_Приложение_рус _2012-2014_29,30" xfId="1360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Приложение 4 русс,каз 16.03.11. посл_Приложение_рус _2012-2014_29,30 2" xfId="6385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Приложение_реал_рус 2011-2013 Уточнение" xfId="1361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Приложение_реал_рус 2011-2013 Уточнение 2" xfId="6386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Приложение_реал_рус 2011-2013 Уточнение_Приложение_рус _2012-2014_29,30" xfId="1362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Приложение_реал_рус 2011-2013 Уточнение_Приложение_рус _2012-2014_29,30 2" xfId="6387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Приложение_рус _2012-2014_29,30" xfId="1363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Приложение_рус _2012-2014_29,30 2" xfId="6388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приложения 2012 рус" xfId="1364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приложения 2012 рус 2" xfId="6389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" xfId="1365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 2" xfId="6390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Анализ" xfId="1366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Анализ 2" xfId="6391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Анализ 3.03.2011г." xfId="1367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Анализ 6.03.2011г." xfId="1368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Анализ 9.03.2011г." xfId="1369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Анализ_Приложение_рус _2012-2014_29,30" xfId="1370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Анализ_Приложение_рус _2012-2014_29,30 2" xfId="6392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Пр 4     11.05.11. ИКС" xfId="1371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Пр 4     11.05.11. ИКС 2" xfId="6393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Пр 4     11.05.11. ИКС_Приложение_рус _2012-2014_29,30" xfId="1372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Пр 4     11.05.11. ИКС_Приложение_рус _2012-2014_29,30 2" xfId="6394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Приложение 4 русс,каз 16.03.11. посл" xfId="1373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Приложение 4 русс,каз 16.03.11. посл 2" xfId="6395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Приложение 4 русс,каз 16.03.11. посл_Приложение_рус _2012-2014_29,30" xfId="1374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Приложение 4 русс,каз 16.03.11. посл_Приложение_рус _2012-2014_29,30 2" xfId="6396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Приложение_реал_рус 2011-2013 Уточнение" xfId="1375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Приложение_реал_рус 2011-2013 Уточнение 2" xfId="6397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Приложение_реал_рус 2011-2013 Уточнение_Приложение_рус _2012-2014_29,30" xfId="1376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Приложение_реал_рус 2011-2013 Уточнение_Приложение_рус _2012-2014_29,30 2" xfId="6398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Приложение_рус _2012-2014_29,30" xfId="1377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Приложение_рус _2012-2014_29,30 2" xfId="6399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приложения 2012 рус" xfId="1378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приложения 2012 рус 2" xfId="6400"/>
    <cellStyle name="_Приложение 02 русс на 16.04.2009 г. 1 сессия_Приложение 1-18 рус пост посл 20.10._Приложение рус_ноябрь РБ_Приложение_2010-2012 каз_март_Приложение_реал_рус 2011-2013 Уточнение" xfId="1379"/>
    <cellStyle name="_Приложение 02 русс на 16.04.2009 г. 1 сессия_Приложение 1-18 рус пост посл 20.10._Приложение рус_ноябрь РБ_Приложение_2010-2012 каз_март_Приложение_реал_рус 2011-2013 Уточнение 2" xfId="6401"/>
    <cellStyle name="_Приложение 02 русс на 16.04.2009 г. 1 сессия_Приложение 1-18 рус пост посл 20.10._Приложение рус_ноябрь РБ_Приложение_2010-2012 каз_март_Приложение_реал_рус 2011-2013 Уточнение_Приложение_рус _2012-2014_29,30" xfId="1380"/>
    <cellStyle name="_Приложение 02 русс на 16.04.2009 г. 1 сессия_Приложение 1-18 рус пост посл 20.10._Приложение рус_ноябрь РБ_Приложение_2010-2012 каз_март_Приложение_реал_рус 2011-2013 Уточнение_Приложение_рус _2012-2014_29,30 2" xfId="6402"/>
    <cellStyle name="_Приложение 02 русс на 16.04.2009 г. 1 сессия_Приложение 1-18 рус пост посл 20.10._Приложение рус_ноябрь РБ_Приложение_2010-2012 каз_март_Приложение_рус _2012-2014_29,30" xfId="1381"/>
    <cellStyle name="_Приложение 02 русс на 16.04.2009 г. 1 сессия_Приложение 1-18 рус пост посл 20.10._Приложение рус_ноябрь РБ_Приложение_2010-2012 каз_март_Приложение_рус _2012-2014_29,30 2" xfId="6403"/>
    <cellStyle name="_Приложение 02 русс на 16.04.2009 г. 1 сессия_Приложение 1-18 рус пост посл 20.10._Приложение рус_ноябрь РБ_Приложение_2010-2012 каз_март_приложения 2012 рус" xfId="1382"/>
    <cellStyle name="_Приложение 02 русс на 16.04.2009 г. 1 сессия_Приложение 1-18 рус пост посл 20.10._Приложение рус_ноябрь РБ_Приложение_2010-2012 каз_март_приложения 2012 рус 2" xfId="6404"/>
    <cellStyle name="_Приложение 02 русс на 16.04.2009 г. 1 сессия_Приложение 1-18 рус пост посл 20.10._Приложение рус_ноябрь РБ_Приложение_2010-2012 рус  КОРРЕКТИРОВКА" xfId="1383"/>
    <cellStyle name="_Приложение 02 русс на 16.04.2009 г. 1 сессия_Приложение 1-18 рус пост посл 20.10._Приложение рус_ноябрь РБ_Приложение_2010-2012 рус  КОРРЕКТИРОВКА 2" xfId="6405"/>
    <cellStyle name="_Приложение 02 русс на 16.04.2009 г. 1 сессия_Приложение 1-18 рус пост посл 20.10._Приложение рус_ноябрь РБ_Приложение_2010-2012 рус  КОРРЕКТИРОВКА_Анализ" xfId="1384"/>
    <cellStyle name="_Приложение 02 русс на 16.04.2009 г. 1 сессия_Приложение 1-18 рус пост посл 20.10._Приложение рус_ноябрь РБ_Приложение_2010-2012 рус  КОРРЕКТИРОВКА_Анализ 2" xfId="6406"/>
    <cellStyle name="_Приложение 02 русс на 16.04.2009 г. 1 сессия_Приложение 1-18 рус пост посл 20.10._Приложение рус_ноябрь РБ_Приложение_2010-2012 рус  КОРРЕКТИРОВКА_Анализ 3.03.2011г." xfId="1385"/>
    <cellStyle name="_Приложение 02 русс на 16.04.2009 г. 1 сессия_Приложение 1-18 рус пост посл 20.10._Приложение рус_ноябрь РБ_Приложение_2010-2012 рус  КОРРЕКТИРОВКА_Анализ 6.03.2011г." xfId="1386"/>
    <cellStyle name="_Приложение 02 русс на 16.04.2009 г. 1 сессия_Приложение 1-18 рус пост посл 20.10._Приложение рус_ноябрь РБ_Приложение_2010-2012 рус  КОРРЕКТИРОВКА_Анализ 9.03.2011г." xfId="1387"/>
    <cellStyle name="_Приложение 02 русс на 16.04.2009 г. 1 сессия_Приложение 1-18 рус пост посл 20.10._Приложение рус_ноябрь РБ_Приложение_2010-2012 рус  КОРРЕКТИРОВКА_Анализ_Приложение_рус _2012-2014_29,30" xfId="1388"/>
    <cellStyle name="_Приложение 02 русс на 16.04.2009 г. 1 сессия_Приложение 1-18 рус пост посл 20.10._Приложение рус_ноябрь РБ_Приложение_2010-2012 рус  КОРРЕКТИРОВКА_Анализ_Приложение_рус _2012-2014_29,30 2" xfId="6407"/>
    <cellStyle name="_Приложение 02 русс на 16.04.2009 г. 1 сессия_Приложение 1-18 рус пост посл 20.10._Приложение рус_ноябрь РБ_Приложение_2010-2012 рус  КОРРЕКТИРОВКА_Пр 4     11.05.11. ИКС" xfId="1389"/>
    <cellStyle name="_Приложение 02 русс на 16.04.2009 г. 1 сессия_Приложение 1-18 рус пост посл 20.10._Приложение рус_ноябрь РБ_Приложение_2010-2012 рус  КОРРЕКТИРОВКА_Пр 4     11.05.11. ИКС 2" xfId="6408"/>
    <cellStyle name="_Приложение 02 русс на 16.04.2009 г. 1 сессия_Приложение 1-18 рус пост посл 20.10._Приложение рус_ноябрь РБ_Приложение_2010-2012 рус  КОРРЕКТИРОВКА_Пр 4     11.05.11. ИКС_Приложение_рус _2012-2014_29,30" xfId="1390"/>
    <cellStyle name="_Приложение 02 русс на 16.04.2009 г. 1 сессия_Приложение 1-18 рус пост посл 20.10._Приложение рус_ноябрь РБ_Приложение_2010-2012 рус  КОРРЕКТИРОВКА_Пр 4     11.05.11. ИКС_Приложение_рус _2012-2014_29,30 2" xfId="6409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 4 русс,каз 16.03.11. посл" xfId="1391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 4 русс,каз 16.03.11. посл 2" xfId="6410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 4 русс,каз 16.03.11. посл_Приложение_рус _2012-2014_29,30" xfId="1392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 4 русс,каз 16.03.11. посл_Приложение_рус _2012-2014_29,30 2" xfId="6411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" xfId="1393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 2" xfId="6412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Анализ" xfId="1394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Анализ 2" xfId="6413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Анализ 3.03.2011г." xfId="1395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Анализ 6.03.2011г." xfId="1396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Анализ 9.03.2011г." xfId="1397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Анализ_Приложение_рус _2012-2014_29,30" xfId="1398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Анализ_Приложение_рус _2012-2014_29,30 2" xfId="6414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Пр 4     11.05.11. ИКС" xfId="1399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Пр 4     11.05.11. ИКС 2" xfId="6415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Пр 4     11.05.11. ИКС_Приложение_рус _2012-2014_29,30" xfId="1400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Пр 4     11.05.11. ИКС_Приложение_рус _2012-2014_29,30 2" xfId="6416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Приложение 4 русс,каз 16.03.11. посл" xfId="1401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Приложение 4 русс,каз 16.03.11. посл 2" xfId="6417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Приложение 4 русс,каз 16.03.11. посл_Приложение_рус _2012-2014_29,30" xfId="1402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Приложение 4 русс,каз 16.03.11. посл_Приложение_рус _2012-2014_29,30 2" xfId="6418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Приложение_реал_рус 2011-2013 Уточнение" xfId="1403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Приложение_реал_рус 2011-2013 Уточнение 2" xfId="6419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Приложение_реал_рус 2011-2013 Уточнение_Приложение_рус _2012-2014_29,30" xfId="1404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Приложение_реал_рус 2011-2013 Уточнение_Приложение_рус _2012-2014_29,30 2" xfId="6420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Приложение_рус _2012-2014_29,30" xfId="1405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Приложение_рус _2012-2014_29,30 2" xfId="6421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приложения 2012 рус" xfId="1406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приложения 2012 рус 2" xfId="6422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" xfId="1407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 2" xfId="6423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Анализ" xfId="1408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Анализ 2" xfId="6424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Анализ 3.03.2011г." xfId="1409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Анализ 6.03.2011г." xfId="1410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Анализ 9.03.2011г." xfId="1411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Анализ_Приложение_рус _2012-2014_29,30" xfId="1412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Анализ_Приложение_рус _2012-2014_29,30 2" xfId="6425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Пр 4     11.05.11. ИКС" xfId="1413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Пр 4     11.05.11. ИКС 2" xfId="6426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Пр 4     11.05.11. ИКС_Приложение_рус _2012-2014_29,30" xfId="1414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Пр 4     11.05.11. ИКС_Приложение_рус _2012-2014_29,30 2" xfId="6427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Приложение 4 русс,каз 16.03.11. посл" xfId="1415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Приложение 4 русс,каз 16.03.11. посл 2" xfId="6428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Приложение 4 русс,каз 16.03.11. посл_Приложение_рус _2012-2014_29,30" xfId="1416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Приложение 4 русс,каз 16.03.11. посл_Приложение_рус _2012-2014_29,30 2" xfId="6429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Приложение_реал_рус 2011-2013 Уточнение" xfId="1417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Приложение_реал_рус 2011-2013 Уточнение 2" xfId="6430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Приложение_реал_рус 2011-2013 Уточнение_Приложение_рус _2012-2014_29,30" xfId="1418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Приложение_реал_рус 2011-2013 Уточнение_Приложение_рус _2012-2014_29,30 2" xfId="6431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Приложение_рус _2012-2014_29,30" xfId="1419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Приложение_рус _2012-2014_29,30 2" xfId="6432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приложения 2012 рус" xfId="1420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приложения 2012 рус 2" xfId="6433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реал_рус 2011-2013 Уточнение" xfId="1421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реал_рус 2011-2013 Уточнение 2" xfId="6434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реал_рус 2011-2013 Уточнение_Приложение_рус _2012-2014_29,30" xfId="1422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реал_рус 2011-2013 Уточнение_Приложение_рус _2012-2014_29,30 2" xfId="6435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рус _2012-2014_29,30" xfId="1423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рус _2012-2014_29,30 2" xfId="6436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я 2012 рус" xfId="1424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я 2012 рус 2" xfId="6437"/>
    <cellStyle name="_Приложение 02 русс на 16.04.2009 г. 1 сессия_Приложение 1-18 рус пост посл 20.10._Приложение рус_ноябрь РБ_Приложение_2010-2012 рус 04.08.10" xfId="1425"/>
    <cellStyle name="_Приложение 02 русс на 16.04.2009 г. 1 сессия_Приложение 1-18 рус пост посл 20.10._Приложение рус_ноябрь РБ_Приложение_2010-2012 рус 04.08.10 2" xfId="6438"/>
    <cellStyle name="_Приложение 02 русс на 16.04.2009 г. 1 сессия_Приложение 1-18 рус пост посл 20.10._Приложение рус_ноябрь РБ_Приложение_2010-2012 рус 04.08.10_Анализ" xfId="1426"/>
    <cellStyle name="_Приложение 02 русс на 16.04.2009 г. 1 сессия_Приложение 1-18 рус пост посл 20.10._Приложение рус_ноябрь РБ_Приложение_2010-2012 рус 04.08.10_Анализ 2" xfId="6439"/>
    <cellStyle name="_Приложение 02 русс на 16.04.2009 г. 1 сессия_Приложение 1-18 рус пост посл 20.10._Приложение рус_ноябрь РБ_Приложение_2010-2012 рус 04.08.10_Анализ 3.03.2011г." xfId="1427"/>
    <cellStyle name="_Приложение 02 русс на 16.04.2009 г. 1 сессия_Приложение 1-18 рус пост посл 20.10._Приложение рус_ноябрь РБ_Приложение_2010-2012 рус 04.08.10_Анализ 6.03.2011г." xfId="1428"/>
    <cellStyle name="_Приложение 02 русс на 16.04.2009 г. 1 сессия_Приложение 1-18 рус пост посл 20.10._Приложение рус_ноябрь РБ_Приложение_2010-2012 рус 04.08.10_Анализ 9.03.2011г." xfId="1429"/>
    <cellStyle name="_Приложение 02 русс на 16.04.2009 г. 1 сессия_Приложение 1-18 рус пост посл 20.10._Приложение рус_ноябрь РБ_Приложение_2010-2012 рус 04.08.10_Анализ_Приложение_рус _2012-2014_29,30" xfId="1430"/>
    <cellStyle name="_Приложение 02 русс на 16.04.2009 г. 1 сессия_Приложение 1-18 рус пост посл 20.10._Приложение рус_ноябрь РБ_Приложение_2010-2012 рус 04.08.10_Анализ_Приложение_рус _2012-2014_29,30 2" xfId="6440"/>
    <cellStyle name="_Приложение 02 русс на 16.04.2009 г. 1 сессия_Приложение 1-18 рус пост посл 20.10._Приложение рус_ноябрь РБ_Приложение_2010-2012 рус 04.08.10_Пр 4     11.05.11. ИКС" xfId="1431"/>
    <cellStyle name="_Приложение 02 русс на 16.04.2009 г. 1 сессия_Приложение 1-18 рус пост посл 20.10._Приложение рус_ноябрь РБ_Приложение_2010-2012 рус 04.08.10_Пр 4     11.05.11. ИКС 2" xfId="6441"/>
    <cellStyle name="_Приложение 02 русс на 16.04.2009 г. 1 сессия_Приложение 1-18 рус пост посл 20.10._Приложение рус_ноябрь РБ_Приложение_2010-2012 рус 04.08.10_Пр 4     11.05.11. ИКС_Приложение_рус _2012-2014_29,30" xfId="1432"/>
    <cellStyle name="_Приложение 02 русс на 16.04.2009 г. 1 сессия_Приложение 1-18 рус пост посл 20.10._Приложение рус_ноябрь РБ_Приложение_2010-2012 рус 04.08.10_Пр 4     11.05.11. ИКС_Приложение_рус _2012-2014_29,30 2" xfId="6442"/>
    <cellStyle name="_Приложение 02 русс на 16.04.2009 г. 1 сессия_Приложение 1-18 рус пост посл 20.10._Приложение рус_ноябрь РБ_Приложение_2010-2012 рус 04.08.10_Приложение 4 русс,каз 16.03.11. посл" xfId="1433"/>
    <cellStyle name="_Приложение 02 русс на 16.04.2009 г. 1 сессия_Приложение 1-18 рус пост посл 20.10._Приложение рус_ноябрь РБ_Приложение_2010-2012 рус 04.08.10_Приложение 4 русс,каз 16.03.11. посл 2" xfId="6443"/>
    <cellStyle name="_Приложение 02 русс на 16.04.2009 г. 1 сессия_Приложение 1-18 рус пост посл 20.10._Приложение рус_ноябрь РБ_Приложение_2010-2012 рус 04.08.10_Приложение 4 русс,каз 16.03.11. посл_Приложение_рус _2012-2014_29,30" xfId="1434"/>
    <cellStyle name="_Приложение 02 русс на 16.04.2009 г. 1 сессия_Приложение 1-18 рус пост посл 20.10._Приложение рус_ноябрь РБ_Приложение_2010-2012 рус 04.08.10_Приложение 4 русс,каз 16.03.11. посл_Приложение_рус _2012-2014_29,30 2" xfId="6444"/>
    <cellStyle name="_Приложение 02 русс на 16.04.2009 г. 1 сессия_Приложение 1-18 рус пост посл 20.10._Приложение рус_ноябрь РБ_Приложение_2010-2012 рус 04.08.10_Приложение_реал_рус 2011-2013 Уточнение" xfId="1435"/>
    <cellStyle name="_Приложение 02 русс на 16.04.2009 г. 1 сессия_Приложение 1-18 рус пост посл 20.10._Приложение рус_ноябрь РБ_Приложение_2010-2012 рус 04.08.10_Приложение_реал_рус 2011-2013 Уточнение 2" xfId="6445"/>
    <cellStyle name="_Приложение 02 русс на 16.04.2009 г. 1 сессия_Приложение 1-18 рус пост посл 20.10._Приложение рус_ноябрь РБ_Приложение_2010-2012 рус 04.08.10_Приложение_реал_рус 2011-2013 Уточнение_Приложение_рус _2012-2014_29,30" xfId="1436"/>
    <cellStyle name="_Приложение 02 русс на 16.04.2009 г. 1 сессия_Приложение 1-18 рус пост посл 20.10._Приложение рус_ноябрь РБ_Приложение_2010-2012 рус 04.08.10_Приложение_реал_рус 2011-2013 Уточнение_Приложение_рус _2012-2014_29,30 2" xfId="6446"/>
    <cellStyle name="_Приложение 02 русс на 16.04.2009 г. 1 сессия_Приложение 1-18 рус пост посл 20.10._Приложение рус_ноябрь РБ_Приложение_2010-2012 рус 04.08.10_Приложение_рус _2012-2014_29,30" xfId="1437"/>
    <cellStyle name="_Приложение 02 русс на 16.04.2009 г. 1 сессия_Приложение 1-18 рус пост посл 20.10._Приложение рус_ноябрь РБ_Приложение_2010-2012 рус 04.08.10_Приложение_рус _2012-2014_29,30 2" xfId="6447"/>
    <cellStyle name="_Приложение 02 русс на 16.04.2009 г. 1 сессия_Приложение 1-18 рус пост посл 20.10._Приложение рус_ноябрь РБ_Приложение_2010-2012 рус 04.08.10_приложения 2012 рус" xfId="1438"/>
    <cellStyle name="_Приложение 02 русс на 16.04.2009 г. 1 сессия_Приложение 1-18 рус пост посл 20.10._Приложение рус_ноябрь РБ_Приложение_2010-2012 рус 04.08.10_приложения 2012 рус 2" xfId="6448"/>
    <cellStyle name="_Приложение 02 русс на 16.04.2009 г. 1 сессия_Приложение 1-18 рус пост посл 20.10._Приложение рус_ноябрь РБ_Приложение_2010-2012 рус март" xfId="1439"/>
    <cellStyle name="_Приложение 02 русс на 16.04.2009 г. 1 сессия_Приложение 1-18 рус пост посл 20.10._Приложение рус_ноябрь РБ_Приложение_2010-2012 рус март 2" xfId="6449"/>
    <cellStyle name="_Приложение 02 русс на 16.04.2009 г. 1 сессия_Приложение 1-18 рус пост посл 20.10._Приложение рус_ноябрь РБ_Приложение_2010-2012 рус март_Анализ" xfId="1440"/>
    <cellStyle name="_Приложение 02 русс на 16.04.2009 г. 1 сессия_Приложение 1-18 рус пост посл 20.10._Приложение рус_ноябрь РБ_Приложение_2010-2012 рус март_Анализ 2" xfId="6450"/>
    <cellStyle name="_Приложение 02 русс на 16.04.2009 г. 1 сессия_Приложение 1-18 рус пост посл 20.10._Приложение рус_ноябрь РБ_Приложение_2010-2012 рус март_Анализ 3.03.2011г." xfId="1441"/>
    <cellStyle name="_Приложение 02 русс на 16.04.2009 г. 1 сессия_Приложение 1-18 рус пост посл 20.10._Приложение рус_ноябрь РБ_Приложение_2010-2012 рус март_Анализ 6.03.2011г." xfId="1442"/>
    <cellStyle name="_Приложение 02 русс на 16.04.2009 г. 1 сессия_Приложение 1-18 рус пост посл 20.10._Приложение рус_ноябрь РБ_Приложение_2010-2012 рус март_Анализ 9.03.2011г." xfId="1443"/>
    <cellStyle name="_Приложение 02 русс на 16.04.2009 г. 1 сессия_Приложение 1-18 рус пост посл 20.10._Приложение рус_ноябрь РБ_Приложение_2010-2012 рус март_Анализ_Приложение_рус _2012-2014_29,30" xfId="1444"/>
    <cellStyle name="_Приложение 02 русс на 16.04.2009 г. 1 сессия_Приложение 1-18 рус пост посл 20.10._Приложение рус_ноябрь РБ_Приложение_2010-2012 рус март_Анализ_Приложение_рус _2012-2014_29,30 2" xfId="6451"/>
    <cellStyle name="_Приложение 02 русс на 16.04.2009 г. 1 сессия_Приложение 1-18 рус пост посл 20.10._Приложение рус_ноябрь РБ_Приложение_2010-2012 рус март_Пр 4     11.05.11. ИКС" xfId="1445"/>
    <cellStyle name="_Приложение 02 русс на 16.04.2009 г. 1 сессия_Приложение 1-18 рус пост посл 20.10._Приложение рус_ноябрь РБ_Приложение_2010-2012 рус март_Пр 4     11.05.11. ИКС 2" xfId="6452"/>
    <cellStyle name="_Приложение 02 русс на 16.04.2009 г. 1 сессия_Приложение 1-18 рус пост посл 20.10._Приложение рус_ноябрь РБ_Приложение_2010-2012 рус март_Пр 4     11.05.11. ИКС_Приложение_рус _2012-2014_29,30" xfId="1446"/>
    <cellStyle name="_Приложение 02 русс на 16.04.2009 г. 1 сессия_Приложение 1-18 рус пост посл 20.10._Приложение рус_ноябрь РБ_Приложение_2010-2012 рус март_Пр 4     11.05.11. ИКС_Приложение_рус _2012-2014_29,30 2" xfId="6453"/>
    <cellStyle name="_Приложение 02 русс на 16.04.2009 г. 1 сессия_Приложение 1-18 рус пост посл 20.10._Приложение рус_ноябрь РБ_Приложение_2010-2012 рус март_Приложение 4 русс,каз 16.03.11. посл" xfId="1447"/>
    <cellStyle name="_Приложение 02 русс на 16.04.2009 г. 1 сессия_Приложение 1-18 рус пост посл 20.10._Приложение рус_ноябрь РБ_Приложение_2010-2012 рус март_Приложение 4 русс,каз 16.03.11. посл 2" xfId="6454"/>
    <cellStyle name="_Приложение 02 русс на 16.04.2009 г. 1 сессия_Приложение 1-18 рус пост посл 20.10._Приложение рус_ноябрь РБ_Приложение_2010-2012 рус март_Приложение 4 русс,каз 16.03.11. посл_Приложение_рус _2012-2014_29,30" xfId="1448"/>
    <cellStyle name="_Приложение 02 русс на 16.04.2009 г. 1 сессия_Приложение 1-18 рус пост посл 20.10._Приложение рус_ноябрь РБ_Приложение_2010-2012 рус март_Приложение 4 русс,каз 16.03.11. посл_Приложение_рус _2012-2014_29,30 2" xfId="6455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" xfId="1449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 2" xfId="6456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Анализ" xfId="1450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Анализ 2" xfId="6457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Анализ 3.03.2011г." xfId="1451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Анализ 6.03.2011г." xfId="1452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Анализ 9.03.2011г." xfId="1453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Анализ_Приложение_рус _2012-2014_29,30" xfId="1454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Анализ_Приложение_рус _2012-2014_29,30 2" xfId="6458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Пр 4     11.05.11. ИКС" xfId="1455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Пр 4     11.05.11. ИКС 2" xfId="6459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Пр 4     11.05.11. ИКС_Приложение_рус _2012-2014_29,30" xfId="1456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Пр 4     11.05.11. ИКС_Приложение_рус _2012-2014_29,30 2" xfId="6460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Приложение 4 русс,каз 16.03.11. посл" xfId="1457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Приложение 4 русс,каз 16.03.11. посл 2" xfId="6461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Приложение 4 русс,каз 16.03.11. посл_Приложение_рус _2012-2014_29,30" xfId="1458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Приложение 4 русс,каз 16.03.11. посл_Приложение_рус _2012-2014_29,30 2" xfId="6462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Приложение_реал_рус 2011-2013 Уточнение" xfId="1459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Приложение_реал_рус 2011-2013 Уточнение 2" xfId="6463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Приложение_реал_рус 2011-2013 Уточнение_Приложение_рус _2012-2014_29,30" xfId="1460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Приложение_реал_рус 2011-2013 Уточнение_Приложение_рус _2012-2014_29,30 2" xfId="6464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Приложение_рус _2012-2014_29,30" xfId="1461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Приложение_рус _2012-2014_29,30 2" xfId="6465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приложения 2012 рус" xfId="1462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приложения 2012 рус 2" xfId="6466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" xfId="1463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 2" xfId="6467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Анализ" xfId="1464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Анализ 2" xfId="6468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Анализ 3.03.2011г." xfId="1465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Анализ 6.03.2011г." xfId="1466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Анализ 9.03.2011г." xfId="1467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Анализ_Приложение_рус _2012-2014_29,30" xfId="1468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Анализ_Приложение_рус _2012-2014_29,30 2" xfId="6469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Пр 4     11.05.11. ИКС" xfId="1469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Пр 4     11.05.11. ИКС 2" xfId="6470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Пр 4     11.05.11. ИКС_Приложение_рус _2012-2014_29,30" xfId="1470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Пр 4     11.05.11. ИКС_Приложение_рус _2012-2014_29,30 2" xfId="6471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Приложение 4 русс,каз 16.03.11. посл" xfId="1471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Приложение 4 русс,каз 16.03.11. посл 2" xfId="6472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Приложение 4 русс,каз 16.03.11. посл_Приложение_рус _2012-2014_29,30" xfId="1472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Приложение 4 русс,каз 16.03.11. посл_Приложение_рус _2012-2014_29,30 2" xfId="6473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Приложение_реал_рус 2011-2013 Уточнение" xfId="1473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Приложение_реал_рус 2011-2013 Уточнение 2" xfId="6474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Приложение_реал_рус 2011-2013 Уточнение_Приложение_рус _2012-2014_29,30" xfId="1474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Приложение_реал_рус 2011-2013 Уточнение_Приложение_рус _2012-2014_29,30 2" xfId="6475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Приложение_рус _2012-2014_29,30" xfId="1475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Приложение_рус _2012-2014_29,30 2" xfId="6476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приложения 2012 рус" xfId="1476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приложения 2012 рус 2" xfId="6477"/>
    <cellStyle name="_Приложение 02 русс на 16.04.2009 г. 1 сессия_Приложение 1-18 рус пост посл 20.10._Приложение рус_ноябрь РБ_Приложение_2010-2012 рус март_Приложение_реал_рус 2011-2013 Уточнение" xfId="1477"/>
    <cellStyle name="_Приложение 02 русс на 16.04.2009 г. 1 сессия_Приложение 1-18 рус пост посл 20.10._Приложение рус_ноябрь РБ_Приложение_2010-2012 рус март_Приложение_реал_рус 2011-2013 Уточнение 2" xfId="6478"/>
    <cellStyle name="_Приложение 02 русс на 16.04.2009 г. 1 сессия_Приложение 1-18 рус пост посл 20.10._Приложение рус_ноябрь РБ_Приложение_2010-2012 рус март_Приложение_реал_рус 2011-2013 Уточнение_Приложение_рус _2012-2014_29,30" xfId="1478"/>
    <cellStyle name="_Приложение 02 русс на 16.04.2009 г. 1 сессия_Приложение 1-18 рус пост посл 20.10._Приложение рус_ноябрь РБ_Приложение_2010-2012 рус март_Приложение_реал_рус 2011-2013 Уточнение_Приложение_рус _2012-2014_29,30 2" xfId="6479"/>
    <cellStyle name="_Приложение 02 русс на 16.04.2009 г. 1 сессия_Приложение 1-18 рус пост посл 20.10._Приложение рус_ноябрь РБ_Приложение_2010-2012 рус март_Приложение_рус _2012-2014_29,30" xfId="1479"/>
    <cellStyle name="_Приложение 02 русс на 16.04.2009 г. 1 сессия_Приложение 1-18 рус пост посл 20.10._Приложение рус_ноябрь РБ_Приложение_2010-2012 рус март_Приложение_рус _2012-2014_29,30 2" xfId="6480"/>
    <cellStyle name="_Приложение 02 русс на 16.04.2009 г. 1 сессия_Приложение 1-18 рус пост посл 20.10._Приложение рус_ноябрь РБ_Приложение_2010-2012 рус март_приложения 2012 рус" xfId="1480"/>
    <cellStyle name="_Приложение 02 русс на 16.04.2009 г. 1 сессия_Приложение 1-18 рус пост посл 20.10._Приложение рус_ноябрь РБ_Приложение_2010-2012 рус март_приложения 2012 рус 2" xfId="6481"/>
    <cellStyle name="_Приложение 02 русс на 16.04.2009 г. 1 сессия_Приложение 1-18 рус пост посл 20.10._Приложение рус_ноябрь РБ_Приложение_пост_каз_авг" xfId="1481"/>
    <cellStyle name="_Приложение 02 русс на 16.04.2009 г. 1 сессия_Приложение 1-18 рус пост посл 20.10._Приложение рус_ноябрь РБ_Приложение_пост_каз_авг 2" xfId="6482"/>
    <cellStyle name="_Приложение 02 русс на 16.04.2009 г. 1 сессия_Приложение 1-18 рус пост посл 20.10._Приложение рус_ноябрь РБ_Приложение_пост_каз_авг_Анализ" xfId="1482"/>
    <cellStyle name="_Приложение 02 русс на 16.04.2009 г. 1 сессия_Приложение 1-18 рус пост посл 20.10._Приложение рус_ноябрь РБ_Приложение_пост_каз_авг_Анализ 2" xfId="6483"/>
    <cellStyle name="_Приложение 02 русс на 16.04.2009 г. 1 сессия_Приложение 1-18 рус пост посл 20.10._Приложение рус_ноябрь РБ_Приложение_пост_каз_авг_Анализ 3.03.2011г." xfId="1483"/>
    <cellStyle name="_Приложение 02 русс на 16.04.2009 г. 1 сессия_Приложение 1-18 рус пост посл 20.10._Приложение рус_ноябрь РБ_Приложение_пост_каз_авг_Анализ 6.03.2011г." xfId="1484"/>
    <cellStyle name="_Приложение 02 русс на 16.04.2009 г. 1 сессия_Приложение 1-18 рус пост посл 20.10._Приложение рус_ноябрь РБ_Приложение_пост_каз_авг_Анализ 9.03.2011г." xfId="1485"/>
    <cellStyle name="_Приложение 02 русс на 16.04.2009 г. 1 сессия_Приложение 1-18 рус пост посл 20.10._Приложение рус_ноябрь РБ_Приложение_пост_каз_авг_Анализ_Приложение_рус _2012-2014_29,30" xfId="1486"/>
    <cellStyle name="_Приложение 02 русс на 16.04.2009 г. 1 сессия_Приложение 1-18 рус пост посл 20.10._Приложение рус_ноябрь РБ_Приложение_пост_каз_авг_Анализ_Приложение_рус _2012-2014_29,30 2" xfId="6484"/>
    <cellStyle name="_Приложение 02 русс на 16.04.2009 г. 1 сессия_Приложение 1-18 рус пост посл 20.10._Приложение рус_ноябрь РБ_Приложение_пост_каз_авг_Пр 4     11.05.11. ИКС" xfId="1487"/>
    <cellStyle name="_Приложение 02 русс на 16.04.2009 г. 1 сессия_Приложение 1-18 рус пост посл 20.10._Приложение рус_ноябрь РБ_Приложение_пост_каз_авг_Пр 4     11.05.11. ИКС 2" xfId="6485"/>
    <cellStyle name="_Приложение 02 русс на 16.04.2009 г. 1 сессия_Приложение 1-18 рус пост посл 20.10._Приложение рус_ноябрь РБ_Приложение_пост_каз_авг_Пр 4     11.05.11. ИКС_Приложение_рус _2012-2014_29,30" xfId="1488"/>
    <cellStyle name="_Приложение 02 русс на 16.04.2009 г. 1 сессия_Приложение 1-18 рус пост посл 20.10._Приложение рус_ноябрь РБ_Приложение_пост_каз_авг_Пр 4     11.05.11. ИКС_Приложение_рус _2012-2014_29,30 2" xfId="6486"/>
    <cellStyle name="_Приложение 02 русс на 16.04.2009 г. 1 сессия_Приложение 1-18 рус пост посл 20.10._Приложение рус_ноябрь РБ_Приложение_пост_каз_авг_Приложение 4 русс,каз 16.03.11. посл" xfId="1489"/>
    <cellStyle name="_Приложение 02 русс на 16.04.2009 г. 1 сессия_Приложение 1-18 рус пост посл 20.10._Приложение рус_ноябрь РБ_Приложение_пост_каз_авг_Приложение 4 русс,каз 16.03.11. посл 2" xfId="6487"/>
    <cellStyle name="_Приложение 02 русс на 16.04.2009 г. 1 сессия_Приложение 1-18 рус пост посл 20.10._Приложение рус_ноябрь РБ_Приложение_пост_каз_авг_Приложение 4 русс,каз 16.03.11. посл_Приложение_рус _2012-2014_29,30" xfId="1490"/>
    <cellStyle name="_Приложение 02 русс на 16.04.2009 г. 1 сессия_Приложение 1-18 рус пост посл 20.10._Приложение рус_ноябрь РБ_Приложение_пост_каз_авг_Приложение 4 русс,каз 16.03.11. посл_Приложение_рус _2012-2014_29,30 2" xfId="6488"/>
    <cellStyle name="_Приложение 02 русс на 16.04.2009 г. 1 сессия_Приложение 1-18 рус пост посл 20.10._Приложение рус_ноябрь РБ_Приложение_пост_каз_авг_Приложение_реал_рус 2011-2013 Уточнение" xfId="1491"/>
    <cellStyle name="_Приложение 02 русс на 16.04.2009 г. 1 сессия_Приложение 1-18 рус пост посл 20.10._Приложение рус_ноябрь РБ_Приложение_пост_каз_авг_Приложение_реал_рус 2011-2013 Уточнение 2" xfId="6489"/>
    <cellStyle name="_Приложение 02 русс на 16.04.2009 г. 1 сессия_Приложение 1-18 рус пост посл 20.10._Приложение рус_ноябрь РБ_Приложение_пост_каз_авг_Приложение_реал_рус 2011-2013 Уточнение_Приложение_рус _2012-2014_29,30" xfId="1492"/>
    <cellStyle name="_Приложение 02 русс на 16.04.2009 г. 1 сессия_Приложение 1-18 рус пост посл 20.10._Приложение рус_ноябрь РБ_Приложение_пост_каз_авг_Приложение_реал_рус 2011-2013 Уточнение_Приложение_рус _2012-2014_29,30 2" xfId="6490"/>
    <cellStyle name="_Приложение 02 русс на 16.04.2009 г. 1 сессия_Приложение 1-18 рус пост посл 20.10._Приложение рус_ноябрь РБ_Приложение_пост_каз_авг_Приложение_рус _2012-2014_29,30" xfId="1493"/>
    <cellStyle name="_Приложение 02 русс на 16.04.2009 г. 1 сессия_Приложение 1-18 рус пост посл 20.10._Приложение рус_ноябрь РБ_Приложение_пост_каз_авг_Приложение_рус _2012-2014_29,30 2" xfId="6491"/>
    <cellStyle name="_Приложение 02 русс на 16.04.2009 г. 1 сессия_Приложение 1-18 рус пост посл 20.10._Приложение рус_ноябрь РБ_Приложение_пост_каз_авг_приложения 2012 рус" xfId="1494"/>
    <cellStyle name="_Приложение 02 русс на 16.04.2009 г. 1 сессия_Приложение 1-18 рус пост посл 20.10._Приложение рус_ноябрь РБ_Приложение_пост_каз_авг_приложения 2012 рус 2" xfId="6492"/>
    <cellStyle name="_Приложение 02 русс на 16.04.2009 г. 1 сессия_Приложение 1-18 рус пост посл 20.10._Приложение рус_ноябрь РБ_Приложение_пост_рус_авг" xfId="1495"/>
    <cellStyle name="_Приложение 02 русс на 16.04.2009 г. 1 сессия_Приложение 1-18 рус пост посл 20.10._Приложение рус_ноябрь РБ_Приложение_пост_рус_авг 2" xfId="6493"/>
    <cellStyle name="_Приложение 02 русс на 16.04.2009 г. 1 сессия_Приложение 1-18 рус пост посл 20.10._Приложение рус_ноябрь РБ_Приложение_пост_рус_авг_Анализ" xfId="1496"/>
    <cellStyle name="_Приложение 02 русс на 16.04.2009 г. 1 сессия_Приложение 1-18 рус пост посл 20.10._Приложение рус_ноябрь РБ_Приложение_пост_рус_авг_Анализ 2" xfId="6494"/>
    <cellStyle name="_Приложение 02 русс на 16.04.2009 г. 1 сессия_Приложение 1-18 рус пост посл 20.10._Приложение рус_ноябрь РБ_Приложение_пост_рус_авг_Анализ 3.03.2011г." xfId="1497"/>
    <cellStyle name="_Приложение 02 русс на 16.04.2009 г. 1 сессия_Приложение 1-18 рус пост посл 20.10._Приложение рус_ноябрь РБ_Приложение_пост_рус_авг_Анализ 6.03.2011г." xfId="1498"/>
    <cellStyle name="_Приложение 02 русс на 16.04.2009 г. 1 сессия_Приложение 1-18 рус пост посл 20.10._Приложение рус_ноябрь РБ_Приложение_пост_рус_авг_Анализ 9.03.2011г." xfId="1499"/>
    <cellStyle name="_Приложение 02 русс на 16.04.2009 г. 1 сессия_Приложение 1-18 рус пост посл 20.10._Приложение рус_ноябрь РБ_Приложение_пост_рус_авг_Анализ_Приложение_рус _2012-2014_29,30" xfId="1500"/>
    <cellStyle name="_Приложение 02 русс на 16.04.2009 г. 1 сессия_Приложение 1-18 рус пост посл 20.10._Приложение рус_ноябрь РБ_Приложение_пост_рус_авг_Анализ_Приложение_рус _2012-2014_29,30 2" xfId="6495"/>
    <cellStyle name="_Приложение 02 русс на 16.04.2009 г. 1 сессия_Приложение 1-18 рус пост посл 20.10._Приложение рус_ноябрь РБ_Приложение_пост_рус_авг_Пр 4     11.05.11. ИКС" xfId="1501"/>
    <cellStyle name="_Приложение 02 русс на 16.04.2009 г. 1 сессия_Приложение 1-18 рус пост посл 20.10._Приложение рус_ноябрь РБ_Приложение_пост_рус_авг_Пр 4     11.05.11. ИКС 2" xfId="6496"/>
    <cellStyle name="_Приложение 02 русс на 16.04.2009 г. 1 сессия_Приложение 1-18 рус пост посл 20.10._Приложение рус_ноябрь РБ_Приложение_пост_рус_авг_Пр 4     11.05.11. ИКС_Приложение_рус _2012-2014_29,30" xfId="1502"/>
    <cellStyle name="_Приложение 02 русс на 16.04.2009 г. 1 сессия_Приложение 1-18 рус пост посл 20.10._Приложение рус_ноябрь РБ_Приложение_пост_рус_авг_Пр 4     11.05.11. ИКС_Приложение_рус _2012-2014_29,30 2" xfId="6497"/>
    <cellStyle name="_Приложение 02 русс на 16.04.2009 г. 1 сессия_Приложение 1-18 рус пост посл 20.10._Приложение рус_ноябрь РБ_Приложение_пост_рус_авг_Приложение 4 русс,каз 16.03.11. посл" xfId="1503"/>
    <cellStyle name="_Приложение 02 русс на 16.04.2009 г. 1 сессия_Приложение 1-18 рус пост посл 20.10._Приложение рус_ноябрь РБ_Приложение_пост_рус_авг_Приложение 4 русс,каз 16.03.11. посл 2" xfId="6498"/>
    <cellStyle name="_Приложение 02 русс на 16.04.2009 г. 1 сессия_Приложение 1-18 рус пост посл 20.10._Приложение рус_ноябрь РБ_Приложение_пост_рус_авг_Приложение 4 русс,каз 16.03.11. посл_Приложение_рус _2012-2014_29,30" xfId="1504"/>
    <cellStyle name="_Приложение 02 русс на 16.04.2009 г. 1 сессия_Приложение 1-18 рус пост посл 20.10._Приложение рус_ноябрь РБ_Приложение_пост_рус_авг_Приложение 4 русс,каз 16.03.11. посл_Приложение_рус _2012-2014_29,30 2" xfId="6499"/>
    <cellStyle name="_Приложение 02 русс на 16.04.2009 г. 1 сессия_Приложение 1-18 рус пост посл 20.10._Приложение рус_ноябрь РБ_Приложение_пост_рус_авг_Приложение_реал_рус 2011-2013 Уточнение" xfId="1505"/>
    <cellStyle name="_Приложение 02 русс на 16.04.2009 г. 1 сессия_Приложение 1-18 рус пост посл 20.10._Приложение рус_ноябрь РБ_Приложение_пост_рус_авг_Приложение_реал_рус 2011-2013 Уточнение 2" xfId="6500"/>
    <cellStyle name="_Приложение 02 русс на 16.04.2009 г. 1 сессия_Приложение 1-18 рус пост посл 20.10._Приложение рус_ноябрь РБ_Приложение_пост_рус_авг_Приложение_реал_рус 2011-2013 Уточнение_Приложение_рус _2012-2014_29,30" xfId="1506"/>
    <cellStyle name="_Приложение 02 русс на 16.04.2009 г. 1 сессия_Приложение 1-18 рус пост посл 20.10._Приложение рус_ноябрь РБ_Приложение_пост_рус_авг_Приложение_реал_рус 2011-2013 Уточнение_Приложение_рус _2012-2014_29,30 2" xfId="6501"/>
    <cellStyle name="_Приложение 02 русс на 16.04.2009 г. 1 сессия_Приложение 1-18 рус пост посл 20.10._Приложение рус_ноябрь РБ_Приложение_пост_рус_авг_Приложение_рус _2012-2014_29,30" xfId="1507"/>
    <cellStyle name="_Приложение 02 русс на 16.04.2009 г. 1 сессия_Приложение 1-18 рус пост посл 20.10._Приложение рус_ноябрь РБ_Приложение_пост_рус_авг_Приложение_рус _2012-2014_29,30 2" xfId="6502"/>
    <cellStyle name="_Приложение 02 русс на 16.04.2009 г. 1 сессия_Приложение 1-18 рус пост посл 20.10._Приложение рус_ноябрь РБ_Приложение_пост_рус_авг_приложения 2012 рус" xfId="1508"/>
    <cellStyle name="_Приложение 02 русс на 16.04.2009 г. 1 сессия_Приложение 1-18 рус пост посл 20.10._Приложение рус_ноябрь РБ_Приложение_пост_рус_авг_приложения 2012 рус 2" xfId="6503"/>
    <cellStyle name="_Приложение 02 русс на 16.04.2009 г. 1 сессия_Приложение 1-18 рус пост посл 20.10._Приложение рус_ноябрь РБ_Приложение_реал_рус 2011-2013 Уточнение" xfId="1509"/>
    <cellStyle name="_Приложение 02 русс на 16.04.2009 г. 1 сессия_Приложение 1-18 рус пост посл 20.10._Приложение рус_ноябрь РБ_Приложение_реал_рус 2011-2013 Уточнение 2" xfId="6504"/>
    <cellStyle name="_Приложение 02 русс на 16.04.2009 г. 1 сессия_Приложение 1-18 рус пост посл 20.10._Приложение рус_ноябрь РБ_Приложение_реал_рус 2011-2013 Уточнение_Приложение_рус _2012-2014_29,30" xfId="1510"/>
    <cellStyle name="_Приложение 02 русс на 16.04.2009 г. 1 сессия_Приложение 1-18 рус пост посл 20.10._Приложение рус_ноябрь РБ_Приложение_реал_рус 2011-2013 Уточнение_Приложение_рус _2012-2014_29,30 2" xfId="6505"/>
    <cellStyle name="_Приложение 02 русс на 16.04.2009 г. 1 сессия_Приложение 1-18 рус пост посл 20.10._Приложение рус_ноябрь РБ_Приложение_рус _2012-2014_29,30" xfId="1511"/>
    <cellStyle name="_Приложение 02 русс на 16.04.2009 г. 1 сессия_Приложение 1-18 рус пост посл 20.10._Приложение рус_ноябрь РБ_Приложение_рус _2012-2014_29,30 2" xfId="6506"/>
    <cellStyle name="_Приложение 02 русс на 16.04.2009 г. 1 сессия_Приложение 1-18 рус пост посл 20.10._Приложение рус_ноябрь РБ_приложения 2012 рус" xfId="1512"/>
    <cellStyle name="_Приложение 02 русс на 16.04.2009 г. 1 сессия_Приложение 1-18 рус пост посл 20.10._Приложение рус_ноябрь РБ_приложения 2012 рус 2" xfId="6507"/>
    <cellStyle name="_Приложение 02 русс на 16.04.2009 г. 1 сессия_Приложение 1-18 рус пост посл 20.10._Приложение_2010-2012 каз 04.08.10_ДК-2020" xfId="1513"/>
    <cellStyle name="_Приложение 02 русс на 16.04.2009 г. 1 сессия_Приложение 1-18 рус пост посл 20.10._Приложение_2010-2012 каз 04.08.10_ДК-2020 2" xfId="6508"/>
    <cellStyle name="_Приложение 02 русс на 16.04.2009 г. 1 сессия_Приложение 1-18 рус пост посл 20.10._Приложение_2010-2012 каз 04.08.10_ДК-2020_Анализ" xfId="1514"/>
    <cellStyle name="_Приложение 02 русс на 16.04.2009 г. 1 сессия_Приложение 1-18 рус пост посл 20.10._Приложение_2010-2012 каз 04.08.10_ДК-2020_Анализ 2" xfId="6509"/>
    <cellStyle name="_Приложение 02 русс на 16.04.2009 г. 1 сессия_Приложение 1-18 рус пост посл 20.10._Приложение_2010-2012 каз 04.08.10_ДК-2020_Анализ 3.03.2011г." xfId="1515"/>
    <cellStyle name="_Приложение 02 русс на 16.04.2009 г. 1 сессия_Приложение 1-18 рус пост посл 20.10._Приложение_2010-2012 каз 04.08.10_ДК-2020_Анализ 6.03.2011г." xfId="1516"/>
    <cellStyle name="_Приложение 02 русс на 16.04.2009 г. 1 сессия_Приложение 1-18 рус пост посл 20.10._Приложение_2010-2012 каз 04.08.10_ДК-2020_Анализ 9.03.2011г." xfId="1517"/>
    <cellStyle name="_Приложение 02 русс на 16.04.2009 г. 1 сессия_Приложение 1-18 рус пост посл 20.10._Приложение_2010-2012 каз 04.08.10_ДК-2020_Анализ_Приложение_рус _2012-2014_29,30" xfId="1518"/>
    <cellStyle name="_Приложение 02 русс на 16.04.2009 г. 1 сессия_Приложение 1-18 рус пост посл 20.10._Приложение_2010-2012 каз 04.08.10_ДК-2020_Анализ_Приложение_рус _2012-2014_29,30 2" xfId="6510"/>
    <cellStyle name="_Приложение 02 русс на 16.04.2009 г. 1 сессия_Приложение 1-18 рус пост посл 20.10._Приложение_2010-2012 каз 04.08.10_ДК-2020_Пр 4     11.05.11. ИКС" xfId="1519"/>
    <cellStyle name="_Приложение 02 русс на 16.04.2009 г. 1 сессия_Приложение 1-18 рус пост посл 20.10._Приложение_2010-2012 каз 04.08.10_ДК-2020_Пр 4     11.05.11. ИКС 2" xfId="6511"/>
    <cellStyle name="_Приложение 02 русс на 16.04.2009 г. 1 сессия_Приложение 1-18 рус пост посл 20.10._Приложение_2010-2012 каз 04.08.10_ДК-2020_Пр 4     11.05.11. ИКС_Приложение_рус _2012-2014_29,30" xfId="1520"/>
    <cellStyle name="_Приложение 02 русс на 16.04.2009 г. 1 сессия_Приложение 1-18 рус пост посл 20.10._Приложение_2010-2012 каз 04.08.10_ДК-2020_Пр 4     11.05.11. ИКС_Приложение_рус _2012-2014_29,30 2" xfId="6512"/>
    <cellStyle name="_Приложение 02 русс на 16.04.2009 г. 1 сессия_Приложение 1-18 рус пост посл 20.10._Приложение_2010-2012 каз 04.08.10_ДК-2020_Приложение 4 русс,каз 16.03.11. посл" xfId="1521"/>
    <cellStyle name="_Приложение 02 русс на 16.04.2009 г. 1 сессия_Приложение 1-18 рус пост посл 20.10._Приложение_2010-2012 каз 04.08.10_ДК-2020_Приложение 4 русс,каз 16.03.11. посл 2" xfId="6513"/>
    <cellStyle name="_Приложение 02 русс на 16.04.2009 г. 1 сессия_Приложение 1-18 рус пост посл 20.10._Приложение_2010-2012 каз 04.08.10_ДК-2020_Приложение 4 русс,каз 16.03.11. посл_Приложение_рус _2012-2014_29,30" xfId="1522"/>
    <cellStyle name="_Приложение 02 русс на 16.04.2009 г. 1 сессия_Приложение 1-18 рус пост посл 20.10._Приложение_2010-2012 каз 04.08.10_ДК-2020_Приложение 4 русс,каз 16.03.11. посл_Приложение_рус _2012-2014_29,30 2" xfId="6514"/>
    <cellStyle name="_Приложение 02 русс на 16.04.2009 г. 1 сессия_Приложение 1-18 рус пост посл 20.10._Приложение_2010-2012 каз 04.08.10_ДК-2020_Приложение_реал_рус 2011-2013 Уточнение" xfId="1523"/>
    <cellStyle name="_Приложение 02 русс на 16.04.2009 г. 1 сессия_Приложение 1-18 рус пост посл 20.10._Приложение_2010-2012 каз 04.08.10_ДК-2020_Приложение_реал_рус 2011-2013 Уточнение 2" xfId="6515"/>
    <cellStyle name="_Приложение 02 русс на 16.04.2009 г. 1 сессия_Приложение 1-18 рус пост посл 20.10._Приложение_2010-2012 каз 04.08.10_ДК-2020_Приложение_реал_рус 2011-2013 Уточнение_Приложение_рус _2012-2014_29,30" xfId="1524"/>
    <cellStyle name="_Приложение 02 русс на 16.04.2009 г. 1 сессия_Приложение 1-18 рус пост посл 20.10._Приложение_2010-2012 каз 04.08.10_ДК-2020_Приложение_реал_рус 2011-2013 Уточнение_Приложение_рус _2012-2014_29,30 2" xfId="6516"/>
    <cellStyle name="_Приложение 02 русс на 16.04.2009 г. 1 сессия_Приложение 1-18 рус пост посл 20.10._Приложение_2010-2012 каз 04.08.10_ДК-2020_Приложение_рус _2012-2014_29,30" xfId="1525"/>
    <cellStyle name="_Приложение 02 русс на 16.04.2009 г. 1 сессия_Приложение 1-18 рус пост посл 20.10._Приложение_2010-2012 каз 04.08.10_ДК-2020_Приложение_рус _2012-2014_29,30 2" xfId="6517"/>
    <cellStyle name="_Приложение 02 русс на 16.04.2009 г. 1 сессия_Приложение 1-18 рус пост посл 20.10._Приложение_2010-2012 каз 04.08.10_ДК-2020_приложения 2012 рус" xfId="1526"/>
    <cellStyle name="_Приложение 02 русс на 16.04.2009 г. 1 сессия_Приложение 1-18 рус пост посл 20.10._Приложение_2010-2012 каз 04.08.10_ДК-2020_приложения 2012 рус 2" xfId="6518"/>
    <cellStyle name="_Приложение 02 русс на 16.04.2009 г. 1 сессия_Приложение 1-18 рус пост посл 20.10._Приложение_2010-2012 каз_март" xfId="1527"/>
    <cellStyle name="_Приложение 02 русс на 16.04.2009 г. 1 сессия_Приложение 1-18 рус пост посл 20.10._Приложение_2010-2012 каз_март 2" xfId="1528"/>
    <cellStyle name="_Приложение 02 русс на 16.04.2009 г. 1 сессия_Приложение 1-18 рус пост посл 20.10._Приложение_2010-2012 каз_март 2 2" xfId="6519"/>
    <cellStyle name="_Приложение 02 русс на 16.04.2009 г. 1 сессия_Приложение 1-18 рус пост посл 20.10._Приложение_2010-2012 каз_март 3" xfId="6520"/>
    <cellStyle name="_Приложение 02 русс на 16.04.2009 г. 1 сессия_Приложение 1-18 рус пост посл 20.10._Приложение_2010-2012 каз_март_Анализ" xfId="1529"/>
    <cellStyle name="_Приложение 02 русс на 16.04.2009 г. 1 сессия_Приложение 1-18 рус пост посл 20.10._Приложение_2010-2012 каз_март_Анализ 2" xfId="6521"/>
    <cellStyle name="_Приложение 02 русс на 16.04.2009 г. 1 сессия_Приложение 1-18 рус пост посл 20.10._Приложение_2010-2012 каз_март_Анализ 3.03.2011г." xfId="1530"/>
    <cellStyle name="_Приложение 02 русс на 16.04.2009 г. 1 сессия_Приложение 1-18 рус пост посл 20.10._Приложение_2010-2012 каз_март_Анализ 6.03.2011г." xfId="1531"/>
    <cellStyle name="_Приложение 02 русс на 16.04.2009 г. 1 сессия_Приложение 1-18 рус пост посл 20.10._Приложение_2010-2012 каз_март_Анализ 9.03.2011г." xfId="1532"/>
    <cellStyle name="_Приложение 02 русс на 16.04.2009 г. 1 сессия_Приложение 1-18 рус пост посл 20.10._Приложение_2010-2012 каз_март_Анализ_Приложение_рус _2012-2014_29,30" xfId="1533"/>
    <cellStyle name="_Приложение 02 русс на 16.04.2009 г. 1 сессия_Приложение 1-18 рус пост посл 20.10._Приложение_2010-2012 каз_март_Анализ_Приложение_рус _2012-2014_29,30 2" xfId="6522"/>
    <cellStyle name="_Приложение 02 русс на 16.04.2009 г. 1 сессия_Приложение 1-18 рус пост посл 20.10._Приложение_2010-2012 каз_март_Пр 4     11.05.11. ИКС" xfId="1534"/>
    <cellStyle name="_Приложение 02 русс на 16.04.2009 г. 1 сессия_Приложение 1-18 рус пост посл 20.10._Приложение_2010-2012 каз_март_Пр 4     11.05.11. ИКС 2" xfId="6523"/>
    <cellStyle name="_Приложение 02 русс на 16.04.2009 г. 1 сессия_Приложение 1-18 рус пост посл 20.10._Приложение_2010-2012 каз_март_Пр 4     11.05.11. ИКС_Приложение_рус _2012-2014_29,30" xfId="1535"/>
    <cellStyle name="_Приложение 02 русс на 16.04.2009 г. 1 сессия_Приложение 1-18 рус пост посл 20.10._Приложение_2010-2012 каз_март_Пр 4     11.05.11. ИКС_Приложение_рус _2012-2014_29,30 2" xfId="6524"/>
    <cellStyle name="_Приложение 02 русс на 16.04.2009 г. 1 сессия_Приложение 1-18 рус пост посл 20.10._Приложение_2010-2012 каз_март_Приложение 4 русс,каз 16.03.11. посл" xfId="1536"/>
    <cellStyle name="_Приложение 02 русс на 16.04.2009 г. 1 сессия_Приложение 1-18 рус пост посл 20.10._Приложение_2010-2012 каз_март_Приложение 4 русс,каз 16.03.11. посл 2" xfId="6525"/>
    <cellStyle name="_Приложение 02 русс на 16.04.2009 г. 1 сессия_Приложение 1-18 рус пост посл 20.10._Приложение_2010-2012 каз_март_Приложение 4 русс,каз 16.03.11. посл_Приложение_рус _2012-2014_29,30" xfId="1537"/>
    <cellStyle name="_Приложение 02 русс на 16.04.2009 г. 1 сессия_Приложение 1-18 рус пост посл 20.10._Приложение_2010-2012 каз_март_Приложение 4 русс,каз 16.03.11. посл_Приложение_рус _2012-2014_29,30 2" xfId="6526"/>
    <cellStyle name="_Приложение 02 русс на 16.04.2009 г. 1 сессия_Приложение 1-18 рус пост посл 20.10._Приложение_2010-2012 каз_март_Приложение_пост_каз_авг" xfId="1538"/>
    <cellStyle name="_Приложение 02 русс на 16.04.2009 г. 1 сессия_Приложение 1-18 рус пост посл 20.10._Приложение_2010-2012 каз_март_Приложение_пост_каз_авг 2" xfId="6527"/>
    <cellStyle name="_Приложение 02 русс на 16.04.2009 г. 1 сессия_Приложение 1-18 рус пост посл 20.10._Приложение_2010-2012 каз_март_Приложение_пост_каз_авг_Анализ" xfId="1539"/>
    <cellStyle name="_Приложение 02 русс на 16.04.2009 г. 1 сессия_Приложение 1-18 рус пост посл 20.10._Приложение_2010-2012 каз_март_Приложение_пост_каз_авг_Анализ 2" xfId="6528"/>
    <cellStyle name="_Приложение 02 русс на 16.04.2009 г. 1 сессия_Приложение 1-18 рус пост посл 20.10._Приложение_2010-2012 каз_март_Приложение_пост_каз_авг_Анализ 3.03.2011г." xfId="1540"/>
    <cellStyle name="_Приложение 02 русс на 16.04.2009 г. 1 сессия_Приложение 1-18 рус пост посл 20.10._Приложение_2010-2012 каз_март_Приложение_пост_каз_авг_Анализ 6.03.2011г." xfId="1541"/>
    <cellStyle name="_Приложение 02 русс на 16.04.2009 г. 1 сессия_Приложение 1-18 рус пост посл 20.10._Приложение_2010-2012 каз_март_Приложение_пост_каз_авг_Анализ 9.03.2011г." xfId="1542"/>
    <cellStyle name="_Приложение 02 русс на 16.04.2009 г. 1 сессия_Приложение 1-18 рус пост посл 20.10._Приложение_2010-2012 каз_март_Приложение_пост_каз_авг_Анализ_Приложение_рус _2012-2014_29,30" xfId="1543"/>
    <cellStyle name="_Приложение 02 русс на 16.04.2009 г. 1 сессия_Приложение 1-18 рус пост посл 20.10._Приложение_2010-2012 каз_март_Приложение_пост_каз_авг_Анализ_Приложение_рус _2012-2014_29,30 2" xfId="6529"/>
    <cellStyle name="_Приложение 02 русс на 16.04.2009 г. 1 сессия_Приложение 1-18 рус пост посл 20.10._Приложение_2010-2012 каз_март_Приложение_пост_каз_авг_Пр 4     11.05.11. ИКС" xfId="1544"/>
    <cellStyle name="_Приложение 02 русс на 16.04.2009 г. 1 сессия_Приложение 1-18 рус пост посл 20.10._Приложение_2010-2012 каз_март_Приложение_пост_каз_авг_Пр 4     11.05.11. ИКС 2" xfId="6530"/>
    <cellStyle name="_Приложение 02 русс на 16.04.2009 г. 1 сессия_Приложение 1-18 рус пост посл 20.10._Приложение_2010-2012 каз_март_Приложение_пост_каз_авг_Пр 4     11.05.11. ИКС_Приложение_рус _2012-2014_29,30" xfId="1545"/>
    <cellStyle name="_Приложение 02 русс на 16.04.2009 г. 1 сессия_Приложение 1-18 рус пост посл 20.10._Приложение_2010-2012 каз_март_Приложение_пост_каз_авг_Пр 4     11.05.11. ИКС_Приложение_рус _2012-2014_29,30 2" xfId="6531"/>
    <cellStyle name="_Приложение 02 русс на 16.04.2009 г. 1 сессия_Приложение 1-18 рус пост посл 20.10._Приложение_2010-2012 каз_март_Приложение_пост_каз_авг_Приложение 4 русс,каз 16.03.11. посл" xfId="1546"/>
    <cellStyle name="_Приложение 02 русс на 16.04.2009 г. 1 сессия_Приложение 1-18 рус пост посл 20.10._Приложение_2010-2012 каз_март_Приложение_пост_каз_авг_Приложение 4 русс,каз 16.03.11. посл 2" xfId="6532"/>
    <cellStyle name="_Приложение 02 русс на 16.04.2009 г. 1 сессия_Приложение 1-18 рус пост посл 20.10._Приложение_2010-2012 каз_март_Приложение_пост_каз_авг_Приложение 4 русс,каз 16.03.11. посл_Приложение_рус _2012-2014_29,30" xfId="1547"/>
    <cellStyle name="_Приложение 02 русс на 16.04.2009 г. 1 сессия_Приложение 1-18 рус пост посл 20.10._Приложение_2010-2012 каз_март_Приложение_пост_каз_авг_Приложение 4 русс,каз 16.03.11. посл_Приложение_рус _2012-2014_29,30 2" xfId="6533"/>
    <cellStyle name="_Приложение 02 русс на 16.04.2009 г. 1 сессия_Приложение 1-18 рус пост посл 20.10._Приложение_2010-2012 каз_март_Приложение_пост_каз_авг_Приложение_реал_рус 2011-2013 Уточнение" xfId="1548"/>
    <cellStyle name="_Приложение 02 русс на 16.04.2009 г. 1 сессия_Приложение 1-18 рус пост посл 20.10._Приложение_2010-2012 каз_март_Приложение_пост_каз_авг_Приложение_реал_рус 2011-2013 Уточнение 2" xfId="6534"/>
    <cellStyle name="_Приложение 02 русс на 16.04.2009 г. 1 сессия_Приложение 1-18 рус пост посл 20.10._Приложение_2010-2012 каз_март_Приложение_пост_каз_авг_Приложение_реал_рус 2011-2013 Уточнение_Приложение_рус _2012-2014_29,30" xfId="1549"/>
    <cellStyle name="_Приложение 02 русс на 16.04.2009 г. 1 сессия_Приложение 1-18 рус пост посл 20.10._Приложение_2010-2012 каз_март_Приложение_пост_каз_авг_Приложение_реал_рус 2011-2013 Уточнение_Приложение_рус _2012-2014_29,30 2" xfId="6535"/>
    <cellStyle name="_Приложение 02 русс на 16.04.2009 г. 1 сессия_Приложение 1-18 рус пост посл 20.10._Приложение_2010-2012 каз_март_Приложение_пост_каз_авг_Приложение_рус _2012-2014_29,30" xfId="1550"/>
    <cellStyle name="_Приложение 02 русс на 16.04.2009 г. 1 сессия_Приложение 1-18 рус пост посл 20.10._Приложение_2010-2012 каз_март_Приложение_пост_каз_авг_Приложение_рус _2012-2014_29,30 2" xfId="6536"/>
    <cellStyle name="_Приложение 02 русс на 16.04.2009 г. 1 сессия_Приложение 1-18 рус пост посл 20.10._Приложение_2010-2012 каз_март_Приложение_пост_каз_авг_приложения 2012 рус" xfId="1551"/>
    <cellStyle name="_Приложение 02 русс на 16.04.2009 г. 1 сессия_Приложение 1-18 рус пост посл 20.10._Приложение_2010-2012 каз_март_Приложение_пост_каз_авг_приложения 2012 рус 2" xfId="6537"/>
    <cellStyle name="_Приложение 02 русс на 16.04.2009 г. 1 сессия_Приложение 1-18 рус пост посл 20.10._Приложение_2010-2012 каз_март_Приложение_пост_рус_авг" xfId="1552"/>
    <cellStyle name="_Приложение 02 русс на 16.04.2009 г. 1 сессия_Приложение 1-18 рус пост посл 20.10._Приложение_2010-2012 каз_март_Приложение_пост_рус_авг 2" xfId="6538"/>
    <cellStyle name="_Приложение 02 русс на 16.04.2009 г. 1 сессия_Приложение 1-18 рус пост посл 20.10._Приложение_2010-2012 каз_март_Приложение_пост_рус_авг_Анализ" xfId="1553"/>
    <cellStyle name="_Приложение 02 русс на 16.04.2009 г. 1 сессия_Приложение 1-18 рус пост посл 20.10._Приложение_2010-2012 каз_март_Приложение_пост_рус_авг_Анализ 2" xfId="6539"/>
    <cellStyle name="_Приложение 02 русс на 16.04.2009 г. 1 сессия_Приложение 1-18 рус пост посл 20.10._Приложение_2010-2012 каз_март_Приложение_пост_рус_авг_Анализ 3.03.2011г." xfId="1554"/>
    <cellStyle name="_Приложение 02 русс на 16.04.2009 г. 1 сессия_Приложение 1-18 рус пост посл 20.10._Приложение_2010-2012 каз_март_Приложение_пост_рус_авг_Анализ 6.03.2011г." xfId="1555"/>
    <cellStyle name="_Приложение 02 русс на 16.04.2009 г. 1 сессия_Приложение 1-18 рус пост посл 20.10._Приложение_2010-2012 каз_март_Приложение_пост_рус_авг_Анализ 9.03.2011г." xfId="1556"/>
    <cellStyle name="_Приложение 02 русс на 16.04.2009 г. 1 сессия_Приложение 1-18 рус пост посл 20.10._Приложение_2010-2012 каз_март_Приложение_пост_рус_авг_Анализ_Приложение_рус _2012-2014_29,30" xfId="1557"/>
    <cellStyle name="_Приложение 02 русс на 16.04.2009 г. 1 сессия_Приложение 1-18 рус пост посл 20.10._Приложение_2010-2012 каз_март_Приложение_пост_рус_авг_Анализ_Приложение_рус _2012-2014_29,30 2" xfId="6540"/>
    <cellStyle name="_Приложение 02 русс на 16.04.2009 г. 1 сессия_Приложение 1-18 рус пост посл 20.10._Приложение_2010-2012 каз_март_Приложение_пост_рус_авг_Пр 4     11.05.11. ИКС" xfId="1558"/>
    <cellStyle name="_Приложение 02 русс на 16.04.2009 г. 1 сессия_Приложение 1-18 рус пост посл 20.10._Приложение_2010-2012 каз_март_Приложение_пост_рус_авг_Пр 4     11.05.11. ИКС 2" xfId="6541"/>
    <cellStyle name="_Приложение 02 русс на 16.04.2009 г. 1 сессия_Приложение 1-18 рус пост посл 20.10._Приложение_2010-2012 каз_март_Приложение_пост_рус_авг_Пр 4     11.05.11. ИКС_Приложение_рус _2012-2014_29,30" xfId="1559"/>
    <cellStyle name="_Приложение 02 русс на 16.04.2009 г. 1 сессия_Приложение 1-18 рус пост посл 20.10._Приложение_2010-2012 каз_март_Приложение_пост_рус_авг_Пр 4     11.05.11. ИКС_Приложение_рус _2012-2014_29,30 2" xfId="6542"/>
    <cellStyle name="_Приложение 02 русс на 16.04.2009 г. 1 сессия_Приложение 1-18 рус пост посл 20.10._Приложение_2010-2012 каз_март_Приложение_пост_рус_авг_Приложение 4 русс,каз 16.03.11. посл" xfId="1560"/>
    <cellStyle name="_Приложение 02 русс на 16.04.2009 г. 1 сессия_Приложение 1-18 рус пост посл 20.10._Приложение_2010-2012 каз_март_Приложение_пост_рус_авг_Приложение 4 русс,каз 16.03.11. посл 2" xfId="6543"/>
    <cellStyle name="_Приложение 02 русс на 16.04.2009 г. 1 сессия_Приложение 1-18 рус пост посл 20.10._Приложение_2010-2012 каз_март_Приложение_пост_рус_авг_Приложение 4 русс,каз 16.03.11. посл_Приложение_рус _2012-2014_29,30" xfId="1561"/>
    <cellStyle name="_Приложение 02 русс на 16.04.2009 г. 1 сессия_Приложение 1-18 рус пост посл 20.10._Приложение_2010-2012 каз_март_Приложение_пост_рус_авг_Приложение 4 русс,каз 16.03.11. посл_Приложение_рус _2012-2014_29,30 2" xfId="6544"/>
    <cellStyle name="_Приложение 02 русс на 16.04.2009 г. 1 сессия_Приложение 1-18 рус пост посл 20.10._Приложение_2010-2012 каз_март_Приложение_пост_рус_авг_Приложение_реал_рус 2011-2013 Уточнение" xfId="1562"/>
    <cellStyle name="_Приложение 02 русс на 16.04.2009 г. 1 сессия_Приложение 1-18 рус пост посл 20.10._Приложение_2010-2012 каз_март_Приложение_пост_рус_авг_Приложение_реал_рус 2011-2013 Уточнение 2" xfId="6545"/>
    <cellStyle name="_Приложение 02 русс на 16.04.2009 г. 1 сессия_Приложение 1-18 рус пост посл 20.10._Приложение_2010-2012 каз_март_Приложение_пост_рус_авг_Приложение_реал_рус 2011-2013 Уточнение_Приложение_рус _2012-2014_29,30" xfId="1563"/>
    <cellStyle name="_Приложение 02 русс на 16.04.2009 г. 1 сессия_Приложение 1-18 рус пост посл 20.10._Приложение_2010-2012 каз_март_Приложение_пост_рус_авг_Приложение_реал_рус 2011-2013 Уточнение_Приложение_рус _2012-2014_29,30 2" xfId="6546"/>
    <cellStyle name="_Приложение 02 русс на 16.04.2009 г. 1 сессия_Приложение 1-18 рус пост посл 20.10._Приложение_2010-2012 каз_март_Приложение_пост_рус_авг_Приложение_рус _2012-2014_29,30" xfId="1564"/>
    <cellStyle name="_Приложение 02 русс на 16.04.2009 г. 1 сессия_Приложение 1-18 рус пост посл 20.10._Приложение_2010-2012 каз_март_Приложение_пост_рус_авг_Приложение_рус _2012-2014_29,30 2" xfId="6547"/>
    <cellStyle name="_Приложение 02 русс на 16.04.2009 г. 1 сессия_Приложение 1-18 рус пост посл 20.10._Приложение_2010-2012 каз_март_Приложение_пост_рус_авг_приложения 2012 рус" xfId="1565"/>
    <cellStyle name="_Приложение 02 русс на 16.04.2009 г. 1 сессия_Приложение 1-18 рус пост посл 20.10._Приложение_2010-2012 каз_март_Приложение_пост_рус_авг_приложения 2012 рус 2" xfId="6548"/>
    <cellStyle name="_Приложение 02 русс на 16.04.2009 г. 1 сессия_Приложение 1-18 рус пост посл 20.10._Приложение_2010-2012 каз_март_Приложение_реал_рус 2011-2013 Уточнение" xfId="1566"/>
    <cellStyle name="_Приложение 02 русс на 16.04.2009 г. 1 сессия_Приложение 1-18 рус пост посл 20.10._Приложение_2010-2012 каз_март_Приложение_реал_рус 2011-2013 Уточнение 2" xfId="6549"/>
    <cellStyle name="_Приложение 02 русс на 16.04.2009 г. 1 сессия_Приложение 1-18 рус пост посл 20.10._Приложение_2010-2012 каз_март_Приложение_реал_рус 2011-2013 Уточнение_Приложение_рус _2012-2014_29,30" xfId="1567"/>
    <cellStyle name="_Приложение 02 русс на 16.04.2009 г. 1 сессия_Приложение 1-18 рус пост посл 20.10._Приложение_2010-2012 каз_март_Приложение_реал_рус 2011-2013 Уточнение_Приложение_рус _2012-2014_29,30 2" xfId="6550"/>
    <cellStyle name="_Приложение 02 русс на 16.04.2009 г. 1 сессия_Приложение 1-18 рус пост посл 20.10._Приложение_2010-2012 каз_март_Приложение_рус _2012-2014_29,30" xfId="1568"/>
    <cellStyle name="_Приложение 02 русс на 16.04.2009 г. 1 сессия_Приложение 1-18 рус пост посл 20.10._Приложение_2010-2012 каз_март_Приложение_рус _2012-2014_29,30 2" xfId="6551"/>
    <cellStyle name="_Приложение 02 русс на 16.04.2009 г. 1 сессия_Приложение 1-18 рус пост посл 20.10._Приложение_2010-2012 каз_март_приложения 2012 рус" xfId="1569"/>
    <cellStyle name="_Приложение 02 русс на 16.04.2009 г. 1 сессия_Приложение 1-18 рус пост посл 20.10._Приложение_2010-2012 каз_март_приложения 2012 рус 2" xfId="6552"/>
    <cellStyle name="_Приложение 02 русс на 16.04.2009 г. 1 сессия_Приложение 1-18 рус пост посл 20.10._Приложение_2010-2012 рус  КОРРЕКТИРОВКА" xfId="1570"/>
    <cellStyle name="_Приложение 02 русс на 16.04.2009 г. 1 сессия_Приложение 1-18 рус пост посл 20.10._Приложение_2010-2012 рус  КОРРЕКТИРОВКА 2" xfId="6553"/>
    <cellStyle name="_Приложение 02 русс на 16.04.2009 г. 1 сессия_Приложение 1-18 рус пост посл 20.10._Приложение_2010-2012 рус  КОРРЕКТИРОВКА_Анализ" xfId="1571"/>
    <cellStyle name="_Приложение 02 русс на 16.04.2009 г. 1 сессия_Приложение 1-18 рус пост посл 20.10._Приложение_2010-2012 рус  КОРРЕКТИРОВКА_Анализ 2" xfId="6554"/>
    <cellStyle name="_Приложение 02 русс на 16.04.2009 г. 1 сессия_Приложение 1-18 рус пост посл 20.10._Приложение_2010-2012 рус  КОРРЕКТИРОВКА_Анализ 3.03.2011г." xfId="1572"/>
    <cellStyle name="_Приложение 02 русс на 16.04.2009 г. 1 сессия_Приложение 1-18 рус пост посл 20.10._Приложение_2010-2012 рус  КОРРЕКТИРОВКА_Анализ 6.03.2011г." xfId="1573"/>
    <cellStyle name="_Приложение 02 русс на 16.04.2009 г. 1 сессия_Приложение 1-18 рус пост посл 20.10._Приложение_2010-2012 рус  КОРРЕКТИРОВКА_Анализ 9.03.2011г." xfId="1574"/>
    <cellStyle name="_Приложение 02 русс на 16.04.2009 г. 1 сессия_Приложение 1-18 рус пост посл 20.10._Приложение_2010-2012 рус  КОРРЕКТИРОВКА_Анализ_Приложение_рус _2012-2014_29,30" xfId="1575"/>
    <cellStyle name="_Приложение 02 русс на 16.04.2009 г. 1 сессия_Приложение 1-18 рус пост посл 20.10._Приложение_2010-2012 рус  КОРРЕКТИРОВКА_Анализ_Приложение_рус _2012-2014_29,30 2" xfId="6555"/>
    <cellStyle name="_Приложение 02 русс на 16.04.2009 г. 1 сессия_Приложение 1-18 рус пост посл 20.10._Приложение_2010-2012 рус  КОРРЕКТИРОВКА_Пр 4     11.05.11. ИКС" xfId="1576"/>
    <cellStyle name="_Приложение 02 русс на 16.04.2009 г. 1 сессия_Приложение 1-18 рус пост посл 20.10._Приложение_2010-2012 рус  КОРРЕКТИРОВКА_Пр 4     11.05.11. ИКС 2" xfId="6556"/>
    <cellStyle name="_Приложение 02 русс на 16.04.2009 г. 1 сессия_Приложение 1-18 рус пост посл 20.10._Приложение_2010-2012 рус  КОРРЕКТИРОВКА_Пр 4     11.05.11. ИКС_Приложение_рус _2012-2014_29,30" xfId="1577"/>
    <cellStyle name="_Приложение 02 русс на 16.04.2009 г. 1 сессия_Приложение 1-18 рус пост посл 20.10._Приложение_2010-2012 рус  КОРРЕКТИРОВКА_Пр 4     11.05.11. ИКС_Приложение_рус _2012-2014_29,30 2" xfId="6557"/>
    <cellStyle name="_Приложение 02 русс на 16.04.2009 г. 1 сессия_Приложение 1-18 рус пост посл 20.10._Приложение_2010-2012 рус  КОРРЕКТИРОВКА_Приложение 4 русс,каз 16.03.11. посл" xfId="1578"/>
    <cellStyle name="_Приложение 02 русс на 16.04.2009 г. 1 сессия_Приложение 1-18 рус пост посл 20.10._Приложение_2010-2012 рус  КОРРЕКТИРОВКА_Приложение 4 русс,каз 16.03.11. посл 2" xfId="6558"/>
    <cellStyle name="_Приложение 02 русс на 16.04.2009 г. 1 сессия_Приложение 1-18 рус пост посл 20.10._Приложение_2010-2012 рус  КОРРЕКТИРОВКА_Приложение 4 русс,каз 16.03.11. посл_Приложение_рус _2012-2014_29,30" xfId="1579"/>
    <cellStyle name="_Приложение 02 русс на 16.04.2009 г. 1 сессия_Приложение 1-18 рус пост посл 20.10._Приложение_2010-2012 рус  КОРРЕКТИРОВКА_Приложение 4 русс,каз 16.03.11. посл_Приложение_рус _2012-2014_29,30 2" xfId="6559"/>
    <cellStyle name="_Приложение 02 русс на 16.04.2009 г. 1 сессия_Приложение 1-18 рус пост посл 20.10._Приложение_2010-2012 рус  КОРРЕКТИРОВКА_Приложение_2010-2012 рус 04.08.10" xfId="1580"/>
    <cellStyle name="_Приложение 02 русс на 16.04.2009 г. 1 сессия_Приложение 1-18 рус пост посл 20.10._Приложение_2010-2012 рус  КОРРЕКТИРОВКА_Приложение_2010-2012 рус 04.08.10 2" xfId="6560"/>
    <cellStyle name="_Приложение 02 русс на 16.04.2009 г. 1 сессия_Приложение 1-18 рус пост посл 20.10._Приложение_2010-2012 рус  КОРРЕКТИРОВКА_Приложение_2010-2012 рус 04.08.10_Анализ" xfId="1581"/>
    <cellStyle name="_Приложение 02 русс на 16.04.2009 г. 1 сессия_Приложение 1-18 рус пост посл 20.10._Приложение_2010-2012 рус  КОРРЕКТИРОВКА_Приложение_2010-2012 рус 04.08.10_Анализ 2" xfId="6561"/>
    <cellStyle name="_Приложение 02 русс на 16.04.2009 г. 1 сессия_Приложение 1-18 рус пост посл 20.10._Приложение_2010-2012 рус  КОРРЕКТИРОВКА_Приложение_2010-2012 рус 04.08.10_Анализ 3.03.2011г." xfId="1582"/>
    <cellStyle name="_Приложение 02 русс на 16.04.2009 г. 1 сессия_Приложение 1-18 рус пост посл 20.10._Приложение_2010-2012 рус  КОРРЕКТИРОВКА_Приложение_2010-2012 рус 04.08.10_Анализ 6.03.2011г." xfId="1583"/>
    <cellStyle name="_Приложение 02 русс на 16.04.2009 г. 1 сессия_Приложение 1-18 рус пост посл 20.10._Приложение_2010-2012 рус  КОРРЕКТИРОВКА_Приложение_2010-2012 рус 04.08.10_Анализ 9.03.2011г." xfId="1584"/>
    <cellStyle name="_Приложение 02 русс на 16.04.2009 г. 1 сессия_Приложение 1-18 рус пост посл 20.10._Приложение_2010-2012 рус  КОРРЕКТИРОВКА_Приложение_2010-2012 рус 04.08.10_Анализ_Приложение_рус _2012-2014_29,30" xfId="1585"/>
    <cellStyle name="_Приложение 02 русс на 16.04.2009 г. 1 сессия_Приложение 1-18 рус пост посл 20.10._Приложение_2010-2012 рус  КОРРЕКТИРОВКА_Приложение_2010-2012 рус 04.08.10_Анализ_Приложение_рус _2012-2014_29,30 2" xfId="6562"/>
    <cellStyle name="_Приложение 02 русс на 16.04.2009 г. 1 сессия_Приложение 1-18 рус пост посл 20.10._Приложение_2010-2012 рус  КОРРЕКТИРОВКА_Приложение_2010-2012 рус 04.08.10_Пр 4     11.05.11. ИКС" xfId="1586"/>
    <cellStyle name="_Приложение 02 русс на 16.04.2009 г. 1 сессия_Приложение 1-18 рус пост посл 20.10._Приложение_2010-2012 рус  КОРРЕКТИРОВКА_Приложение_2010-2012 рус 04.08.10_Пр 4     11.05.11. ИКС 2" xfId="6563"/>
    <cellStyle name="_Приложение 02 русс на 16.04.2009 г. 1 сессия_Приложение 1-18 рус пост посл 20.10._Приложение_2010-2012 рус  КОРРЕКТИРОВКА_Приложение_2010-2012 рус 04.08.10_Пр 4     11.05.11. ИКС_Приложение_рус _2012-2014_29,30" xfId="1587"/>
    <cellStyle name="_Приложение 02 русс на 16.04.2009 г. 1 сессия_Приложение 1-18 рус пост посл 20.10._Приложение_2010-2012 рус  КОРРЕКТИРОВКА_Приложение_2010-2012 рус 04.08.10_Пр 4     11.05.11. ИКС_Приложение_рус _2012-2014_29,30 2" xfId="6564"/>
    <cellStyle name="_Приложение 02 русс на 16.04.2009 г. 1 сессия_Приложение 1-18 рус пост посл 20.10._Приложение_2010-2012 рус  КОРРЕКТИРОВКА_Приложение_2010-2012 рус 04.08.10_Приложение 4 русс,каз 16.03.11. посл" xfId="1588"/>
    <cellStyle name="_Приложение 02 русс на 16.04.2009 г. 1 сессия_Приложение 1-18 рус пост посл 20.10._Приложение_2010-2012 рус  КОРРЕКТИРОВКА_Приложение_2010-2012 рус 04.08.10_Приложение 4 русс,каз 16.03.11. посл 2" xfId="6565"/>
    <cellStyle name="_Приложение 02 русс на 16.04.2009 г. 1 сессия_Приложение 1-18 рус пост посл 20.10._Приложение_2010-2012 рус  КОРРЕКТИРОВКА_Приложение_2010-2012 рус 04.08.10_Приложение 4 русс,каз 16.03.11. посл_Приложение_рус _2012-2014_29,30" xfId="1589"/>
    <cellStyle name="_Приложение 02 русс на 16.04.2009 г. 1 сессия_Приложение 1-18 рус пост посл 20.10._Приложение_2010-2012 рус  КОРРЕКТИРОВКА_Приложение_2010-2012 рус 04.08.10_Приложение 4 русс,каз 16.03.11. посл_Приложение_рус _2012-2014_29,30 2" xfId="6566"/>
    <cellStyle name="_Приложение 02 русс на 16.04.2009 г. 1 сессия_Приложение 1-18 рус пост посл 20.10._Приложение_2010-2012 рус  КОРРЕКТИРОВКА_Приложение_2010-2012 рус 04.08.10_Приложение_реал_рус 2011-2013 Уточнение" xfId="1590"/>
    <cellStyle name="_Приложение 02 русс на 16.04.2009 г. 1 сессия_Приложение 1-18 рус пост посл 20.10._Приложение_2010-2012 рус  КОРРЕКТИРОВКА_Приложение_2010-2012 рус 04.08.10_Приложение_реал_рус 2011-2013 Уточнение 2" xfId="6567"/>
    <cellStyle name="_Приложение 02 русс на 16.04.2009 г. 1 сессия_Приложение 1-18 рус пост посл 20.10._Приложение_2010-2012 рус  КОРРЕКТИРОВКА_Приложение_2010-2012 рус 04.08.10_Приложение_реал_рус 2011-2013 Уточнение_Приложение_рус _2012-2014_29,30" xfId="1591"/>
    <cellStyle name="_Приложение 02 русс на 16.04.2009 г. 1 сессия_Приложение 1-18 рус пост посл 20.10._Приложение_2010-2012 рус  КОРРЕКТИРОВКА_Приложение_2010-2012 рус 04.08.10_Приложение_реал_рус 2011-2013 Уточнение_Приложение_рус _2012-2014_29,30 2" xfId="6568"/>
    <cellStyle name="_Приложение 02 русс на 16.04.2009 г. 1 сессия_Приложение 1-18 рус пост посл 20.10._Приложение_2010-2012 рус  КОРРЕКТИРОВКА_Приложение_2010-2012 рус 04.08.10_Приложение_рус _2012-2014_29,30" xfId="1592"/>
    <cellStyle name="_Приложение 02 русс на 16.04.2009 г. 1 сессия_Приложение 1-18 рус пост посл 20.10._Приложение_2010-2012 рус  КОРРЕКТИРОВКА_Приложение_2010-2012 рус 04.08.10_Приложение_рус _2012-2014_29,30 2" xfId="6569"/>
    <cellStyle name="_Приложение 02 русс на 16.04.2009 г. 1 сессия_Приложение 1-18 рус пост посл 20.10._Приложение_2010-2012 рус  КОРРЕКТИРОВКА_Приложение_2010-2012 рус 04.08.10_приложения 2012 рус" xfId="1593"/>
    <cellStyle name="_Приложение 02 русс на 16.04.2009 г. 1 сессия_Приложение 1-18 рус пост посл 20.10._Приложение_2010-2012 рус  КОРРЕКТИРОВКА_Приложение_2010-2012 рус 04.08.10_приложения 2012 рус 2" xfId="6570"/>
    <cellStyle name="_Приложение 02 русс на 16.04.2009 г. 1 сессия_Приложение 1-18 рус пост посл 20.10._Приложение_2010-2012 рус  КОРРЕКТИРОВКА_Приложение_пост_рус_авг" xfId="1594"/>
    <cellStyle name="_Приложение 02 русс на 16.04.2009 г. 1 сессия_Приложение 1-18 рус пост посл 20.10._Приложение_2010-2012 рус  КОРРЕКТИРОВКА_Приложение_пост_рус_авг 2" xfId="6571"/>
    <cellStyle name="_Приложение 02 русс на 16.04.2009 г. 1 сессия_Приложение 1-18 рус пост посл 20.10._Приложение_2010-2012 рус  КОРРЕКТИРОВКА_Приложение_пост_рус_авг_Анализ" xfId="1595"/>
    <cellStyle name="_Приложение 02 русс на 16.04.2009 г. 1 сессия_Приложение 1-18 рус пост посл 20.10._Приложение_2010-2012 рус  КОРРЕКТИРОВКА_Приложение_пост_рус_авг_Анализ 2" xfId="6572"/>
    <cellStyle name="_Приложение 02 русс на 16.04.2009 г. 1 сессия_Приложение 1-18 рус пост посл 20.10._Приложение_2010-2012 рус  КОРРЕКТИРОВКА_Приложение_пост_рус_авг_Анализ 3.03.2011г." xfId="1596"/>
    <cellStyle name="_Приложение 02 русс на 16.04.2009 г. 1 сессия_Приложение 1-18 рус пост посл 20.10._Приложение_2010-2012 рус  КОРРЕКТИРОВКА_Приложение_пост_рус_авг_Анализ 6.03.2011г." xfId="1597"/>
    <cellStyle name="_Приложение 02 русс на 16.04.2009 г. 1 сессия_Приложение 1-18 рус пост посл 20.10._Приложение_2010-2012 рус  КОРРЕКТИРОВКА_Приложение_пост_рус_авг_Анализ 9.03.2011г." xfId="1598"/>
    <cellStyle name="_Приложение 02 русс на 16.04.2009 г. 1 сессия_Приложение 1-18 рус пост посл 20.10._Приложение_2010-2012 рус  КОРРЕКТИРОВКА_Приложение_пост_рус_авг_Анализ_Приложение_рус _2012-2014_29,30" xfId="1599"/>
    <cellStyle name="_Приложение 02 русс на 16.04.2009 г. 1 сессия_Приложение 1-18 рус пост посл 20.10._Приложение_2010-2012 рус  КОРРЕКТИРОВКА_Приложение_пост_рус_авг_Анализ_Приложение_рус _2012-2014_29,30 2" xfId="6573"/>
    <cellStyle name="_Приложение 02 русс на 16.04.2009 г. 1 сессия_Приложение 1-18 рус пост посл 20.10._Приложение_2010-2012 рус  КОРРЕКТИРОВКА_Приложение_пост_рус_авг_Пр 4     11.05.11. ИКС" xfId="1600"/>
    <cellStyle name="_Приложение 02 русс на 16.04.2009 г. 1 сессия_Приложение 1-18 рус пост посл 20.10._Приложение_2010-2012 рус  КОРРЕКТИРОВКА_Приложение_пост_рус_авг_Пр 4     11.05.11. ИКС 2" xfId="6574"/>
    <cellStyle name="_Приложение 02 русс на 16.04.2009 г. 1 сессия_Приложение 1-18 рус пост посл 20.10._Приложение_2010-2012 рус  КОРРЕКТИРОВКА_Приложение_пост_рус_авг_Пр 4     11.05.11. ИКС_Приложение_рус _2012-2014_29,30" xfId="1601"/>
    <cellStyle name="_Приложение 02 русс на 16.04.2009 г. 1 сессия_Приложение 1-18 рус пост посл 20.10._Приложение_2010-2012 рус  КОРРЕКТИРОВКА_Приложение_пост_рус_авг_Пр 4     11.05.11. ИКС_Приложение_рус _2012-2014_29,30 2" xfId="6575"/>
    <cellStyle name="_Приложение 02 русс на 16.04.2009 г. 1 сессия_Приложение 1-18 рус пост посл 20.10._Приложение_2010-2012 рус  КОРРЕКТИРОВКА_Приложение_пост_рус_авг_Приложение 4 русс,каз 16.03.11. посл" xfId="1602"/>
    <cellStyle name="_Приложение 02 русс на 16.04.2009 г. 1 сессия_Приложение 1-18 рус пост посл 20.10._Приложение_2010-2012 рус  КОРРЕКТИРОВКА_Приложение_пост_рус_авг_Приложение 4 русс,каз 16.03.11. посл 2" xfId="6576"/>
    <cellStyle name="_Приложение 02 русс на 16.04.2009 г. 1 сессия_Приложение 1-18 рус пост посл 20.10._Приложение_2010-2012 рус  КОРРЕКТИРОВКА_Приложение_пост_рус_авг_Приложение 4 русс,каз 16.03.11. посл_Приложение_рус _2012-2014_29,30" xfId="1603"/>
    <cellStyle name="_Приложение 02 русс на 16.04.2009 г. 1 сессия_Приложение 1-18 рус пост посл 20.10._Приложение_2010-2012 рус  КОРРЕКТИРОВКА_Приложение_пост_рус_авг_Приложение 4 русс,каз 16.03.11. посл_Приложение_рус _2012-2014_29,30 2" xfId="6577"/>
    <cellStyle name="_Приложение 02 русс на 16.04.2009 г. 1 сессия_Приложение 1-18 рус пост посл 20.10._Приложение_2010-2012 рус  КОРРЕКТИРОВКА_Приложение_пост_рус_авг_Приложение_реал_рус 2011-2013 Уточнение" xfId="1604"/>
    <cellStyle name="_Приложение 02 русс на 16.04.2009 г. 1 сессия_Приложение 1-18 рус пост посл 20.10._Приложение_2010-2012 рус  КОРРЕКТИРОВКА_Приложение_пост_рус_авг_Приложение_реал_рус 2011-2013 Уточнение 2" xfId="6578"/>
    <cellStyle name="_Приложение 02 русс на 16.04.2009 г. 1 сессия_Приложение 1-18 рус пост посл 20.10._Приложение_2010-2012 рус  КОРРЕКТИРОВКА_Приложение_пост_рус_авг_Приложение_реал_рус 2011-2013 Уточнение_Приложение_рус _2012-2014_29,30" xfId="1605"/>
    <cellStyle name="_Приложение 02 русс на 16.04.2009 г. 1 сессия_Приложение 1-18 рус пост посл 20.10._Приложение_2010-2012 рус  КОРРЕКТИРОВКА_Приложение_пост_рус_авг_Приложение_реал_рус 2011-2013 Уточнение_Приложение_рус _2012-2014_29,30 2" xfId="6579"/>
    <cellStyle name="_Приложение 02 русс на 16.04.2009 г. 1 сессия_Приложение 1-18 рус пост посл 20.10._Приложение_2010-2012 рус  КОРРЕКТИРОВКА_Приложение_пост_рус_авг_Приложение_рус _2012-2014_29,30" xfId="1606"/>
    <cellStyle name="_Приложение 02 русс на 16.04.2009 г. 1 сессия_Приложение 1-18 рус пост посл 20.10._Приложение_2010-2012 рус  КОРРЕКТИРОВКА_Приложение_пост_рус_авг_Приложение_рус _2012-2014_29,30 2" xfId="6580"/>
    <cellStyle name="_Приложение 02 русс на 16.04.2009 г. 1 сессия_Приложение 1-18 рус пост посл 20.10._Приложение_2010-2012 рус  КОРРЕКТИРОВКА_Приложение_пост_рус_авг_приложения 2012 рус" xfId="1607"/>
    <cellStyle name="_Приложение 02 русс на 16.04.2009 г. 1 сессия_Приложение 1-18 рус пост посл 20.10._Приложение_2010-2012 рус  КОРРЕКТИРОВКА_Приложение_пост_рус_авг_приложения 2012 рус 2" xfId="6581"/>
    <cellStyle name="_Приложение 02 русс на 16.04.2009 г. 1 сессия_Приложение 1-18 рус пост посл 20.10._Приложение_2010-2012 рус  КОРРЕКТИРОВКА_Приложение_реал_рус 2011-2013 Уточнение" xfId="1608"/>
    <cellStyle name="_Приложение 02 русс на 16.04.2009 г. 1 сессия_Приложение 1-18 рус пост посл 20.10._Приложение_2010-2012 рус  КОРРЕКТИРОВКА_Приложение_реал_рус 2011-2013 Уточнение 2" xfId="6582"/>
    <cellStyle name="_Приложение 02 русс на 16.04.2009 г. 1 сессия_Приложение 1-18 рус пост посл 20.10._Приложение_2010-2012 рус  КОРРЕКТИРОВКА_Приложение_реал_рус 2011-2013 Уточнение_Приложение_рус _2012-2014_29,30" xfId="1609"/>
    <cellStyle name="_Приложение 02 русс на 16.04.2009 г. 1 сессия_Приложение 1-18 рус пост посл 20.10._Приложение_2010-2012 рус  КОРРЕКТИРОВКА_Приложение_реал_рус 2011-2013 Уточнение_Приложение_рус _2012-2014_29,30 2" xfId="6583"/>
    <cellStyle name="_Приложение 02 русс на 16.04.2009 г. 1 сессия_Приложение 1-18 рус пост посл 20.10._Приложение_2010-2012 рус  КОРРЕКТИРОВКА_Приложение_рус _2012-2014_29,30" xfId="1610"/>
    <cellStyle name="_Приложение 02 русс на 16.04.2009 г. 1 сессия_Приложение 1-18 рус пост посл 20.10._Приложение_2010-2012 рус  КОРРЕКТИРОВКА_Приложение_рус _2012-2014_29,30 2" xfId="6584"/>
    <cellStyle name="_Приложение 02 русс на 16.04.2009 г. 1 сессия_Приложение 1-18 рус пост посл 20.10._Приложение_2010-2012 рус  КОРРЕКТИРОВКА_приложения 2012 рус" xfId="1611"/>
    <cellStyle name="_Приложение 02 русс на 16.04.2009 г. 1 сессия_Приложение 1-18 рус пост посл 20.10._Приложение_2010-2012 рус  КОРРЕКТИРОВКА_приложения 2012 рус 2" xfId="6585"/>
    <cellStyle name="_Приложение 02 русс на 16.04.2009 г. 1 сессия_Приложение 1-18 рус пост посл 20.10._Приложение_2010-2012 рус 04.08.10" xfId="1612"/>
    <cellStyle name="_Приложение 02 русс на 16.04.2009 г. 1 сессия_Приложение 1-18 рус пост посл 20.10._Приложение_2010-2012 рус 04.08.10 2" xfId="6586"/>
    <cellStyle name="_Приложение 02 русс на 16.04.2009 г. 1 сессия_Приложение 1-18 рус пост посл 20.10._Приложение_2010-2012 рус 04.08.10_Анализ" xfId="1613"/>
    <cellStyle name="_Приложение 02 русс на 16.04.2009 г. 1 сессия_Приложение 1-18 рус пост посл 20.10._Приложение_2010-2012 рус 04.08.10_Анализ 2" xfId="6587"/>
    <cellStyle name="_Приложение 02 русс на 16.04.2009 г. 1 сессия_Приложение 1-18 рус пост посл 20.10._Приложение_2010-2012 рус 04.08.10_Анализ 3.03.2011г." xfId="1614"/>
    <cellStyle name="_Приложение 02 русс на 16.04.2009 г. 1 сессия_Приложение 1-18 рус пост посл 20.10._Приложение_2010-2012 рус 04.08.10_Анализ 6.03.2011г." xfId="1615"/>
    <cellStyle name="_Приложение 02 русс на 16.04.2009 г. 1 сессия_Приложение 1-18 рус пост посл 20.10._Приложение_2010-2012 рус 04.08.10_Анализ 9.03.2011г." xfId="1616"/>
    <cellStyle name="_Приложение 02 русс на 16.04.2009 г. 1 сессия_Приложение 1-18 рус пост посл 20.10._Приложение_2010-2012 рус 04.08.10_Анализ_Приложение_рус _2012-2014_29,30" xfId="1617"/>
    <cellStyle name="_Приложение 02 русс на 16.04.2009 г. 1 сессия_Приложение 1-18 рус пост посл 20.10._Приложение_2010-2012 рус 04.08.10_Анализ_Приложение_рус _2012-2014_29,30 2" xfId="6588"/>
    <cellStyle name="_Приложение 02 русс на 16.04.2009 г. 1 сессия_Приложение 1-18 рус пост посл 20.10._Приложение_2010-2012 рус 04.08.10_Пр 4     11.05.11. ИКС" xfId="1618"/>
    <cellStyle name="_Приложение 02 русс на 16.04.2009 г. 1 сессия_Приложение 1-18 рус пост посл 20.10._Приложение_2010-2012 рус 04.08.10_Пр 4     11.05.11. ИКС 2" xfId="6589"/>
    <cellStyle name="_Приложение 02 русс на 16.04.2009 г. 1 сессия_Приложение 1-18 рус пост посл 20.10._Приложение_2010-2012 рус 04.08.10_Пр 4     11.05.11. ИКС_Приложение_рус _2012-2014_29,30" xfId="1619"/>
    <cellStyle name="_Приложение 02 русс на 16.04.2009 г. 1 сессия_Приложение 1-18 рус пост посл 20.10._Приложение_2010-2012 рус 04.08.10_Пр 4     11.05.11. ИКС_Приложение_рус _2012-2014_29,30 2" xfId="6590"/>
    <cellStyle name="_Приложение 02 русс на 16.04.2009 г. 1 сессия_Приложение 1-18 рус пост посл 20.10._Приложение_2010-2012 рус 04.08.10_Приложение 4 русс,каз 16.03.11. посл" xfId="1620"/>
    <cellStyle name="_Приложение 02 русс на 16.04.2009 г. 1 сессия_Приложение 1-18 рус пост посл 20.10._Приложение_2010-2012 рус 04.08.10_Приложение 4 русс,каз 16.03.11. посл 2" xfId="6591"/>
    <cellStyle name="_Приложение 02 русс на 16.04.2009 г. 1 сессия_Приложение 1-18 рус пост посл 20.10._Приложение_2010-2012 рус 04.08.10_Приложение 4 русс,каз 16.03.11. посл_Приложение_рус _2012-2014_29,30" xfId="1621"/>
    <cellStyle name="_Приложение 02 русс на 16.04.2009 г. 1 сессия_Приложение 1-18 рус пост посл 20.10._Приложение_2010-2012 рус 04.08.10_Приложение 4 русс,каз 16.03.11. посл_Приложение_рус _2012-2014_29,30 2" xfId="6592"/>
    <cellStyle name="_Приложение 02 русс на 16.04.2009 г. 1 сессия_Приложение 1-18 рус пост посл 20.10._Приложение_2010-2012 рус 04.08.10_Приложение_реал_рус 2011-2013 Уточнение" xfId="1622"/>
    <cellStyle name="_Приложение 02 русс на 16.04.2009 г. 1 сессия_Приложение 1-18 рус пост посл 20.10._Приложение_2010-2012 рус 04.08.10_Приложение_реал_рус 2011-2013 Уточнение 2" xfId="6593"/>
    <cellStyle name="_Приложение 02 русс на 16.04.2009 г. 1 сессия_Приложение 1-18 рус пост посл 20.10._Приложение_2010-2012 рус 04.08.10_Приложение_реал_рус 2011-2013 Уточнение_Приложение_рус _2012-2014_29,30" xfId="1623"/>
    <cellStyle name="_Приложение 02 русс на 16.04.2009 г. 1 сессия_Приложение 1-18 рус пост посл 20.10._Приложение_2010-2012 рус 04.08.10_Приложение_реал_рус 2011-2013 Уточнение_Приложение_рус _2012-2014_29,30 2" xfId="6594"/>
    <cellStyle name="_Приложение 02 русс на 16.04.2009 г. 1 сессия_Приложение 1-18 рус пост посл 20.10._Приложение_2010-2012 рус 04.08.10_Приложение_рус _2012-2014_29,30" xfId="1624"/>
    <cellStyle name="_Приложение 02 русс на 16.04.2009 г. 1 сессия_Приложение 1-18 рус пост посл 20.10._Приложение_2010-2012 рус 04.08.10_Приложение_рус _2012-2014_29,30 2" xfId="6595"/>
    <cellStyle name="_Приложение 02 русс на 16.04.2009 г. 1 сессия_Приложение 1-18 рус пост посл 20.10._Приложение_2010-2012 рус 04.08.10_приложения 2012 рус" xfId="1625"/>
    <cellStyle name="_Приложение 02 русс на 16.04.2009 г. 1 сессия_Приложение 1-18 рус пост посл 20.10._Приложение_2010-2012 рус 04.08.10_приложения 2012 рус 2" xfId="6596"/>
    <cellStyle name="_Приложение 02 русс на 16.04.2009 г. 1 сессия_Приложение 1-18 рус пост посл 20.10._Приложение_2010-2012 рус март" xfId="1626"/>
    <cellStyle name="_Приложение 02 русс на 16.04.2009 г. 1 сессия_Приложение 1-18 рус пост посл 20.10._Приложение_2010-2012 рус март 2" xfId="6597"/>
    <cellStyle name="_Приложение 02 русс на 16.04.2009 г. 1 сессия_Приложение 1-18 рус пост посл 20.10._Приложение_2010-2012 рус март_Анализ" xfId="1627"/>
    <cellStyle name="_Приложение 02 русс на 16.04.2009 г. 1 сессия_Приложение 1-18 рус пост посл 20.10._Приложение_2010-2012 рус март_Анализ 2" xfId="6598"/>
    <cellStyle name="_Приложение 02 русс на 16.04.2009 г. 1 сессия_Приложение 1-18 рус пост посл 20.10._Приложение_2010-2012 рус март_Анализ 3.03.2011г." xfId="1628"/>
    <cellStyle name="_Приложение 02 русс на 16.04.2009 г. 1 сессия_Приложение 1-18 рус пост посл 20.10._Приложение_2010-2012 рус март_Анализ 6.03.2011г." xfId="1629"/>
    <cellStyle name="_Приложение 02 русс на 16.04.2009 г. 1 сессия_Приложение 1-18 рус пост посл 20.10._Приложение_2010-2012 рус март_Анализ 9.03.2011г." xfId="1630"/>
    <cellStyle name="_Приложение 02 русс на 16.04.2009 г. 1 сессия_Приложение 1-18 рус пост посл 20.10._Приложение_2010-2012 рус март_Анализ_Приложение_рус _2012-2014_29,30" xfId="1631"/>
    <cellStyle name="_Приложение 02 русс на 16.04.2009 г. 1 сессия_Приложение 1-18 рус пост посл 20.10._Приложение_2010-2012 рус март_Анализ_Приложение_рус _2012-2014_29,30 2" xfId="6599"/>
    <cellStyle name="_Приложение 02 русс на 16.04.2009 г. 1 сессия_Приложение 1-18 рус пост посл 20.10._Приложение_2010-2012 рус март_Пр 4     11.05.11. ИКС" xfId="1632"/>
    <cellStyle name="_Приложение 02 русс на 16.04.2009 г. 1 сессия_Приложение 1-18 рус пост посл 20.10._Приложение_2010-2012 рус март_Пр 4     11.05.11. ИКС 2" xfId="6600"/>
    <cellStyle name="_Приложение 02 русс на 16.04.2009 г. 1 сессия_Приложение 1-18 рус пост посл 20.10._Приложение_2010-2012 рус март_Пр 4     11.05.11. ИКС_Приложение_рус _2012-2014_29,30" xfId="1633"/>
    <cellStyle name="_Приложение 02 русс на 16.04.2009 г. 1 сессия_Приложение 1-18 рус пост посл 20.10._Приложение_2010-2012 рус март_Пр 4     11.05.11. ИКС_Приложение_рус _2012-2014_29,30 2" xfId="6601"/>
    <cellStyle name="_Приложение 02 русс на 16.04.2009 г. 1 сессия_Приложение 1-18 рус пост посл 20.10._Приложение_2010-2012 рус март_Приложение 4 русс,каз 16.03.11. посл" xfId="1634"/>
    <cellStyle name="_Приложение 02 русс на 16.04.2009 г. 1 сессия_Приложение 1-18 рус пост посл 20.10._Приложение_2010-2012 рус март_Приложение 4 русс,каз 16.03.11. посл 2" xfId="6602"/>
    <cellStyle name="_Приложение 02 русс на 16.04.2009 г. 1 сессия_Приложение 1-18 рус пост посл 20.10._Приложение_2010-2012 рус март_Приложение 4 русс,каз 16.03.11. посл_Приложение_рус _2012-2014_29,30" xfId="1635"/>
    <cellStyle name="_Приложение 02 русс на 16.04.2009 г. 1 сессия_Приложение 1-18 рус пост посл 20.10._Приложение_2010-2012 рус март_Приложение 4 русс,каз 16.03.11. посл_Приложение_рус _2012-2014_29,30 2" xfId="6603"/>
    <cellStyle name="_Приложение 02 русс на 16.04.2009 г. 1 сессия_Приложение 1-18 рус пост посл 20.10._Приложение_2010-2012 рус март_Приложение_2010-2012 рус 04.08.10" xfId="1636"/>
    <cellStyle name="_Приложение 02 русс на 16.04.2009 г. 1 сессия_Приложение 1-18 рус пост посл 20.10._Приложение_2010-2012 рус март_Приложение_2010-2012 рус 04.08.10 2" xfId="6604"/>
    <cellStyle name="_Приложение 02 русс на 16.04.2009 г. 1 сессия_Приложение 1-18 рус пост посл 20.10._Приложение_2010-2012 рус март_Приложение_2010-2012 рус 04.08.10_Анализ" xfId="1637"/>
    <cellStyle name="_Приложение 02 русс на 16.04.2009 г. 1 сессия_Приложение 1-18 рус пост посл 20.10._Приложение_2010-2012 рус март_Приложение_2010-2012 рус 04.08.10_Анализ 2" xfId="6605"/>
    <cellStyle name="_Приложение 02 русс на 16.04.2009 г. 1 сессия_Приложение 1-18 рус пост посл 20.10._Приложение_2010-2012 рус март_Приложение_2010-2012 рус 04.08.10_Анализ 3.03.2011г." xfId="1638"/>
    <cellStyle name="_Приложение 02 русс на 16.04.2009 г. 1 сессия_Приложение 1-18 рус пост посл 20.10._Приложение_2010-2012 рус март_Приложение_2010-2012 рус 04.08.10_Анализ 6.03.2011г." xfId="1639"/>
    <cellStyle name="_Приложение 02 русс на 16.04.2009 г. 1 сессия_Приложение 1-18 рус пост посл 20.10._Приложение_2010-2012 рус март_Приложение_2010-2012 рус 04.08.10_Анализ 9.03.2011г." xfId="1640"/>
    <cellStyle name="_Приложение 02 русс на 16.04.2009 г. 1 сессия_Приложение 1-18 рус пост посл 20.10._Приложение_2010-2012 рус март_Приложение_2010-2012 рус 04.08.10_Анализ_Приложение_рус _2012-2014_29,30" xfId="1641"/>
    <cellStyle name="_Приложение 02 русс на 16.04.2009 г. 1 сессия_Приложение 1-18 рус пост посл 20.10._Приложение_2010-2012 рус март_Приложение_2010-2012 рус 04.08.10_Анализ_Приложение_рус _2012-2014_29,30 2" xfId="6606"/>
    <cellStyle name="_Приложение 02 русс на 16.04.2009 г. 1 сессия_Приложение 1-18 рус пост посл 20.10._Приложение_2010-2012 рус март_Приложение_2010-2012 рус 04.08.10_Пр 4     11.05.11. ИКС" xfId="1642"/>
    <cellStyle name="_Приложение 02 русс на 16.04.2009 г. 1 сессия_Приложение 1-18 рус пост посл 20.10._Приложение_2010-2012 рус март_Приложение_2010-2012 рус 04.08.10_Пр 4     11.05.11. ИКС 2" xfId="6607"/>
    <cellStyle name="_Приложение 02 русс на 16.04.2009 г. 1 сессия_Приложение 1-18 рус пост посл 20.10._Приложение_2010-2012 рус март_Приложение_2010-2012 рус 04.08.10_Пр 4     11.05.11. ИКС_Приложение_рус _2012-2014_29,30" xfId="1643"/>
    <cellStyle name="_Приложение 02 русс на 16.04.2009 г. 1 сессия_Приложение 1-18 рус пост посл 20.10._Приложение_2010-2012 рус март_Приложение_2010-2012 рус 04.08.10_Пр 4     11.05.11. ИКС_Приложение_рус _2012-2014_29,30 2" xfId="6608"/>
    <cellStyle name="_Приложение 02 русс на 16.04.2009 г. 1 сессия_Приложение 1-18 рус пост посл 20.10._Приложение_2010-2012 рус март_Приложение_2010-2012 рус 04.08.10_Приложение 4 русс,каз 16.03.11. посл" xfId="1644"/>
    <cellStyle name="_Приложение 02 русс на 16.04.2009 г. 1 сессия_Приложение 1-18 рус пост посл 20.10._Приложение_2010-2012 рус март_Приложение_2010-2012 рус 04.08.10_Приложение 4 русс,каз 16.03.11. посл 2" xfId="6609"/>
    <cellStyle name="_Приложение 02 русс на 16.04.2009 г. 1 сессия_Приложение 1-18 рус пост посл 20.10._Приложение_2010-2012 рус март_Приложение_2010-2012 рус 04.08.10_Приложение 4 русс,каз 16.03.11. посл_Приложение_рус _2012-2014_29,30" xfId="1645"/>
    <cellStyle name="_Приложение 02 русс на 16.04.2009 г. 1 сессия_Приложение 1-18 рус пост посл 20.10._Приложение_2010-2012 рус март_Приложение_2010-2012 рус 04.08.10_Приложение 4 русс,каз 16.03.11. посл_Приложение_рус _2012-2014_29,30 2" xfId="6610"/>
    <cellStyle name="_Приложение 02 русс на 16.04.2009 г. 1 сессия_Приложение 1-18 рус пост посл 20.10._Приложение_2010-2012 рус март_Приложение_2010-2012 рус 04.08.10_Приложение_реал_рус 2011-2013 Уточнение" xfId="1646"/>
    <cellStyle name="_Приложение 02 русс на 16.04.2009 г. 1 сессия_Приложение 1-18 рус пост посл 20.10._Приложение_2010-2012 рус март_Приложение_2010-2012 рус 04.08.10_Приложение_реал_рус 2011-2013 Уточнение 2" xfId="6611"/>
    <cellStyle name="_Приложение 02 русс на 16.04.2009 г. 1 сессия_Приложение 1-18 рус пост посл 20.10._Приложение_2010-2012 рус март_Приложение_2010-2012 рус 04.08.10_Приложение_реал_рус 2011-2013 Уточнение_Приложение_рус _2012-2014_29,30" xfId="1647"/>
    <cellStyle name="_Приложение 02 русс на 16.04.2009 г. 1 сессия_Приложение 1-18 рус пост посл 20.10._Приложение_2010-2012 рус март_Приложение_2010-2012 рус 04.08.10_Приложение_реал_рус 2011-2013 Уточнение_Приложение_рус _2012-2014_29,30 2" xfId="6612"/>
    <cellStyle name="_Приложение 02 русс на 16.04.2009 г. 1 сессия_Приложение 1-18 рус пост посл 20.10._Приложение_2010-2012 рус март_Приложение_2010-2012 рус 04.08.10_Приложение_рус _2012-2014_29,30" xfId="1648"/>
    <cellStyle name="_Приложение 02 русс на 16.04.2009 г. 1 сессия_Приложение 1-18 рус пост посл 20.10._Приложение_2010-2012 рус март_Приложение_2010-2012 рус 04.08.10_Приложение_рус _2012-2014_29,30 2" xfId="6613"/>
    <cellStyle name="_Приложение 02 русс на 16.04.2009 г. 1 сессия_Приложение 1-18 рус пост посл 20.10._Приложение_2010-2012 рус март_Приложение_2010-2012 рус 04.08.10_приложения 2012 рус" xfId="1649"/>
    <cellStyle name="_Приложение 02 русс на 16.04.2009 г. 1 сессия_Приложение 1-18 рус пост посл 20.10._Приложение_2010-2012 рус март_Приложение_2010-2012 рус 04.08.10_приложения 2012 рус 2" xfId="6614"/>
    <cellStyle name="_Приложение 02 русс на 16.04.2009 г. 1 сессия_Приложение 1-18 рус пост посл 20.10._Приложение_2010-2012 рус март_Приложение_пост_рус_авг" xfId="1650"/>
    <cellStyle name="_Приложение 02 русс на 16.04.2009 г. 1 сессия_Приложение 1-18 рус пост посл 20.10._Приложение_2010-2012 рус март_Приложение_пост_рус_авг 2" xfId="6615"/>
    <cellStyle name="_Приложение 02 русс на 16.04.2009 г. 1 сессия_Приложение 1-18 рус пост посл 20.10._Приложение_2010-2012 рус март_Приложение_пост_рус_авг_Анализ" xfId="1651"/>
    <cellStyle name="_Приложение 02 русс на 16.04.2009 г. 1 сессия_Приложение 1-18 рус пост посл 20.10._Приложение_2010-2012 рус март_Приложение_пост_рус_авг_Анализ 2" xfId="6616"/>
    <cellStyle name="_Приложение 02 русс на 16.04.2009 г. 1 сессия_Приложение 1-18 рус пост посл 20.10._Приложение_2010-2012 рус март_Приложение_пост_рус_авг_Анализ 3.03.2011г." xfId="1652"/>
    <cellStyle name="_Приложение 02 русс на 16.04.2009 г. 1 сессия_Приложение 1-18 рус пост посл 20.10._Приложение_2010-2012 рус март_Приложение_пост_рус_авг_Анализ 6.03.2011г." xfId="1653"/>
    <cellStyle name="_Приложение 02 русс на 16.04.2009 г. 1 сессия_Приложение 1-18 рус пост посл 20.10._Приложение_2010-2012 рус март_Приложение_пост_рус_авг_Анализ 9.03.2011г." xfId="1654"/>
    <cellStyle name="_Приложение 02 русс на 16.04.2009 г. 1 сессия_Приложение 1-18 рус пост посл 20.10._Приложение_2010-2012 рус март_Приложение_пост_рус_авг_Анализ_Приложение_рус _2012-2014_29,30" xfId="1655"/>
    <cellStyle name="_Приложение 02 русс на 16.04.2009 г. 1 сессия_Приложение 1-18 рус пост посл 20.10._Приложение_2010-2012 рус март_Приложение_пост_рус_авг_Анализ_Приложение_рус _2012-2014_29,30 2" xfId="6617"/>
    <cellStyle name="_Приложение 02 русс на 16.04.2009 г. 1 сессия_Приложение 1-18 рус пост посл 20.10._Приложение_2010-2012 рус март_Приложение_пост_рус_авг_Пр 4     11.05.11. ИКС" xfId="1656"/>
    <cellStyle name="_Приложение 02 русс на 16.04.2009 г. 1 сессия_Приложение 1-18 рус пост посл 20.10._Приложение_2010-2012 рус март_Приложение_пост_рус_авг_Пр 4     11.05.11. ИКС 2" xfId="6618"/>
    <cellStyle name="_Приложение 02 русс на 16.04.2009 г. 1 сессия_Приложение 1-18 рус пост посл 20.10._Приложение_2010-2012 рус март_Приложение_пост_рус_авг_Пр 4     11.05.11. ИКС_Приложение_рус _2012-2014_29,30" xfId="1657"/>
    <cellStyle name="_Приложение 02 русс на 16.04.2009 г. 1 сессия_Приложение 1-18 рус пост посл 20.10._Приложение_2010-2012 рус март_Приложение_пост_рус_авг_Пр 4     11.05.11. ИКС_Приложение_рус _2012-2014_29,30 2" xfId="6619"/>
    <cellStyle name="_Приложение 02 русс на 16.04.2009 г. 1 сессия_Приложение 1-18 рус пост посл 20.10._Приложение_2010-2012 рус март_Приложение_пост_рус_авг_Приложение 4 русс,каз 16.03.11. посл" xfId="1658"/>
    <cellStyle name="_Приложение 02 русс на 16.04.2009 г. 1 сессия_Приложение 1-18 рус пост посл 20.10._Приложение_2010-2012 рус март_Приложение_пост_рус_авг_Приложение 4 русс,каз 16.03.11. посл 2" xfId="6620"/>
    <cellStyle name="_Приложение 02 русс на 16.04.2009 г. 1 сессия_Приложение 1-18 рус пост посл 20.10._Приложение_2010-2012 рус март_Приложение_пост_рус_авг_Приложение 4 русс,каз 16.03.11. посл_Приложение_рус _2012-2014_29,30" xfId="1659"/>
    <cellStyle name="_Приложение 02 русс на 16.04.2009 г. 1 сессия_Приложение 1-18 рус пост посл 20.10._Приложение_2010-2012 рус март_Приложение_пост_рус_авг_Приложение 4 русс,каз 16.03.11. посл_Приложение_рус _2012-2014_29,30 2" xfId="6621"/>
    <cellStyle name="_Приложение 02 русс на 16.04.2009 г. 1 сессия_Приложение 1-18 рус пост посл 20.10._Приложение_2010-2012 рус март_Приложение_пост_рус_авг_Приложение_реал_рус 2011-2013 Уточнение" xfId="1660"/>
    <cellStyle name="_Приложение 02 русс на 16.04.2009 г. 1 сессия_Приложение 1-18 рус пост посл 20.10._Приложение_2010-2012 рус март_Приложение_пост_рус_авг_Приложение_реал_рус 2011-2013 Уточнение 2" xfId="6622"/>
    <cellStyle name="_Приложение 02 русс на 16.04.2009 г. 1 сессия_Приложение 1-18 рус пост посл 20.10._Приложение_2010-2012 рус март_Приложение_пост_рус_авг_Приложение_реал_рус 2011-2013 Уточнение_Приложение_рус _2012-2014_29,30" xfId="1661"/>
    <cellStyle name="_Приложение 02 русс на 16.04.2009 г. 1 сессия_Приложение 1-18 рус пост посл 20.10._Приложение_2010-2012 рус март_Приложение_пост_рус_авг_Приложение_реал_рус 2011-2013 Уточнение_Приложение_рус _2012-2014_29,30 2" xfId="6623"/>
    <cellStyle name="_Приложение 02 русс на 16.04.2009 г. 1 сессия_Приложение 1-18 рус пост посл 20.10._Приложение_2010-2012 рус март_Приложение_пост_рус_авг_Приложение_рус _2012-2014_29,30" xfId="1662"/>
    <cellStyle name="_Приложение 02 русс на 16.04.2009 г. 1 сессия_Приложение 1-18 рус пост посл 20.10._Приложение_2010-2012 рус март_Приложение_пост_рус_авг_Приложение_рус _2012-2014_29,30 2" xfId="6624"/>
    <cellStyle name="_Приложение 02 русс на 16.04.2009 г. 1 сессия_Приложение 1-18 рус пост посл 20.10._Приложение_2010-2012 рус март_Приложение_пост_рус_авг_приложения 2012 рус" xfId="1663"/>
    <cellStyle name="_Приложение 02 русс на 16.04.2009 г. 1 сессия_Приложение 1-18 рус пост посл 20.10._Приложение_2010-2012 рус март_Приложение_пост_рус_авг_приложения 2012 рус 2" xfId="6625"/>
    <cellStyle name="_Приложение 02 русс на 16.04.2009 г. 1 сессия_Приложение 1-18 рус пост посл 20.10._Приложение_2010-2012 рус март_Приложение_реал_рус 2011-2013 Уточнение" xfId="1664"/>
    <cellStyle name="_Приложение 02 русс на 16.04.2009 г. 1 сессия_Приложение 1-18 рус пост посл 20.10._Приложение_2010-2012 рус март_Приложение_реал_рус 2011-2013 Уточнение 2" xfId="6626"/>
    <cellStyle name="_Приложение 02 русс на 16.04.2009 г. 1 сессия_Приложение 1-18 рус пост посл 20.10._Приложение_2010-2012 рус март_Приложение_реал_рус 2011-2013 Уточнение_Приложение_рус _2012-2014_29,30" xfId="1665"/>
    <cellStyle name="_Приложение 02 русс на 16.04.2009 г. 1 сессия_Приложение 1-18 рус пост посл 20.10._Приложение_2010-2012 рус март_Приложение_реал_рус 2011-2013 Уточнение_Приложение_рус _2012-2014_29,30 2" xfId="6627"/>
    <cellStyle name="_Приложение 02 русс на 16.04.2009 г. 1 сессия_Приложение 1-18 рус пост посл 20.10._Приложение_2010-2012 рус март_Приложение_рус _2012-2014_29,30" xfId="1666"/>
    <cellStyle name="_Приложение 02 русс на 16.04.2009 г. 1 сессия_Приложение 1-18 рус пост посл 20.10._Приложение_2010-2012 рус март_Приложение_рус _2012-2014_29,30 2" xfId="6628"/>
    <cellStyle name="_Приложение 02 русс на 16.04.2009 г. 1 сессия_Приложение 1-18 рус пост посл 20.10._Приложение_2010-2012 рус март_приложения 2012 рус" xfId="1667"/>
    <cellStyle name="_Приложение 02 русс на 16.04.2009 г. 1 сессия_Приложение 1-18 рус пост посл 20.10._Приложение_2010-2012 рус март_приложения 2012 рус 2" xfId="6629"/>
    <cellStyle name="_Приложение 02 русс на 16.04.2009 г. 1 сессия_Приложение 1-18 рус пост посл 20.10._Приложение_пост_каз_авг" xfId="1668"/>
    <cellStyle name="_Приложение 02 русс на 16.04.2009 г. 1 сессия_Приложение 1-18 рус пост посл 20.10._Приложение_пост_каз_авг 2" xfId="6630"/>
    <cellStyle name="_Приложение 02 русс на 16.04.2009 г. 1 сессия_Приложение 1-18 рус пост посл 20.10._Приложение_пост_каз_авг_Анализ" xfId="1669"/>
    <cellStyle name="_Приложение 02 русс на 16.04.2009 г. 1 сессия_Приложение 1-18 рус пост посл 20.10._Приложение_пост_каз_авг_Анализ 2" xfId="6631"/>
    <cellStyle name="_Приложение 02 русс на 16.04.2009 г. 1 сессия_Приложение 1-18 рус пост посл 20.10._Приложение_пост_каз_авг_Анализ 3.03.2011г." xfId="1670"/>
    <cellStyle name="_Приложение 02 русс на 16.04.2009 г. 1 сессия_Приложение 1-18 рус пост посл 20.10._Приложение_пост_каз_авг_Анализ 6.03.2011г." xfId="1671"/>
    <cellStyle name="_Приложение 02 русс на 16.04.2009 г. 1 сессия_Приложение 1-18 рус пост посл 20.10._Приложение_пост_каз_авг_Анализ 9.03.2011г." xfId="1672"/>
    <cellStyle name="_Приложение 02 русс на 16.04.2009 г. 1 сессия_Приложение 1-18 рус пост посл 20.10._Приложение_пост_каз_авг_Анализ_Приложение_рус _2012-2014_29,30" xfId="1673"/>
    <cellStyle name="_Приложение 02 русс на 16.04.2009 г. 1 сессия_Приложение 1-18 рус пост посл 20.10._Приложение_пост_каз_авг_Анализ_Приложение_рус _2012-2014_29,30 2" xfId="6632"/>
    <cellStyle name="_Приложение 02 русс на 16.04.2009 г. 1 сессия_Приложение 1-18 рус пост посл 20.10._Приложение_пост_каз_авг_Пр 4     11.05.11. ИКС" xfId="1674"/>
    <cellStyle name="_Приложение 02 русс на 16.04.2009 г. 1 сессия_Приложение 1-18 рус пост посл 20.10._Приложение_пост_каз_авг_Пр 4     11.05.11. ИКС 2" xfId="6633"/>
    <cellStyle name="_Приложение 02 русс на 16.04.2009 г. 1 сессия_Приложение 1-18 рус пост посл 20.10._Приложение_пост_каз_авг_Пр 4     11.05.11. ИКС_Приложение_рус _2012-2014_29,30" xfId="1675"/>
    <cellStyle name="_Приложение 02 русс на 16.04.2009 г. 1 сессия_Приложение 1-18 рус пост посл 20.10._Приложение_пост_каз_авг_Пр 4     11.05.11. ИКС_Приложение_рус _2012-2014_29,30 2" xfId="6634"/>
    <cellStyle name="_Приложение 02 русс на 16.04.2009 г. 1 сессия_Приложение 1-18 рус пост посл 20.10._Приложение_пост_каз_авг_Приложение 4 русс,каз 16.03.11. посл" xfId="1676"/>
    <cellStyle name="_Приложение 02 русс на 16.04.2009 г. 1 сессия_Приложение 1-18 рус пост посл 20.10._Приложение_пост_каз_авг_Приложение 4 русс,каз 16.03.11. посл 2" xfId="6635"/>
    <cellStyle name="_Приложение 02 русс на 16.04.2009 г. 1 сессия_Приложение 1-18 рус пост посл 20.10._Приложение_пост_каз_авг_Приложение 4 русс,каз 16.03.11. посл_Приложение_рус _2012-2014_29,30" xfId="1677"/>
    <cellStyle name="_Приложение 02 русс на 16.04.2009 г. 1 сессия_Приложение 1-18 рус пост посл 20.10._Приложение_пост_каз_авг_Приложение 4 русс,каз 16.03.11. посл_Приложение_рус _2012-2014_29,30 2" xfId="6636"/>
    <cellStyle name="_Приложение 02 русс на 16.04.2009 г. 1 сессия_Приложение 1-18 рус пост посл 20.10._Приложение_пост_каз_авг_Приложение_реал_рус 2011-2013 Уточнение" xfId="1678"/>
    <cellStyle name="_Приложение 02 русс на 16.04.2009 г. 1 сессия_Приложение 1-18 рус пост посл 20.10._Приложение_пост_каз_авг_Приложение_реал_рус 2011-2013 Уточнение 2" xfId="6637"/>
    <cellStyle name="_Приложение 02 русс на 16.04.2009 г. 1 сессия_Приложение 1-18 рус пост посл 20.10._Приложение_пост_каз_авг_Приложение_реал_рус 2011-2013 Уточнение_Приложение_рус _2012-2014_29,30" xfId="1679"/>
    <cellStyle name="_Приложение 02 русс на 16.04.2009 г. 1 сессия_Приложение 1-18 рус пост посл 20.10._Приложение_пост_каз_авг_Приложение_реал_рус 2011-2013 Уточнение_Приложение_рус _2012-2014_29,30 2" xfId="6638"/>
    <cellStyle name="_Приложение 02 русс на 16.04.2009 г. 1 сессия_Приложение 1-18 рус пост посл 20.10._Приложение_пост_каз_авг_Приложение_рус _2012-2014_29,30" xfId="1680"/>
    <cellStyle name="_Приложение 02 русс на 16.04.2009 г. 1 сессия_Приложение 1-18 рус пост посл 20.10._Приложение_пост_каз_авг_Приложение_рус _2012-2014_29,30 2" xfId="6639"/>
    <cellStyle name="_Приложение 02 русс на 16.04.2009 г. 1 сессия_Приложение 1-18 рус пост посл 20.10._Приложение_пост_каз_авг_приложения 2012 рус" xfId="1681"/>
    <cellStyle name="_Приложение 02 русс на 16.04.2009 г. 1 сессия_Приложение 1-18 рус пост посл 20.10._Приложение_пост_каз_авг_приложения 2012 рус 2" xfId="6640"/>
    <cellStyle name="_Приложение 02 русс на 16.04.2009 г. 1 сессия_Приложение 1-18 рус пост посл 20.10._Приложение_пост_рус_авг" xfId="1682"/>
    <cellStyle name="_Приложение 02 русс на 16.04.2009 г. 1 сессия_Приложение 1-18 рус пост посл 20.10._Приложение_пост_рус_авг 2" xfId="6641"/>
    <cellStyle name="_Приложение 02 русс на 16.04.2009 г. 1 сессия_Приложение 1-18 рус пост посл 20.10._Приложение_пост_рус_авг_Анализ" xfId="1683"/>
    <cellStyle name="_Приложение 02 русс на 16.04.2009 г. 1 сессия_Приложение 1-18 рус пост посл 20.10._Приложение_пост_рус_авг_Анализ 2" xfId="6642"/>
    <cellStyle name="_Приложение 02 русс на 16.04.2009 г. 1 сессия_Приложение 1-18 рус пост посл 20.10._Приложение_пост_рус_авг_Анализ 3.03.2011г." xfId="1684"/>
    <cellStyle name="_Приложение 02 русс на 16.04.2009 г. 1 сессия_Приложение 1-18 рус пост посл 20.10._Приложение_пост_рус_авг_Анализ 6.03.2011г." xfId="1685"/>
    <cellStyle name="_Приложение 02 русс на 16.04.2009 г. 1 сессия_Приложение 1-18 рус пост посл 20.10._Приложение_пост_рус_авг_Анализ 9.03.2011г." xfId="1686"/>
    <cellStyle name="_Приложение 02 русс на 16.04.2009 г. 1 сессия_Приложение 1-18 рус пост посл 20.10._Приложение_пост_рус_авг_Анализ_Приложение_рус _2012-2014_29,30" xfId="1687"/>
    <cellStyle name="_Приложение 02 русс на 16.04.2009 г. 1 сессия_Приложение 1-18 рус пост посл 20.10._Приложение_пост_рус_авг_Анализ_Приложение_рус _2012-2014_29,30 2" xfId="6643"/>
    <cellStyle name="_Приложение 02 русс на 16.04.2009 г. 1 сессия_Приложение 1-18 рус пост посл 20.10._Приложение_пост_рус_авг_Пр 4     11.05.11. ИКС" xfId="1688"/>
    <cellStyle name="_Приложение 02 русс на 16.04.2009 г. 1 сессия_Приложение 1-18 рус пост посл 20.10._Приложение_пост_рус_авг_Пр 4     11.05.11. ИКС 2" xfId="6644"/>
    <cellStyle name="_Приложение 02 русс на 16.04.2009 г. 1 сессия_Приложение 1-18 рус пост посл 20.10._Приложение_пост_рус_авг_Пр 4     11.05.11. ИКС_Приложение_рус _2012-2014_29,30" xfId="1689"/>
    <cellStyle name="_Приложение 02 русс на 16.04.2009 г. 1 сессия_Приложение 1-18 рус пост посл 20.10._Приложение_пост_рус_авг_Пр 4     11.05.11. ИКС_Приложение_рус _2012-2014_29,30 2" xfId="6645"/>
    <cellStyle name="_Приложение 02 русс на 16.04.2009 г. 1 сессия_Приложение 1-18 рус пост посл 20.10._Приложение_пост_рус_авг_Приложение 4 русс,каз 16.03.11. посл" xfId="1690"/>
    <cellStyle name="_Приложение 02 русс на 16.04.2009 г. 1 сессия_Приложение 1-18 рус пост посл 20.10._Приложение_пост_рус_авг_Приложение 4 русс,каз 16.03.11. посл 2" xfId="6646"/>
    <cellStyle name="_Приложение 02 русс на 16.04.2009 г. 1 сессия_Приложение 1-18 рус пост посл 20.10._Приложение_пост_рус_авг_Приложение 4 русс,каз 16.03.11. посл_Приложение_рус _2012-2014_29,30" xfId="1691"/>
    <cellStyle name="_Приложение 02 русс на 16.04.2009 г. 1 сессия_Приложение 1-18 рус пост посл 20.10._Приложение_пост_рус_авг_Приложение 4 русс,каз 16.03.11. посл_Приложение_рус _2012-2014_29,30 2" xfId="6647"/>
    <cellStyle name="_Приложение 02 русс на 16.04.2009 г. 1 сессия_Приложение 1-18 рус пост посл 20.10._Приложение_пост_рус_авг_Приложение_реал_рус 2011-2013 Уточнение" xfId="1692"/>
    <cellStyle name="_Приложение 02 русс на 16.04.2009 г. 1 сессия_Приложение 1-18 рус пост посл 20.10._Приложение_пост_рус_авг_Приложение_реал_рус 2011-2013 Уточнение 2" xfId="6648"/>
    <cellStyle name="_Приложение 02 русс на 16.04.2009 г. 1 сессия_Приложение 1-18 рус пост посл 20.10._Приложение_пост_рус_авг_Приложение_реал_рус 2011-2013 Уточнение_Приложение_рус _2012-2014_29,30" xfId="1693"/>
    <cellStyle name="_Приложение 02 русс на 16.04.2009 г. 1 сессия_Приложение 1-18 рус пост посл 20.10._Приложение_пост_рус_авг_Приложение_реал_рус 2011-2013 Уточнение_Приложение_рус _2012-2014_29,30 2" xfId="6649"/>
    <cellStyle name="_Приложение 02 русс на 16.04.2009 г. 1 сессия_Приложение 1-18 рус пост посл 20.10._Приложение_пост_рус_авг_Приложение_рус _2012-2014_29,30" xfId="1694"/>
    <cellStyle name="_Приложение 02 русс на 16.04.2009 г. 1 сессия_Приложение 1-18 рус пост посл 20.10._Приложение_пост_рус_авг_Приложение_рус _2012-2014_29,30 2" xfId="6650"/>
    <cellStyle name="_Приложение 02 русс на 16.04.2009 г. 1 сессия_Приложение 1-18 рус пост посл 20.10._Приложение_пост_рус_авг_приложения 2012 рус" xfId="1695"/>
    <cellStyle name="_Приложение 02 русс на 16.04.2009 г. 1 сессия_Приложение 1-18 рус пост посл 20.10._Приложение_пост_рус_авг_приложения 2012 рус 2" xfId="6651"/>
    <cellStyle name="_Приложение 02 русс на 16.04.2009 г. 1 сессия_Приложение 1-18 рус пост посл 20.10._Приложение_реал_рус 2011-2013 Уточнение" xfId="1696"/>
    <cellStyle name="_Приложение 02 русс на 16.04.2009 г. 1 сессия_Приложение 1-18 рус пост посл 20.10._Приложение_реал_рус 2011-2013 Уточнение 2" xfId="6652"/>
    <cellStyle name="_Приложение 02 русс на 16.04.2009 г. 1 сессия_Приложение 1-18 рус пост посл 20.10._Приложение_реал_рус 2011-2013 Уточнение_Приложение_рус _2012-2014_29,30" xfId="1697"/>
    <cellStyle name="_Приложение 02 русс на 16.04.2009 г. 1 сессия_Приложение 1-18 рус пост посл 20.10._Приложение_реал_рус 2011-2013 Уточнение_Приложение_рус _2012-2014_29,30 2" xfId="6653"/>
    <cellStyle name="_Приложение 02 русс на 16.04.2009 г. 1 сессия_Приложение 1-18 рус пост посл 20.10._Приложение_рус _2012-2014_29,30" xfId="1698"/>
    <cellStyle name="_Приложение 02 русс на 16.04.2009 г. 1 сессия_Приложение 1-18 рус пост посл 20.10._Приложение_рус _2012-2014_29,30 2" xfId="6654"/>
    <cellStyle name="_Приложение 02 русс на 16.04.2009 г. 1 сессия_Приложение 1-18 рус пост посл 20.10._приложения 2012 рус" xfId="1699"/>
    <cellStyle name="_Приложение 02 русс на 16.04.2009 г. 1 сессия_Приложение 1-18 рус пост посл 20.10._приложения 2012 рус 2" xfId="6655"/>
    <cellStyle name="_Приложение 02 русс на 16.04.2009 г. 1 сессия_Приложение 1-18 рус пост посл_Анализ" xfId="1700"/>
    <cellStyle name="_Приложение 02 русс на 16.04.2009 г. 1 сессия_Приложение 1-18 рус пост посл_Анализ 2" xfId="6656"/>
    <cellStyle name="_Приложение 02 русс на 16.04.2009 г. 1 сессия_Приложение 1-18 рус пост посл_Анализ 3.03.2011г." xfId="1701"/>
    <cellStyle name="_Приложение 02 русс на 16.04.2009 г. 1 сессия_Приложение 1-18 рус пост посл_Анализ 6.03.2011г." xfId="1702"/>
    <cellStyle name="_Приложение 02 русс на 16.04.2009 г. 1 сессия_Приложение 1-18 рус пост посл_Анализ 9.03.2011г." xfId="1703"/>
    <cellStyle name="_Приложение 02 русс на 16.04.2009 г. 1 сессия_Приложение 1-18 рус пост посл_Анализ_Приложение_рус _2012-2014_29,30" xfId="1704"/>
    <cellStyle name="_Приложение 02 русс на 16.04.2009 г. 1 сессия_Приложение 1-18 рус пост посл_Анализ_Приложение_рус _2012-2014_29,30 2" xfId="6657"/>
    <cellStyle name="_Приложение 02 русс на 16.04.2009 г. 1 сессия_Приложение 1-18 рус пост посл_Копия Приложение_2010-2012 рус март" xfId="1705"/>
    <cellStyle name="_Приложение 02 русс на 16.04.2009 г. 1 сессия_Приложение 1-18 рус пост посл_Копия Приложение_2010-2012 рус март 2" xfId="6658"/>
    <cellStyle name="_Приложение 02 русс на 16.04.2009 г. 1 сессия_Приложение 1-18 рус пост посл_Копия Приложение_2010-2012 рус март_Анализ" xfId="1706"/>
    <cellStyle name="_Приложение 02 русс на 16.04.2009 г. 1 сессия_Приложение 1-18 рус пост посл_Копия Приложение_2010-2012 рус март_Анализ 2" xfId="6659"/>
    <cellStyle name="_Приложение 02 русс на 16.04.2009 г. 1 сессия_Приложение 1-18 рус пост посл_Копия Приложение_2010-2012 рус март_Анализ 3.03.2011г." xfId="1707"/>
    <cellStyle name="_Приложение 02 русс на 16.04.2009 г. 1 сессия_Приложение 1-18 рус пост посл_Копия Приложение_2010-2012 рус март_Анализ 6.03.2011г." xfId="1708"/>
    <cellStyle name="_Приложение 02 русс на 16.04.2009 г. 1 сессия_Приложение 1-18 рус пост посл_Копия Приложение_2010-2012 рус март_Анализ 9.03.2011г." xfId="1709"/>
    <cellStyle name="_Приложение 02 русс на 16.04.2009 г. 1 сессия_Приложение 1-18 рус пост посл_Копия Приложение_2010-2012 рус март_Анализ_Приложение_рус _2012-2014_29,30" xfId="1710"/>
    <cellStyle name="_Приложение 02 русс на 16.04.2009 г. 1 сессия_Приложение 1-18 рус пост посл_Копия Приложение_2010-2012 рус март_Анализ_Приложение_рус _2012-2014_29,30 2" xfId="6660"/>
    <cellStyle name="_Приложение 02 русс на 16.04.2009 г. 1 сессия_Приложение 1-18 рус пост посл_Копия Приложение_2010-2012 рус март_Пр 4     11.05.11. ИКС" xfId="1711"/>
    <cellStyle name="_Приложение 02 русс на 16.04.2009 г. 1 сессия_Приложение 1-18 рус пост посл_Копия Приложение_2010-2012 рус март_Пр 4     11.05.11. ИКС 2" xfId="6661"/>
    <cellStyle name="_Приложение 02 русс на 16.04.2009 г. 1 сессия_Приложение 1-18 рус пост посл_Копия Приложение_2010-2012 рус март_Пр 4     11.05.11. ИКС_Приложение_рус _2012-2014_29,30" xfId="1712"/>
    <cellStyle name="_Приложение 02 русс на 16.04.2009 г. 1 сессия_Приложение 1-18 рус пост посл_Копия Приложение_2010-2012 рус март_Пр 4     11.05.11. ИКС_Приложение_рус _2012-2014_29,30 2" xfId="6662"/>
    <cellStyle name="_Приложение 02 русс на 16.04.2009 г. 1 сессия_Приложение 1-18 рус пост посл_Копия Приложение_2010-2012 рус март_Приложение 4 русс,каз 16.03.11. посл" xfId="1713"/>
    <cellStyle name="_Приложение 02 русс на 16.04.2009 г. 1 сессия_Приложение 1-18 рус пост посл_Копия Приложение_2010-2012 рус март_Приложение 4 русс,каз 16.03.11. посл 2" xfId="6663"/>
    <cellStyle name="_Приложение 02 русс на 16.04.2009 г. 1 сессия_Приложение 1-18 рус пост посл_Копия Приложение_2010-2012 рус март_Приложение 4 русс,каз 16.03.11. посл_Приложение_рус _2012-2014_29,30" xfId="1714"/>
    <cellStyle name="_Приложение 02 русс на 16.04.2009 г. 1 сессия_Приложение 1-18 рус пост посл_Копия Приложение_2010-2012 рус март_Приложение 4 русс,каз 16.03.11. посл_Приложение_рус _2012-2014_29,30 2" xfId="6664"/>
    <cellStyle name="_Приложение 02 русс на 16.04.2009 г. 1 сессия_Приложение 1-18 рус пост посл_Копия Приложение_2010-2012 рус март_Приложение_2010-2012 рус 04.08.10" xfId="1715"/>
    <cellStyle name="_Приложение 02 русс на 16.04.2009 г. 1 сессия_Приложение 1-18 рус пост посл_Копия Приложение_2010-2012 рус март_Приложение_2010-2012 рус 04.08.10 2" xfId="6665"/>
    <cellStyle name="_Приложение 02 русс на 16.04.2009 г. 1 сессия_Приложение 1-18 рус пост посл_Копия Приложение_2010-2012 рус март_Приложение_2010-2012 рус 04.08.10_Анализ" xfId="1716"/>
    <cellStyle name="_Приложение 02 русс на 16.04.2009 г. 1 сессия_Приложение 1-18 рус пост посл_Копия Приложение_2010-2012 рус март_Приложение_2010-2012 рус 04.08.10_Анализ 2" xfId="6666"/>
    <cellStyle name="_Приложение 02 русс на 16.04.2009 г. 1 сессия_Приложение 1-18 рус пост посл_Копия Приложение_2010-2012 рус март_Приложение_2010-2012 рус 04.08.10_Анализ 3.03.2011г." xfId="1717"/>
    <cellStyle name="_Приложение 02 русс на 16.04.2009 г. 1 сессия_Приложение 1-18 рус пост посл_Копия Приложение_2010-2012 рус март_Приложение_2010-2012 рус 04.08.10_Анализ 6.03.2011г." xfId="1718"/>
    <cellStyle name="_Приложение 02 русс на 16.04.2009 г. 1 сессия_Приложение 1-18 рус пост посл_Копия Приложение_2010-2012 рус март_Приложение_2010-2012 рус 04.08.10_Анализ 9.03.2011г." xfId="1719"/>
    <cellStyle name="_Приложение 02 русс на 16.04.2009 г. 1 сессия_Приложение 1-18 рус пост посл_Копия Приложение_2010-2012 рус март_Приложение_2010-2012 рус 04.08.10_Анализ_Приложение_рус _2012-2014_29,30" xfId="1720"/>
    <cellStyle name="_Приложение 02 русс на 16.04.2009 г. 1 сессия_Приложение 1-18 рус пост посл_Копия Приложение_2010-2012 рус март_Приложение_2010-2012 рус 04.08.10_Анализ_Приложение_рус _2012-2014_29,30 2" xfId="6667"/>
    <cellStyle name="_Приложение 02 русс на 16.04.2009 г. 1 сессия_Приложение 1-18 рус пост посл_Копия Приложение_2010-2012 рус март_Приложение_2010-2012 рус 04.08.10_Пр 4     11.05.11. ИКС" xfId="1721"/>
    <cellStyle name="_Приложение 02 русс на 16.04.2009 г. 1 сессия_Приложение 1-18 рус пост посл_Копия Приложение_2010-2012 рус март_Приложение_2010-2012 рус 04.08.10_Пр 4     11.05.11. ИКС 2" xfId="6668"/>
    <cellStyle name="_Приложение 02 русс на 16.04.2009 г. 1 сессия_Приложение 1-18 рус пост посл_Копия Приложение_2010-2012 рус март_Приложение_2010-2012 рус 04.08.10_Пр 4     11.05.11. ИКС_Приложение_рус _2012-2014_29,30" xfId="1722"/>
    <cellStyle name="_Приложение 02 русс на 16.04.2009 г. 1 сессия_Приложение 1-18 рус пост посл_Копия Приложение_2010-2012 рус март_Приложение_2010-2012 рус 04.08.10_Пр 4     11.05.11. ИКС_Приложение_рус _2012-2014_29,30 2" xfId="6669"/>
    <cellStyle name="_Приложение 02 русс на 16.04.2009 г. 1 сессия_Приложение 1-18 рус пост посл_Копия Приложение_2010-2012 рус март_Приложение_2010-2012 рус 04.08.10_Приложение 4 русс,каз 16.03.11. посл" xfId="1723"/>
    <cellStyle name="_Приложение 02 русс на 16.04.2009 г. 1 сессия_Приложение 1-18 рус пост посл_Копия Приложение_2010-2012 рус март_Приложение_2010-2012 рус 04.08.10_Приложение 4 русс,каз 16.03.11. посл 2" xfId="6670"/>
    <cellStyle name="_Приложение 02 русс на 16.04.2009 г. 1 сессия_Приложение 1-18 рус пост посл_Копия Приложение_2010-2012 рус март_Приложение_2010-2012 рус 04.08.10_Приложение 4 русс,каз 16.03.11. посл_Приложение_рус _2012-2014_29,30" xfId="1724"/>
    <cellStyle name="_Приложение 02 русс на 16.04.2009 г. 1 сессия_Приложение 1-18 рус пост посл_Копия Приложение_2010-2012 рус март_Приложение_2010-2012 рус 04.08.10_Приложение 4 русс,каз 16.03.11. посл_Приложение_рус _2012-2014_29,30 2" xfId="6671"/>
    <cellStyle name="_Приложение 02 русс на 16.04.2009 г. 1 сессия_Приложение 1-18 рус пост посл_Копия Приложение_2010-2012 рус март_Приложение_2010-2012 рус 04.08.10_Приложение_реал_рус 2011-2013 Уточнение" xfId="1725"/>
    <cellStyle name="_Приложение 02 русс на 16.04.2009 г. 1 сессия_Приложение 1-18 рус пост посл_Копия Приложение_2010-2012 рус март_Приложение_2010-2012 рус 04.08.10_Приложение_реал_рус 2011-2013 Уточнение 2" xfId="6672"/>
    <cellStyle name="_Приложение 02 русс на 16.04.2009 г. 1 сессия_Приложение 1-18 рус пост посл_Копия Приложение_2010-2012 рус март_Приложение_2010-2012 рус 04.08.10_Приложение_реал_рус 2011-2013 Уточнение_Приложение_рус _2012-2014_29,30" xfId="1726"/>
    <cellStyle name="_Приложение 02 русс на 16.04.2009 г. 1 сессия_Приложение 1-18 рус пост посл_Копия Приложение_2010-2012 рус март_Приложение_2010-2012 рус 04.08.10_Приложение_реал_рус 2011-2013 Уточнение_Приложение_рус _2012-2014_29,30 2" xfId="6673"/>
    <cellStyle name="_Приложение 02 русс на 16.04.2009 г. 1 сессия_Приложение 1-18 рус пост посл_Копия Приложение_2010-2012 рус март_Приложение_2010-2012 рус 04.08.10_Приложение_рус _2012-2014_29,30" xfId="1727"/>
    <cellStyle name="_Приложение 02 русс на 16.04.2009 г. 1 сессия_Приложение 1-18 рус пост посл_Копия Приложение_2010-2012 рус март_Приложение_2010-2012 рус 04.08.10_Приложение_рус _2012-2014_29,30 2" xfId="6674"/>
    <cellStyle name="_Приложение 02 русс на 16.04.2009 г. 1 сессия_Приложение 1-18 рус пост посл_Копия Приложение_2010-2012 рус март_Приложение_2010-2012 рус 04.08.10_приложения 2012 рус" xfId="1728"/>
    <cellStyle name="_Приложение 02 русс на 16.04.2009 г. 1 сессия_Приложение 1-18 рус пост посл_Копия Приложение_2010-2012 рус март_Приложение_2010-2012 рус 04.08.10_приложения 2012 рус 2" xfId="6675"/>
    <cellStyle name="_Приложение 02 русс на 16.04.2009 г. 1 сессия_Приложение 1-18 рус пост посл_Копия Приложение_2010-2012 рус март_Приложение_пост_рус_авг" xfId="1729"/>
    <cellStyle name="_Приложение 02 русс на 16.04.2009 г. 1 сессия_Приложение 1-18 рус пост посл_Копия Приложение_2010-2012 рус март_Приложение_пост_рус_авг 2" xfId="6676"/>
    <cellStyle name="_Приложение 02 русс на 16.04.2009 г. 1 сессия_Приложение 1-18 рус пост посл_Копия Приложение_2010-2012 рус март_Приложение_пост_рус_авг_Анализ" xfId="1730"/>
    <cellStyle name="_Приложение 02 русс на 16.04.2009 г. 1 сессия_Приложение 1-18 рус пост посл_Копия Приложение_2010-2012 рус март_Приложение_пост_рус_авг_Анализ 2" xfId="6677"/>
    <cellStyle name="_Приложение 02 русс на 16.04.2009 г. 1 сессия_Приложение 1-18 рус пост посл_Копия Приложение_2010-2012 рус март_Приложение_пост_рус_авг_Анализ 3.03.2011г." xfId="1731"/>
    <cellStyle name="_Приложение 02 русс на 16.04.2009 г. 1 сессия_Приложение 1-18 рус пост посл_Копия Приложение_2010-2012 рус март_Приложение_пост_рус_авг_Анализ 6.03.2011г." xfId="1732"/>
    <cellStyle name="_Приложение 02 русс на 16.04.2009 г. 1 сессия_Приложение 1-18 рус пост посл_Копия Приложение_2010-2012 рус март_Приложение_пост_рус_авг_Анализ 9.03.2011г." xfId="1733"/>
    <cellStyle name="_Приложение 02 русс на 16.04.2009 г. 1 сессия_Приложение 1-18 рус пост посл_Копия Приложение_2010-2012 рус март_Приложение_пост_рус_авг_Анализ_Приложение_рус _2012-2014_29,30" xfId="1734"/>
    <cellStyle name="_Приложение 02 русс на 16.04.2009 г. 1 сессия_Приложение 1-18 рус пост посл_Копия Приложение_2010-2012 рус март_Приложение_пост_рус_авг_Анализ_Приложение_рус _2012-2014_29,30 2" xfId="6678"/>
    <cellStyle name="_Приложение 02 русс на 16.04.2009 г. 1 сессия_Приложение 1-18 рус пост посл_Копия Приложение_2010-2012 рус март_Приложение_пост_рус_авг_Пр 4     11.05.11. ИКС" xfId="1735"/>
    <cellStyle name="_Приложение 02 русс на 16.04.2009 г. 1 сессия_Приложение 1-18 рус пост посл_Копия Приложение_2010-2012 рус март_Приложение_пост_рус_авг_Пр 4     11.05.11. ИКС 2" xfId="6679"/>
    <cellStyle name="_Приложение 02 русс на 16.04.2009 г. 1 сессия_Приложение 1-18 рус пост посл_Копия Приложение_2010-2012 рус март_Приложение_пост_рус_авг_Пр 4     11.05.11. ИКС_Приложение_рус _2012-2014_29,30" xfId="1736"/>
    <cellStyle name="_Приложение 02 русс на 16.04.2009 г. 1 сессия_Приложение 1-18 рус пост посл_Копия Приложение_2010-2012 рус март_Приложение_пост_рус_авг_Пр 4     11.05.11. ИКС_Приложение_рус _2012-2014_29,30 2" xfId="6680"/>
    <cellStyle name="_Приложение 02 русс на 16.04.2009 г. 1 сессия_Приложение 1-18 рус пост посл_Копия Приложение_2010-2012 рус март_Приложение_пост_рус_авг_Приложение 4 русс,каз 16.03.11. посл" xfId="1737"/>
    <cellStyle name="_Приложение 02 русс на 16.04.2009 г. 1 сессия_Приложение 1-18 рус пост посл_Копия Приложение_2010-2012 рус март_Приложение_пост_рус_авг_Приложение 4 русс,каз 16.03.11. посл 2" xfId="6681"/>
    <cellStyle name="_Приложение 02 русс на 16.04.2009 г. 1 сессия_Приложение 1-18 рус пост посл_Копия Приложение_2010-2012 рус март_Приложение_пост_рус_авг_Приложение 4 русс,каз 16.03.11. посл_Приложение_рус _2012-2014_29,30" xfId="1738"/>
    <cellStyle name="_Приложение 02 русс на 16.04.2009 г. 1 сессия_Приложение 1-18 рус пост посл_Копия Приложение_2010-2012 рус март_Приложение_пост_рус_авг_Приложение 4 русс,каз 16.03.11. посл_Приложение_рус _2012-2014_29,30 2" xfId="6682"/>
    <cellStyle name="_Приложение 02 русс на 16.04.2009 г. 1 сессия_Приложение 1-18 рус пост посл_Копия Приложение_2010-2012 рус март_Приложение_пост_рус_авг_Приложение_реал_рус 2011-2013 Уточнение" xfId="1739"/>
    <cellStyle name="_Приложение 02 русс на 16.04.2009 г. 1 сессия_Приложение 1-18 рус пост посл_Копия Приложение_2010-2012 рус март_Приложение_пост_рус_авг_Приложение_реал_рус 2011-2013 Уточнение 2" xfId="6683"/>
    <cellStyle name="_Приложение 02 русс на 16.04.2009 г. 1 сессия_Приложение 1-18 рус пост посл_Копия Приложение_2010-2012 рус март_Приложение_пост_рус_авг_Приложение_реал_рус 2011-2013 Уточнение_Приложение_рус _2012-2014_29,30" xfId="1740"/>
    <cellStyle name="_Приложение 02 русс на 16.04.2009 г. 1 сессия_Приложение 1-18 рус пост посл_Копия Приложение_2010-2012 рус март_Приложение_пост_рус_авг_Приложение_реал_рус 2011-2013 Уточнение_Приложение_рус _2012-2014_29,30 2" xfId="6684"/>
    <cellStyle name="_Приложение 02 русс на 16.04.2009 г. 1 сессия_Приложение 1-18 рус пост посл_Копия Приложение_2010-2012 рус март_Приложение_пост_рус_авг_Приложение_рус _2012-2014_29,30" xfId="1741"/>
    <cellStyle name="_Приложение 02 русс на 16.04.2009 г. 1 сессия_Приложение 1-18 рус пост посл_Копия Приложение_2010-2012 рус март_Приложение_пост_рус_авг_Приложение_рус _2012-2014_29,30 2" xfId="6685"/>
    <cellStyle name="_Приложение 02 русс на 16.04.2009 г. 1 сессия_Приложение 1-18 рус пост посл_Копия Приложение_2010-2012 рус март_Приложение_пост_рус_авг_приложения 2012 рус" xfId="1742"/>
    <cellStyle name="_Приложение 02 русс на 16.04.2009 г. 1 сессия_Приложение 1-18 рус пост посл_Копия Приложение_2010-2012 рус март_Приложение_пост_рус_авг_приложения 2012 рус 2" xfId="6686"/>
    <cellStyle name="_Приложение 02 русс на 16.04.2009 г. 1 сессия_Приложение 1-18 рус пост посл_Копия Приложение_2010-2012 рус март_Приложение_реал_рус 2011-2013 Уточнение" xfId="1743"/>
    <cellStyle name="_Приложение 02 русс на 16.04.2009 г. 1 сессия_Приложение 1-18 рус пост посл_Копия Приложение_2010-2012 рус март_Приложение_реал_рус 2011-2013 Уточнение 2" xfId="6687"/>
    <cellStyle name="_Приложение 02 русс на 16.04.2009 г. 1 сессия_Приложение 1-18 рус пост посл_Копия Приложение_2010-2012 рус март_Приложение_реал_рус 2011-2013 Уточнение_Приложение_рус _2012-2014_29,30" xfId="1744"/>
    <cellStyle name="_Приложение 02 русс на 16.04.2009 г. 1 сессия_Приложение 1-18 рус пост посл_Копия Приложение_2010-2012 рус март_Приложение_реал_рус 2011-2013 Уточнение_Приложение_рус _2012-2014_29,30 2" xfId="6688"/>
    <cellStyle name="_Приложение 02 русс на 16.04.2009 г. 1 сессия_Приложение 1-18 рус пост посл_Копия Приложение_2010-2012 рус март_Приложение_рус _2012-2014_29,30" xfId="1745"/>
    <cellStyle name="_Приложение 02 русс на 16.04.2009 г. 1 сессия_Приложение 1-18 рус пост посл_Копия Приложение_2010-2012 рус март_Приложение_рус _2012-2014_29,30 2" xfId="6689"/>
    <cellStyle name="_Приложение 02 русс на 16.04.2009 г. 1 сессия_Приложение 1-18 рус пост посл_Копия Приложение_2010-2012 рус март_приложения 2012 рус" xfId="1746"/>
    <cellStyle name="_Приложение 02 русс на 16.04.2009 г. 1 сессия_Приложение 1-18 рус пост посл_Копия Приложение_2010-2012 рус март_приложения 2012 рус 2" xfId="6690"/>
    <cellStyle name="_Приложение 02 русс на 16.04.2009 г. 1 сессия_Приложение 1-18 рус пост посл_Пр 4     11.05.11. ИКС" xfId="1747"/>
    <cellStyle name="_Приложение 02 русс на 16.04.2009 г. 1 сессия_Приложение 1-18 рус пост посл_Пр 4     11.05.11. ИКС 2" xfId="6691"/>
    <cellStyle name="_Приложение 02 русс на 16.04.2009 г. 1 сессия_Приложение 1-18 рус пост посл_Пр 4     11.05.11. ИКС_Приложение_рус _2012-2014_29,30" xfId="1748"/>
    <cellStyle name="_Приложение 02 русс на 16.04.2009 г. 1 сессия_Приложение 1-18 рус пост посл_Пр 4     11.05.11. ИКС_Приложение_рус _2012-2014_29,30 2" xfId="6692"/>
    <cellStyle name="_Приложение 02 русс на 16.04.2009 г. 1 сессия_Приложение 1-18 рус пост посл_прил4р_к" xfId="1749"/>
    <cellStyle name="_Приложение 02 русс на 16.04.2009 г. 1 сессия_Приложение 1-18 рус пост посл_прил4р_к 2" xfId="1750"/>
    <cellStyle name="_Приложение 02 русс на 16.04.2009 г. 1 сессия_Приложение 1-18 рус пост посл_прил4р_к 2 2" xfId="6693"/>
    <cellStyle name="_Приложение 02 русс на 16.04.2009 г. 1 сессия_Приложение 1-18 рус пост посл_прил4р_к 3" xfId="6694"/>
    <cellStyle name="_Приложение 02 русс на 16.04.2009 г. 1 сессия_Приложение 1-18 рус пост посл_прил4р_к_Анализ" xfId="1751"/>
    <cellStyle name="_Приложение 02 русс на 16.04.2009 г. 1 сессия_Приложение 1-18 рус пост посл_прил4р_к_Анализ 2" xfId="6695"/>
    <cellStyle name="_Приложение 02 русс на 16.04.2009 г. 1 сессия_Приложение 1-18 рус пост посл_прил4р_к_Анализ 3.03.2011г." xfId="1752"/>
    <cellStyle name="_Приложение 02 русс на 16.04.2009 г. 1 сессия_Приложение 1-18 рус пост посл_прил4р_к_Анализ 6.03.2011г." xfId="1753"/>
    <cellStyle name="_Приложение 02 русс на 16.04.2009 г. 1 сессия_Приложение 1-18 рус пост посл_прил4р_к_Анализ 9.03.2011г." xfId="1754"/>
    <cellStyle name="_Приложение 02 русс на 16.04.2009 г. 1 сессия_Приложение 1-18 рус пост посл_прил4р_к_Анализ_Приложение_рус _2012-2014_29,30" xfId="1755"/>
    <cellStyle name="_Приложение 02 русс на 16.04.2009 г. 1 сессия_Приложение 1-18 рус пост посл_прил4р_к_Анализ_Приложение_рус _2012-2014_29,30 2" xfId="6696"/>
    <cellStyle name="_Приложение 02 русс на 16.04.2009 г. 1 сессия_Приложение 1-18 рус пост посл_прил4р_к_Пр 4     11.05.11. ИКС" xfId="1756"/>
    <cellStyle name="_Приложение 02 русс на 16.04.2009 г. 1 сессия_Приложение 1-18 рус пост посл_прил4р_к_Пр 4     11.05.11. ИКС 2" xfId="6697"/>
    <cellStyle name="_Приложение 02 русс на 16.04.2009 г. 1 сессия_Приложение 1-18 рус пост посл_прил4р_к_Пр 4     11.05.11. ИКС_Приложение_рус _2012-2014_29,30" xfId="1757"/>
    <cellStyle name="_Приложение 02 русс на 16.04.2009 г. 1 сессия_Приложение 1-18 рус пост посл_прил4р_к_Пр 4     11.05.11. ИКС_Приложение_рус _2012-2014_29,30 2" xfId="6698"/>
    <cellStyle name="_Приложение 02 русс на 16.04.2009 г. 1 сессия_Приложение 1-18 рус пост посл_прил4р_к_Приложение 4 русс,каз 16.03.11. посл" xfId="1758"/>
    <cellStyle name="_Приложение 02 русс на 16.04.2009 г. 1 сессия_Приложение 1-18 рус пост посл_прил4р_к_Приложение 4 русс,каз 16.03.11. посл 2" xfId="6699"/>
    <cellStyle name="_Приложение 02 русс на 16.04.2009 г. 1 сессия_Приложение 1-18 рус пост посл_прил4р_к_Приложение 4 русс,каз 16.03.11. посл_Приложение_рус _2012-2014_29,30" xfId="1759"/>
    <cellStyle name="_Приложение 02 русс на 16.04.2009 г. 1 сессия_Приложение 1-18 рус пост посл_прил4р_к_Приложение 4 русс,каз 16.03.11. посл_Приложение_рус _2012-2014_29,30 2" xfId="6700"/>
    <cellStyle name="_Приложение 02 русс на 16.04.2009 г. 1 сессия_Приложение 1-18 рус пост посл_прил4р_к_Приложение_пост_каз_авг" xfId="1760"/>
    <cellStyle name="_Приложение 02 русс на 16.04.2009 г. 1 сессия_Приложение 1-18 рус пост посл_прил4р_к_Приложение_пост_каз_авг 2" xfId="6701"/>
    <cellStyle name="_Приложение 02 русс на 16.04.2009 г. 1 сессия_Приложение 1-18 рус пост посл_прил4р_к_Приложение_пост_каз_авг_Анализ" xfId="1761"/>
    <cellStyle name="_Приложение 02 русс на 16.04.2009 г. 1 сессия_Приложение 1-18 рус пост посл_прил4р_к_Приложение_пост_каз_авг_Анализ 2" xfId="6702"/>
    <cellStyle name="_Приложение 02 русс на 16.04.2009 г. 1 сессия_Приложение 1-18 рус пост посл_прил4р_к_Приложение_пост_каз_авг_Анализ 3.03.2011г." xfId="1762"/>
    <cellStyle name="_Приложение 02 русс на 16.04.2009 г. 1 сессия_Приложение 1-18 рус пост посл_прил4р_к_Приложение_пост_каз_авг_Анализ 6.03.2011г." xfId="1763"/>
    <cellStyle name="_Приложение 02 русс на 16.04.2009 г. 1 сессия_Приложение 1-18 рус пост посл_прил4р_к_Приложение_пост_каз_авг_Анализ 9.03.2011г." xfId="1764"/>
    <cellStyle name="_Приложение 02 русс на 16.04.2009 г. 1 сессия_Приложение 1-18 рус пост посл_прил4р_к_Приложение_пост_каз_авг_Анализ_Приложение_рус _2012-2014_29,30" xfId="1765"/>
    <cellStyle name="_Приложение 02 русс на 16.04.2009 г. 1 сессия_Приложение 1-18 рус пост посл_прил4р_к_Приложение_пост_каз_авг_Анализ_Приложение_рус _2012-2014_29,30 2" xfId="6703"/>
    <cellStyle name="_Приложение 02 русс на 16.04.2009 г. 1 сессия_Приложение 1-18 рус пост посл_прил4р_к_Приложение_пост_каз_авг_Пр 4     11.05.11. ИКС" xfId="1766"/>
    <cellStyle name="_Приложение 02 русс на 16.04.2009 г. 1 сессия_Приложение 1-18 рус пост посл_прил4р_к_Приложение_пост_каз_авг_Пр 4     11.05.11. ИКС 2" xfId="6704"/>
    <cellStyle name="_Приложение 02 русс на 16.04.2009 г. 1 сессия_Приложение 1-18 рус пост посл_прил4р_к_Приложение_пост_каз_авг_Пр 4     11.05.11. ИКС_Приложение_рус _2012-2014_29,30" xfId="1767"/>
    <cellStyle name="_Приложение 02 русс на 16.04.2009 г. 1 сессия_Приложение 1-18 рус пост посл_прил4р_к_Приложение_пост_каз_авг_Пр 4     11.05.11. ИКС_Приложение_рус _2012-2014_29,30 2" xfId="6705"/>
    <cellStyle name="_Приложение 02 русс на 16.04.2009 г. 1 сессия_Приложение 1-18 рус пост посл_прил4р_к_Приложение_пост_каз_авг_Приложение 4 русс,каз 16.03.11. посл" xfId="1768"/>
    <cellStyle name="_Приложение 02 русс на 16.04.2009 г. 1 сессия_Приложение 1-18 рус пост посл_прил4р_к_Приложение_пост_каз_авг_Приложение 4 русс,каз 16.03.11. посл 2" xfId="6706"/>
    <cellStyle name="_Приложение 02 русс на 16.04.2009 г. 1 сессия_Приложение 1-18 рус пост посл_прил4р_к_Приложение_пост_каз_авг_Приложение 4 русс,каз 16.03.11. посл_Приложение_рус _2012-2014_29,30" xfId="1769"/>
    <cellStyle name="_Приложение 02 русс на 16.04.2009 г. 1 сессия_Приложение 1-18 рус пост посл_прил4р_к_Приложение_пост_каз_авг_Приложение 4 русс,каз 16.03.11. посл_Приложение_рус _2012-2014_29,30 2" xfId="6707"/>
    <cellStyle name="_Приложение 02 русс на 16.04.2009 г. 1 сессия_Приложение 1-18 рус пост посл_прил4р_к_Приложение_пост_каз_авг_Приложение_реал_рус 2011-2013 Уточнение" xfId="1770"/>
    <cellStyle name="_Приложение 02 русс на 16.04.2009 г. 1 сессия_Приложение 1-18 рус пост посл_прил4р_к_Приложение_пост_каз_авг_Приложение_реал_рус 2011-2013 Уточнение 2" xfId="6708"/>
    <cellStyle name="_Приложение 02 русс на 16.04.2009 г. 1 сессия_Приложение 1-18 рус пост посл_прил4р_к_Приложение_пост_каз_авг_Приложение_реал_рус 2011-2013 Уточнение_Приложение_рус _2012-2014_29,30" xfId="1771"/>
    <cellStyle name="_Приложение 02 русс на 16.04.2009 г. 1 сессия_Приложение 1-18 рус пост посл_прил4р_к_Приложение_пост_каз_авг_Приложение_реал_рус 2011-2013 Уточнение_Приложение_рус _2012-2014_29,30 2" xfId="6709"/>
    <cellStyle name="_Приложение 02 русс на 16.04.2009 г. 1 сессия_Приложение 1-18 рус пост посл_прил4р_к_Приложение_пост_каз_авг_Приложение_рус _2012-2014_29,30" xfId="1772"/>
    <cellStyle name="_Приложение 02 русс на 16.04.2009 г. 1 сессия_Приложение 1-18 рус пост посл_прил4р_к_Приложение_пост_каз_авг_Приложение_рус _2012-2014_29,30 2" xfId="6710"/>
    <cellStyle name="_Приложение 02 русс на 16.04.2009 г. 1 сессия_Приложение 1-18 рус пост посл_прил4р_к_Приложение_пост_каз_авг_приложения 2012 рус" xfId="1773"/>
    <cellStyle name="_Приложение 02 русс на 16.04.2009 г. 1 сессия_Приложение 1-18 рус пост посл_прил4р_к_Приложение_пост_каз_авг_приложения 2012 рус 2" xfId="6711"/>
    <cellStyle name="_Приложение 02 русс на 16.04.2009 г. 1 сессия_Приложение 1-18 рус пост посл_прил4р_к_Приложение_пост_рус_авг" xfId="1774"/>
    <cellStyle name="_Приложение 02 русс на 16.04.2009 г. 1 сессия_Приложение 1-18 рус пост посл_прил4р_к_Приложение_пост_рус_авг 2" xfId="6712"/>
    <cellStyle name="_Приложение 02 русс на 16.04.2009 г. 1 сессия_Приложение 1-18 рус пост посл_прил4р_к_Приложение_пост_рус_авг_Анализ" xfId="1775"/>
    <cellStyle name="_Приложение 02 русс на 16.04.2009 г. 1 сессия_Приложение 1-18 рус пост посл_прил4р_к_Приложение_пост_рус_авг_Анализ 2" xfId="6713"/>
    <cellStyle name="_Приложение 02 русс на 16.04.2009 г. 1 сессия_Приложение 1-18 рус пост посл_прил4р_к_Приложение_пост_рус_авг_Анализ 3.03.2011г." xfId="1776"/>
    <cellStyle name="_Приложение 02 русс на 16.04.2009 г. 1 сессия_Приложение 1-18 рус пост посл_прил4р_к_Приложение_пост_рус_авг_Анализ 6.03.2011г." xfId="1777"/>
    <cellStyle name="_Приложение 02 русс на 16.04.2009 г. 1 сессия_Приложение 1-18 рус пост посл_прил4р_к_Приложение_пост_рус_авг_Анализ 9.03.2011г." xfId="1778"/>
    <cellStyle name="_Приложение 02 русс на 16.04.2009 г. 1 сессия_Приложение 1-18 рус пост посл_прил4р_к_Приложение_пост_рус_авг_Анализ_Приложение_рус _2012-2014_29,30" xfId="1779"/>
    <cellStyle name="_Приложение 02 русс на 16.04.2009 г. 1 сессия_Приложение 1-18 рус пост посл_прил4р_к_Приложение_пост_рус_авг_Анализ_Приложение_рус _2012-2014_29,30 2" xfId="6714"/>
    <cellStyle name="_Приложение 02 русс на 16.04.2009 г. 1 сессия_Приложение 1-18 рус пост посл_прил4р_к_Приложение_пост_рус_авг_Пр 4     11.05.11. ИКС" xfId="1780"/>
    <cellStyle name="_Приложение 02 русс на 16.04.2009 г. 1 сессия_Приложение 1-18 рус пост посл_прил4р_к_Приложение_пост_рус_авг_Пр 4     11.05.11. ИКС 2" xfId="6715"/>
    <cellStyle name="_Приложение 02 русс на 16.04.2009 г. 1 сессия_Приложение 1-18 рус пост посл_прил4р_к_Приложение_пост_рус_авг_Пр 4     11.05.11. ИКС_Приложение_рус _2012-2014_29,30" xfId="1781"/>
    <cellStyle name="_Приложение 02 русс на 16.04.2009 г. 1 сессия_Приложение 1-18 рус пост посл_прил4р_к_Приложение_пост_рус_авг_Пр 4     11.05.11. ИКС_Приложение_рус _2012-2014_29,30 2" xfId="6716"/>
    <cellStyle name="_Приложение 02 русс на 16.04.2009 г. 1 сессия_Приложение 1-18 рус пост посл_прил4р_к_Приложение_пост_рус_авг_Приложение 4 русс,каз 16.03.11. посл" xfId="1782"/>
    <cellStyle name="_Приложение 02 русс на 16.04.2009 г. 1 сессия_Приложение 1-18 рус пост посл_прил4р_к_Приложение_пост_рус_авг_Приложение 4 русс,каз 16.03.11. посл 2" xfId="6717"/>
    <cellStyle name="_Приложение 02 русс на 16.04.2009 г. 1 сессия_Приложение 1-18 рус пост посл_прил4р_к_Приложение_пост_рус_авг_Приложение 4 русс,каз 16.03.11. посл_Приложение_рус _2012-2014_29,30" xfId="1783"/>
    <cellStyle name="_Приложение 02 русс на 16.04.2009 г. 1 сессия_Приложение 1-18 рус пост посл_прил4р_к_Приложение_пост_рус_авг_Приложение 4 русс,каз 16.03.11. посл_Приложение_рус _2012-2014_29,30 2" xfId="6718"/>
    <cellStyle name="_Приложение 02 русс на 16.04.2009 г. 1 сессия_Приложение 1-18 рус пост посл_прил4р_к_Приложение_пост_рус_авг_Приложение_реал_рус 2011-2013 Уточнение" xfId="1784"/>
    <cellStyle name="_Приложение 02 русс на 16.04.2009 г. 1 сессия_Приложение 1-18 рус пост посл_прил4р_к_Приложение_пост_рус_авг_Приложение_реал_рус 2011-2013 Уточнение 2" xfId="6719"/>
    <cellStyle name="_Приложение 02 русс на 16.04.2009 г. 1 сессия_Приложение 1-18 рус пост посл_прил4р_к_Приложение_пост_рус_авг_Приложение_реал_рус 2011-2013 Уточнение_Приложение_рус _2012-2014_29,30" xfId="1785"/>
    <cellStyle name="_Приложение 02 русс на 16.04.2009 г. 1 сессия_Приложение 1-18 рус пост посл_прил4р_к_Приложение_пост_рус_авг_Приложение_реал_рус 2011-2013 Уточнение_Приложение_рус _2012-2014_29,30 2" xfId="6720"/>
    <cellStyle name="_Приложение 02 русс на 16.04.2009 г. 1 сессия_Приложение 1-18 рус пост посл_прил4р_к_Приложение_пост_рус_авг_Приложение_рус _2012-2014_29,30" xfId="1786"/>
    <cellStyle name="_Приложение 02 русс на 16.04.2009 г. 1 сессия_Приложение 1-18 рус пост посл_прил4р_к_Приложение_пост_рус_авг_Приложение_рус _2012-2014_29,30 2" xfId="6721"/>
    <cellStyle name="_Приложение 02 русс на 16.04.2009 г. 1 сессия_Приложение 1-18 рус пост посл_прил4р_к_Приложение_пост_рус_авг_приложения 2012 рус" xfId="1787"/>
    <cellStyle name="_Приложение 02 русс на 16.04.2009 г. 1 сессия_Приложение 1-18 рус пост посл_прил4р_к_Приложение_пост_рус_авг_приложения 2012 рус 2" xfId="6722"/>
    <cellStyle name="_Приложение 02 русс на 16.04.2009 г. 1 сессия_Приложение 1-18 рус пост посл_прил4р_к_Приложение_реал_рус 2011-2013 Уточнение" xfId="1788"/>
    <cellStyle name="_Приложение 02 русс на 16.04.2009 г. 1 сессия_Приложение 1-18 рус пост посл_прил4р_к_Приложение_реал_рус 2011-2013 Уточнение 2" xfId="6723"/>
    <cellStyle name="_Приложение 02 русс на 16.04.2009 г. 1 сессия_Приложение 1-18 рус пост посл_прил4р_к_Приложение_реал_рус 2011-2013 Уточнение_Приложение_рус _2012-2014_29,30" xfId="1789"/>
    <cellStyle name="_Приложение 02 русс на 16.04.2009 г. 1 сессия_Приложение 1-18 рус пост посл_прил4р_к_Приложение_реал_рус 2011-2013 Уточнение_Приложение_рус _2012-2014_29,30 2" xfId="6724"/>
    <cellStyle name="_Приложение 02 русс на 16.04.2009 г. 1 сессия_Приложение 1-18 рус пост посл_прил4р_к_Приложение_рус _2012-2014_29,30" xfId="1790"/>
    <cellStyle name="_Приложение 02 русс на 16.04.2009 г. 1 сессия_Приложение 1-18 рус пост посл_прил4р_к_Приложение_рус _2012-2014_29,30 2" xfId="6725"/>
    <cellStyle name="_Приложение 02 русс на 16.04.2009 г. 1 сессия_Приложение 1-18 рус пост посл_прил4р_к_приложения 2012 рус" xfId="1791"/>
    <cellStyle name="_Приложение 02 русс на 16.04.2009 г. 1 сессия_Приложение 1-18 рус пост посл_прил4р_к_приложения 2012 рус 2" xfId="6726"/>
    <cellStyle name="_Приложение 02 русс на 16.04.2009 г. 1 сессия_Приложение 1-18 рус пост посл_Прилож.к бюдж 2010г." xfId="1792"/>
    <cellStyle name="_Приложение 02 русс на 16.04.2009 г. 1 сессия_Приложение 1-18 рус пост посл_Прилож.к бюдж 2010г. 2" xfId="6727"/>
    <cellStyle name="_Приложение 02 русс на 16.04.2009 г. 1 сессия_Приложение 1-18 рус пост посл_Прилож.к бюдж 2010г._Анализ" xfId="1793"/>
    <cellStyle name="_Приложение 02 русс на 16.04.2009 г. 1 сессия_Приложение 1-18 рус пост посл_Прилож.к бюдж 2010г._Анализ 2" xfId="6728"/>
    <cellStyle name="_Приложение 02 русс на 16.04.2009 г. 1 сессия_Приложение 1-18 рус пост посл_Прилож.к бюдж 2010г._Анализ 3.03.2011г." xfId="1794"/>
    <cellStyle name="_Приложение 02 русс на 16.04.2009 г. 1 сессия_Приложение 1-18 рус пост посл_Прилож.к бюдж 2010г._Анализ 6.03.2011г." xfId="1795"/>
    <cellStyle name="_Приложение 02 русс на 16.04.2009 г. 1 сессия_Приложение 1-18 рус пост посл_Прилож.к бюдж 2010г._Анализ 9.03.2011г." xfId="1796"/>
    <cellStyle name="_Приложение 02 русс на 16.04.2009 г. 1 сессия_Приложение 1-18 рус пост посл_Прилож.к бюдж 2010г._Анализ_Приложение_рус _2012-2014_29,30" xfId="1797"/>
    <cellStyle name="_Приложение 02 русс на 16.04.2009 г. 1 сессия_Приложение 1-18 рус пост посл_Прилож.к бюдж 2010г._Анализ_Приложение_рус _2012-2014_29,30 2" xfId="6729"/>
    <cellStyle name="_Приложение 02 русс на 16.04.2009 г. 1 сессия_Приложение 1-18 рус пост посл_Прилож.к бюдж 2010г._Копия Приложение_2010-2012 рус март" xfId="1798"/>
    <cellStyle name="_Приложение 02 русс на 16.04.2009 г. 1 сессия_Приложение 1-18 рус пост посл_Прилож.к бюдж 2010г._Копия Приложение_2010-2012 рус март 2" xfId="6730"/>
    <cellStyle name="_Приложение 02 русс на 16.04.2009 г. 1 сессия_Приложение 1-18 рус пост посл_Прилож.к бюдж 2010г._Копия Приложение_2010-2012 рус март_Анализ" xfId="1799"/>
    <cellStyle name="_Приложение 02 русс на 16.04.2009 г. 1 сессия_Приложение 1-18 рус пост посл_Прилож.к бюдж 2010г._Копия Приложение_2010-2012 рус март_Анализ 2" xfId="6731"/>
    <cellStyle name="_Приложение 02 русс на 16.04.2009 г. 1 сессия_Приложение 1-18 рус пост посл_Прилож.к бюдж 2010г._Копия Приложение_2010-2012 рус март_Анализ 3.03.2011г." xfId="1800"/>
    <cellStyle name="_Приложение 02 русс на 16.04.2009 г. 1 сессия_Приложение 1-18 рус пост посл_Прилож.к бюдж 2010г._Копия Приложение_2010-2012 рус март_Анализ 6.03.2011г." xfId="1801"/>
    <cellStyle name="_Приложение 02 русс на 16.04.2009 г. 1 сессия_Приложение 1-18 рус пост посл_Прилож.к бюдж 2010г._Копия Приложение_2010-2012 рус март_Анализ 9.03.2011г." xfId="1802"/>
    <cellStyle name="_Приложение 02 русс на 16.04.2009 г. 1 сессия_Приложение 1-18 рус пост посл_Прилож.к бюдж 2010г._Копия Приложение_2010-2012 рус март_Анализ_Приложение_рус _2012-2014_29,30" xfId="1803"/>
    <cellStyle name="_Приложение 02 русс на 16.04.2009 г. 1 сессия_Приложение 1-18 рус пост посл_Прилож.к бюдж 2010г._Копия Приложение_2010-2012 рус март_Анализ_Приложение_рус _2012-2014_29,30 2" xfId="6732"/>
    <cellStyle name="_Приложение 02 русс на 16.04.2009 г. 1 сессия_Приложение 1-18 рус пост посл_Прилож.к бюдж 2010г._Копия Приложение_2010-2012 рус март_Пр 4     11.05.11. ИКС" xfId="1804"/>
    <cellStyle name="_Приложение 02 русс на 16.04.2009 г. 1 сессия_Приложение 1-18 рус пост посл_Прилож.к бюдж 2010г._Копия Приложение_2010-2012 рус март_Пр 4     11.05.11. ИКС 2" xfId="6733"/>
    <cellStyle name="_Приложение 02 русс на 16.04.2009 г. 1 сессия_Приложение 1-18 рус пост посл_Прилож.к бюдж 2010г._Копия Приложение_2010-2012 рус март_Пр 4     11.05.11. ИКС_Приложение_рус _2012-2014_29,30" xfId="1805"/>
    <cellStyle name="_Приложение 02 русс на 16.04.2009 г. 1 сессия_Приложение 1-18 рус пост посл_Прилож.к бюдж 2010г._Копия Приложение_2010-2012 рус март_Пр 4     11.05.11. ИКС_Приложение_рус _2012-2014_29,30 2" xfId="6734"/>
    <cellStyle name="_Приложение 02 русс на 16.04.2009 г. 1 сессия_Приложение 1-18 рус пост посл_Прилож.к бюдж 2010г._Копия Приложение_2010-2012 рус март_Приложение 4 русс,каз 16.03.11. посл" xfId="1806"/>
    <cellStyle name="_Приложение 02 русс на 16.04.2009 г. 1 сессия_Приложение 1-18 рус пост посл_Прилож.к бюдж 2010г._Копия Приложение_2010-2012 рус март_Приложение 4 русс,каз 16.03.11. посл 2" xfId="6735"/>
    <cellStyle name="_Приложение 02 русс на 16.04.2009 г. 1 сессия_Приложение 1-18 рус пост посл_Прилож.к бюдж 2010г._Копия Приложение_2010-2012 рус март_Приложение 4 русс,каз 16.03.11. посл_Приложение_рус _2012-2014_29,30" xfId="1807"/>
    <cellStyle name="_Приложение 02 русс на 16.04.2009 г. 1 сессия_Приложение 1-18 рус пост посл_Прилож.к бюдж 2010г._Копия Приложение_2010-2012 рус март_Приложение 4 русс,каз 16.03.11. посл_Приложение_рус _2012-2014_29,30 2" xfId="6736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" xfId="1808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 2" xfId="6737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Анализ" xfId="1809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Анализ 2" xfId="6738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Анализ 3.03.2011г." xfId="1810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Анализ 6.03.2011г." xfId="1811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Анализ 9.03.2011г." xfId="1812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Анализ_Приложение_рус _2012-2014_29,30" xfId="1813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Анализ_Приложение_рус _2012-2014_29,30 2" xfId="6739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Пр 4     11.05.11. ИКС" xfId="1814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Пр 4     11.05.11. ИКС 2" xfId="6740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Пр 4     11.05.11. ИКС_Приложение_рус _2012-2014_29,30" xfId="1815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Пр 4     11.05.11. ИКС_Приложение_рус _2012-2014_29,30 2" xfId="6741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Приложение 4 русс,каз 16.03.11. посл" xfId="1816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Приложение 4 русс,каз 16.03.11. посл 2" xfId="6742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Приложение 4 русс,каз 16.03.11. посл_Приложение_рус _2012-2014_29,30" xfId="1817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Приложение 4 русс,каз 16.03.11. посл_Приложение_рус _2012-2014_29,30 2" xfId="6743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Приложение_реал_рус 2011-2013 Уточнение" xfId="1818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Приложение_реал_рус 2011-2013 Уточнение 2" xfId="6744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Приложение_реал_рус 2011-2013 Уточнение_Приложение_рус _2012-2014_29,30" xfId="1819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Приложение_реал_рус 2011-2013 Уточнение_Приложение_рус _2012-2014_29,30 2" xfId="6745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Приложение_рус _2012-2014_29,30" xfId="1820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Приложение_рус _2012-2014_29,30 2" xfId="6746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приложения 2012 рус" xfId="1821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приложения 2012 рус 2" xfId="6747"/>
    <cellStyle name="_Приложение 02 русс на 16.04.2009 г. 1 сессия_Приложение 1-18 рус пост посл_Прилож.к бюдж 2010г._Копия Приложение_2010-2012 рус март_Приложение_пост_рус_авг" xfId="1822"/>
    <cellStyle name="_Приложение 02 русс на 16.04.2009 г. 1 сессия_Приложение 1-18 рус пост посл_Прилож.к бюдж 2010г._Копия Приложение_2010-2012 рус март_Приложение_пост_рус_авг 2" xfId="6748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Анализ" xfId="1823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Анализ 2" xfId="6749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Анализ 3.03.2011г." xfId="1824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Анализ 6.03.2011г." xfId="1825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Анализ 9.03.2011г." xfId="1826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Анализ_Приложение_рус _2012-2014_29,30" xfId="1827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Анализ_Приложение_рус _2012-2014_29,30 2" xfId="6750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Пр 4     11.05.11. ИКС" xfId="1828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Пр 4     11.05.11. ИКС 2" xfId="6751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Пр 4     11.05.11. ИКС_Приложение_рус _2012-2014_29,30" xfId="1829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Пр 4     11.05.11. ИКС_Приложение_рус _2012-2014_29,30 2" xfId="6752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Приложение 4 русс,каз 16.03.11. посл" xfId="1830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Приложение 4 русс,каз 16.03.11. посл 2" xfId="6753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Приложение 4 русс,каз 16.03.11. посл_Приложение_рус _2012-2014_29,30" xfId="1831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Приложение 4 русс,каз 16.03.11. посл_Приложение_рус _2012-2014_29,30 2" xfId="6754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Приложение_реал_рус 2011-2013 Уточнение" xfId="1832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Приложение_реал_рус 2011-2013 Уточнение 2" xfId="6755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Приложение_реал_рус 2011-2013 Уточнение_Приложение_рус _2012-2014_29,30" xfId="1833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Приложение_реал_рус 2011-2013 Уточнение_Приложение_рус _2012-2014_29,30 2" xfId="6756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Приложение_рус _2012-2014_29,30" xfId="1834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Приложение_рус _2012-2014_29,30 2" xfId="6757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приложения 2012 рус" xfId="1835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приложения 2012 рус 2" xfId="6758"/>
    <cellStyle name="_Приложение 02 русс на 16.04.2009 г. 1 сессия_Приложение 1-18 рус пост посл_Прилож.к бюдж 2010г._Копия Приложение_2010-2012 рус март_Приложение_реал_рус 2011-2013 Уточнение" xfId="1836"/>
    <cellStyle name="_Приложение 02 русс на 16.04.2009 г. 1 сессия_Приложение 1-18 рус пост посл_Прилож.к бюдж 2010г._Копия Приложение_2010-2012 рус март_Приложение_реал_рус 2011-2013 Уточнение 2" xfId="6759"/>
    <cellStyle name="_Приложение 02 русс на 16.04.2009 г. 1 сессия_Приложение 1-18 рус пост посл_Прилож.к бюдж 2010г._Копия Приложение_2010-2012 рус март_Приложение_реал_рус 2011-2013 Уточнение_Приложение_рус _2012-2014_29,30" xfId="1837"/>
    <cellStyle name="_Приложение 02 русс на 16.04.2009 г. 1 сессия_Приложение 1-18 рус пост посл_Прилож.к бюдж 2010г._Копия Приложение_2010-2012 рус март_Приложение_реал_рус 2011-2013 Уточнение_Приложение_рус _2012-2014_29,30 2" xfId="6760"/>
    <cellStyle name="_Приложение 02 русс на 16.04.2009 г. 1 сессия_Приложение 1-18 рус пост посл_Прилож.к бюдж 2010г._Копия Приложение_2010-2012 рус март_Приложение_рус _2012-2014_29,30" xfId="1838"/>
    <cellStyle name="_Приложение 02 русс на 16.04.2009 г. 1 сессия_Приложение 1-18 рус пост посл_Прилож.к бюдж 2010г._Копия Приложение_2010-2012 рус март_Приложение_рус _2012-2014_29,30 2" xfId="6761"/>
    <cellStyle name="_Приложение 02 русс на 16.04.2009 г. 1 сессия_Приложение 1-18 рус пост посл_Прилож.к бюдж 2010г._Копия Приложение_2010-2012 рус март_приложения 2012 рус" xfId="1839"/>
    <cellStyle name="_Приложение 02 русс на 16.04.2009 г. 1 сессия_Приложение 1-18 рус пост посл_Прилож.к бюдж 2010г._Копия Приложение_2010-2012 рус март_приложения 2012 рус 2" xfId="6762"/>
    <cellStyle name="_Приложение 02 русс на 16.04.2009 г. 1 сессия_Приложение 1-18 рус пост посл_Прилож.к бюдж 2010г._Пр 4     11.05.11. ИКС" xfId="1840"/>
    <cellStyle name="_Приложение 02 русс на 16.04.2009 г. 1 сессия_Приложение 1-18 рус пост посл_Прилож.к бюдж 2010г._Пр 4     11.05.11. ИКС 2" xfId="6763"/>
    <cellStyle name="_Приложение 02 русс на 16.04.2009 г. 1 сессия_Приложение 1-18 рус пост посл_Прилож.к бюдж 2010г._Пр 4     11.05.11. ИКС_Приложение_рус _2012-2014_29,30" xfId="1841"/>
    <cellStyle name="_Приложение 02 русс на 16.04.2009 г. 1 сессия_Приложение 1-18 рус пост посл_Прилож.к бюдж 2010г._Пр 4     11.05.11. ИКС_Приложение_рус _2012-2014_29,30 2" xfId="6764"/>
    <cellStyle name="_Приложение 02 русс на 16.04.2009 г. 1 сессия_Приложение 1-18 рус пост посл_Прилож.к бюдж 2010г._прил4р_к" xfId="1842"/>
    <cellStyle name="_Приложение 02 русс на 16.04.2009 г. 1 сессия_Приложение 1-18 рус пост посл_Прилож.к бюдж 2010г._прил4р_к 2" xfId="1843"/>
    <cellStyle name="_Приложение 02 русс на 16.04.2009 г. 1 сессия_Приложение 1-18 рус пост посл_Прилож.к бюдж 2010г._прил4р_к 2 2" xfId="6765"/>
    <cellStyle name="_Приложение 02 русс на 16.04.2009 г. 1 сессия_Приложение 1-18 рус пост посл_Прилож.к бюдж 2010г._прил4р_к 3" xfId="6766"/>
    <cellStyle name="_Приложение 02 русс на 16.04.2009 г. 1 сессия_Приложение 1-18 рус пост посл_Прилож.к бюдж 2010г._прил4р_к_Анализ" xfId="1844"/>
    <cellStyle name="_Приложение 02 русс на 16.04.2009 г. 1 сессия_Приложение 1-18 рус пост посл_Прилож.к бюдж 2010г._прил4р_к_Анализ 2" xfId="6767"/>
    <cellStyle name="_Приложение 02 русс на 16.04.2009 г. 1 сессия_Приложение 1-18 рус пост посл_Прилож.к бюдж 2010г._прил4р_к_Анализ 3.03.2011г." xfId="1845"/>
    <cellStyle name="_Приложение 02 русс на 16.04.2009 г. 1 сессия_Приложение 1-18 рус пост посл_Прилож.к бюдж 2010г._прил4р_к_Анализ 6.03.2011г." xfId="1846"/>
    <cellStyle name="_Приложение 02 русс на 16.04.2009 г. 1 сессия_Приложение 1-18 рус пост посл_Прилож.к бюдж 2010г._прил4р_к_Анализ 9.03.2011г." xfId="1847"/>
    <cellStyle name="_Приложение 02 русс на 16.04.2009 г. 1 сессия_Приложение 1-18 рус пост посл_Прилож.к бюдж 2010г._прил4р_к_Анализ_Приложение_рус _2012-2014_29,30" xfId="1848"/>
    <cellStyle name="_Приложение 02 русс на 16.04.2009 г. 1 сессия_Приложение 1-18 рус пост посл_Прилож.к бюдж 2010г._прил4р_к_Анализ_Приложение_рус _2012-2014_29,30 2" xfId="6768"/>
    <cellStyle name="_Приложение 02 русс на 16.04.2009 г. 1 сессия_Приложение 1-18 рус пост посл_Прилож.к бюдж 2010г._прил4р_к_Пр 4     11.05.11. ИКС" xfId="1849"/>
    <cellStyle name="_Приложение 02 русс на 16.04.2009 г. 1 сессия_Приложение 1-18 рус пост посл_Прилож.к бюдж 2010г._прил4р_к_Пр 4     11.05.11. ИКС 2" xfId="6769"/>
    <cellStyle name="_Приложение 02 русс на 16.04.2009 г. 1 сессия_Приложение 1-18 рус пост посл_Прилож.к бюдж 2010г._прил4р_к_Пр 4     11.05.11. ИКС_Приложение_рус _2012-2014_29,30" xfId="1850"/>
    <cellStyle name="_Приложение 02 русс на 16.04.2009 г. 1 сессия_Приложение 1-18 рус пост посл_Прилож.к бюдж 2010г._прил4р_к_Пр 4     11.05.11. ИКС_Приложение_рус _2012-2014_29,30 2" xfId="6770"/>
    <cellStyle name="_Приложение 02 русс на 16.04.2009 г. 1 сессия_Приложение 1-18 рус пост посл_Прилож.к бюдж 2010г._прил4р_к_Приложение 4 русс,каз 16.03.11. посл" xfId="1851"/>
    <cellStyle name="_Приложение 02 русс на 16.04.2009 г. 1 сессия_Приложение 1-18 рус пост посл_Прилож.к бюдж 2010г._прил4р_к_Приложение 4 русс,каз 16.03.11. посл 2" xfId="6771"/>
    <cellStyle name="_Приложение 02 русс на 16.04.2009 г. 1 сессия_Приложение 1-18 рус пост посл_Прилож.к бюдж 2010г._прил4р_к_Приложение 4 русс,каз 16.03.11. посл_Приложение_рус _2012-2014_29,30" xfId="1852"/>
    <cellStyle name="_Приложение 02 русс на 16.04.2009 г. 1 сессия_Приложение 1-18 рус пост посл_Прилож.к бюдж 2010г._прил4р_к_Приложение 4 русс,каз 16.03.11. посл_Приложение_рус _2012-2014_29,30 2" xfId="6772"/>
    <cellStyle name="_Приложение 02 русс на 16.04.2009 г. 1 сессия_Приложение 1-18 рус пост посл_Прилож.к бюдж 2010г._прил4р_к_Приложение_пост_каз_авг" xfId="1853"/>
    <cellStyle name="_Приложение 02 русс на 16.04.2009 г. 1 сессия_Приложение 1-18 рус пост посл_Прилож.к бюдж 2010г._прил4р_к_Приложение_пост_каз_авг 2" xfId="6773"/>
    <cellStyle name="_Приложение 02 русс на 16.04.2009 г. 1 сессия_Приложение 1-18 рус пост посл_Прилож.к бюдж 2010г._прил4р_к_Приложение_пост_каз_авг_Анализ" xfId="1854"/>
    <cellStyle name="_Приложение 02 русс на 16.04.2009 г. 1 сессия_Приложение 1-18 рус пост посл_Прилож.к бюдж 2010г._прил4р_к_Приложение_пост_каз_авг_Анализ 2" xfId="6774"/>
    <cellStyle name="_Приложение 02 русс на 16.04.2009 г. 1 сессия_Приложение 1-18 рус пост посл_Прилож.к бюдж 2010г._прил4р_к_Приложение_пост_каз_авг_Анализ 3.03.2011г." xfId="1855"/>
    <cellStyle name="_Приложение 02 русс на 16.04.2009 г. 1 сессия_Приложение 1-18 рус пост посл_Прилож.к бюдж 2010г._прил4р_к_Приложение_пост_каз_авг_Анализ 6.03.2011г." xfId="1856"/>
    <cellStyle name="_Приложение 02 русс на 16.04.2009 г. 1 сессия_Приложение 1-18 рус пост посл_Прилож.к бюдж 2010г._прил4р_к_Приложение_пост_каз_авг_Анализ 9.03.2011г." xfId="1857"/>
    <cellStyle name="_Приложение 02 русс на 16.04.2009 г. 1 сессия_Приложение 1-18 рус пост посл_Прилож.к бюдж 2010г._прил4р_к_Приложение_пост_каз_авг_Анализ_Приложение_рус _2012-2014_29,30" xfId="1858"/>
    <cellStyle name="_Приложение 02 русс на 16.04.2009 г. 1 сессия_Приложение 1-18 рус пост посл_Прилож.к бюдж 2010г._прил4р_к_Приложение_пост_каз_авг_Анализ_Приложение_рус _2012-2014_29,30 2" xfId="6775"/>
    <cellStyle name="_Приложение 02 русс на 16.04.2009 г. 1 сессия_Приложение 1-18 рус пост посл_Прилож.к бюдж 2010г._прил4р_к_Приложение_пост_каз_авг_Пр 4     11.05.11. ИКС" xfId="1859"/>
    <cellStyle name="_Приложение 02 русс на 16.04.2009 г. 1 сессия_Приложение 1-18 рус пост посл_Прилож.к бюдж 2010г._прил4р_к_Приложение_пост_каз_авг_Пр 4     11.05.11. ИКС 2" xfId="6776"/>
    <cellStyle name="_Приложение 02 русс на 16.04.2009 г. 1 сессия_Приложение 1-18 рус пост посл_Прилож.к бюдж 2010г._прил4р_к_Приложение_пост_каз_авг_Пр 4     11.05.11. ИКС_Приложение_рус _2012-2014_29,30" xfId="1860"/>
    <cellStyle name="_Приложение 02 русс на 16.04.2009 г. 1 сессия_Приложение 1-18 рус пост посл_Прилож.к бюдж 2010г._прил4р_к_Приложение_пост_каз_авг_Пр 4     11.05.11. ИКС_Приложение_рус _2012-2014_29,30 2" xfId="6777"/>
    <cellStyle name="_Приложение 02 русс на 16.04.2009 г. 1 сессия_Приложение 1-18 рус пост посл_Прилож.к бюдж 2010г._прил4р_к_Приложение_пост_каз_авг_Приложение 4 русс,каз 16.03.11. посл" xfId="1861"/>
    <cellStyle name="_Приложение 02 русс на 16.04.2009 г. 1 сессия_Приложение 1-18 рус пост посл_Прилож.к бюдж 2010г._прил4р_к_Приложение_пост_каз_авг_Приложение 4 русс,каз 16.03.11. посл 2" xfId="6778"/>
    <cellStyle name="_Приложение 02 русс на 16.04.2009 г. 1 сессия_Приложение 1-18 рус пост посл_Прилож.к бюдж 2010г._прил4р_к_Приложение_пост_каз_авг_Приложение 4 русс,каз 16.03.11. посл_Приложение_рус _2012-2014_29,30" xfId="1862"/>
    <cellStyle name="_Приложение 02 русс на 16.04.2009 г. 1 сессия_Приложение 1-18 рус пост посл_Прилож.к бюдж 2010г._прил4р_к_Приложение_пост_каз_авг_Приложение 4 русс,каз 16.03.11. посл_Приложение_рус _2012-2014_29,30 2" xfId="6779"/>
    <cellStyle name="_Приложение 02 русс на 16.04.2009 г. 1 сессия_Приложение 1-18 рус пост посл_Прилож.к бюдж 2010г._прил4р_к_Приложение_пост_каз_авг_Приложение_реал_рус 2011-2013 Уточнение" xfId="1863"/>
    <cellStyle name="_Приложение 02 русс на 16.04.2009 г. 1 сессия_Приложение 1-18 рус пост посл_Прилож.к бюдж 2010г._прил4р_к_Приложение_пост_каз_авг_Приложение_реал_рус 2011-2013 Уточнение 2" xfId="6780"/>
    <cellStyle name="_Приложение 02 русс на 16.04.2009 г. 1 сессия_Приложение 1-18 рус пост посл_Прилож.к бюдж 2010г._прил4р_к_Приложение_пост_каз_авг_Приложение_реал_рус 2011-2013 Уточнение_Приложение_рус _2012-2014_29,30" xfId="1864"/>
    <cellStyle name="_Приложение 02 русс на 16.04.2009 г. 1 сессия_Приложение 1-18 рус пост посл_Прилож.к бюдж 2010г._прил4р_к_Приложение_пост_каз_авг_Приложение_реал_рус 2011-2013 Уточнение_Приложение_рус _2012-2014_29,30 2" xfId="6781"/>
    <cellStyle name="_Приложение 02 русс на 16.04.2009 г. 1 сессия_Приложение 1-18 рус пост посл_Прилож.к бюдж 2010г._прил4р_к_Приложение_пост_каз_авг_Приложение_рус _2012-2014_29,30" xfId="1865"/>
    <cellStyle name="_Приложение 02 русс на 16.04.2009 г. 1 сессия_Приложение 1-18 рус пост посл_Прилож.к бюдж 2010г._прил4р_к_Приложение_пост_каз_авг_Приложение_рус _2012-2014_29,30 2" xfId="6782"/>
    <cellStyle name="_Приложение 02 русс на 16.04.2009 г. 1 сессия_Приложение 1-18 рус пост посл_Прилож.к бюдж 2010г._прил4р_к_Приложение_пост_каз_авг_приложения 2012 рус" xfId="1866"/>
    <cellStyle name="_Приложение 02 русс на 16.04.2009 г. 1 сессия_Приложение 1-18 рус пост посл_Прилож.к бюдж 2010г._прил4р_к_Приложение_пост_каз_авг_приложения 2012 рус 2" xfId="6783"/>
    <cellStyle name="_Приложение 02 русс на 16.04.2009 г. 1 сессия_Приложение 1-18 рус пост посл_Прилож.к бюдж 2010г._прил4р_к_Приложение_пост_рус_авг" xfId="1867"/>
    <cellStyle name="_Приложение 02 русс на 16.04.2009 г. 1 сессия_Приложение 1-18 рус пост посл_Прилож.к бюдж 2010г._прил4р_к_Приложение_пост_рус_авг 2" xfId="6784"/>
    <cellStyle name="_Приложение 02 русс на 16.04.2009 г. 1 сессия_Приложение 1-18 рус пост посл_Прилож.к бюдж 2010г._прил4р_к_Приложение_пост_рус_авг_Анализ" xfId="1868"/>
    <cellStyle name="_Приложение 02 русс на 16.04.2009 г. 1 сессия_Приложение 1-18 рус пост посл_Прилож.к бюдж 2010г._прил4р_к_Приложение_пост_рус_авг_Анализ 2" xfId="6785"/>
    <cellStyle name="_Приложение 02 русс на 16.04.2009 г. 1 сессия_Приложение 1-18 рус пост посл_Прилож.к бюдж 2010г._прил4р_к_Приложение_пост_рус_авг_Анализ 3.03.2011г." xfId="1869"/>
    <cellStyle name="_Приложение 02 русс на 16.04.2009 г. 1 сессия_Приложение 1-18 рус пост посл_Прилож.к бюдж 2010г._прил4р_к_Приложение_пост_рус_авг_Анализ 6.03.2011г." xfId="1870"/>
    <cellStyle name="_Приложение 02 русс на 16.04.2009 г. 1 сессия_Приложение 1-18 рус пост посл_Прилож.к бюдж 2010г._прил4р_к_Приложение_пост_рус_авг_Анализ 9.03.2011г." xfId="1871"/>
    <cellStyle name="_Приложение 02 русс на 16.04.2009 г. 1 сессия_Приложение 1-18 рус пост посл_Прилож.к бюдж 2010г._прил4р_к_Приложение_пост_рус_авг_Анализ_Приложение_рус _2012-2014_29,30" xfId="1872"/>
    <cellStyle name="_Приложение 02 русс на 16.04.2009 г. 1 сессия_Приложение 1-18 рус пост посл_Прилож.к бюдж 2010г._прил4р_к_Приложение_пост_рус_авг_Анализ_Приложение_рус _2012-2014_29,30 2" xfId="6786"/>
    <cellStyle name="_Приложение 02 русс на 16.04.2009 г. 1 сессия_Приложение 1-18 рус пост посл_Прилож.к бюдж 2010г._прил4р_к_Приложение_пост_рус_авг_Пр 4     11.05.11. ИКС" xfId="1873"/>
    <cellStyle name="_Приложение 02 русс на 16.04.2009 г. 1 сессия_Приложение 1-18 рус пост посл_Прилож.к бюдж 2010г._прил4р_к_Приложение_пост_рус_авг_Пр 4     11.05.11. ИКС 2" xfId="6787"/>
    <cellStyle name="_Приложение 02 русс на 16.04.2009 г. 1 сессия_Приложение 1-18 рус пост посл_Прилож.к бюдж 2010г._прил4р_к_Приложение_пост_рус_авг_Пр 4     11.05.11. ИКС_Приложение_рус _2012-2014_29,30" xfId="1874"/>
    <cellStyle name="_Приложение 02 русс на 16.04.2009 г. 1 сессия_Приложение 1-18 рус пост посл_Прилож.к бюдж 2010г._прил4р_к_Приложение_пост_рус_авг_Пр 4     11.05.11. ИКС_Приложение_рус _2012-2014_29,30 2" xfId="6788"/>
    <cellStyle name="_Приложение 02 русс на 16.04.2009 г. 1 сессия_Приложение 1-18 рус пост посл_Прилож.к бюдж 2010г._прил4р_к_Приложение_пост_рус_авг_Приложение 4 русс,каз 16.03.11. посл" xfId="1875"/>
    <cellStyle name="_Приложение 02 русс на 16.04.2009 г. 1 сессия_Приложение 1-18 рус пост посл_Прилож.к бюдж 2010г._прил4р_к_Приложение_пост_рус_авг_Приложение 4 русс,каз 16.03.11. посл 2" xfId="6789"/>
    <cellStyle name="_Приложение 02 русс на 16.04.2009 г. 1 сессия_Приложение 1-18 рус пост посл_Прилож.к бюдж 2010г._прил4р_к_Приложение_пост_рус_авг_Приложение 4 русс,каз 16.03.11. посл_Приложение_рус _2012-2014_29,30" xfId="1876"/>
    <cellStyle name="_Приложение 02 русс на 16.04.2009 г. 1 сессия_Приложение 1-18 рус пост посл_Прилож.к бюдж 2010г._прил4р_к_Приложение_пост_рус_авг_Приложение 4 русс,каз 16.03.11. посл_Приложение_рус _2012-2014_29,30 2" xfId="6790"/>
    <cellStyle name="_Приложение 02 русс на 16.04.2009 г. 1 сессия_Приложение 1-18 рус пост посл_Прилож.к бюдж 2010г._прил4р_к_Приложение_пост_рус_авг_Приложение_реал_рус 2011-2013 Уточнение" xfId="1877"/>
    <cellStyle name="_Приложение 02 русс на 16.04.2009 г. 1 сессия_Приложение 1-18 рус пост посл_Прилож.к бюдж 2010г._прил4р_к_Приложение_пост_рус_авг_Приложение_реал_рус 2011-2013 Уточнение 2" xfId="6791"/>
    <cellStyle name="_Приложение 02 русс на 16.04.2009 г. 1 сессия_Приложение 1-18 рус пост посл_Прилож.к бюдж 2010г._прил4р_к_Приложение_пост_рус_авг_Приложение_реал_рус 2011-2013 Уточнение_Приложение_рус _2012-2014_29,30" xfId="1878"/>
    <cellStyle name="_Приложение 02 русс на 16.04.2009 г. 1 сессия_Приложение 1-18 рус пост посл_Прилож.к бюдж 2010г._прил4р_к_Приложение_пост_рус_авг_Приложение_реал_рус 2011-2013 Уточнение_Приложение_рус _2012-2014_29,30 2" xfId="6792"/>
    <cellStyle name="_Приложение 02 русс на 16.04.2009 г. 1 сессия_Приложение 1-18 рус пост посл_Прилож.к бюдж 2010г._прил4р_к_Приложение_пост_рус_авг_Приложение_рус _2012-2014_29,30" xfId="1879"/>
    <cellStyle name="_Приложение 02 русс на 16.04.2009 г. 1 сессия_Приложение 1-18 рус пост посл_Прилож.к бюдж 2010г._прил4р_к_Приложение_пост_рус_авг_Приложение_рус _2012-2014_29,30 2" xfId="6793"/>
    <cellStyle name="_Приложение 02 русс на 16.04.2009 г. 1 сессия_Приложение 1-18 рус пост посл_Прилож.к бюдж 2010г._прил4р_к_Приложение_пост_рус_авг_приложения 2012 рус" xfId="1880"/>
    <cellStyle name="_Приложение 02 русс на 16.04.2009 г. 1 сессия_Приложение 1-18 рус пост посл_Прилож.к бюдж 2010г._прил4р_к_Приложение_пост_рус_авг_приложения 2012 рус 2" xfId="6794"/>
    <cellStyle name="_Приложение 02 русс на 16.04.2009 г. 1 сессия_Приложение 1-18 рус пост посл_Прилож.к бюдж 2010г._прил4р_к_Приложение_реал_рус 2011-2013 Уточнение" xfId="1881"/>
    <cellStyle name="_Приложение 02 русс на 16.04.2009 г. 1 сессия_Приложение 1-18 рус пост посл_Прилож.к бюдж 2010г._прил4р_к_Приложение_реал_рус 2011-2013 Уточнение 2" xfId="6795"/>
    <cellStyle name="_Приложение 02 русс на 16.04.2009 г. 1 сессия_Приложение 1-18 рус пост посл_Прилож.к бюдж 2010г._прил4р_к_Приложение_реал_рус 2011-2013 Уточнение_Приложение_рус _2012-2014_29,30" xfId="1882"/>
    <cellStyle name="_Приложение 02 русс на 16.04.2009 г. 1 сессия_Приложение 1-18 рус пост посл_Прилож.к бюдж 2010г._прил4р_к_Приложение_реал_рус 2011-2013 Уточнение_Приложение_рус _2012-2014_29,30 2" xfId="6796"/>
    <cellStyle name="_Приложение 02 русс на 16.04.2009 г. 1 сессия_Приложение 1-18 рус пост посл_Прилож.к бюдж 2010г._прил4р_к_Приложение_рус _2012-2014_29,30" xfId="1883"/>
    <cellStyle name="_Приложение 02 русс на 16.04.2009 г. 1 сессия_Приложение 1-18 рус пост посл_Прилож.к бюдж 2010г._прил4р_к_Приложение_рус _2012-2014_29,30 2" xfId="6797"/>
    <cellStyle name="_Приложение 02 русс на 16.04.2009 г. 1 сессия_Приложение 1-18 рус пост посл_Прилож.к бюдж 2010г._прил4р_к_приложения 2012 рус" xfId="1884"/>
    <cellStyle name="_Приложение 02 русс на 16.04.2009 г. 1 сессия_Приложение 1-18 рус пост посл_Прилож.к бюдж 2010г._прил4р_к_приложения 2012 рус 2" xfId="6798"/>
    <cellStyle name="_Приложение 02 русс на 16.04.2009 г. 1 сессия_Приложение 1-18 рус пост посл_Прилож.к бюдж 2010г._Приложение 4 русс,каз 16.03.11. посл" xfId="1885"/>
    <cellStyle name="_Приложение 02 русс на 16.04.2009 г. 1 сессия_Приложение 1-18 рус пост посл_Прилож.к бюдж 2010г._Приложение 4 русс,каз 16.03.11. посл 2" xfId="6799"/>
    <cellStyle name="_Приложение 02 русс на 16.04.2009 г. 1 сессия_Приложение 1-18 рус пост посл_Прилож.к бюдж 2010г._Приложение 4 русс,каз 16.03.11. посл_Приложение_рус _2012-2014_29,30" xfId="1886"/>
    <cellStyle name="_Приложение 02 русс на 16.04.2009 г. 1 сессия_Приложение 1-18 рус пост посл_Прилож.к бюдж 2010г._Приложение 4 русс,каз 16.03.11. посл_Приложение_рус _2012-2014_29,30 2" xfId="6800"/>
    <cellStyle name="_Приложение 02 русс на 16.04.2009 г. 1 сессия_Приложение 1-18 рус пост посл_Прилож.к бюдж 2010г._Приложение_2010-2012 каз 04.08.10_ДК-2020" xfId="1887"/>
    <cellStyle name="_Приложение 02 русс на 16.04.2009 г. 1 сессия_Приложение 1-18 рус пост посл_Прилож.к бюдж 2010г._Приложение_2010-2012 каз 04.08.10_ДК-2020 2" xfId="6801"/>
    <cellStyle name="_Приложение 02 русс на 16.04.2009 г. 1 сессия_Приложение 1-18 рус пост посл_Прилож.к бюдж 2010г._Приложение_2010-2012 каз 04.08.10_ДК-2020_Анализ" xfId="1888"/>
    <cellStyle name="_Приложение 02 русс на 16.04.2009 г. 1 сессия_Приложение 1-18 рус пост посл_Прилож.к бюдж 2010г._Приложение_2010-2012 каз 04.08.10_ДК-2020_Анализ 2" xfId="6802"/>
    <cellStyle name="_Приложение 02 русс на 16.04.2009 г. 1 сессия_Приложение 1-18 рус пост посл_Прилож.к бюдж 2010г._Приложение_2010-2012 каз 04.08.10_ДК-2020_Анализ 3.03.2011г." xfId="1889"/>
    <cellStyle name="_Приложение 02 русс на 16.04.2009 г. 1 сессия_Приложение 1-18 рус пост посл_Прилож.к бюдж 2010г._Приложение_2010-2012 каз 04.08.10_ДК-2020_Анализ 6.03.2011г." xfId="1890"/>
    <cellStyle name="_Приложение 02 русс на 16.04.2009 г. 1 сессия_Приложение 1-18 рус пост посл_Прилож.к бюдж 2010г._Приложение_2010-2012 каз 04.08.10_ДК-2020_Анализ 9.03.2011г." xfId="1891"/>
    <cellStyle name="_Приложение 02 русс на 16.04.2009 г. 1 сессия_Приложение 1-18 рус пост посл_Прилож.к бюдж 2010г._Приложение_2010-2012 каз 04.08.10_ДК-2020_Анализ_Приложение_рус _2012-2014_29,30" xfId="1892"/>
    <cellStyle name="_Приложение 02 русс на 16.04.2009 г. 1 сессия_Приложение 1-18 рус пост посл_Прилож.к бюдж 2010г._Приложение_2010-2012 каз 04.08.10_ДК-2020_Анализ_Приложение_рус _2012-2014_29,30 2" xfId="6803"/>
    <cellStyle name="_Приложение 02 русс на 16.04.2009 г. 1 сессия_Приложение 1-18 рус пост посл_Прилож.к бюдж 2010г._Приложение_2010-2012 каз 04.08.10_ДК-2020_Пр 4     11.05.11. ИКС" xfId="1893"/>
    <cellStyle name="_Приложение 02 русс на 16.04.2009 г. 1 сессия_Приложение 1-18 рус пост посл_Прилож.к бюдж 2010г._Приложение_2010-2012 каз 04.08.10_ДК-2020_Пр 4     11.05.11. ИКС 2" xfId="6804"/>
    <cellStyle name="_Приложение 02 русс на 16.04.2009 г. 1 сессия_Приложение 1-18 рус пост посл_Прилож.к бюдж 2010г._Приложение_2010-2012 каз 04.08.10_ДК-2020_Пр 4     11.05.11. ИКС_Приложение_рус _2012-2014_29,30" xfId="1894"/>
    <cellStyle name="_Приложение 02 русс на 16.04.2009 г. 1 сессия_Приложение 1-18 рус пост посл_Прилож.к бюдж 2010г._Приложение_2010-2012 каз 04.08.10_ДК-2020_Пр 4     11.05.11. ИКС_Приложение_рус _2012-2014_29,30 2" xfId="6805"/>
    <cellStyle name="_Приложение 02 русс на 16.04.2009 г. 1 сессия_Приложение 1-18 рус пост посл_Прилож.к бюдж 2010г._Приложение_2010-2012 каз 04.08.10_ДК-2020_Приложение 4 русс,каз 16.03.11. посл" xfId="1895"/>
    <cellStyle name="_Приложение 02 русс на 16.04.2009 г. 1 сессия_Приложение 1-18 рус пост посл_Прилож.к бюдж 2010г._Приложение_2010-2012 каз 04.08.10_ДК-2020_Приложение 4 русс,каз 16.03.11. посл 2" xfId="6806"/>
    <cellStyle name="_Приложение 02 русс на 16.04.2009 г. 1 сессия_Приложение 1-18 рус пост посл_Прилож.к бюдж 2010г._Приложение_2010-2012 каз 04.08.10_ДК-2020_Приложение 4 русс,каз 16.03.11. посл_Приложение_рус _2012-2014_29,30" xfId="1896"/>
    <cellStyle name="_Приложение 02 русс на 16.04.2009 г. 1 сессия_Приложение 1-18 рус пост посл_Прилож.к бюдж 2010г._Приложение_2010-2012 каз 04.08.10_ДК-2020_Приложение 4 русс,каз 16.03.11. посл_Приложение_рус _2012-2014_29,30 2" xfId="6807"/>
    <cellStyle name="_Приложение 02 русс на 16.04.2009 г. 1 сессия_Приложение 1-18 рус пост посл_Прилож.к бюдж 2010г._Приложение_2010-2012 каз 04.08.10_ДК-2020_Приложение_реал_рус 2011-2013 Уточнение" xfId="1897"/>
    <cellStyle name="_Приложение 02 русс на 16.04.2009 г. 1 сессия_Приложение 1-18 рус пост посл_Прилож.к бюдж 2010г._Приложение_2010-2012 каз 04.08.10_ДК-2020_Приложение_реал_рус 2011-2013 Уточнение 2" xfId="6808"/>
    <cellStyle name="_Приложение 02 русс на 16.04.2009 г. 1 сессия_Приложение 1-18 рус пост посл_Прилож.к бюдж 2010г._Приложение_2010-2012 каз 04.08.10_ДК-2020_Приложение_реал_рус 2011-2013 Уточнение_Приложение_рус _2012-2014_29,30" xfId="1898"/>
    <cellStyle name="_Приложение 02 русс на 16.04.2009 г. 1 сессия_Приложение 1-18 рус пост посл_Прилож.к бюдж 2010г._Приложение_2010-2012 каз 04.08.10_ДК-2020_Приложение_реал_рус 2011-2013 Уточнение_Приложение_рус _2012-2014_29,30 2" xfId="6809"/>
    <cellStyle name="_Приложение 02 русс на 16.04.2009 г. 1 сессия_Приложение 1-18 рус пост посл_Прилож.к бюдж 2010г._Приложение_2010-2012 каз 04.08.10_ДК-2020_Приложение_рус _2012-2014_29,30" xfId="1899"/>
    <cellStyle name="_Приложение 02 русс на 16.04.2009 г. 1 сессия_Приложение 1-18 рус пост посл_Прилож.к бюдж 2010г._Приложение_2010-2012 каз 04.08.10_ДК-2020_Приложение_рус _2012-2014_29,30 2" xfId="6810"/>
    <cellStyle name="_Приложение 02 русс на 16.04.2009 г. 1 сессия_Приложение 1-18 рус пост посл_Прилож.к бюдж 2010г._Приложение_2010-2012 каз 04.08.10_ДК-2020_приложения 2012 рус" xfId="1900"/>
    <cellStyle name="_Приложение 02 русс на 16.04.2009 г. 1 сессия_Приложение 1-18 рус пост посл_Прилож.к бюдж 2010г._Приложение_2010-2012 каз 04.08.10_ДК-2020_приложения 2012 рус 2" xfId="6811"/>
    <cellStyle name="_Приложение 02 русс на 16.04.2009 г. 1 сессия_Приложение 1-18 рус пост посл_Прилож.к бюдж 2010г._Приложение_2010-2012 каз_март" xfId="1901"/>
    <cellStyle name="_Приложение 02 русс на 16.04.2009 г. 1 сессия_Приложение 1-18 рус пост посл_Прилож.к бюдж 2010г._Приложение_2010-2012 каз_март 2" xfId="1902"/>
    <cellStyle name="_Приложение 02 русс на 16.04.2009 г. 1 сессия_Приложение 1-18 рус пост посл_Прилож.к бюдж 2010г._Приложение_2010-2012 каз_март 2 2" xfId="6812"/>
    <cellStyle name="_Приложение 02 русс на 16.04.2009 г. 1 сессия_Приложение 1-18 рус пост посл_Прилож.к бюдж 2010г._Приложение_2010-2012 каз_март 3" xfId="6813"/>
    <cellStyle name="_Приложение 02 русс на 16.04.2009 г. 1 сессия_Приложение 1-18 рус пост посл_Прилож.к бюдж 2010г._Приложение_2010-2012 каз_март_Анализ" xfId="1903"/>
    <cellStyle name="_Приложение 02 русс на 16.04.2009 г. 1 сессия_Приложение 1-18 рус пост посл_Прилож.к бюдж 2010г._Приложение_2010-2012 каз_март_Анализ 2" xfId="6814"/>
    <cellStyle name="_Приложение 02 русс на 16.04.2009 г. 1 сессия_Приложение 1-18 рус пост посл_Прилож.к бюдж 2010г._Приложение_2010-2012 каз_март_Анализ 3.03.2011г." xfId="1904"/>
    <cellStyle name="_Приложение 02 русс на 16.04.2009 г. 1 сессия_Приложение 1-18 рус пост посл_Прилож.к бюдж 2010г._Приложение_2010-2012 каз_март_Анализ 6.03.2011г." xfId="1905"/>
    <cellStyle name="_Приложение 02 русс на 16.04.2009 г. 1 сессия_Приложение 1-18 рус пост посл_Прилож.к бюдж 2010г._Приложение_2010-2012 каз_март_Анализ 9.03.2011г." xfId="1906"/>
    <cellStyle name="_Приложение 02 русс на 16.04.2009 г. 1 сессия_Приложение 1-18 рус пост посл_Прилож.к бюдж 2010г._Приложение_2010-2012 каз_март_Анализ_Приложение_рус _2012-2014_29,30" xfId="1907"/>
    <cellStyle name="_Приложение 02 русс на 16.04.2009 г. 1 сессия_Приложение 1-18 рус пост посл_Прилож.к бюдж 2010г._Приложение_2010-2012 каз_март_Анализ_Приложение_рус _2012-2014_29,30 2" xfId="6815"/>
    <cellStyle name="_Приложение 02 русс на 16.04.2009 г. 1 сессия_Приложение 1-18 рус пост посл_Прилож.к бюдж 2010г._Приложение_2010-2012 каз_март_Пр 4     11.05.11. ИКС" xfId="1908"/>
    <cellStyle name="_Приложение 02 русс на 16.04.2009 г. 1 сессия_Приложение 1-18 рус пост посл_Прилож.к бюдж 2010г._Приложение_2010-2012 каз_март_Пр 4     11.05.11. ИКС 2" xfId="6816"/>
    <cellStyle name="_Приложение 02 русс на 16.04.2009 г. 1 сессия_Приложение 1-18 рус пост посл_Прилож.к бюдж 2010г._Приложение_2010-2012 каз_март_Пр 4     11.05.11. ИКС_Приложение_рус _2012-2014_29,30" xfId="1909"/>
    <cellStyle name="_Приложение 02 русс на 16.04.2009 г. 1 сессия_Приложение 1-18 рус пост посл_Прилож.к бюдж 2010г._Приложение_2010-2012 каз_март_Пр 4     11.05.11. ИКС_Приложение_рус _2012-2014_29,30 2" xfId="6817"/>
    <cellStyle name="_Приложение 02 русс на 16.04.2009 г. 1 сессия_Приложение 1-18 рус пост посл_Прилож.к бюдж 2010г._Приложение_2010-2012 каз_март_Приложение 4 русс,каз 16.03.11. посл" xfId="1910"/>
    <cellStyle name="_Приложение 02 русс на 16.04.2009 г. 1 сессия_Приложение 1-18 рус пост посл_Прилож.к бюдж 2010г._Приложение_2010-2012 каз_март_Приложение 4 русс,каз 16.03.11. посл 2" xfId="6818"/>
    <cellStyle name="_Приложение 02 русс на 16.04.2009 г. 1 сессия_Приложение 1-18 рус пост посл_Прилож.к бюдж 2010г._Приложение_2010-2012 каз_март_Приложение 4 русс,каз 16.03.11. посл_Приложение_рус _2012-2014_29,30" xfId="1911"/>
    <cellStyle name="_Приложение 02 русс на 16.04.2009 г. 1 сессия_Приложение 1-18 рус пост посл_Прилож.к бюдж 2010г._Приложение_2010-2012 каз_март_Приложение 4 русс,каз 16.03.11. посл_Приложение_рус _2012-2014_29,30 2" xfId="6819"/>
    <cellStyle name="_Приложение 02 русс на 16.04.2009 г. 1 сессия_Приложение 1-18 рус пост посл_Прилож.к бюдж 2010г._Приложение_2010-2012 каз_март_Приложение_пост_каз_авг" xfId="1912"/>
    <cellStyle name="_Приложение 02 русс на 16.04.2009 г. 1 сессия_Приложение 1-18 рус пост посл_Прилож.к бюдж 2010г._Приложение_2010-2012 каз_март_Приложение_пост_каз_авг 2" xfId="6820"/>
    <cellStyle name="_Приложение 02 русс на 16.04.2009 г. 1 сессия_Приложение 1-18 рус пост посл_Прилож.к бюдж 2010г._Приложение_2010-2012 каз_март_Приложение_пост_каз_авг_Анализ" xfId="1913"/>
    <cellStyle name="_Приложение 02 русс на 16.04.2009 г. 1 сессия_Приложение 1-18 рус пост посл_Прилож.к бюдж 2010г._Приложение_2010-2012 каз_март_Приложение_пост_каз_авг_Анализ 2" xfId="6821"/>
    <cellStyle name="_Приложение 02 русс на 16.04.2009 г. 1 сессия_Приложение 1-18 рус пост посл_Прилож.к бюдж 2010г._Приложение_2010-2012 каз_март_Приложение_пост_каз_авг_Анализ 3.03.2011г." xfId="1914"/>
    <cellStyle name="_Приложение 02 русс на 16.04.2009 г. 1 сессия_Приложение 1-18 рус пост посл_Прилож.к бюдж 2010г._Приложение_2010-2012 каз_март_Приложение_пост_каз_авг_Анализ 6.03.2011г." xfId="1915"/>
    <cellStyle name="_Приложение 02 русс на 16.04.2009 г. 1 сессия_Приложение 1-18 рус пост посл_Прилож.к бюдж 2010г._Приложение_2010-2012 каз_март_Приложение_пост_каз_авг_Анализ 9.03.2011г." xfId="1916"/>
    <cellStyle name="_Приложение 02 русс на 16.04.2009 г. 1 сессия_Приложение 1-18 рус пост посл_Прилож.к бюдж 2010г._Приложение_2010-2012 каз_март_Приложение_пост_каз_авг_Анализ_Приложение_рус _2012-2014_29,30" xfId="1917"/>
    <cellStyle name="_Приложение 02 русс на 16.04.2009 г. 1 сессия_Приложение 1-18 рус пост посл_Прилож.к бюдж 2010г._Приложение_2010-2012 каз_март_Приложение_пост_каз_авг_Анализ_Приложение_рус _2012-2014_29,30 2" xfId="6822"/>
    <cellStyle name="_Приложение 02 русс на 16.04.2009 г. 1 сессия_Приложение 1-18 рус пост посл_Прилож.к бюдж 2010г._Приложение_2010-2012 каз_март_Приложение_пост_каз_авг_Пр 4     11.05.11. ИКС" xfId="1918"/>
    <cellStyle name="_Приложение 02 русс на 16.04.2009 г. 1 сессия_Приложение 1-18 рус пост посл_Прилож.к бюдж 2010г._Приложение_2010-2012 каз_март_Приложение_пост_каз_авг_Пр 4     11.05.11. ИКС 2" xfId="6823"/>
    <cellStyle name="_Приложение 02 русс на 16.04.2009 г. 1 сессия_Приложение 1-18 рус пост посл_Прилож.к бюдж 2010г._Приложение_2010-2012 каз_март_Приложение_пост_каз_авг_Пр 4     11.05.11. ИКС_Приложение_рус _2012-2014_29,30" xfId="1919"/>
    <cellStyle name="_Приложение 02 русс на 16.04.2009 г. 1 сессия_Приложение 1-18 рус пост посл_Прилож.к бюдж 2010г._Приложение_2010-2012 каз_март_Приложение_пост_каз_авг_Пр 4     11.05.11. ИКС_Приложение_рус _2012-2014_29,30 2" xfId="6824"/>
    <cellStyle name="_Приложение 02 русс на 16.04.2009 г. 1 сессия_Приложение 1-18 рус пост посл_Прилож.к бюдж 2010г._Приложение_2010-2012 каз_март_Приложение_пост_каз_авг_Приложение 4 русс,каз 16.03.11. посл" xfId="1920"/>
    <cellStyle name="_Приложение 02 русс на 16.04.2009 г. 1 сессия_Приложение 1-18 рус пост посл_Прилож.к бюдж 2010г._Приложение_2010-2012 каз_март_Приложение_пост_каз_авг_Приложение 4 русс,каз 16.03.11. посл 2" xfId="6825"/>
    <cellStyle name="_Приложение 02 русс на 16.04.2009 г. 1 сессия_Приложение 1-18 рус пост посл_Прилож.к бюдж 2010г._Приложение_2010-2012 каз_март_Приложение_пост_каз_авг_Приложение 4 русс,каз 16.03.11. посл_Приложение_рус _2012-2014_29,30" xfId="1921"/>
    <cellStyle name="_Приложение 02 русс на 16.04.2009 г. 1 сессия_Приложение 1-18 рус пост посл_Прилож.к бюдж 2010г._Приложение_2010-2012 каз_март_Приложение_пост_каз_авг_Приложение 4 русс,каз 16.03.11. посл_Приложение_рус _2012-2014_29,30 2" xfId="6826"/>
    <cellStyle name="_Приложение 02 русс на 16.04.2009 г. 1 сессия_Приложение 1-18 рус пост посл_Прилож.к бюдж 2010г._Приложение_2010-2012 каз_март_Приложение_пост_каз_авг_Приложение_реал_рус 2011-2013 Уточнение" xfId="1922"/>
    <cellStyle name="_Приложение 02 русс на 16.04.2009 г. 1 сессия_Приложение 1-18 рус пост посл_Прилож.к бюдж 2010г._Приложение_2010-2012 каз_март_Приложение_пост_каз_авг_Приложение_реал_рус 2011-2013 Уточнение 2" xfId="6827"/>
    <cellStyle name="_Приложение 02 русс на 16.04.2009 г. 1 сессия_Приложение 1-18 рус пост посл_Прилож.к бюдж 2010г._Приложение_2010-2012 каз_март_Приложение_пост_каз_авг_Приложение_реал_рус 2011-2013 Уточнение_Приложение_рус _2012-2014_29,30" xfId="1923"/>
    <cellStyle name="_Приложение 02 русс на 16.04.2009 г. 1 сессия_Приложение 1-18 рус пост посл_Прилож.к бюдж 2010г._Приложение_2010-2012 каз_март_Приложение_пост_каз_авг_Приложение_реал_рус 2011-2013 Уточнение_Приложение_рус _2012-2014_29,30 2" xfId="6828"/>
    <cellStyle name="_Приложение 02 русс на 16.04.2009 г. 1 сессия_Приложение 1-18 рус пост посл_Прилож.к бюдж 2010г._Приложение_2010-2012 каз_март_Приложение_пост_каз_авг_Приложение_рус _2012-2014_29,30" xfId="1924"/>
    <cellStyle name="_Приложение 02 русс на 16.04.2009 г. 1 сессия_Приложение 1-18 рус пост посл_Прилож.к бюдж 2010г._Приложение_2010-2012 каз_март_Приложение_пост_каз_авг_Приложение_рус _2012-2014_29,30 2" xfId="6829"/>
    <cellStyle name="_Приложение 02 русс на 16.04.2009 г. 1 сессия_Приложение 1-18 рус пост посл_Прилож.к бюдж 2010г._Приложение_2010-2012 каз_март_Приложение_пост_каз_авг_приложения 2012 рус" xfId="1925"/>
    <cellStyle name="_Приложение 02 русс на 16.04.2009 г. 1 сессия_Приложение 1-18 рус пост посл_Прилож.к бюдж 2010г._Приложение_2010-2012 каз_март_Приложение_пост_каз_авг_приложения 2012 рус 2" xfId="6830"/>
    <cellStyle name="_Приложение 02 русс на 16.04.2009 г. 1 сессия_Приложение 1-18 рус пост посл_Прилож.к бюдж 2010г._Приложение_2010-2012 каз_март_Приложение_пост_рус_авг" xfId="1926"/>
    <cellStyle name="_Приложение 02 русс на 16.04.2009 г. 1 сессия_Приложение 1-18 рус пост посл_Прилож.к бюдж 2010г._Приложение_2010-2012 каз_март_Приложение_пост_рус_авг 2" xfId="6831"/>
    <cellStyle name="_Приложение 02 русс на 16.04.2009 г. 1 сессия_Приложение 1-18 рус пост посл_Прилож.к бюдж 2010г._Приложение_2010-2012 каз_март_Приложение_пост_рус_авг_Анализ" xfId="1927"/>
    <cellStyle name="_Приложение 02 русс на 16.04.2009 г. 1 сессия_Приложение 1-18 рус пост посл_Прилож.к бюдж 2010г._Приложение_2010-2012 каз_март_Приложение_пост_рус_авг_Анализ 2" xfId="6832"/>
    <cellStyle name="_Приложение 02 русс на 16.04.2009 г. 1 сессия_Приложение 1-18 рус пост посл_Прилож.к бюдж 2010г._Приложение_2010-2012 каз_март_Приложение_пост_рус_авг_Анализ 3.03.2011г." xfId="1928"/>
    <cellStyle name="_Приложение 02 русс на 16.04.2009 г. 1 сессия_Приложение 1-18 рус пост посл_Прилож.к бюдж 2010г._Приложение_2010-2012 каз_март_Приложение_пост_рус_авг_Анализ 6.03.2011г." xfId="1929"/>
    <cellStyle name="_Приложение 02 русс на 16.04.2009 г. 1 сессия_Приложение 1-18 рус пост посл_Прилож.к бюдж 2010г._Приложение_2010-2012 каз_март_Приложение_пост_рус_авг_Анализ 9.03.2011г." xfId="1930"/>
    <cellStyle name="_Приложение 02 русс на 16.04.2009 г. 1 сессия_Приложение 1-18 рус пост посл_Прилож.к бюдж 2010г._Приложение_2010-2012 каз_март_Приложение_пост_рус_авг_Анализ_Приложение_рус _2012-2014_29,30" xfId="1931"/>
    <cellStyle name="_Приложение 02 русс на 16.04.2009 г. 1 сессия_Приложение 1-18 рус пост посл_Прилож.к бюдж 2010г._Приложение_2010-2012 каз_март_Приложение_пост_рус_авг_Анализ_Приложение_рус _2012-2014_29,30 2" xfId="6833"/>
    <cellStyle name="_Приложение 02 русс на 16.04.2009 г. 1 сессия_Приложение 1-18 рус пост посл_Прилож.к бюдж 2010г._Приложение_2010-2012 каз_март_Приложение_пост_рус_авг_Пр 4     11.05.11. ИКС" xfId="1932"/>
    <cellStyle name="_Приложение 02 русс на 16.04.2009 г. 1 сессия_Приложение 1-18 рус пост посл_Прилож.к бюдж 2010г._Приложение_2010-2012 каз_март_Приложение_пост_рус_авг_Пр 4     11.05.11. ИКС 2" xfId="6834"/>
    <cellStyle name="_Приложение 02 русс на 16.04.2009 г. 1 сессия_Приложение 1-18 рус пост посл_Прилож.к бюдж 2010г._Приложение_2010-2012 каз_март_Приложение_пост_рус_авг_Пр 4     11.05.11. ИКС_Приложение_рус _2012-2014_29,30" xfId="1933"/>
    <cellStyle name="_Приложение 02 русс на 16.04.2009 г. 1 сессия_Приложение 1-18 рус пост посл_Прилож.к бюдж 2010г._Приложение_2010-2012 каз_март_Приложение_пост_рус_авг_Пр 4     11.05.11. ИКС_Приложение_рус _2012-2014_29,30 2" xfId="6835"/>
    <cellStyle name="_Приложение 02 русс на 16.04.2009 г. 1 сессия_Приложение 1-18 рус пост посл_Прилож.к бюдж 2010г._Приложение_2010-2012 каз_март_Приложение_пост_рус_авг_Приложение 4 русс,каз 16.03.11. посл" xfId="1934"/>
    <cellStyle name="_Приложение 02 русс на 16.04.2009 г. 1 сессия_Приложение 1-18 рус пост посл_Прилож.к бюдж 2010г._Приложение_2010-2012 каз_март_Приложение_пост_рус_авг_Приложение 4 русс,каз 16.03.11. посл 2" xfId="6836"/>
    <cellStyle name="_Приложение 02 русс на 16.04.2009 г. 1 сессия_Приложение 1-18 рус пост посл_Прилож.к бюдж 2010г._Приложение_2010-2012 каз_март_Приложение_пост_рус_авг_Приложение 4 русс,каз 16.03.11. посл_Приложение_рус _2012-2014_29,30" xfId="1935"/>
    <cellStyle name="_Приложение 02 русс на 16.04.2009 г. 1 сессия_Приложение 1-18 рус пост посл_Прилож.к бюдж 2010г._Приложение_2010-2012 каз_март_Приложение_пост_рус_авг_Приложение 4 русс,каз 16.03.11. посл_Приложение_рус _2012-2014_29,30 2" xfId="6837"/>
    <cellStyle name="_Приложение 02 русс на 16.04.2009 г. 1 сессия_Приложение 1-18 рус пост посл_Прилож.к бюдж 2010г._Приложение_2010-2012 каз_март_Приложение_пост_рус_авг_Приложение_реал_рус 2011-2013 Уточнение" xfId="1936"/>
    <cellStyle name="_Приложение 02 русс на 16.04.2009 г. 1 сессия_Приложение 1-18 рус пост посл_Прилож.к бюдж 2010г._Приложение_2010-2012 каз_март_Приложение_пост_рус_авг_Приложение_реал_рус 2011-2013 Уточнение 2" xfId="6838"/>
    <cellStyle name="_Приложение 02 русс на 16.04.2009 г. 1 сессия_Приложение 1-18 рус пост посл_Прилож.к бюдж 2010г._Приложение_2010-2012 каз_март_Приложение_пост_рус_авг_Приложение_реал_рус 2011-2013 Уточнение_Приложение_рус _2012-2014_29,30" xfId="1937"/>
    <cellStyle name="_Приложение 02 русс на 16.04.2009 г. 1 сессия_Приложение 1-18 рус пост посл_Прилож.к бюдж 2010г._Приложение_2010-2012 каз_март_Приложение_пост_рус_авг_Приложение_реал_рус 2011-2013 Уточнение_Приложение_рус _2012-2014_29,30 2" xfId="6839"/>
    <cellStyle name="_Приложение 02 русс на 16.04.2009 г. 1 сессия_Приложение 1-18 рус пост посл_Прилож.к бюдж 2010г._Приложение_2010-2012 каз_март_Приложение_пост_рус_авг_Приложение_рус _2012-2014_29,30" xfId="1938"/>
    <cellStyle name="_Приложение 02 русс на 16.04.2009 г. 1 сессия_Приложение 1-18 рус пост посл_Прилож.к бюдж 2010г._Приложение_2010-2012 каз_март_Приложение_пост_рус_авг_Приложение_рус _2012-2014_29,30 2" xfId="6840"/>
    <cellStyle name="_Приложение 02 русс на 16.04.2009 г. 1 сессия_Приложение 1-18 рус пост посл_Прилож.к бюдж 2010г._Приложение_2010-2012 каз_март_Приложение_пост_рус_авг_приложения 2012 рус" xfId="1939"/>
    <cellStyle name="_Приложение 02 русс на 16.04.2009 г. 1 сессия_Приложение 1-18 рус пост посл_Прилож.к бюдж 2010г._Приложение_2010-2012 каз_март_Приложение_пост_рус_авг_приложения 2012 рус 2" xfId="6841"/>
    <cellStyle name="_Приложение 02 русс на 16.04.2009 г. 1 сессия_Приложение 1-18 рус пост посл_Прилож.к бюдж 2010г._Приложение_2010-2012 каз_март_Приложение_реал_рус 2011-2013 Уточнение" xfId="1940"/>
    <cellStyle name="_Приложение 02 русс на 16.04.2009 г. 1 сессия_Приложение 1-18 рус пост посл_Прилож.к бюдж 2010г._Приложение_2010-2012 каз_март_Приложение_реал_рус 2011-2013 Уточнение 2" xfId="6842"/>
    <cellStyle name="_Приложение 02 русс на 16.04.2009 г. 1 сессия_Приложение 1-18 рус пост посл_Прилож.к бюдж 2010г._Приложение_2010-2012 каз_март_Приложение_реал_рус 2011-2013 Уточнение_Приложение_рус _2012-2014_29,30" xfId="1941"/>
    <cellStyle name="_Приложение 02 русс на 16.04.2009 г. 1 сессия_Приложение 1-18 рус пост посл_Прилож.к бюдж 2010г._Приложение_2010-2012 каз_март_Приложение_реал_рус 2011-2013 Уточнение_Приложение_рус _2012-2014_29,30 2" xfId="6843"/>
    <cellStyle name="_Приложение 02 русс на 16.04.2009 г. 1 сессия_Приложение 1-18 рус пост посл_Прилож.к бюдж 2010г._Приложение_2010-2012 каз_март_Приложение_рус _2012-2014_29,30" xfId="1942"/>
    <cellStyle name="_Приложение 02 русс на 16.04.2009 г. 1 сессия_Приложение 1-18 рус пост посл_Прилож.к бюдж 2010г._Приложение_2010-2012 каз_март_Приложение_рус _2012-2014_29,30 2" xfId="6844"/>
    <cellStyle name="_Приложение 02 русс на 16.04.2009 г. 1 сессия_Приложение 1-18 рус пост посл_Прилож.к бюдж 2010г._Приложение_2010-2012 каз_март_приложения 2012 рус" xfId="1943"/>
    <cellStyle name="_Приложение 02 русс на 16.04.2009 г. 1 сессия_Приложение 1-18 рус пост посл_Прилож.к бюдж 2010г._Приложение_2010-2012 каз_март_приложения 2012 рус 2" xfId="6845"/>
    <cellStyle name="_Приложение 02 русс на 16.04.2009 г. 1 сессия_Приложение 1-18 рус пост посл_Прилож.к бюдж 2010г._Приложение_2010-2012 рус  КОРРЕКТИРОВКА" xfId="1944"/>
    <cellStyle name="_Приложение 02 русс на 16.04.2009 г. 1 сессия_Приложение 1-18 рус пост посл_Прилож.к бюдж 2010г._Приложение_2010-2012 рус  КОРРЕКТИРОВКА 2" xfId="6846"/>
    <cellStyle name="_Приложение 02 русс на 16.04.2009 г. 1 сессия_Приложение 1-18 рус пост посл_Прилож.к бюдж 2010г._Приложение_2010-2012 рус  КОРРЕКТИРОВКА_Анализ" xfId="1945"/>
    <cellStyle name="_Приложение 02 русс на 16.04.2009 г. 1 сессия_Приложение 1-18 рус пост посл_Прилож.к бюдж 2010г._Приложение_2010-2012 рус  КОРРЕКТИРОВКА_Анализ 2" xfId="6847"/>
    <cellStyle name="_Приложение 02 русс на 16.04.2009 г. 1 сессия_Приложение 1-18 рус пост посл_Прилож.к бюдж 2010г._Приложение_2010-2012 рус  КОРРЕКТИРОВКА_Анализ 3.03.2011г." xfId="1946"/>
    <cellStyle name="_Приложение 02 русс на 16.04.2009 г. 1 сессия_Приложение 1-18 рус пост посл_Прилож.к бюдж 2010г._Приложение_2010-2012 рус  КОРРЕКТИРОВКА_Анализ 6.03.2011г." xfId="1947"/>
    <cellStyle name="_Приложение 02 русс на 16.04.2009 г. 1 сессия_Приложение 1-18 рус пост посл_Прилож.к бюдж 2010г._Приложение_2010-2012 рус  КОРРЕКТИРОВКА_Анализ 9.03.2011г." xfId="1948"/>
    <cellStyle name="_Приложение 02 русс на 16.04.2009 г. 1 сессия_Приложение 1-18 рус пост посл_Прилож.к бюдж 2010г._Приложение_2010-2012 рус  КОРРЕКТИРОВКА_Анализ_Приложение_рус _2012-2014_29,30" xfId="1949"/>
    <cellStyle name="_Приложение 02 русс на 16.04.2009 г. 1 сессия_Приложение 1-18 рус пост посл_Прилож.к бюдж 2010г._Приложение_2010-2012 рус  КОРРЕКТИРОВКА_Анализ_Приложение_рус _2012-2014_29,30 2" xfId="6848"/>
    <cellStyle name="_Приложение 02 русс на 16.04.2009 г. 1 сессия_Приложение 1-18 рус пост посл_Прилож.к бюдж 2010г._Приложение_2010-2012 рус  КОРРЕКТИРОВКА_Пр 4     11.05.11. ИКС" xfId="1950"/>
    <cellStyle name="_Приложение 02 русс на 16.04.2009 г. 1 сессия_Приложение 1-18 рус пост посл_Прилож.к бюдж 2010г._Приложение_2010-2012 рус  КОРРЕКТИРОВКА_Пр 4     11.05.11. ИКС 2" xfId="6849"/>
    <cellStyle name="_Приложение 02 русс на 16.04.2009 г. 1 сессия_Приложение 1-18 рус пост посл_Прилож.к бюдж 2010г._Приложение_2010-2012 рус  КОРРЕКТИРОВКА_Пр 4     11.05.11. ИКС_Приложение_рус _2012-2014_29,30" xfId="1951"/>
    <cellStyle name="_Приложение 02 русс на 16.04.2009 г. 1 сессия_Приложение 1-18 рус пост посл_Прилож.к бюдж 2010г._Приложение_2010-2012 рус  КОРРЕКТИРОВКА_Пр 4     11.05.11. ИКС_Приложение_рус _2012-2014_29,30 2" xfId="6850"/>
    <cellStyle name="_Приложение 02 русс на 16.04.2009 г. 1 сессия_Приложение 1-18 рус пост посл_Прилож.к бюдж 2010г._Приложение_2010-2012 рус  КОРРЕКТИРОВКА_Приложение 4 русс,каз 16.03.11. посл" xfId="1952"/>
    <cellStyle name="_Приложение 02 русс на 16.04.2009 г. 1 сессия_Приложение 1-18 рус пост посл_Прилож.к бюдж 2010г._Приложение_2010-2012 рус  КОРРЕКТИРОВКА_Приложение 4 русс,каз 16.03.11. посл 2" xfId="6851"/>
    <cellStyle name="_Приложение 02 русс на 16.04.2009 г. 1 сессия_Приложение 1-18 рус пост посл_Прилож.к бюдж 2010г._Приложение_2010-2012 рус  КОРРЕКТИРОВКА_Приложение 4 русс,каз 16.03.11. посл_Приложение_рус _2012-2014_29,30" xfId="1953"/>
    <cellStyle name="_Приложение 02 русс на 16.04.2009 г. 1 сессия_Приложение 1-18 рус пост посл_Прилож.к бюдж 2010г._Приложение_2010-2012 рус  КОРРЕКТИРОВКА_Приложение 4 русс,каз 16.03.11. посл_Приложение_рус _2012-2014_29,30 2" xfId="6852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" xfId="1954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 2" xfId="6853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Анализ" xfId="1955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Анализ 2" xfId="6854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Анализ 3.03.2011г." xfId="1956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Анализ 6.03.2011г." xfId="1957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Анализ 9.03.2011г." xfId="1958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Анализ_Приложение_рус _2012-2014_29,30" xfId="1959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Анализ_Приложение_рус _2012-2014_29,30 2" xfId="6855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Пр 4     11.05.11. ИКС" xfId="1960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Пр 4     11.05.11. ИКС 2" xfId="6856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Пр 4     11.05.11. ИКС_Приложение_рус _2012-2014_29,30" xfId="1961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Пр 4     11.05.11. ИКС_Приложение_рус _2012-2014_29,30 2" xfId="6857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Приложение 4 русс,каз 16.03.11. посл" xfId="1962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Приложение 4 русс,каз 16.03.11. посл 2" xfId="6858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Приложение 4 русс,каз 16.03.11. посл_Приложение_рус _2012-2014_29,30" xfId="1963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Приложение 4 русс,каз 16.03.11. посл_Приложение_рус _2012-2014_29,30 2" xfId="6859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Приложение_реал_рус 2011-2013 Уточнение" xfId="1964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Приложение_реал_рус 2011-2013 Уточнение 2" xfId="6860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Приложение_реал_рус 2011-2013 Уточнение_Приложение_рус _2012-2014_29,30" xfId="1965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Приложение_реал_рус 2011-2013 Уточнение_Приложение_рус _2012-2014_29,30 2" xfId="6861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Приложение_рус _2012-2014_29,30" xfId="1966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Приложение_рус _2012-2014_29,30 2" xfId="6862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приложения 2012 рус" xfId="1967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приложения 2012 рус 2" xfId="6863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" xfId="1968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 2" xfId="6864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Анализ" xfId="1969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Анализ 2" xfId="6865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Анализ 3.03.2011г." xfId="1970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Анализ 6.03.2011г." xfId="1971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Анализ 9.03.2011г." xfId="1972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Анализ_Приложение_рус _2012-2014_29,30" xfId="1973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Анализ_Приложение_рус _2012-2014_29,30 2" xfId="6866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Пр 4     11.05.11. ИКС" xfId="1974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Пр 4     11.05.11. ИКС 2" xfId="6867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Пр 4     11.05.11. ИКС_Приложение_рус _2012-2014_29,30" xfId="1975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Пр 4     11.05.11. ИКС_Приложение_рус _2012-2014_29,30 2" xfId="6868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Приложение 4 русс,каз 16.03.11. посл" xfId="1976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Приложение 4 русс,каз 16.03.11. посл 2" xfId="6869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Приложение 4 русс,каз 16.03.11. посл_Приложение_рус _2012-2014_29,30" xfId="1977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Приложение 4 русс,каз 16.03.11. посл_Приложение_рус _2012-2014_29,30 2" xfId="6870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Приложение_реал_рус 2011-2013 Уточнение" xfId="1978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Приложение_реал_рус 2011-2013 Уточнение 2" xfId="6871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Приложение_реал_рус 2011-2013 Уточнение_Приложение_рус _2012-2014_29,30" xfId="1979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Приложение_реал_рус 2011-2013 Уточнение_Приложение_рус _2012-2014_29,30 2" xfId="6872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Приложение_рус _2012-2014_29,30" xfId="1980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Приложение_рус _2012-2014_29,30 2" xfId="6873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приложения 2012 рус" xfId="1981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приложения 2012 рус 2" xfId="6874"/>
    <cellStyle name="_Приложение 02 русс на 16.04.2009 г. 1 сессия_Приложение 1-18 рус пост посл_Прилож.к бюдж 2010г._Приложение_2010-2012 рус  КОРРЕКТИРОВКА_Приложение_реал_рус 2011-2013 Уточнение" xfId="1982"/>
    <cellStyle name="_Приложение 02 русс на 16.04.2009 г. 1 сессия_Приложение 1-18 рус пост посл_Прилож.к бюдж 2010г._Приложение_2010-2012 рус  КОРРЕКТИРОВКА_Приложение_реал_рус 2011-2013 Уточнение 2" xfId="6875"/>
    <cellStyle name="_Приложение 02 русс на 16.04.2009 г. 1 сессия_Приложение 1-18 рус пост посл_Прилож.к бюдж 2010г._Приложение_2010-2012 рус  КОРРЕКТИРОВКА_Приложение_реал_рус 2011-2013 Уточнение_Приложение_рус _2012-2014_29,30" xfId="1983"/>
    <cellStyle name="_Приложение 02 русс на 16.04.2009 г. 1 сессия_Приложение 1-18 рус пост посл_Прилож.к бюдж 2010г._Приложение_2010-2012 рус  КОРРЕКТИРОВКА_Приложение_реал_рус 2011-2013 Уточнение_Приложение_рус _2012-2014_29,30 2" xfId="6876"/>
    <cellStyle name="_Приложение 02 русс на 16.04.2009 г. 1 сессия_Приложение 1-18 рус пост посл_Прилож.к бюдж 2010г._Приложение_2010-2012 рус  КОРРЕКТИРОВКА_Приложение_рус _2012-2014_29,30" xfId="1984"/>
    <cellStyle name="_Приложение 02 русс на 16.04.2009 г. 1 сессия_Приложение 1-18 рус пост посл_Прилож.к бюдж 2010г._Приложение_2010-2012 рус  КОРРЕКТИРОВКА_Приложение_рус _2012-2014_29,30 2" xfId="6877"/>
    <cellStyle name="_Приложение 02 русс на 16.04.2009 г. 1 сессия_Приложение 1-18 рус пост посл_Прилож.к бюдж 2010г._Приложение_2010-2012 рус  КОРРЕКТИРОВКА_приложения 2012 рус" xfId="1985"/>
    <cellStyle name="_Приложение 02 русс на 16.04.2009 г. 1 сессия_Приложение 1-18 рус пост посл_Прилож.к бюдж 2010г._Приложение_2010-2012 рус  КОРРЕКТИРОВКА_приложения 2012 рус 2" xfId="6878"/>
    <cellStyle name="_Приложение 02 русс на 16.04.2009 г. 1 сессия_Приложение 1-18 рус пост посл_Прилож.к бюдж 2010г._Приложение_2010-2012 рус 04.08.10" xfId="1986"/>
    <cellStyle name="_Приложение 02 русс на 16.04.2009 г. 1 сессия_Приложение 1-18 рус пост посл_Прилож.к бюдж 2010г._Приложение_2010-2012 рус 04.08.10 2" xfId="6879"/>
    <cellStyle name="_Приложение 02 русс на 16.04.2009 г. 1 сессия_Приложение 1-18 рус пост посл_Прилож.к бюдж 2010г._Приложение_2010-2012 рус 04.08.10_Анализ" xfId="1987"/>
    <cellStyle name="_Приложение 02 русс на 16.04.2009 г. 1 сессия_Приложение 1-18 рус пост посл_Прилож.к бюдж 2010г._Приложение_2010-2012 рус 04.08.10_Анализ 2" xfId="6880"/>
    <cellStyle name="_Приложение 02 русс на 16.04.2009 г. 1 сессия_Приложение 1-18 рус пост посл_Прилож.к бюдж 2010г._Приложение_2010-2012 рус 04.08.10_Анализ 3.03.2011г." xfId="1988"/>
    <cellStyle name="_Приложение 02 русс на 16.04.2009 г. 1 сессия_Приложение 1-18 рус пост посл_Прилож.к бюдж 2010г._Приложение_2010-2012 рус 04.08.10_Анализ 6.03.2011г." xfId="1989"/>
    <cellStyle name="_Приложение 02 русс на 16.04.2009 г. 1 сессия_Приложение 1-18 рус пост посл_Прилож.к бюдж 2010г._Приложение_2010-2012 рус 04.08.10_Анализ 9.03.2011г." xfId="1990"/>
    <cellStyle name="_Приложение 02 русс на 16.04.2009 г. 1 сессия_Приложение 1-18 рус пост посл_Прилож.к бюдж 2010г._Приложение_2010-2012 рус 04.08.10_Анализ_Приложение_рус _2012-2014_29,30" xfId="1991"/>
    <cellStyle name="_Приложение 02 русс на 16.04.2009 г. 1 сессия_Приложение 1-18 рус пост посл_Прилож.к бюдж 2010г._Приложение_2010-2012 рус 04.08.10_Анализ_Приложение_рус _2012-2014_29,30 2" xfId="6881"/>
    <cellStyle name="_Приложение 02 русс на 16.04.2009 г. 1 сессия_Приложение 1-18 рус пост посл_Прилож.к бюдж 2010г._Приложение_2010-2012 рус 04.08.10_Пр 4     11.05.11. ИКС" xfId="1992"/>
    <cellStyle name="_Приложение 02 русс на 16.04.2009 г. 1 сессия_Приложение 1-18 рус пост посл_Прилож.к бюдж 2010г._Приложение_2010-2012 рус 04.08.10_Пр 4     11.05.11. ИКС 2" xfId="6882"/>
    <cellStyle name="_Приложение 02 русс на 16.04.2009 г. 1 сессия_Приложение 1-18 рус пост посл_Прилож.к бюдж 2010г._Приложение_2010-2012 рус 04.08.10_Пр 4     11.05.11. ИКС_Приложение_рус _2012-2014_29,30" xfId="1993"/>
    <cellStyle name="_Приложение 02 русс на 16.04.2009 г. 1 сессия_Приложение 1-18 рус пост посл_Прилож.к бюдж 2010г._Приложение_2010-2012 рус 04.08.10_Пр 4     11.05.11. ИКС_Приложение_рус _2012-2014_29,30 2" xfId="6883"/>
    <cellStyle name="_Приложение 02 русс на 16.04.2009 г. 1 сессия_Приложение 1-18 рус пост посл_Прилож.к бюдж 2010г._Приложение_2010-2012 рус 04.08.10_Приложение 4 русс,каз 16.03.11. посл" xfId="1994"/>
    <cellStyle name="_Приложение 02 русс на 16.04.2009 г. 1 сессия_Приложение 1-18 рус пост посл_Прилож.к бюдж 2010г._Приложение_2010-2012 рус 04.08.10_Приложение 4 русс,каз 16.03.11. посл 2" xfId="6884"/>
    <cellStyle name="_Приложение 02 русс на 16.04.2009 г. 1 сессия_Приложение 1-18 рус пост посл_Прилож.к бюдж 2010г._Приложение_2010-2012 рус 04.08.10_Приложение 4 русс,каз 16.03.11. посл_Приложение_рус _2012-2014_29,30" xfId="1995"/>
    <cellStyle name="_Приложение 02 русс на 16.04.2009 г. 1 сессия_Приложение 1-18 рус пост посл_Прилож.к бюдж 2010г._Приложение_2010-2012 рус 04.08.10_Приложение 4 русс,каз 16.03.11. посл_Приложение_рус _2012-2014_29,30 2" xfId="6885"/>
    <cellStyle name="_Приложение 02 русс на 16.04.2009 г. 1 сессия_Приложение 1-18 рус пост посл_Прилож.к бюдж 2010г._Приложение_2010-2012 рус 04.08.10_Приложение_реал_рус 2011-2013 Уточнение" xfId="1996"/>
    <cellStyle name="_Приложение 02 русс на 16.04.2009 г. 1 сессия_Приложение 1-18 рус пост посл_Прилож.к бюдж 2010г._Приложение_2010-2012 рус 04.08.10_Приложение_реал_рус 2011-2013 Уточнение 2" xfId="6886"/>
    <cellStyle name="_Приложение 02 русс на 16.04.2009 г. 1 сессия_Приложение 1-18 рус пост посл_Прилож.к бюдж 2010г._Приложение_2010-2012 рус 04.08.10_Приложение_реал_рус 2011-2013 Уточнение_Приложение_рус _2012-2014_29,30" xfId="1997"/>
    <cellStyle name="_Приложение 02 русс на 16.04.2009 г. 1 сессия_Приложение 1-18 рус пост посл_Прилож.к бюдж 2010г._Приложение_2010-2012 рус 04.08.10_Приложение_реал_рус 2011-2013 Уточнение_Приложение_рус _2012-2014_29,30 2" xfId="6887"/>
    <cellStyle name="_Приложение 02 русс на 16.04.2009 г. 1 сессия_Приложение 1-18 рус пост посл_Прилож.к бюдж 2010г._Приложение_2010-2012 рус 04.08.10_Приложение_рус _2012-2014_29,30" xfId="1998"/>
    <cellStyle name="_Приложение 02 русс на 16.04.2009 г. 1 сессия_Приложение 1-18 рус пост посл_Прилож.к бюдж 2010г._Приложение_2010-2012 рус 04.08.10_Приложение_рус _2012-2014_29,30 2" xfId="6888"/>
    <cellStyle name="_Приложение 02 русс на 16.04.2009 г. 1 сессия_Приложение 1-18 рус пост посл_Прилож.к бюдж 2010г._Приложение_2010-2012 рус 04.08.10_приложения 2012 рус" xfId="1999"/>
    <cellStyle name="_Приложение 02 русс на 16.04.2009 г. 1 сессия_Приложение 1-18 рус пост посл_Прилож.к бюдж 2010г._Приложение_2010-2012 рус 04.08.10_приложения 2012 рус 2" xfId="6889"/>
    <cellStyle name="_Приложение 02 русс на 16.04.2009 г. 1 сессия_Приложение 1-18 рус пост посл_Прилож.к бюдж 2010г._Приложение_2010-2012 рус март" xfId="2000"/>
    <cellStyle name="_Приложение 02 русс на 16.04.2009 г. 1 сессия_Приложение 1-18 рус пост посл_Прилож.к бюдж 2010г._Приложение_2010-2012 рус март 2" xfId="6890"/>
    <cellStyle name="_Приложение 02 русс на 16.04.2009 г. 1 сессия_Приложение 1-18 рус пост посл_Прилож.к бюдж 2010г._Приложение_2010-2012 рус март_Анализ" xfId="2001"/>
    <cellStyle name="_Приложение 02 русс на 16.04.2009 г. 1 сессия_Приложение 1-18 рус пост посл_Прилож.к бюдж 2010г._Приложение_2010-2012 рус март_Анализ 2" xfId="6891"/>
    <cellStyle name="_Приложение 02 русс на 16.04.2009 г. 1 сессия_Приложение 1-18 рус пост посл_Прилож.к бюдж 2010г._Приложение_2010-2012 рус март_Анализ 3.03.2011г." xfId="2002"/>
    <cellStyle name="_Приложение 02 русс на 16.04.2009 г. 1 сессия_Приложение 1-18 рус пост посл_Прилож.к бюдж 2010г._Приложение_2010-2012 рус март_Анализ 6.03.2011г." xfId="2003"/>
    <cellStyle name="_Приложение 02 русс на 16.04.2009 г. 1 сессия_Приложение 1-18 рус пост посл_Прилож.к бюдж 2010г._Приложение_2010-2012 рус март_Анализ 9.03.2011г." xfId="2004"/>
    <cellStyle name="_Приложение 02 русс на 16.04.2009 г. 1 сессия_Приложение 1-18 рус пост посл_Прилож.к бюдж 2010г._Приложение_2010-2012 рус март_Анализ_Приложение_рус _2012-2014_29,30" xfId="2005"/>
    <cellStyle name="_Приложение 02 русс на 16.04.2009 г. 1 сессия_Приложение 1-18 рус пост посл_Прилож.к бюдж 2010г._Приложение_2010-2012 рус март_Анализ_Приложение_рус _2012-2014_29,30 2" xfId="6892"/>
    <cellStyle name="_Приложение 02 русс на 16.04.2009 г. 1 сессия_Приложение 1-18 рус пост посл_Прилож.к бюдж 2010г._Приложение_2010-2012 рус март_Пр 4     11.05.11. ИКС" xfId="2006"/>
    <cellStyle name="_Приложение 02 русс на 16.04.2009 г. 1 сессия_Приложение 1-18 рус пост посл_Прилож.к бюдж 2010г._Приложение_2010-2012 рус март_Пр 4     11.05.11. ИКС 2" xfId="6893"/>
    <cellStyle name="_Приложение 02 русс на 16.04.2009 г. 1 сессия_Приложение 1-18 рус пост посл_Прилож.к бюдж 2010г._Приложение_2010-2012 рус март_Пр 4     11.05.11. ИКС_Приложение_рус _2012-2014_29,30" xfId="2007"/>
    <cellStyle name="_Приложение 02 русс на 16.04.2009 г. 1 сессия_Приложение 1-18 рус пост посл_Прилож.к бюдж 2010г._Приложение_2010-2012 рус март_Пр 4     11.05.11. ИКС_Приложение_рус _2012-2014_29,30 2" xfId="6894"/>
    <cellStyle name="_Приложение 02 русс на 16.04.2009 г. 1 сессия_Приложение 1-18 рус пост посл_Прилож.к бюдж 2010г._Приложение_2010-2012 рус март_Приложение 4 русс,каз 16.03.11. посл" xfId="2008"/>
    <cellStyle name="_Приложение 02 русс на 16.04.2009 г. 1 сессия_Приложение 1-18 рус пост посл_Прилож.к бюдж 2010г._Приложение_2010-2012 рус март_Приложение 4 русс,каз 16.03.11. посл 2" xfId="6895"/>
    <cellStyle name="_Приложение 02 русс на 16.04.2009 г. 1 сессия_Приложение 1-18 рус пост посл_Прилож.к бюдж 2010г._Приложение_2010-2012 рус март_Приложение 4 русс,каз 16.03.11. посл_Приложение_рус _2012-2014_29,30" xfId="2009"/>
    <cellStyle name="_Приложение 02 русс на 16.04.2009 г. 1 сессия_Приложение 1-18 рус пост посл_Прилож.к бюдж 2010г._Приложение_2010-2012 рус март_Приложение 4 русс,каз 16.03.11. посл_Приложение_рус _2012-2014_29,30 2" xfId="6896"/>
    <cellStyle name="_Приложение 02 русс на 16.04.2009 г. 1 сессия_Приложение 1-18 рус пост посл_Прилож.к бюдж 2010г._Приложение_2010-2012 рус март_Приложение_2010-2012 рус 04.08.10" xfId="2010"/>
    <cellStyle name="_Приложение 02 русс на 16.04.2009 г. 1 сессия_Приложение 1-18 рус пост посл_Прилож.к бюдж 2010г._Приложение_2010-2012 рус март_Приложение_2010-2012 рус 04.08.10 2" xfId="6897"/>
    <cellStyle name="_Приложение 02 русс на 16.04.2009 г. 1 сессия_Приложение 1-18 рус пост посл_Прилож.к бюдж 2010г._Приложение_2010-2012 рус март_Приложение_2010-2012 рус 04.08.10_Анализ" xfId="2011"/>
    <cellStyle name="_Приложение 02 русс на 16.04.2009 г. 1 сессия_Приложение 1-18 рус пост посл_Прилож.к бюдж 2010г._Приложение_2010-2012 рус март_Приложение_2010-2012 рус 04.08.10_Анализ 2" xfId="6898"/>
    <cellStyle name="_Приложение 02 русс на 16.04.2009 г. 1 сессия_Приложение 1-18 рус пост посл_Прилож.к бюдж 2010г._Приложение_2010-2012 рус март_Приложение_2010-2012 рус 04.08.10_Анализ 3.03.2011г." xfId="2012"/>
    <cellStyle name="_Приложение 02 русс на 16.04.2009 г. 1 сессия_Приложение 1-18 рус пост посл_Прилож.к бюдж 2010г._Приложение_2010-2012 рус март_Приложение_2010-2012 рус 04.08.10_Анализ 6.03.2011г." xfId="2013"/>
    <cellStyle name="_Приложение 02 русс на 16.04.2009 г. 1 сессия_Приложение 1-18 рус пост посл_Прилож.к бюдж 2010г._Приложение_2010-2012 рус март_Приложение_2010-2012 рус 04.08.10_Анализ 9.03.2011г." xfId="2014"/>
    <cellStyle name="_Приложение 02 русс на 16.04.2009 г. 1 сессия_Приложение 1-18 рус пост посл_Прилож.к бюдж 2010г._Приложение_2010-2012 рус март_Приложение_2010-2012 рус 04.08.10_Анализ_Приложение_рус _2012-2014_29,30" xfId="2015"/>
    <cellStyle name="_Приложение 02 русс на 16.04.2009 г. 1 сессия_Приложение 1-18 рус пост посл_Прилож.к бюдж 2010г._Приложение_2010-2012 рус март_Приложение_2010-2012 рус 04.08.10_Анализ_Приложение_рус _2012-2014_29,30 2" xfId="6899"/>
    <cellStyle name="_Приложение 02 русс на 16.04.2009 г. 1 сессия_Приложение 1-18 рус пост посл_Прилож.к бюдж 2010г._Приложение_2010-2012 рус март_Приложение_2010-2012 рус 04.08.10_Пр 4     11.05.11. ИКС" xfId="2016"/>
    <cellStyle name="_Приложение 02 русс на 16.04.2009 г. 1 сессия_Приложение 1-18 рус пост посл_Прилож.к бюдж 2010г._Приложение_2010-2012 рус март_Приложение_2010-2012 рус 04.08.10_Пр 4     11.05.11. ИКС 2" xfId="6900"/>
    <cellStyle name="_Приложение 02 русс на 16.04.2009 г. 1 сессия_Приложение 1-18 рус пост посл_Прилож.к бюдж 2010г._Приложение_2010-2012 рус март_Приложение_2010-2012 рус 04.08.10_Пр 4     11.05.11. ИКС_Приложение_рус _2012-2014_29,30" xfId="2017"/>
    <cellStyle name="_Приложение 02 русс на 16.04.2009 г. 1 сессия_Приложение 1-18 рус пост посл_Прилож.к бюдж 2010г._Приложение_2010-2012 рус март_Приложение_2010-2012 рус 04.08.10_Пр 4     11.05.11. ИКС_Приложение_рус _2012-2014_29,30 2" xfId="6901"/>
    <cellStyle name="_Приложение 02 русс на 16.04.2009 г. 1 сессия_Приложение 1-18 рус пост посл_Прилож.к бюдж 2010г._Приложение_2010-2012 рус март_Приложение_2010-2012 рус 04.08.10_Приложение 4 русс,каз 16.03.11. посл" xfId="2018"/>
    <cellStyle name="_Приложение 02 русс на 16.04.2009 г. 1 сессия_Приложение 1-18 рус пост посл_Прилож.к бюдж 2010г._Приложение_2010-2012 рус март_Приложение_2010-2012 рус 04.08.10_Приложение 4 русс,каз 16.03.11. посл 2" xfId="6902"/>
    <cellStyle name="_Приложение 02 русс на 16.04.2009 г. 1 сессия_Приложение 1-18 рус пост посл_Прилож.к бюдж 2010г._Приложение_2010-2012 рус март_Приложение_2010-2012 рус 04.08.10_Приложение 4 русс,каз 16.03.11. посл_Приложение_рус _2012-2014_29,30" xfId="2019"/>
    <cellStyle name="_Приложение 02 русс на 16.04.2009 г. 1 сессия_Приложение 1-18 рус пост посл_Прилож.к бюдж 2010г._Приложение_2010-2012 рус март_Приложение_2010-2012 рус 04.08.10_Приложение 4 русс,каз 16.03.11. посл_Приложение_рус _2012-2014_29,30 2" xfId="6903"/>
    <cellStyle name="_Приложение 02 русс на 16.04.2009 г. 1 сессия_Приложение 1-18 рус пост посл_Прилож.к бюдж 2010г._Приложение_2010-2012 рус март_Приложение_2010-2012 рус 04.08.10_Приложение_реал_рус 2011-2013 Уточнение" xfId="2020"/>
    <cellStyle name="_Приложение 02 русс на 16.04.2009 г. 1 сессия_Приложение 1-18 рус пост посл_Прилож.к бюдж 2010г._Приложение_2010-2012 рус март_Приложение_2010-2012 рус 04.08.10_Приложение_реал_рус 2011-2013 Уточнение 2" xfId="6904"/>
    <cellStyle name="_Приложение 02 русс на 16.04.2009 г. 1 сессия_Приложение 1-18 рус пост посл_Прилож.к бюдж 2010г._Приложение_2010-2012 рус март_Приложение_2010-2012 рус 04.08.10_Приложение_реал_рус 2011-2013 Уточнение_Приложение_рус _2012-2014_29,30" xfId="2021"/>
    <cellStyle name="_Приложение 02 русс на 16.04.2009 г. 1 сессия_Приложение 1-18 рус пост посл_Прилож.к бюдж 2010г._Приложение_2010-2012 рус март_Приложение_2010-2012 рус 04.08.10_Приложение_реал_рус 2011-2013 Уточнение_Приложение_рус _2012-2014_29,30 2" xfId="6905"/>
    <cellStyle name="_Приложение 02 русс на 16.04.2009 г. 1 сессия_Приложение 1-18 рус пост посл_Прилож.к бюдж 2010г._Приложение_2010-2012 рус март_Приложение_2010-2012 рус 04.08.10_Приложение_рус _2012-2014_29,30" xfId="2022"/>
    <cellStyle name="_Приложение 02 русс на 16.04.2009 г. 1 сессия_Приложение 1-18 рус пост посл_Прилож.к бюдж 2010г._Приложение_2010-2012 рус март_Приложение_2010-2012 рус 04.08.10_Приложение_рус _2012-2014_29,30 2" xfId="6906"/>
    <cellStyle name="_Приложение 02 русс на 16.04.2009 г. 1 сессия_Приложение 1-18 рус пост посл_Прилож.к бюдж 2010г._Приложение_2010-2012 рус март_Приложение_2010-2012 рус 04.08.10_приложения 2012 рус" xfId="2023"/>
    <cellStyle name="_Приложение 02 русс на 16.04.2009 г. 1 сессия_Приложение 1-18 рус пост посл_Прилож.к бюдж 2010г._Приложение_2010-2012 рус март_Приложение_2010-2012 рус 04.08.10_приложения 2012 рус 2" xfId="6907"/>
    <cellStyle name="_Приложение 02 русс на 16.04.2009 г. 1 сессия_Приложение 1-18 рус пост посл_Прилож.к бюдж 2010г._Приложение_2010-2012 рус март_Приложение_пост_рус_авг" xfId="2024"/>
    <cellStyle name="_Приложение 02 русс на 16.04.2009 г. 1 сессия_Приложение 1-18 рус пост посл_Прилож.к бюдж 2010г._Приложение_2010-2012 рус март_Приложение_пост_рус_авг 2" xfId="6908"/>
    <cellStyle name="_Приложение 02 русс на 16.04.2009 г. 1 сессия_Приложение 1-18 рус пост посл_Прилож.к бюдж 2010г._Приложение_2010-2012 рус март_Приложение_пост_рус_авг_Анализ" xfId="2025"/>
    <cellStyle name="_Приложение 02 русс на 16.04.2009 г. 1 сессия_Приложение 1-18 рус пост посл_Прилож.к бюдж 2010г._Приложение_2010-2012 рус март_Приложение_пост_рус_авг_Анализ 2" xfId="6909"/>
    <cellStyle name="_Приложение 02 русс на 16.04.2009 г. 1 сессия_Приложение 1-18 рус пост посл_Прилож.к бюдж 2010г._Приложение_2010-2012 рус март_Приложение_пост_рус_авг_Анализ 3.03.2011г." xfId="2026"/>
    <cellStyle name="_Приложение 02 русс на 16.04.2009 г. 1 сессия_Приложение 1-18 рус пост посл_Прилож.к бюдж 2010г._Приложение_2010-2012 рус март_Приложение_пост_рус_авг_Анализ 6.03.2011г." xfId="2027"/>
    <cellStyle name="_Приложение 02 русс на 16.04.2009 г. 1 сессия_Приложение 1-18 рус пост посл_Прилож.к бюдж 2010г._Приложение_2010-2012 рус март_Приложение_пост_рус_авг_Анализ 9.03.2011г." xfId="2028"/>
    <cellStyle name="_Приложение 02 русс на 16.04.2009 г. 1 сессия_Приложение 1-18 рус пост посл_Прилож.к бюдж 2010г._Приложение_2010-2012 рус март_Приложение_пост_рус_авг_Анализ_Приложение_рус _2012-2014_29,30" xfId="2029"/>
    <cellStyle name="_Приложение 02 русс на 16.04.2009 г. 1 сессия_Приложение 1-18 рус пост посл_Прилож.к бюдж 2010г._Приложение_2010-2012 рус март_Приложение_пост_рус_авг_Анализ_Приложение_рус _2012-2014_29,30 2" xfId="6910"/>
    <cellStyle name="_Приложение 02 русс на 16.04.2009 г. 1 сессия_Приложение 1-18 рус пост посл_Прилож.к бюдж 2010г._Приложение_2010-2012 рус март_Приложение_пост_рус_авг_Пр 4     11.05.11. ИКС" xfId="2030"/>
    <cellStyle name="_Приложение 02 русс на 16.04.2009 г. 1 сессия_Приложение 1-18 рус пост посл_Прилож.к бюдж 2010г._Приложение_2010-2012 рус март_Приложение_пост_рус_авг_Пр 4     11.05.11. ИКС 2" xfId="6911"/>
    <cellStyle name="_Приложение 02 русс на 16.04.2009 г. 1 сессия_Приложение 1-18 рус пост посл_Прилож.к бюдж 2010г._Приложение_2010-2012 рус март_Приложение_пост_рус_авг_Пр 4     11.05.11. ИКС_Приложение_рус _2012-2014_29,30" xfId="2031"/>
    <cellStyle name="_Приложение 02 русс на 16.04.2009 г. 1 сессия_Приложение 1-18 рус пост посл_Прилож.к бюдж 2010г._Приложение_2010-2012 рус март_Приложение_пост_рус_авг_Пр 4     11.05.11. ИКС_Приложение_рус _2012-2014_29,30 2" xfId="6912"/>
    <cellStyle name="_Приложение 02 русс на 16.04.2009 г. 1 сессия_Приложение 1-18 рус пост посл_Прилож.к бюдж 2010г._Приложение_2010-2012 рус март_Приложение_пост_рус_авг_Приложение 4 русс,каз 16.03.11. посл" xfId="2032"/>
    <cellStyle name="_Приложение 02 русс на 16.04.2009 г. 1 сессия_Приложение 1-18 рус пост посл_Прилож.к бюдж 2010г._Приложение_2010-2012 рус март_Приложение_пост_рус_авг_Приложение 4 русс,каз 16.03.11. посл 2" xfId="6913"/>
    <cellStyle name="_Приложение 02 русс на 16.04.2009 г. 1 сессия_Приложение 1-18 рус пост посл_Прилож.к бюдж 2010г._Приложение_2010-2012 рус март_Приложение_пост_рус_авг_Приложение 4 русс,каз 16.03.11. посл_Приложение_рус _2012-2014_29,30" xfId="2033"/>
    <cellStyle name="_Приложение 02 русс на 16.04.2009 г. 1 сессия_Приложение 1-18 рус пост посл_Прилож.к бюдж 2010г._Приложение_2010-2012 рус март_Приложение_пост_рус_авг_Приложение 4 русс,каз 16.03.11. посл_Приложение_рус _2012-2014_29,30 2" xfId="6914"/>
    <cellStyle name="_Приложение 02 русс на 16.04.2009 г. 1 сессия_Приложение 1-18 рус пост посл_Прилож.к бюдж 2010г._Приложение_2010-2012 рус март_Приложение_пост_рус_авг_Приложение_реал_рус 2011-2013 Уточнение" xfId="2034"/>
    <cellStyle name="_Приложение 02 русс на 16.04.2009 г. 1 сессия_Приложение 1-18 рус пост посл_Прилож.к бюдж 2010г._Приложение_2010-2012 рус март_Приложение_пост_рус_авг_Приложение_реал_рус 2011-2013 Уточнение 2" xfId="6915"/>
    <cellStyle name="_Приложение 02 русс на 16.04.2009 г. 1 сессия_Приложение 1-18 рус пост посл_Прилож.к бюдж 2010г._Приложение_2010-2012 рус март_Приложение_пост_рус_авг_Приложение_реал_рус 2011-2013 Уточнение_Приложение_рус _2012-2014_29,30" xfId="2035"/>
    <cellStyle name="_Приложение 02 русс на 16.04.2009 г. 1 сессия_Приложение 1-18 рус пост посл_Прилож.к бюдж 2010г._Приложение_2010-2012 рус март_Приложение_пост_рус_авг_Приложение_реал_рус 2011-2013 Уточнение_Приложение_рус _2012-2014_29,30 2" xfId="6916"/>
    <cellStyle name="_Приложение 02 русс на 16.04.2009 г. 1 сессия_Приложение 1-18 рус пост посл_Прилож.к бюдж 2010г._Приложение_2010-2012 рус март_Приложение_пост_рус_авг_Приложение_рус _2012-2014_29,30" xfId="2036"/>
    <cellStyle name="_Приложение 02 русс на 16.04.2009 г. 1 сессия_Приложение 1-18 рус пост посл_Прилож.к бюдж 2010г._Приложение_2010-2012 рус март_Приложение_пост_рус_авг_Приложение_рус _2012-2014_29,30 2" xfId="6917"/>
    <cellStyle name="_Приложение 02 русс на 16.04.2009 г. 1 сессия_Приложение 1-18 рус пост посл_Прилож.к бюдж 2010г._Приложение_2010-2012 рус март_Приложение_пост_рус_авг_приложения 2012 рус" xfId="2037"/>
    <cellStyle name="_Приложение 02 русс на 16.04.2009 г. 1 сессия_Приложение 1-18 рус пост посл_Прилож.к бюдж 2010г._Приложение_2010-2012 рус март_Приложение_пост_рус_авг_приложения 2012 рус 2" xfId="6918"/>
    <cellStyle name="_Приложение 02 русс на 16.04.2009 г. 1 сессия_Приложение 1-18 рус пост посл_Прилож.к бюдж 2010г._Приложение_2010-2012 рус март_Приложение_реал_рус 2011-2013 Уточнение" xfId="2038"/>
    <cellStyle name="_Приложение 02 русс на 16.04.2009 г. 1 сессия_Приложение 1-18 рус пост посл_Прилож.к бюдж 2010г._Приложение_2010-2012 рус март_Приложение_реал_рус 2011-2013 Уточнение 2" xfId="6919"/>
    <cellStyle name="_Приложение 02 русс на 16.04.2009 г. 1 сессия_Приложение 1-18 рус пост посл_Прилож.к бюдж 2010г._Приложение_2010-2012 рус март_Приложение_реал_рус 2011-2013 Уточнение_Приложение_рус _2012-2014_29,30" xfId="2039"/>
    <cellStyle name="_Приложение 02 русс на 16.04.2009 г. 1 сессия_Приложение 1-18 рус пост посл_Прилож.к бюдж 2010г._Приложение_2010-2012 рус март_Приложение_реал_рус 2011-2013 Уточнение_Приложение_рус _2012-2014_29,30 2" xfId="6920"/>
    <cellStyle name="_Приложение 02 русс на 16.04.2009 г. 1 сессия_Приложение 1-18 рус пост посл_Прилож.к бюдж 2010г._Приложение_2010-2012 рус март_Приложение_рус _2012-2014_29,30" xfId="2040"/>
    <cellStyle name="_Приложение 02 русс на 16.04.2009 г. 1 сессия_Приложение 1-18 рус пост посл_Прилож.к бюдж 2010г._Приложение_2010-2012 рус март_Приложение_рус _2012-2014_29,30 2" xfId="6921"/>
    <cellStyle name="_Приложение 02 русс на 16.04.2009 г. 1 сессия_Приложение 1-18 рус пост посл_Прилож.к бюдж 2010г._Приложение_2010-2012 рус март_приложения 2012 рус" xfId="2041"/>
    <cellStyle name="_Приложение 02 русс на 16.04.2009 г. 1 сессия_Приложение 1-18 рус пост посл_Прилож.к бюдж 2010г._Приложение_2010-2012 рус март_приложения 2012 рус 2" xfId="6922"/>
    <cellStyle name="_Приложение 02 русс на 16.04.2009 г. 1 сессия_Приложение 1-18 рус пост посл_Прилож.к бюдж 2010г._Приложение_пост_каз_авг" xfId="2042"/>
    <cellStyle name="_Приложение 02 русс на 16.04.2009 г. 1 сессия_Приложение 1-18 рус пост посл_Прилож.к бюдж 2010г._Приложение_пост_каз_авг 2" xfId="6923"/>
    <cellStyle name="_Приложение 02 русс на 16.04.2009 г. 1 сессия_Приложение 1-18 рус пост посл_Прилож.к бюдж 2010г._Приложение_пост_каз_авг_Анализ" xfId="2043"/>
    <cellStyle name="_Приложение 02 русс на 16.04.2009 г. 1 сессия_Приложение 1-18 рус пост посл_Прилож.к бюдж 2010г._Приложение_пост_каз_авг_Анализ 2" xfId="6924"/>
    <cellStyle name="_Приложение 02 русс на 16.04.2009 г. 1 сессия_Приложение 1-18 рус пост посл_Прилож.к бюдж 2010г._Приложение_пост_каз_авг_Анализ 3.03.2011г." xfId="2044"/>
    <cellStyle name="_Приложение 02 русс на 16.04.2009 г. 1 сессия_Приложение 1-18 рус пост посл_Прилож.к бюдж 2010г._Приложение_пост_каз_авг_Анализ 6.03.2011г." xfId="2045"/>
    <cellStyle name="_Приложение 02 русс на 16.04.2009 г. 1 сессия_Приложение 1-18 рус пост посл_Прилож.к бюдж 2010г._Приложение_пост_каз_авг_Анализ 9.03.2011г." xfId="2046"/>
    <cellStyle name="_Приложение 02 русс на 16.04.2009 г. 1 сессия_Приложение 1-18 рус пост посл_Прилож.к бюдж 2010г._Приложение_пост_каз_авг_Анализ_Приложение_рус _2012-2014_29,30" xfId="2047"/>
    <cellStyle name="_Приложение 02 русс на 16.04.2009 г. 1 сессия_Приложение 1-18 рус пост посл_Прилож.к бюдж 2010г._Приложение_пост_каз_авг_Анализ_Приложение_рус _2012-2014_29,30 2" xfId="6925"/>
    <cellStyle name="_Приложение 02 русс на 16.04.2009 г. 1 сессия_Приложение 1-18 рус пост посл_Прилож.к бюдж 2010г._Приложение_пост_каз_авг_Пр 4     11.05.11. ИКС" xfId="2048"/>
    <cellStyle name="_Приложение 02 русс на 16.04.2009 г. 1 сессия_Приложение 1-18 рус пост посл_Прилож.к бюдж 2010г._Приложение_пост_каз_авг_Пр 4     11.05.11. ИКС 2" xfId="6926"/>
    <cellStyle name="_Приложение 02 русс на 16.04.2009 г. 1 сессия_Приложение 1-18 рус пост посл_Прилож.к бюдж 2010г._Приложение_пост_каз_авг_Пр 4     11.05.11. ИКС_Приложение_рус _2012-2014_29,30" xfId="2049"/>
    <cellStyle name="_Приложение 02 русс на 16.04.2009 г. 1 сессия_Приложение 1-18 рус пост посл_Прилож.к бюдж 2010г._Приложение_пост_каз_авг_Пр 4     11.05.11. ИКС_Приложение_рус _2012-2014_29,30 2" xfId="6927"/>
    <cellStyle name="_Приложение 02 русс на 16.04.2009 г. 1 сессия_Приложение 1-18 рус пост посл_Прилож.к бюдж 2010г._Приложение_пост_каз_авг_Приложение 4 русс,каз 16.03.11. посл" xfId="2050"/>
    <cellStyle name="_Приложение 02 русс на 16.04.2009 г. 1 сессия_Приложение 1-18 рус пост посл_Прилож.к бюдж 2010г._Приложение_пост_каз_авг_Приложение 4 русс,каз 16.03.11. посл 2" xfId="6928"/>
    <cellStyle name="_Приложение 02 русс на 16.04.2009 г. 1 сессия_Приложение 1-18 рус пост посл_Прилож.к бюдж 2010г._Приложение_пост_каз_авг_Приложение 4 русс,каз 16.03.11. посл_Приложение_рус _2012-2014_29,30" xfId="2051"/>
    <cellStyle name="_Приложение 02 русс на 16.04.2009 г. 1 сессия_Приложение 1-18 рус пост посл_Прилож.к бюдж 2010г._Приложение_пост_каз_авг_Приложение 4 русс,каз 16.03.11. посл_Приложение_рус _2012-2014_29,30 2" xfId="6929"/>
    <cellStyle name="_Приложение 02 русс на 16.04.2009 г. 1 сессия_Приложение 1-18 рус пост посл_Прилож.к бюдж 2010г._Приложение_пост_каз_авг_Приложение_реал_рус 2011-2013 Уточнение" xfId="2052"/>
    <cellStyle name="_Приложение 02 русс на 16.04.2009 г. 1 сессия_Приложение 1-18 рус пост посл_Прилож.к бюдж 2010г._Приложение_пост_каз_авг_Приложение_реал_рус 2011-2013 Уточнение 2" xfId="6930"/>
    <cellStyle name="_Приложение 02 русс на 16.04.2009 г. 1 сессия_Приложение 1-18 рус пост посл_Прилож.к бюдж 2010г._Приложение_пост_каз_авг_Приложение_реал_рус 2011-2013 Уточнение_Приложение_рус _2012-2014_29,30" xfId="2053"/>
    <cellStyle name="_Приложение 02 русс на 16.04.2009 г. 1 сессия_Приложение 1-18 рус пост посл_Прилож.к бюдж 2010г._Приложение_пост_каз_авг_Приложение_реал_рус 2011-2013 Уточнение_Приложение_рус _2012-2014_29,30 2" xfId="6931"/>
    <cellStyle name="_Приложение 02 русс на 16.04.2009 г. 1 сессия_Приложение 1-18 рус пост посл_Прилож.к бюдж 2010г._Приложение_пост_каз_авг_Приложение_рус _2012-2014_29,30" xfId="2054"/>
    <cellStyle name="_Приложение 02 русс на 16.04.2009 г. 1 сессия_Приложение 1-18 рус пост посл_Прилож.к бюдж 2010г._Приложение_пост_каз_авг_Приложение_рус _2012-2014_29,30 2" xfId="6932"/>
    <cellStyle name="_Приложение 02 русс на 16.04.2009 г. 1 сессия_Приложение 1-18 рус пост посл_Прилож.к бюдж 2010г._Приложение_пост_каз_авг_приложения 2012 рус" xfId="2055"/>
    <cellStyle name="_Приложение 02 русс на 16.04.2009 г. 1 сессия_Приложение 1-18 рус пост посл_Прилож.к бюдж 2010г._Приложение_пост_каз_авг_приложения 2012 рус 2" xfId="6933"/>
    <cellStyle name="_Приложение 02 русс на 16.04.2009 г. 1 сессия_Приложение 1-18 рус пост посл_Прилож.к бюдж 2010г._Приложение_пост_рус_авг" xfId="2056"/>
    <cellStyle name="_Приложение 02 русс на 16.04.2009 г. 1 сессия_Приложение 1-18 рус пост посл_Прилож.к бюдж 2010г._Приложение_пост_рус_авг 2" xfId="6934"/>
    <cellStyle name="_Приложение 02 русс на 16.04.2009 г. 1 сессия_Приложение 1-18 рус пост посл_Прилож.к бюдж 2010г._Приложение_пост_рус_авг_Анализ" xfId="2057"/>
    <cellStyle name="_Приложение 02 русс на 16.04.2009 г. 1 сессия_Приложение 1-18 рус пост посл_Прилож.к бюдж 2010г._Приложение_пост_рус_авг_Анализ 2" xfId="6935"/>
    <cellStyle name="_Приложение 02 русс на 16.04.2009 г. 1 сессия_Приложение 1-18 рус пост посл_Прилож.к бюдж 2010г._Приложение_пост_рус_авг_Анализ 3.03.2011г." xfId="2058"/>
    <cellStyle name="_Приложение 02 русс на 16.04.2009 г. 1 сессия_Приложение 1-18 рус пост посл_Прилож.к бюдж 2010г._Приложение_пост_рус_авг_Анализ 6.03.2011г." xfId="2059"/>
    <cellStyle name="_Приложение 02 русс на 16.04.2009 г. 1 сессия_Приложение 1-18 рус пост посл_Прилож.к бюдж 2010г._Приложение_пост_рус_авг_Анализ 9.03.2011г." xfId="2060"/>
    <cellStyle name="_Приложение 02 русс на 16.04.2009 г. 1 сессия_Приложение 1-18 рус пост посл_Прилож.к бюдж 2010г._Приложение_пост_рус_авг_Анализ_Приложение_рус _2012-2014_29,30" xfId="2061"/>
    <cellStyle name="_Приложение 02 русс на 16.04.2009 г. 1 сессия_Приложение 1-18 рус пост посл_Прилож.к бюдж 2010г._Приложение_пост_рус_авг_Анализ_Приложение_рус _2012-2014_29,30 2" xfId="6936"/>
    <cellStyle name="_Приложение 02 русс на 16.04.2009 г. 1 сессия_Приложение 1-18 рус пост посл_Прилож.к бюдж 2010г._Приложение_пост_рус_авг_Пр 4     11.05.11. ИКС" xfId="2062"/>
    <cellStyle name="_Приложение 02 русс на 16.04.2009 г. 1 сессия_Приложение 1-18 рус пост посл_Прилож.к бюдж 2010г._Приложение_пост_рус_авг_Пр 4     11.05.11. ИКС 2" xfId="6937"/>
    <cellStyle name="_Приложение 02 русс на 16.04.2009 г. 1 сессия_Приложение 1-18 рус пост посл_Прилож.к бюдж 2010г._Приложение_пост_рус_авг_Пр 4     11.05.11. ИКС_Приложение_рус _2012-2014_29,30" xfId="2063"/>
    <cellStyle name="_Приложение 02 русс на 16.04.2009 г. 1 сессия_Приложение 1-18 рус пост посл_Прилож.к бюдж 2010г._Приложение_пост_рус_авг_Пр 4     11.05.11. ИКС_Приложение_рус _2012-2014_29,30 2" xfId="6938"/>
    <cellStyle name="_Приложение 02 русс на 16.04.2009 г. 1 сессия_Приложение 1-18 рус пост посл_Прилож.к бюдж 2010г._Приложение_пост_рус_авг_Приложение 4 русс,каз 16.03.11. посл" xfId="2064"/>
    <cellStyle name="_Приложение 02 русс на 16.04.2009 г. 1 сессия_Приложение 1-18 рус пост посл_Прилож.к бюдж 2010г._Приложение_пост_рус_авг_Приложение 4 русс,каз 16.03.11. посл 2" xfId="6939"/>
    <cellStyle name="_Приложение 02 русс на 16.04.2009 г. 1 сессия_Приложение 1-18 рус пост посл_Прилож.к бюдж 2010г._Приложение_пост_рус_авг_Приложение 4 русс,каз 16.03.11. посл_Приложение_рус _2012-2014_29,30" xfId="2065"/>
    <cellStyle name="_Приложение 02 русс на 16.04.2009 г. 1 сессия_Приложение 1-18 рус пост посл_Прилож.к бюдж 2010г._Приложение_пост_рус_авг_Приложение 4 русс,каз 16.03.11. посл_Приложение_рус _2012-2014_29,30 2" xfId="6940"/>
    <cellStyle name="_Приложение 02 русс на 16.04.2009 г. 1 сессия_Приложение 1-18 рус пост посл_Прилож.к бюдж 2010г._Приложение_пост_рус_авг_Приложение_реал_рус 2011-2013 Уточнение" xfId="2066"/>
    <cellStyle name="_Приложение 02 русс на 16.04.2009 г. 1 сессия_Приложение 1-18 рус пост посл_Прилож.к бюдж 2010г._Приложение_пост_рус_авг_Приложение_реал_рус 2011-2013 Уточнение 2" xfId="6941"/>
    <cellStyle name="_Приложение 02 русс на 16.04.2009 г. 1 сессия_Приложение 1-18 рус пост посл_Прилож.к бюдж 2010г._Приложение_пост_рус_авг_Приложение_реал_рус 2011-2013 Уточнение_Приложение_рус _2012-2014_29,30" xfId="2067"/>
    <cellStyle name="_Приложение 02 русс на 16.04.2009 г. 1 сессия_Приложение 1-18 рус пост посл_Прилож.к бюдж 2010г._Приложение_пост_рус_авг_Приложение_реал_рус 2011-2013 Уточнение_Приложение_рус _2012-2014_29,30 2" xfId="6942"/>
    <cellStyle name="_Приложение 02 русс на 16.04.2009 г. 1 сессия_Приложение 1-18 рус пост посл_Прилож.к бюдж 2010г._Приложение_пост_рус_авг_Приложение_рус _2012-2014_29,30" xfId="2068"/>
    <cellStyle name="_Приложение 02 русс на 16.04.2009 г. 1 сессия_Приложение 1-18 рус пост посл_Прилож.к бюдж 2010г._Приложение_пост_рус_авг_Приложение_рус _2012-2014_29,30 2" xfId="6943"/>
    <cellStyle name="_Приложение 02 русс на 16.04.2009 г. 1 сессия_Приложение 1-18 рус пост посл_Прилож.к бюдж 2010г._Приложение_пост_рус_авг_приложения 2012 рус" xfId="2069"/>
    <cellStyle name="_Приложение 02 русс на 16.04.2009 г. 1 сессия_Приложение 1-18 рус пост посл_Прилож.к бюдж 2010г._Приложение_пост_рус_авг_приложения 2012 рус 2" xfId="6944"/>
    <cellStyle name="_Приложение 02 русс на 16.04.2009 г. 1 сессия_Приложение 1-18 рус пост посл_Прилож.к бюдж 2010г._Приложение_реал_рус 2011-2013 Уточнение" xfId="2070"/>
    <cellStyle name="_Приложение 02 русс на 16.04.2009 г. 1 сессия_Приложение 1-18 рус пост посл_Прилож.к бюдж 2010г._Приложение_реал_рус 2011-2013 Уточнение 2" xfId="6945"/>
    <cellStyle name="_Приложение 02 русс на 16.04.2009 г. 1 сессия_Приложение 1-18 рус пост посл_Прилож.к бюдж 2010г._Приложение_реал_рус 2011-2013 Уточнение_Приложение_рус _2012-2014_29,30" xfId="2071"/>
    <cellStyle name="_Приложение 02 русс на 16.04.2009 г. 1 сессия_Приложение 1-18 рус пост посл_Прилож.к бюдж 2010г._Приложение_реал_рус 2011-2013 Уточнение_Приложение_рус _2012-2014_29,30 2" xfId="6946"/>
    <cellStyle name="_Приложение 02 русс на 16.04.2009 г. 1 сессия_Приложение 1-18 рус пост посл_Прилож.к бюдж 2010г._Приложение_рус _2012-2014_29,30" xfId="2072"/>
    <cellStyle name="_Приложение 02 русс на 16.04.2009 г. 1 сессия_Приложение 1-18 рус пост посл_Прилож.к бюдж 2010г._Приложение_рус _2012-2014_29,30 2" xfId="6947"/>
    <cellStyle name="_Приложение 02 русс на 16.04.2009 г. 1 сессия_Приложение 1-18 рус пост посл_Прилож.к бюдж 2010г._приложения 2012 рус" xfId="2073"/>
    <cellStyle name="_Приложение 02 русс на 16.04.2009 г. 1 сессия_Приложение 1-18 рус пост посл_Прилож.к бюдж 2010г._приложения 2012 рус 2" xfId="6948"/>
    <cellStyle name="_Приложение 02 русс на 16.04.2009 г. 1 сессия_Приложение 1-18 рус пост посл_Приложение 4 русс,каз 16.03.11. посл" xfId="2074"/>
    <cellStyle name="_Приложение 02 русс на 16.04.2009 г. 1 сессия_Приложение 1-18 рус пост посл_Приложение 4 русс,каз 16.03.11. посл 2" xfId="6949"/>
    <cellStyle name="_Приложение 02 русс на 16.04.2009 г. 1 сессия_Приложение 1-18 рус пост посл_Приложение 4 русс,каз 16.03.11. посл_Приложение_рус _2012-2014_29,30" xfId="2075"/>
    <cellStyle name="_Приложение 02 русс на 16.04.2009 г. 1 сессия_Приложение 1-18 рус пост посл_Приложение 4 русс,каз 16.03.11. посл_Приложение_рус _2012-2014_29,30 2" xfId="6950"/>
    <cellStyle name="_Приложение 02 русс на 16.04.2009 г. 1 сессия_Приложение 1-18 рус пост посл_Приложение рус_ноябрь РБ" xfId="2076"/>
    <cellStyle name="_Приложение 02 русс на 16.04.2009 г. 1 сессия_Приложение 1-18 рус пост посл_Приложение рус_ноябрь РБ 2" xfId="6951"/>
    <cellStyle name="_Приложение 02 русс на 16.04.2009 г. 1 сессия_Приложение 1-18 рус пост посл_Приложение рус_ноябрь РБ_Анализ" xfId="2077"/>
    <cellStyle name="_Приложение 02 русс на 16.04.2009 г. 1 сессия_Приложение 1-18 рус пост посл_Приложение рус_ноябрь РБ_Анализ 2" xfId="6952"/>
    <cellStyle name="_Приложение 02 русс на 16.04.2009 г. 1 сессия_Приложение 1-18 рус пост посл_Приложение рус_ноябрь РБ_Анализ 3.03.2011г." xfId="2078"/>
    <cellStyle name="_Приложение 02 русс на 16.04.2009 г. 1 сессия_Приложение 1-18 рус пост посл_Приложение рус_ноябрь РБ_Анализ 6.03.2011г." xfId="2079"/>
    <cellStyle name="_Приложение 02 русс на 16.04.2009 г. 1 сессия_Приложение 1-18 рус пост посл_Приложение рус_ноябрь РБ_Анализ 9.03.2011г." xfId="2080"/>
    <cellStyle name="_Приложение 02 русс на 16.04.2009 г. 1 сессия_Приложение 1-18 рус пост посл_Приложение рус_ноябрь РБ_Анализ_Приложение_рус _2012-2014_29,30" xfId="2081"/>
    <cellStyle name="_Приложение 02 русс на 16.04.2009 г. 1 сессия_Приложение 1-18 рус пост посл_Приложение рус_ноябрь РБ_Анализ_Приложение_рус _2012-2014_29,30 2" xfId="6953"/>
    <cellStyle name="_Приложение 02 русс на 16.04.2009 г. 1 сессия_Приложение 1-18 рус пост посл_Приложение рус_ноябрь РБ_Копия Приложение_2010-2012 рус март" xfId="2082"/>
    <cellStyle name="_Приложение 02 русс на 16.04.2009 г. 1 сессия_Приложение 1-18 рус пост посл_Приложение рус_ноябрь РБ_Копия Приложение_2010-2012 рус март 2" xfId="6954"/>
    <cellStyle name="_Приложение 02 русс на 16.04.2009 г. 1 сессия_Приложение 1-18 рус пост посл_Приложение рус_ноябрь РБ_Копия Приложение_2010-2012 рус март_Анализ" xfId="2083"/>
    <cellStyle name="_Приложение 02 русс на 16.04.2009 г. 1 сессия_Приложение 1-18 рус пост посл_Приложение рус_ноябрь РБ_Копия Приложение_2010-2012 рус март_Анализ 2" xfId="6955"/>
    <cellStyle name="_Приложение 02 русс на 16.04.2009 г. 1 сессия_Приложение 1-18 рус пост посл_Приложение рус_ноябрь РБ_Копия Приложение_2010-2012 рус март_Анализ 3.03.2011г." xfId="2084"/>
    <cellStyle name="_Приложение 02 русс на 16.04.2009 г. 1 сессия_Приложение 1-18 рус пост посл_Приложение рус_ноябрь РБ_Копия Приложение_2010-2012 рус март_Анализ 6.03.2011г." xfId="2085"/>
    <cellStyle name="_Приложение 02 русс на 16.04.2009 г. 1 сессия_Приложение 1-18 рус пост посл_Приложение рус_ноябрь РБ_Копия Приложение_2010-2012 рус март_Анализ 9.03.2011г." xfId="2086"/>
    <cellStyle name="_Приложение 02 русс на 16.04.2009 г. 1 сессия_Приложение 1-18 рус пост посл_Приложение рус_ноябрь РБ_Копия Приложение_2010-2012 рус март_Анализ_Приложение_рус _2012-2014_29,30" xfId="2087"/>
    <cellStyle name="_Приложение 02 русс на 16.04.2009 г. 1 сессия_Приложение 1-18 рус пост посл_Приложение рус_ноябрь РБ_Копия Приложение_2010-2012 рус март_Анализ_Приложение_рус _2012-2014_29,30 2" xfId="6956"/>
    <cellStyle name="_Приложение 02 русс на 16.04.2009 г. 1 сессия_Приложение 1-18 рус пост посл_Приложение рус_ноябрь РБ_Копия Приложение_2010-2012 рус март_Пр 4     11.05.11. ИКС" xfId="2088"/>
    <cellStyle name="_Приложение 02 русс на 16.04.2009 г. 1 сессия_Приложение 1-18 рус пост посл_Приложение рус_ноябрь РБ_Копия Приложение_2010-2012 рус март_Пр 4     11.05.11. ИКС 2" xfId="6957"/>
    <cellStyle name="_Приложение 02 русс на 16.04.2009 г. 1 сессия_Приложение 1-18 рус пост посл_Приложение рус_ноябрь РБ_Копия Приложение_2010-2012 рус март_Пр 4     11.05.11. ИКС_Приложение_рус _2012-2014_29,30" xfId="2089"/>
    <cellStyle name="_Приложение 02 русс на 16.04.2009 г. 1 сессия_Приложение 1-18 рус пост посл_Приложение рус_ноябрь РБ_Копия Приложение_2010-2012 рус март_Пр 4     11.05.11. ИКС_Приложение_рус _2012-2014_29,30 2" xfId="6958"/>
    <cellStyle name="_Приложение 02 русс на 16.04.2009 г. 1 сессия_Приложение 1-18 рус пост посл_Приложение рус_ноябрь РБ_Копия Приложение_2010-2012 рус март_Приложение 4 русс,каз 16.03.11. посл" xfId="2090"/>
    <cellStyle name="_Приложение 02 русс на 16.04.2009 г. 1 сессия_Приложение 1-18 рус пост посл_Приложение рус_ноябрь РБ_Копия Приложение_2010-2012 рус март_Приложение 4 русс,каз 16.03.11. посл 2" xfId="6959"/>
    <cellStyle name="_Приложение 02 русс на 16.04.2009 г. 1 сессия_Приложение 1-18 рус пост посл_Приложение рус_ноябрь РБ_Копия Приложение_2010-2012 рус март_Приложение 4 русс,каз 16.03.11. посл_Приложение_рус _2012-2014_29,30" xfId="2091"/>
    <cellStyle name="_Приложение 02 русс на 16.04.2009 г. 1 сессия_Приложение 1-18 рус пост посл_Приложение рус_ноябрь РБ_Копия Приложение_2010-2012 рус март_Приложение 4 русс,каз 16.03.11. посл_Приложение_рус _2012-2014_29,30 2" xfId="6960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" xfId="2092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 2" xfId="6961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Анализ" xfId="2093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Анализ 2" xfId="6962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Анализ 3.03.2011г." xfId="2094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Анализ 6.03.2011г." xfId="2095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Анализ 9.03.2011г." xfId="2096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Анализ_Приложение_рус _2012-2014_29,30" xfId="2097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Анализ_Приложение_рус _2012-2014_29,30 2" xfId="6963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Пр 4     11.05.11. ИКС" xfId="2098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Пр 4     11.05.11. ИКС 2" xfId="6964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Пр 4     11.05.11. ИКС_Приложение_рус _2012-2014_29,30" xfId="2099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Пр 4     11.05.11. ИКС_Приложение_рус _2012-2014_29,30 2" xfId="6965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Приложение 4 русс,каз 16.03.11. посл" xfId="2100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Приложение 4 русс,каз 16.03.11. посл 2" xfId="6966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Приложение 4 русс,каз 16.03.11. посл_Приложение_рус _2012-2014_29,30" xfId="2101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Приложение 4 русс,каз 16.03.11. посл_Приложение_рус _2012-2014_29,30 2" xfId="6967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Приложение_реал_рус 2011-2013 Уточнение" xfId="2102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Приложение_реал_рус 2011-2013 Уточнение 2" xfId="6968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Приложение_реал_рус 2011-2013 Уточнение_Приложение_рус _2012-2014_29,30" xfId="2103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Приложение_реал_рус 2011-2013 Уточнение_Приложение_рус _2012-2014_29,30 2" xfId="6969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Приложение_рус _2012-2014_29,30" xfId="2104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Приложение_рус _2012-2014_29,30 2" xfId="6970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приложения 2012 рус" xfId="2105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приложения 2012 рус 2" xfId="6971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" xfId="2106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 2" xfId="6972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Анализ" xfId="2107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Анализ 2" xfId="6973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Анализ 3.03.2011г." xfId="2108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Анализ 6.03.2011г." xfId="2109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Анализ 9.03.2011г." xfId="2110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Анализ_Приложение_рус _2012-2014_29,30" xfId="2111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Анализ_Приложение_рус _2012-2014_29,30 2" xfId="6974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Пр 4     11.05.11. ИКС" xfId="2112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Пр 4     11.05.11. ИКС 2" xfId="6975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Пр 4     11.05.11. ИКС_Приложение_рус _2012-2014_29,30" xfId="2113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Пр 4     11.05.11. ИКС_Приложение_рус _2012-2014_29,30 2" xfId="6976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Приложение 4 русс,каз 16.03.11. посл" xfId="2114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Приложение 4 русс,каз 16.03.11. посл 2" xfId="6977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Приложение 4 русс,каз 16.03.11. посл_Приложение_рус _2012-2014_29,30" xfId="2115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Приложение 4 русс,каз 16.03.11. посл_Приложение_рус _2012-2014_29,30 2" xfId="6978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Приложение_реал_рус 2011-2013 Уточнение" xfId="2116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Приложение_реал_рус 2011-2013 Уточнение 2" xfId="6979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Приложение_реал_рус 2011-2013 Уточнение_Приложение_рус _2012-2014_29,30" xfId="2117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Приложение_реал_рус 2011-2013 Уточнение_Приложение_рус _2012-2014_29,30 2" xfId="6980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Приложение_рус _2012-2014_29,30" xfId="2118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Приложение_рус _2012-2014_29,30 2" xfId="6981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приложения 2012 рус" xfId="2119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приложения 2012 рус 2" xfId="6982"/>
    <cellStyle name="_Приложение 02 русс на 16.04.2009 г. 1 сессия_Приложение 1-18 рус пост посл_Приложение рус_ноябрь РБ_Копия Приложение_2010-2012 рус март_Приложение_реал_рус 2011-2013 Уточнение" xfId="2120"/>
    <cellStyle name="_Приложение 02 русс на 16.04.2009 г. 1 сессия_Приложение 1-18 рус пост посл_Приложение рус_ноябрь РБ_Копия Приложение_2010-2012 рус март_Приложение_реал_рус 2011-2013 Уточнение 2" xfId="6983"/>
    <cellStyle name="_Приложение 02 русс на 16.04.2009 г. 1 сессия_Приложение 1-18 рус пост посл_Приложение рус_ноябрь РБ_Копия Приложение_2010-2012 рус март_Приложение_реал_рус 2011-2013 Уточнение_Приложение_рус _2012-2014_29,30" xfId="2121"/>
    <cellStyle name="_Приложение 02 русс на 16.04.2009 г. 1 сессия_Приложение 1-18 рус пост посл_Приложение рус_ноябрь РБ_Копия Приложение_2010-2012 рус март_Приложение_реал_рус 2011-2013 Уточнение_Приложение_рус _2012-2014_29,30 2" xfId="6984"/>
    <cellStyle name="_Приложение 02 русс на 16.04.2009 г. 1 сессия_Приложение 1-18 рус пост посл_Приложение рус_ноябрь РБ_Копия Приложение_2010-2012 рус март_Приложение_рус _2012-2014_29,30" xfId="2122"/>
    <cellStyle name="_Приложение 02 русс на 16.04.2009 г. 1 сессия_Приложение 1-18 рус пост посл_Приложение рус_ноябрь РБ_Копия Приложение_2010-2012 рус март_Приложение_рус _2012-2014_29,30 2" xfId="6985"/>
    <cellStyle name="_Приложение 02 русс на 16.04.2009 г. 1 сессия_Приложение 1-18 рус пост посл_Приложение рус_ноябрь РБ_Копия Приложение_2010-2012 рус март_приложения 2012 рус" xfId="2123"/>
    <cellStyle name="_Приложение 02 русс на 16.04.2009 г. 1 сессия_Приложение 1-18 рус пост посл_Приложение рус_ноябрь РБ_Копия Приложение_2010-2012 рус март_приложения 2012 рус 2" xfId="6986"/>
    <cellStyle name="_Приложение 02 русс на 16.04.2009 г. 1 сессия_Приложение 1-18 рус пост посл_Приложение рус_ноябрь РБ_Пр 4     11.05.11. ИКС" xfId="2124"/>
    <cellStyle name="_Приложение 02 русс на 16.04.2009 г. 1 сессия_Приложение 1-18 рус пост посл_Приложение рус_ноябрь РБ_Пр 4     11.05.11. ИКС 2" xfId="6987"/>
    <cellStyle name="_Приложение 02 русс на 16.04.2009 г. 1 сессия_Приложение 1-18 рус пост посл_Приложение рус_ноябрь РБ_Пр 4     11.05.11. ИКС_Приложение_рус _2012-2014_29,30" xfId="2125"/>
    <cellStyle name="_Приложение 02 русс на 16.04.2009 г. 1 сессия_Приложение 1-18 рус пост посл_Приложение рус_ноябрь РБ_Пр 4     11.05.11. ИКС_Приложение_рус _2012-2014_29,30 2" xfId="6988"/>
    <cellStyle name="_Приложение 02 русс на 16.04.2009 г. 1 сессия_Приложение 1-18 рус пост посл_Приложение рус_ноябрь РБ_прил4р_к" xfId="2126"/>
    <cellStyle name="_Приложение 02 русс на 16.04.2009 г. 1 сессия_Приложение 1-18 рус пост посл_Приложение рус_ноябрь РБ_прил4р_к 2" xfId="2127"/>
    <cellStyle name="_Приложение 02 русс на 16.04.2009 г. 1 сессия_Приложение 1-18 рус пост посл_Приложение рус_ноябрь РБ_прил4р_к 2 2" xfId="6989"/>
    <cellStyle name="_Приложение 02 русс на 16.04.2009 г. 1 сессия_Приложение 1-18 рус пост посл_Приложение рус_ноябрь РБ_прил4р_к 3" xfId="6990"/>
    <cellStyle name="_Приложение 02 русс на 16.04.2009 г. 1 сессия_Приложение 1-18 рус пост посл_Приложение рус_ноябрь РБ_прил4р_к_Анализ" xfId="2128"/>
    <cellStyle name="_Приложение 02 русс на 16.04.2009 г. 1 сессия_Приложение 1-18 рус пост посл_Приложение рус_ноябрь РБ_прил4р_к_Анализ 2" xfId="6991"/>
    <cellStyle name="_Приложение 02 русс на 16.04.2009 г. 1 сессия_Приложение 1-18 рус пост посл_Приложение рус_ноябрь РБ_прил4р_к_Анализ 3.03.2011г." xfId="2129"/>
    <cellStyle name="_Приложение 02 русс на 16.04.2009 г. 1 сессия_Приложение 1-18 рус пост посл_Приложение рус_ноябрь РБ_прил4р_к_Анализ 6.03.2011г." xfId="2130"/>
    <cellStyle name="_Приложение 02 русс на 16.04.2009 г. 1 сессия_Приложение 1-18 рус пост посл_Приложение рус_ноябрь РБ_прил4р_к_Анализ 9.03.2011г." xfId="2131"/>
    <cellStyle name="_Приложение 02 русс на 16.04.2009 г. 1 сессия_Приложение 1-18 рус пост посл_Приложение рус_ноябрь РБ_прил4р_к_Анализ_Приложение_рус _2012-2014_29,30" xfId="2132"/>
    <cellStyle name="_Приложение 02 русс на 16.04.2009 г. 1 сессия_Приложение 1-18 рус пост посл_Приложение рус_ноябрь РБ_прил4р_к_Анализ_Приложение_рус _2012-2014_29,30 2" xfId="6992"/>
    <cellStyle name="_Приложение 02 русс на 16.04.2009 г. 1 сессия_Приложение 1-18 рус пост посл_Приложение рус_ноябрь РБ_прил4р_к_Пр 4     11.05.11. ИКС" xfId="2133"/>
    <cellStyle name="_Приложение 02 русс на 16.04.2009 г. 1 сессия_Приложение 1-18 рус пост посл_Приложение рус_ноябрь РБ_прил4р_к_Пр 4     11.05.11. ИКС 2" xfId="6993"/>
    <cellStyle name="_Приложение 02 русс на 16.04.2009 г. 1 сессия_Приложение 1-18 рус пост посл_Приложение рус_ноябрь РБ_прил4р_к_Пр 4     11.05.11. ИКС_Приложение_рус _2012-2014_29,30" xfId="2134"/>
    <cellStyle name="_Приложение 02 русс на 16.04.2009 г. 1 сессия_Приложение 1-18 рус пост посл_Приложение рус_ноябрь РБ_прил4р_к_Пр 4     11.05.11. ИКС_Приложение_рус _2012-2014_29,30 2" xfId="6994"/>
    <cellStyle name="_Приложение 02 русс на 16.04.2009 г. 1 сессия_Приложение 1-18 рус пост посл_Приложение рус_ноябрь РБ_прил4р_к_Приложение 4 русс,каз 16.03.11. посл" xfId="2135"/>
    <cellStyle name="_Приложение 02 русс на 16.04.2009 г. 1 сессия_Приложение 1-18 рус пост посл_Приложение рус_ноябрь РБ_прил4р_к_Приложение 4 русс,каз 16.03.11. посл 2" xfId="6995"/>
    <cellStyle name="_Приложение 02 русс на 16.04.2009 г. 1 сессия_Приложение 1-18 рус пост посл_Приложение рус_ноябрь РБ_прил4р_к_Приложение 4 русс,каз 16.03.11. посл_Приложение_рус _2012-2014_29,30" xfId="2136"/>
    <cellStyle name="_Приложение 02 русс на 16.04.2009 г. 1 сессия_Приложение 1-18 рус пост посл_Приложение рус_ноябрь РБ_прил4р_к_Приложение 4 русс,каз 16.03.11. посл_Приложение_рус _2012-2014_29,30 2" xfId="6996"/>
    <cellStyle name="_Приложение 02 русс на 16.04.2009 г. 1 сессия_Приложение 1-18 рус пост посл_Приложение рус_ноябрь РБ_прил4р_к_Приложение_пост_каз_авг" xfId="2137"/>
    <cellStyle name="_Приложение 02 русс на 16.04.2009 г. 1 сессия_Приложение 1-18 рус пост посл_Приложение рус_ноябрь РБ_прил4р_к_Приложение_пост_каз_авг 2" xfId="6997"/>
    <cellStyle name="_Приложение 02 русс на 16.04.2009 г. 1 сессия_Приложение 1-18 рус пост посл_Приложение рус_ноябрь РБ_прил4р_к_Приложение_пост_каз_авг_Анализ" xfId="2138"/>
    <cellStyle name="_Приложение 02 русс на 16.04.2009 г. 1 сессия_Приложение 1-18 рус пост посл_Приложение рус_ноябрь РБ_прил4р_к_Приложение_пост_каз_авг_Анализ 2" xfId="6998"/>
    <cellStyle name="_Приложение 02 русс на 16.04.2009 г. 1 сессия_Приложение 1-18 рус пост посл_Приложение рус_ноябрь РБ_прил4р_к_Приложение_пост_каз_авг_Анализ 3.03.2011г." xfId="2139"/>
    <cellStyle name="_Приложение 02 русс на 16.04.2009 г. 1 сессия_Приложение 1-18 рус пост посл_Приложение рус_ноябрь РБ_прил4р_к_Приложение_пост_каз_авг_Анализ 6.03.2011г." xfId="2140"/>
    <cellStyle name="_Приложение 02 русс на 16.04.2009 г. 1 сессия_Приложение 1-18 рус пост посл_Приложение рус_ноябрь РБ_прил4р_к_Приложение_пост_каз_авг_Анализ 9.03.2011г." xfId="2141"/>
    <cellStyle name="_Приложение 02 русс на 16.04.2009 г. 1 сессия_Приложение 1-18 рус пост посл_Приложение рус_ноябрь РБ_прил4р_к_Приложение_пост_каз_авг_Анализ_Приложение_рус _2012-2014_29,30" xfId="2142"/>
    <cellStyle name="_Приложение 02 русс на 16.04.2009 г. 1 сессия_Приложение 1-18 рус пост посл_Приложение рус_ноябрь РБ_прил4р_к_Приложение_пост_каз_авг_Анализ_Приложение_рус _2012-2014_29,30 2" xfId="6999"/>
    <cellStyle name="_Приложение 02 русс на 16.04.2009 г. 1 сессия_Приложение 1-18 рус пост посл_Приложение рус_ноябрь РБ_прил4р_к_Приложение_пост_каз_авг_Пр 4     11.05.11. ИКС" xfId="2143"/>
    <cellStyle name="_Приложение 02 русс на 16.04.2009 г. 1 сессия_Приложение 1-18 рус пост посл_Приложение рус_ноябрь РБ_прил4р_к_Приложение_пост_каз_авг_Пр 4     11.05.11. ИКС 2" xfId="7000"/>
    <cellStyle name="_Приложение 02 русс на 16.04.2009 г. 1 сессия_Приложение 1-18 рус пост посл_Приложение рус_ноябрь РБ_прил4р_к_Приложение_пост_каз_авг_Пр 4     11.05.11. ИКС_Приложение_рус _2012-2014_29,30" xfId="2144"/>
    <cellStyle name="_Приложение 02 русс на 16.04.2009 г. 1 сессия_Приложение 1-18 рус пост посл_Приложение рус_ноябрь РБ_прил4р_к_Приложение_пост_каз_авг_Пр 4     11.05.11. ИКС_Приложение_рус _2012-2014_29,30 2" xfId="7001"/>
    <cellStyle name="_Приложение 02 русс на 16.04.2009 г. 1 сессия_Приложение 1-18 рус пост посл_Приложение рус_ноябрь РБ_прил4р_к_Приложение_пост_каз_авг_Приложение 4 русс,каз 16.03.11. посл" xfId="2145"/>
    <cellStyle name="_Приложение 02 русс на 16.04.2009 г. 1 сессия_Приложение 1-18 рус пост посл_Приложение рус_ноябрь РБ_прил4р_к_Приложение_пост_каз_авг_Приложение 4 русс,каз 16.03.11. посл 2" xfId="7002"/>
    <cellStyle name="_Приложение 02 русс на 16.04.2009 г. 1 сессия_Приложение 1-18 рус пост посл_Приложение рус_ноябрь РБ_прил4р_к_Приложение_пост_каз_авг_Приложение 4 русс,каз 16.03.11. посл_Приложение_рус _2012-2014_29,30" xfId="2146"/>
    <cellStyle name="_Приложение 02 русс на 16.04.2009 г. 1 сессия_Приложение 1-18 рус пост посл_Приложение рус_ноябрь РБ_прил4р_к_Приложение_пост_каз_авг_Приложение 4 русс,каз 16.03.11. посл_Приложение_рус _2012-2014_29,30 2" xfId="7003"/>
    <cellStyle name="_Приложение 02 русс на 16.04.2009 г. 1 сессия_Приложение 1-18 рус пост посл_Приложение рус_ноябрь РБ_прил4р_к_Приложение_пост_каз_авг_Приложение_реал_рус 2011-2013 Уточнение" xfId="2147"/>
    <cellStyle name="_Приложение 02 русс на 16.04.2009 г. 1 сессия_Приложение 1-18 рус пост посл_Приложение рус_ноябрь РБ_прил4р_к_Приложение_пост_каз_авг_Приложение_реал_рус 2011-2013 Уточнение 2" xfId="7004"/>
    <cellStyle name="_Приложение 02 русс на 16.04.2009 г. 1 сессия_Приложение 1-18 рус пост посл_Приложение рус_ноябрь РБ_прил4р_к_Приложение_пост_каз_авг_Приложение_реал_рус 2011-2013 Уточнение_Приложение_рус _2012-2014_29,30" xfId="2148"/>
    <cellStyle name="_Приложение 02 русс на 16.04.2009 г. 1 сессия_Приложение 1-18 рус пост посл_Приложение рус_ноябрь РБ_прил4р_к_Приложение_пост_каз_авг_Приложение_реал_рус 2011-2013 Уточнение_Приложение_рус _2012-2014_29,30 2" xfId="7005"/>
    <cellStyle name="_Приложение 02 русс на 16.04.2009 г. 1 сессия_Приложение 1-18 рус пост посл_Приложение рус_ноябрь РБ_прил4р_к_Приложение_пост_каз_авг_Приложение_рус _2012-2014_29,30" xfId="2149"/>
    <cellStyle name="_Приложение 02 русс на 16.04.2009 г. 1 сессия_Приложение 1-18 рус пост посл_Приложение рус_ноябрь РБ_прил4р_к_Приложение_пост_каз_авг_Приложение_рус _2012-2014_29,30 2" xfId="7006"/>
    <cellStyle name="_Приложение 02 русс на 16.04.2009 г. 1 сессия_Приложение 1-18 рус пост посл_Приложение рус_ноябрь РБ_прил4р_к_Приложение_пост_каз_авг_приложения 2012 рус" xfId="2150"/>
    <cellStyle name="_Приложение 02 русс на 16.04.2009 г. 1 сессия_Приложение 1-18 рус пост посл_Приложение рус_ноябрь РБ_прил4р_к_Приложение_пост_каз_авг_приложения 2012 рус 2" xfId="7007"/>
    <cellStyle name="_Приложение 02 русс на 16.04.2009 г. 1 сессия_Приложение 1-18 рус пост посл_Приложение рус_ноябрь РБ_прил4р_к_Приложение_пост_рус_авг" xfId="2151"/>
    <cellStyle name="_Приложение 02 русс на 16.04.2009 г. 1 сессия_Приложение 1-18 рус пост посл_Приложение рус_ноябрь РБ_прил4р_к_Приложение_пост_рус_авг 2" xfId="7008"/>
    <cellStyle name="_Приложение 02 русс на 16.04.2009 г. 1 сессия_Приложение 1-18 рус пост посл_Приложение рус_ноябрь РБ_прил4р_к_Приложение_пост_рус_авг_Анализ" xfId="2152"/>
    <cellStyle name="_Приложение 02 русс на 16.04.2009 г. 1 сессия_Приложение 1-18 рус пост посл_Приложение рус_ноябрь РБ_прил4р_к_Приложение_пост_рус_авг_Анализ 2" xfId="7009"/>
    <cellStyle name="_Приложение 02 русс на 16.04.2009 г. 1 сессия_Приложение 1-18 рус пост посл_Приложение рус_ноябрь РБ_прил4р_к_Приложение_пост_рус_авг_Анализ 3.03.2011г." xfId="2153"/>
    <cellStyle name="_Приложение 02 русс на 16.04.2009 г. 1 сессия_Приложение 1-18 рус пост посл_Приложение рус_ноябрь РБ_прил4р_к_Приложение_пост_рус_авг_Анализ 6.03.2011г." xfId="2154"/>
    <cellStyle name="_Приложение 02 русс на 16.04.2009 г. 1 сессия_Приложение 1-18 рус пост посл_Приложение рус_ноябрь РБ_прил4р_к_Приложение_пост_рус_авг_Анализ 9.03.2011г." xfId="2155"/>
    <cellStyle name="_Приложение 02 русс на 16.04.2009 г. 1 сессия_Приложение 1-18 рус пост посл_Приложение рус_ноябрь РБ_прил4р_к_Приложение_пост_рус_авг_Анализ_Приложение_рус _2012-2014_29,30" xfId="2156"/>
    <cellStyle name="_Приложение 02 русс на 16.04.2009 г. 1 сессия_Приложение 1-18 рус пост посл_Приложение рус_ноябрь РБ_прил4р_к_Приложение_пост_рус_авг_Анализ_Приложение_рус _2012-2014_29,30 2" xfId="7010"/>
    <cellStyle name="_Приложение 02 русс на 16.04.2009 г. 1 сессия_Приложение 1-18 рус пост посл_Приложение рус_ноябрь РБ_прил4р_к_Приложение_пост_рус_авг_Пр 4     11.05.11. ИКС" xfId="2157"/>
    <cellStyle name="_Приложение 02 русс на 16.04.2009 г. 1 сессия_Приложение 1-18 рус пост посл_Приложение рус_ноябрь РБ_прил4р_к_Приложение_пост_рус_авг_Пр 4     11.05.11. ИКС 2" xfId="7011"/>
    <cellStyle name="_Приложение 02 русс на 16.04.2009 г. 1 сессия_Приложение 1-18 рус пост посл_Приложение рус_ноябрь РБ_прил4р_к_Приложение_пост_рус_авг_Пр 4     11.05.11. ИКС_Приложение_рус _2012-2014_29,30" xfId="2158"/>
    <cellStyle name="_Приложение 02 русс на 16.04.2009 г. 1 сессия_Приложение 1-18 рус пост посл_Приложение рус_ноябрь РБ_прил4р_к_Приложение_пост_рус_авг_Пр 4     11.05.11. ИКС_Приложение_рус _2012-2014_29,30 2" xfId="7012"/>
    <cellStyle name="_Приложение 02 русс на 16.04.2009 г. 1 сессия_Приложение 1-18 рус пост посл_Приложение рус_ноябрь РБ_прил4р_к_Приложение_пост_рус_авг_Приложение 4 русс,каз 16.03.11. посл" xfId="2159"/>
    <cellStyle name="_Приложение 02 русс на 16.04.2009 г. 1 сессия_Приложение 1-18 рус пост посл_Приложение рус_ноябрь РБ_прил4р_к_Приложение_пост_рус_авг_Приложение 4 русс,каз 16.03.11. посл 2" xfId="7013"/>
    <cellStyle name="_Приложение 02 русс на 16.04.2009 г. 1 сессия_Приложение 1-18 рус пост посл_Приложение рус_ноябрь РБ_прил4р_к_Приложение_пост_рус_авг_Приложение 4 русс,каз 16.03.11. посл_Приложение_рус _2012-2014_29,30" xfId="2160"/>
    <cellStyle name="_Приложение 02 русс на 16.04.2009 г. 1 сессия_Приложение 1-18 рус пост посл_Приложение рус_ноябрь РБ_прил4р_к_Приложение_пост_рус_авг_Приложение 4 русс,каз 16.03.11. посл_Приложение_рус _2012-2014_29,30 2" xfId="7014"/>
    <cellStyle name="_Приложение 02 русс на 16.04.2009 г. 1 сессия_Приложение 1-18 рус пост посл_Приложение рус_ноябрь РБ_прил4р_к_Приложение_пост_рус_авг_Приложение_реал_рус 2011-2013 Уточнение" xfId="2161"/>
    <cellStyle name="_Приложение 02 русс на 16.04.2009 г. 1 сессия_Приложение 1-18 рус пост посл_Приложение рус_ноябрь РБ_прил4р_к_Приложение_пост_рус_авг_Приложение_реал_рус 2011-2013 Уточнение 2" xfId="7015"/>
    <cellStyle name="_Приложение 02 русс на 16.04.2009 г. 1 сессия_Приложение 1-18 рус пост посл_Приложение рус_ноябрь РБ_прил4р_к_Приложение_пост_рус_авг_Приложение_реал_рус 2011-2013 Уточнение_Приложение_рус _2012-2014_29,30" xfId="2162"/>
    <cellStyle name="_Приложение 02 русс на 16.04.2009 г. 1 сессия_Приложение 1-18 рус пост посл_Приложение рус_ноябрь РБ_прил4р_к_Приложение_пост_рус_авг_Приложение_реал_рус 2011-2013 Уточнение_Приложение_рус _2012-2014_29,30 2" xfId="7016"/>
    <cellStyle name="_Приложение 02 русс на 16.04.2009 г. 1 сессия_Приложение 1-18 рус пост посл_Приложение рус_ноябрь РБ_прил4р_к_Приложение_пост_рус_авг_Приложение_рус _2012-2014_29,30" xfId="2163"/>
    <cellStyle name="_Приложение 02 русс на 16.04.2009 г. 1 сессия_Приложение 1-18 рус пост посл_Приложение рус_ноябрь РБ_прил4р_к_Приложение_пост_рус_авг_Приложение_рус _2012-2014_29,30 2" xfId="7017"/>
    <cellStyle name="_Приложение 02 русс на 16.04.2009 г. 1 сессия_Приложение 1-18 рус пост посл_Приложение рус_ноябрь РБ_прил4р_к_Приложение_пост_рус_авг_приложения 2012 рус" xfId="2164"/>
    <cellStyle name="_Приложение 02 русс на 16.04.2009 г. 1 сессия_Приложение 1-18 рус пост посл_Приложение рус_ноябрь РБ_прил4р_к_Приложение_пост_рус_авг_приложения 2012 рус 2" xfId="7018"/>
    <cellStyle name="_Приложение 02 русс на 16.04.2009 г. 1 сессия_Приложение 1-18 рус пост посл_Приложение рус_ноябрь РБ_прил4р_к_Приложение_реал_рус 2011-2013 Уточнение" xfId="2165"/>
    <cellStyle name="_Приложение 02 русс на 16.04.2009 г. 1 сессия_Приложение 1-18 рус пост посл_Приложение рус_ноябрь РБ_прил4р_к_Приложение_реал_рус 2011-2013 Уточнение 2" xfId="7019"/>
    <cellStyle name="_Приложение 02 русс на 16.04.2009 г. 1 сессия_Приложение 1-18 рус пост посл_Приложение рус_ноябрь РБ_прил4р_к_Приложение_реал_рус 2011-2013 Уточнение_Приложение_рус _2012-2014_29,30" xfId="2166"/>
    <cellStyle name="_Приложение 02 русс на 16.04.2009 г. 1 сессия_Приложение 1-18 рус пост посл_Приложение рус_ноябрь РБ_прил4р_к_Приложение_реал_рус 2011-2013 Уточнение_Приложение_рус _2012-2014_29,30 2" xfId="7020"/>
    <cellStyle name="_Приложение 02 русс на 16.04.2009 г. 1 сессия_Приложение 1-18 рус пост посл_Приложение рус_ноябрь РБ_прил4р_к_Приложение_рус _2012-2014_29,30" xfId="2167"/>
    <cellStyle name="_Приложение 02 русс на 16.04.2009 г. 1 сессия_Приложение 1-18 рус пост посл_Приложение рус_ноябрь РБ_прил4р_к_Приложение_рус _2012-2014_29,30 2" xfId="7021"/>
    <cellStyle name="_Приложение 02 русс на 16.04.2009 г. 1 сессия_Приложение 1-18 рус пост посл_Приложение рус_ноябрь РБ_прил4р_к_приложения 2012 рус" xfId="2168"/>
    <cellStyle name="_Приложение 02 русс на 16.04.2009 г. 1 сессия_Приложение 1-18 рус пост посл_Приложение рус_ноябрь РБ_прил4р_к_приложения 2012 рус 2" xfId="7022"/>
    <cellStyle name="_Приложение 02 русс на 16.04.2009 г. 1 сессия_Приложение 1-18 рус пост посл_Приложение рус_ноябрь РБ_Приложение 4 русс,каз 16.03.11. посл" xfId="2169"/>
    <cellStyle name="_Приложение 02 русс на 16.04.2009 г. 1 сессия_Приложение 1-18 рус пост посл_Приложение рус_ноябрь РБ_Приложение 4 русс,каз 16.03.11. посл 2" xfId="7023"/>
    <cellStyle name="_Приложение 02 русс на 16.04.2009 г. 1 сессия_Приложение 1-18 рус пост посл_Приложение рус_ноябрь РБ_Приложение 4 русс,каз 16.03.11. посл_Приложение_рус _2012-2014_29,30" xfId="2170"/>
    <cellStyle name="_Приложение 02 русс на 16.04.2009 г. 1 сессия_Приложение 1-18 рус пост посл_Приложение рус_ноябрь РБ_Приложение 4 русс,каз 16.03.11. посл_Приложение_рус _2012-2014_29,30 2" xfId="7024"/>
    <cellStyle name="_Приложение 02 русс на 16.04.2009 г. 1 сессия_Приложение 1-18 рус пост посл_Приложение рус_ноябрь РБ_Приложение_2010-2012 каз 04.08.10_ДК-2020" xfId="2171"/>
    <cellStyle name="_Приложение 02 русс на 16.04.2009 г. 1 сессия_Приложение 1-18 рус пост посл_Приложение рус_ноябрь РБ_Приложение_2010-2012 каз 04.08.10_ДК-2020 2" xfId="7025"/>
    <cellStyle name="_Приложение 02 русс на 16.04.2009 г. 1 сессия_Приложение 1-18 рус пост посл_Приложение рус_ноябрь РБ_Приложение_2010-2012 каз 04.08.10_ДК-2020_Анализ" xfId="2172"/>
    <cellStyle name="_Приложение 02 русс на 16.04.2009 г. 1 сессия_Приложение 1-18 рус пост посл_Приложение рус_ноябрь РБ_Приложение_2010-2012 каз 04.08.10_ДК-2020_Анализ 2" xfId="7026"/>
    <cellStyle name="_Приложение 02 русс на 16.04.2009 г. 1 сессия_Приложение 1-18 рус пост посл_Приложение рус_ноябрь РБ_Приложение_2010-2012 каз 04.08.10_ДК-2020_Анализ 3.03.2011г." xfId="2173"/>
    <cellStyle name="_Приложение 02 русс на 16.04.2009 г. 1 сессия_Приложение 1-18 рус пост посл_Приложение рус_ноябрь РБ_Приложение_2010-2012 каз 04.08.10_ДК-2020_Анализ 6.03.2011г." xfId="2174"/>
    <cellStyle name="_Приложение 02 русс на 16.04.2009 г. 1 сессия_Приложение 1-18 рус пост посл_Приложение рус_ноябрь РБ_Приложение_2010-2012 каз 04.08.10_ДК-2020_Анализ 9.03.2011г." xfId="2175"/>
    <cellStyle name="_Приложение 02 русс на 16.04.2009 г. 1 сессия_Приложение 1-18 рус пост посл_Приложение рус_ноябрь РБ_Приложение_2010-2012 каз 04.08.10_ДК-2020_Анализ_Приложение_рус _2012-2014_29,30" xfId="2176"/>
    <cellStyle name="_Приложение 02 русс на 16.04.2009 г. 1 сессия_Приложение 1-18 рус пост посл_Приложение рус_ноябрь РБ_Приложение_2010-2012 каз 04.08.10_ДК-2020_Анализ_Приложение_рус _2012-2014_29,30 2" xfId="7027"/>
    <cellStyle name="_Приложение 02 русс на 16.04.2009 г. 1 сессия_Приложение 1-18 рус пост посл_Приложение рус_ноябрь РБ_Приложение_2010-2012 каз 04.08.10_ДК-2020_Пр 4     11.05.11. ИКС" xfId="2177"/>
    <cellStyle name="_Приложение 02 русс на 16.04.2009 г. 1 сессия_Приложение 1-18 рус пост посл_Приложение рус_ноябрь РБ_Приложение_2010-2012 каз 04.08.10_ДК-2020_Пр 4     11.05.11. ИКС 2" xfId="7028"/>
    <cellStyle name="_Приложение 02 русс на 16.04.2009 г. 1 сессия_Приложение 1-18 рус пост посл_Приложение рус_ноябрь РБ_Приложение_2010-2012 каз 04.08.10_ДК-2020_Пр 4     11.05.11. ИКС_Приложение_рус _2012-2014_29,30" xfId="2178"/>
    <cellStyle name="_Приложение 02 русс на 16.04.2009 г. 1 сессия_Приложение 1-18 рус пост посл_Приложение рус_ноябрь РБ_Приложение_2010-2012 каз 04.08.10_ДК-2020_Пр 4     11.05.11. ИКС_Приложение_рус _2012-2014_29,30 2" xfId="7029"/>
    <cellStyle name="_Приложение 02 русс на 16.04.2009 г. 1 сессия_Приложение 1-18 рус пост посл_Приложение рус_ноябрь РБ_Приложение_2010-2012 каз 04.08.10_ДК-2020_Приложение 4 русс,каз 16.03.11. посл" xfId="2179"/>
    <cellStyle name="_Приложение 02 русс на 16.04.2009 г. 1 сессия_Приложение 1-18 рус пост посл_Приложение рус_ноябрь РБ_Приложение_2010-2012 каз 04.08.10_ДК-2020_Приложение 4 русс,каз 16.03.11. посл 2" xfId="7030"/>
    <cellStyle name="_Приложение 02 русс на 16.04.2009 г. 1 сессия_Приложение 1-18 рус пост посл_Приложение рус_ноябрь РБ_Приложение_2010-2012 каз 04.08.10_ДК-2020_Приложение 4 русс,каз 16.03.11. посл_Приложение_рус _2012-2014_29,30" xfId="2180"/>
    <cellStyle name="_Приложение 02 русс на 16.04.2009 г. 1 сессия_Приложение 1-18 рус пост посл_Приложение рус_ноябрь РБ_Приложение_2010-2012 каз 04.08.10_ДК-2020_Приложение 4 русс,каз 16.03.11. посл_Приложение_рус _2012-2014_29,30 2" xfId="7031"/>
    <cellStyle name="_Приложение 02 русс на 16.04.2009 г. 1 сессия_Приложение 1-18 рус пост посл_Приложение рус_ноябрь РБ_Приложение_2010-2012 каз 04.08.10_ДК-2020_Приложение_реал_рус 2011-2013 Уточнение" xfId="2181"/>
    <cellStyle name="_Приложение 02 русс на 16.04.2009 г. 1 сессия_Приложение 1-18 рус пост посл_Приложение рус_ноябрь РБ_Приложение_2010-2012 каз 04.08.10_ДК-2020_Приложение_реал_рус 2011-2013 Уточнение 2" xfId="7032"/>
    <cellStyle name="_Приложение 02 русс на 16.04.2009 г. 1 сессия_Приложение 1-18 рус пост посл_Приложение рус_ноябрь РБ_Приложение_2010-2012 каз 04.08.10_ДК-2020_Приложение_реал_рус 2011-2013 Уточнение_Приложение_рус _2012-2014_29,30" xfId="2182"/>
    <cellStyle name="_Приложение 02 русс на 16.04.2009 г. 1 сессия_Приложение 1-18 рус пост посл_Приложение рус_ноябрь РБ_Приложение_2010-2012 каз 04.08.10_ДК-2020_Приложение_реал_рус 2011-2013 Уточнение_Приложение_рус _2012-2014_29,30 2" xfId="7033"/>
    <cellStyle name="_Приложение 02 русс на 16.04.2009 г. 1 сессия_Приложение 1-18 рус пост посл_Приложение рус_ноябрь РБ_Приложение_2010-2012 каз 04.08.10_ДК-2020_Приложение_рус _2012-2014_29,30" xfId="2183"/>
    <cellStyle name="_Приложение 02 русс на 16.04.2009 г. 1 сессия_Приложение 1-18 рус пост посл_Приложение рус_ноябрь РБ_Приложение_2010-2012 каз 04.08.10_ДК-2020_Приложение_рус _2012-2014_29,30 2" xfId="7034"/>
    <cellStyle name="_Приложение 02 русс на 16.04.2009 г. 1 сессия_Приложение 1-18 рус пост посл_Приложение рус_ноябрь РБ_Приложение_2010-2012 каз 04.08.10_ДК-2020_приложения 2012 рус" xfId="2184"/>
    <cellStyle name="_Приложение 02 русс на 16.04.2009 г. 1 сессия_Приложение 1-18 рус пост посл_Приложение рус_ноябрь РБ_Приложение_2010-2012 каз 04.08.10_ДК-2020_приложения 2012 рус 2" xfId="7035"/>
    <cellStyle name="_Приложение 02 русс на 16.04.2009 г. 1 сессия_Приложение 1-18 рус пост посл_Приложение рус_ноябрь РБ_Приложение_2010-2012 каз_март" xfId="2185"/>
    <cellStyle name="_Приложение 02 русс на 16.04.2009 г. 1 сессия_Приложение 1-18 рус пост посл_Приложение рус_ноябрь РБ_Приложение_2010-2012 каз_март 2" xfId="2186"/>
    <cellStyle name="_Приложение 02 русс на 16.04.2009 г. 1 сессия_Приложение 1-18 рус пост посл_Приложение рус_ноябрь РБ_Приложение_2010-2012 каз_март 2 2" xfId="7036"/>
    <cellStyle name="_Приложение 02 русс на 16.04.2009 г. 1 сессия_Приложение 1-18 рус пост посл_Приложение рус_ноябрь РБ_Приложение_2010-2012 каз_март 3" xfId="7037"/>
    <cellStyle name="_Приложение 02 русс на 16.04.2009 г. 1 сессия_Приложение 1-18 рус пост посл_Приложение рус_ноябрь РБ_Приложение_2010-2012 каз_март_Анализ" xfId="2187"/>
    <cellStyle name="_Приложение 02 русс на 16.04.2009 г. 1 сессия_Приложение 1-18 рус пост посл_Приложение рус_ноябрь РБ_Приложение_2010-2012 каз_март_Анализ 2" xfId="7038"/>
    <cellStyle name="_Приложение 02 русс на 16.04.2009 г. 1 сессия_Приложение 1-18 рус пост посл_Приложение рус_ноябрь РБ_Приложение_2010-2012 каз_март_Анализ 3.03.2011г." xfId="2188"/>
    <cellStyle name="_Приложение 02 русс на 16.04.2009 г. 1 сессия_Приложение 1-18 рус пост посл_Приложение рус_ноябрь РБ_Приложение_2010-2012 каз_март_Анализ 6.03.2011г." xfId="2189"/>
    <cellStyle name="_Приложение 02 русс на 16.04.2009 г. 1 сессия_Приложение 1-18 рус пост посл_Приложение рус_ноябрь РБ_Приложение_2010-2012 каз_март_Анализ 9.03.2011г." xfId="2190"/>
    <cellStyle name="_Приложение 02 русс на 16.04.2009 г. 1 сессия_Приложение 1-18 рус пост посл_Приложение рус_ноябрь РБ_Приложение_2010-2012 каз_март_Анализ_Приложение_рус _2012-2014_29,30" xfId="2191"/>
    <cellStyle name="_Приложение 02 русс на 16.04.2009 г. 1 сессия_Приложение 1-18 рус пост посл_Приложение рус_ноябрь РБ_Приложение_2010-2012 каз_март_Анализ_Приложение_рус _2012-2014_29,30 2" xfId="7039"/>
    <cellStyle name="_Приложение 02 русс на 16.04.2009 г. 1 сессия_Приложение 1-18 рус пост посл_Приложение рус_ноябрь РБ_Приложение_2010-2012 каз_март_Пр 4     11.05.11. ИКС" xfId="2192"/>
    <cellStyle name="_Приложение 02 русс на 16.04.2009 г. 1 сессия_Приложение 1-18 рус пост посл_Приложение рус_ноябрь РБ_Приложение_2010-2012 каз_март_Пр 4     11.05.11. ИКС 2" xfId="7040"/>
    <cellStyle name="_Приложение 02 русс на 16.04.2009 г. 1 сессия_Приложение 1-18 рус пост посл_Приложение рус_ноябрь РБ_Приложение_2010-2012 каз_март_Пр 4     11.05.11. ИКС_Приложение_рус _2012-2014_29,30" xfId="2193"/>
    <cellStyle name="_Приложение 02 русс на 16.04.2009 г. 1 сессия_Приложение 1-18 рус пост посл_Приложение рус_ноябрь РБ_Приложение_2010-2012 каз_март_Пр 4     11.05.11. ИКС_Приложение_рус _2012-2014_29,30 2" xfId="7041"/>
    <cellStyle name="_Приложение 02 русс на 16.04.2009 г. 1 сессия_Приложение 1-18 рус пост посл_Приложение рус_ноябрь РБ_Приложение_2010-2012 каз_март_Приложение 4 русс,каз 16.03.11. посл" xfId="2194"/>
    <cellStyle name="_Приложение 02 русс на 16.04.2009 г. 1 сессия_Приложение 1-18 рус пост посл_Приложение рус_ноябрь РБ_Приложение_2010-2012 каз_март_Приложение 4 русс,каз 16.03.11. посл 2" xfId="7042"/>
    <cellStyle name="_Приложение 02 русс на 16.04.2009 г. 1 сессия_Приложение 1-18 рус пост посл_Приложение рус_ноябрь РБ_Приложение_2010-2012 каз_март_Приложение 4 русс,каз 16.03.11. посл_Приложение_рус _2012-2014_29,30" xfId="2195"/>
    <cellStyle name="_Приложение 02 русс на 16.04.2009 г. 1 сессия_Приложение 1-18 рус пост посл_Приложение рус_ноябрь РБ_Приложение_2010-2012 каз_март_Приложение 4 русс,каз 16.03.11. посл_Приложение_рус _2012-2014_29,30 2" xfId="7043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" xfId="2196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 2" xfId="7044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Анализ" xfId="2197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Анализ 2" xfId="7045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Анализ 3.03.2011г." xfId="2198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Анализ 6.03.2011г." xfId="2199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Анализ 9.03.2011г." xfId="2200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Анализ_Приложение_рус _2012-2014_29,30" xfId="2201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Анализ_Приложение_рус _2012-2014_29,30 2" xfId="7046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Пр 4     11.05.11. ИКС" xfId="2202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Пр 4     11.05.11. ИКС 2" xfId="7047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Пр 4     11.05.11. ИКС_Приложение_рус _2012-2014_29,30" xfId="2203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Пр 4     11.05.11. ИКС_Приложение_рус _2012-2014_29,30 2" xfId="7048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Приложение 4 русс,каз 16.03.11. посл" xfId="2204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Приложение 4 русс,каз 16.03.11. посл 2" xfId="7049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Приложение 4 русс,каз 16.03.11. посл_Приложение_рус _2012-2014_29,30" xfId="2205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Приложение 4 русс,каз 16.03.11. посл_Приложение_рус _2012-2014_29,30 2" xfId="7050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Приложение_реал_рус 2011-2013 Уточнение" xfId="2206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Приложение_реал_рус 2011-2013 Уточнение 2" xfId="7051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Приложение_реал_рус 2011-2013 Уточнение_Приложение_рус _2012-2014_29,30" xfId="2207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Приложение_реал_рус 2011-2013 Уточнение_Приложение_рус _2012-2014_29,30 2" xfId="7052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Приложение_рус _2012-2014_29,30" xfId="2208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Приложение_рус _2012-2014_29,30 2" xfId="7053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приложения 2012 рус" xfId="2209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приложения 2012 рус 2" xfId="7054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" xfId="2210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 2" xfId="7055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Анализ" xfId="2211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Анализ 2" xfId="7056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Анализ 3.03.2011г." xfId="2212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Анализ 6.03.2011г." xfId="2213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Анализ 9.03.2011г." xfId="2214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Анализ_Приложение_рус _2012-2014_29,30" xfId="2215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Анализ_Приложение_рус _2012-2014_29,30 2" xfId="7057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Пр 4     11.05.11. ИКС" xfId="2216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Пр 4     11.05.11. ИКС 2" xfId="7058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Пр 4     11.05.11. ИКС_Приложение_рус _2012-2014_29,30" xfId="2217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Пр 4     11.05.11. ИКС_Приложение_рус _2012-2014_29,30 2" xfId="7059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Приложение 4 русс,каз 16.03.11. посл" xfId="2218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Приложение 4 русс,каз 16.03.11. посл 2" xfId="7060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Приложение 4 русс,каз 16.03.11. посл_Приложение_рус _2012-2014_29,30" xfId="2219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Приложение 4 русс,каз 16.03.11. посл_Приложение_рус _2012-2014_29,30 2" xfId="7061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Приложение_реал_рус 2011-2013 Уточнение" xfId="2220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Приложение_реал_рус 2011-2013 Уточнение 2" xfId="7062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Приложение_реал_рус 2011-2013 Уточнение_Приложение_рус _2012-2014_29,30" xfId="2221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Приложение_реал_рус 2011-2013 Уточнение_Приложение_рус _2012-2014_29,30 2" xfId="7063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Приложение_рус _2012-2014_29,30" xfId="2222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Приложение_рус _2012-2014_29,30 2" xfId="7064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приложения 2012 рус" xfId="2223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приложения 2012 рус 2" xfId="7065"/>
    <cellStyle name="_Приложение 02 русс на 16.04.2009 г. 1 сессия_Приложение 1-18 рус пост посл_Приложение рус_ноябрь РБ_Приложение_2010-2012 каз_март_Приложение_реал_рус 2011-2013 Уточнение" xfId="2224"/>
    <cellStyle name="_Приложение 02 русс на 16.04.2009 г. 1 сессия_Приложение 1-18 рус пост посл_Приложение рус_ноябрь РБ_Приложение_2010-2012 каз_март_Приложение_реал_рус 2011-2013 Уточнение 2" xfId="7066"/>
    <cellStyle name="_Приложение 02 русс на 16.04.2009 г. 1 сессия_Приложение 1-18 рус пост посл_Приложение рус_ноябрь РБ_Приложение_2010-2012 каз_март_Приложение_реал_рус 2011-2013 Уточнение_Приложение_рус _2012-2014_29,30" xfId="2225"/>
    <cellStyle name="_Приложение 02 русс на 16.04.2009 г. 1 сессия_Приложение 1-18 рус пост посл_Приложение рус_ноябрь РБ_Приложение_2010-2012 каз_март_Приложение_реал_рус 2011-2013 Уточнение_Приложение_рус _2012-2014_29,30 2" xfId="7067"/>
    <cellStyle name="_Приложение 02 русс на 16.04.2009 г. 1 сессия_Приложение 1-18 рус пост посл_Приложение рус_ноябрь РБ_Приложение_2010-2012 каз_март_Приложение_рус _2012-2014_29,30" xfId="2226"/>
    <cellStyle name="_Приложение 02 русс на 16.04.2009 г. 1 сессия_Приложение 1-18 рус пост посл_Приложение рус_ноябрь РБ_Приложение_2010-2012 каз_март_Приложение_рус _2012-2014_29,30 2" xfId="7068"/>
    <cellStyle name="_Приложение 02 русс на 16.04.2009 г. 1 сессия_Приложение 1-18 рус пост посл_Приложение рус_ноябрь РБ_Приложение_2010-2012 каз_март_приложения 2012 рус" xfId="2227"/>
    <cellStyle name="_Приложение 02 русс на 16.04.2009 г. 1 сессия_Приложение 1-18 рус пост посл_Приложение рус_ноябрь РБ_Приложение_2010-2012 каз_март_приложения 2012 рус 2" xfId="7069"/>
    <cellStyle name="_Приложение 02 русс на 16.04.2009 г. 1 сессия_Приложение 1-18 рус пост посл_Приложение рус_ноябрь РБ_Приложение_2010-2012 рус  КОРРЕКТИРОВКА" xfId="2228"/>
    <cellStyle name="_Приложение 02 русс на 16.04.2009 г. 1 сессия_Приложение 1-18 рус пост посл_Приложение рус_ноябрь РБ_Приложение_2010-2012 рус  КОРРЕКТИРОВКА 2" xfId="7070"/>
    <cellStyle name="_Приложение 02 русс на 16.04.2009 г. 1 сессия_Приложение 1-18 рус пост посл_Приложение рус_ноябрь РБ_Приложение_2010-2012 рус  КОРРЕКТИРОВКА_Анализ" xfId="2229"/>
    <cellStyle name="_Приложение 02 русс на 16.04.2009 г. 1 сессия_Приложение 1-18 рус пост посл_Приложение рус_ноябрь РБ_Приложение_2010-2012 рус  КОРРЕКТИРОВКА_Анализ 2" xfId="7071"/>
    <cellStyle name="_Приложение 02 русс на 16.04.2009 г. 1 сессия_Приложение 1-18 рус пост посл_Приложение рус_ноябрь РБ_Приложение_2010-2012 рус  КОРРЕКТИРОВКА_Анализ 3.03.2011г." xfId="2230"/>
    <cellStyle name="_Приложение 02 русс на 16.04.2009 г. 1 сессия_Приложение 1-18 рус пост посл_Приложение рус_ноябрь РБ_Приложение_2010-2012 рус  КОРРЕКТИРОВКА_Анализ 6.03.2011г." xfId="2231"/>
    <cellStyle name="_Приложение 02 русс на 16.04.2009 г. 1 сессия_Приложение 1-18 рус пост посл_Приложение рус_ноябрь РБ_Приложение_2010-2012 рус  КОРРЕКТИРОВКА_Анализ 9.03.2011г." xfId="2232"/>
    <cellStyle name="_Приложение 02 русс на 16.04.2009 г. 1 сессия_Приложение 1-18 рус пост посл_Приложение рус_ноябрь РБ_Приложение_2010-2012 рус  КОРРЕКТИРОВКА_Анализ_Приложение_рус _2012-2014_29,30" xfId="2233"/>
    <cellStyle name="_Приложение 02 русс на 16.04.2009 г. 1 сессия_Приложение 1-18 рус пост посл_Приложение рус_ноябрь РБ_Приложение_2010-2012 рус  КОРРЕКТИРОВКА_Анализ_Приложение_рус _2012-2014_29,30 2" xfId="7072"/>
    <cellStyle name="_Приложение 02 русс на 16.04.2009 г. 1 сессия_Приложение 1-18 рус пост посл_Приложение рус_ноябрь РБ_Приложение_2010-2012 рус  КОРРЕКТИРОВКА_Пр 4     11.05.11. ИКС" xfId="2234"/>
    <cellStyle name="_Приложение 02 русс на 16.04.2009 г. 1 сессия_Приложение 1-18 рус пост посл_Приложение рус_ноябрь РБ_Приложение_2010-2012 рус  КОРРЕКТИРОВКА_Пр 4     11.05.11. ИКС 2" xfId="7073"/>
    <cellStyle name="_Приложение 02 русс на 16.04.2009 г. 1 сессия_Приложение 1-18 рус пост посл_Приложение рус_ноябрь РБ_Приложение_2010-2012 рус  КОРРЕКТИРОВКА_Пр 4     11.05.11. ИКС_Приложение_рус _2012-2014_29,30" xfId="2235"/>
    <cellStyle name="_Приложение 02 русс на 16.04.2009 г. 1 сессия_Приложение 1-18 рус пост посл_Приложение рус_ноябрь РБ_Приложение_2010-2012 рус  КОРРЕКТИРОВКА_Пр 4     11.05.11. ИКС_Приложение_рус _2012-2014_29,30 2" xfId="7074"/>
    <cellStyle name="_Приложение 02 русс на 16.04.2009 г. 1 сессия_Приложение 1-18 рус пост посл_Приложение рус_ноябрь РБ_Приложение_2010-2012 рус  КОРРЕКТИРОВКА_Приложение 4 русс,каз 16.03.11. посл" xfId="2236"/>
    <cellStyle name="_Приложение 02 русс на 16.04.2009 г. 1 сессия_Приложение 1-18 рус пост посл_Приложение рус_ноябрь РБ_Приложение_2010-2012 рус  КОРРЕКТИРОВКА_Приложение 4 русс,каз 16.03.11. посл 2" xfId="7075"/>
    <cellStyle name="_Приложение 02 русс на 16.04.2009 г. 1 сессия_Приложение 1-18 рус пост посл_Приложение рус_ноябрь РБ_Приложение_2010-2012 рус  КОРРЕКТИРОВКА_Приложение 4 русс,каз 16.03.11. посл_Приложение_рус _2012-2014_29,30" xfId="2237"/>
    <cellStyle name="_Приложение 02 русс на 16.04.2009 г. 1 сессия_Приложение 1-18 рус пост посл_Приложение рус_ноябрь РБ_Приложение_2010-2012 рус  КОРРЕКТИРОВКА_Приложение 4 русс,каз 16.03.11. посл_Приложение_рус _2012-2014_29,30 2" xfId="7076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" xfId="2238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 2" xfId="7077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Анализ" xfId="2239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Анализ 2" xfId="7078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Анализ 3.03.2011г." xfId="2240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Анализ 6.03.2011г." xfId="2241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Анализ 9.03.2011г." xfId="2242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Анализ_Приложение_рус _2012-2014_29,30" xfId="2243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Анализ_Приложение_рус _2012-2014_29,30 2" xfId="7079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Пр 4     11.05.11. ИКС" xfId="2244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Пр 4     11.05.11. ИКС 2" xfId="7080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Пр 4     11.05.11. ИКС_Приложение_рус _2012-2014_29,30" xfId="2245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Пр 4     11.05.11. ИКС_Приложение_рус _2012-2014_29,30 2" xfId="7081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Приложение 4 русс,каз 16.03.11. посл" xfId="2246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Приложение 4 русс,каз 16.03.11. посл 2" xfId="7082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Приложение 4 русс,каз 16.03.11. посл_Приложение_рус _2012-2014_29,30" xfId="2247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Приложение 4 русс,каз 16.03.11. посл_Приложение_рус _2012-2014_29,30 2" xfId="7083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Приложение_реал_рус 2011-2013 Уточнение" xfId="2248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Приложение_реал_рус 2011-2013 Уточнение 2" xfId="7084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Приложение_реал_рус 2011-2013 Уточнение_Приложение_рус _2012-2014_29,30" xfId="2249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Приложение_реал_рус 2011-2013 Уточнение_Приложение_рус _2012-2014_29,30 2" xfId="7085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Приложение_рус _2012-2014_29,30" xfId="2250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Приложение_рус _2012-2014_29,30 2" xfId="7086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приложения 2012 рус" xfId="2251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приложения 2012 рус 2" xfId="7087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" xfId="2252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 2" xfId="7088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Анализ" xfId="2253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Анализ 2" xfId="7089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Анализ 3.03.2011г." xfId="2254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Анализ 6.03.2011г." xfId="2255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Анализ 9.03.2011г." xfId="2256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Анализ_Приложение_рус _2012-2014_29,30" xfId="2257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Анализ_Приложение_рус _2012-2014_29,30 2" xfId="7090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Пр 4     11.05.11. ИКС" xfId="2258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Пр 4     11.05.11. ИКС 2" xfId="7091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Пр 4     11.05.11. ИКС_Приложение_рус _2012-2014_29,30" xfId="2259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Пр 4     11.05.11. ИКС_Приложение_рус _2012-2014_29,30 2" xfId="7092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Приложение 4 русс,каз 16.03.11. посл" xfId="2260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Приложение 4 русс,каз 16.03.11. посл 2" xfId="7093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Приложение 4 русс,каз 16.03.11. посл_Приложение_рус _2012-2014_29,30" xfId="2261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Приложение 4 русс,каз 16.03.11. посл_Приложение_рус _2012-2014_29,30 2" xfId="7094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Приложение_реал_рус 2011-2013 Уточнение" xfId="2262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Приложение_реал_рус 2011-2013 Уточнение 2" xfId="7095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Приложение_реал_рус 2011-2013 Уточнение_Приложение_рус _2012-2014_29,30" xfId="2263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Приложение_реал_рус 2011-2013 Уточнение_Приложение_рус _2012-2014_29,30 2" xfId="7096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Приложение_рус _2012-2014_29,30" xfId="2264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Приложение_рус _2012-2014_29,30 2" xfId="7097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приложения 2012 рус" xfId="2265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приложения 2012 рус 2" xfId="7098"/>
    <cellStyle name="_Приложение 02 русс на 16.04.2009 г. 1 сессия_Приложение 1-18 рус пост посл_Приложение рус_ноябрь РБ_Приложение_2010-2012 рус  КОРРЕКТИРОВКА_Приложение_реал_рус 2011-2013 Уточнение" xfId="2266"/>
    <cellStyle name="_Приложение 02 русс на 16.04.2009 г. 1 сессия_Приложение 1-18 рус пост посл_Приложение рус_ноябрь РБ_Приложение_2010-2012 рус  КОРРЕКТИРОВКА_Приложение_реал_рус 2011-2013 Уточнение 2" xfId="7099"/>
    <cellStyle name="_Приложение 02 русс на 16.04.2009 г. 1 сессия_Приложение 1-18 рус пост посл_Приложение рус_ноябрь РБ_Приложение_2010-2012 рус  КОРРЕКТИРОВКА_Приложение_реал_рус 2011-2013 Уточнение_Приложение_рус _2012-2014_29,30" xfId="2267"/>
    <cellStyle name="_Приложение 02 русс на 16.04.2009 г. 1 сессия_Приложение 1-18 рус пост посл_Приложение рус_ноябрь РБ_Приложение_2010-2012 рус  КОРРЕКТИРОВКА_Приложение_реал_рус 2011-2013 Уточнение_Приложение_рус _2012-2014_29,30 2" xfId="7100"/>
    <cellStyle name="_Приложение 02 русс на 16.04.2009 г. 1 сессия_Приложение 1-18 рус пост посл_Приложение рус_ноябрь РБ_Приложение_2010-2012 рус  КОРРЕКТИРОВКА_Приложение_рус _2012-2014_29,30" xfId="2268"/>
    <cellStyle name="_Приложение 02 русс на 16.04.2009 г. 1 сессия_Приложение 1-18 рус пост посл_Приложение рус_ноябрь РБ_Приложение_2010-2012 рус  КОРРЕКТИРОВКА_Приложение_рус _2012-2014_29,30 2" xfId="7101"/>
    <cellStyle name="_Приложение 02 русс на 16.04.2009 г. 1 сессия_Приложение 1-18 рус пост посл_Приложение рус_ноябрь РБ_Приложение_2010-2012 рус  КОРРЕКТИРОВКА_приложения 2012 рус" xfId="2269"/>
    <cellStyle name="_Приложение 02 русс на 16.04.2009 г. 1 сессия_Приложение 1-18 рус пост посл_Приложение рус_ноябрь РБ_Приложение_2010-2012 рус  КОРРЕКТИРОВКА_приложения 2012 рус 2" xfId="7102"/>
    <cellStyle name="_Приложение 02 русс на 16.04.2009 г. 1 сессия_Приложение 1-18 рус пост посл_Приложение рус_ноябрь РБ_Приложение_2010-2012 рус 04.08.10" xfId="2270"/>
    <cellStyle name="_Приложение 02 русс на 16.04.2009 г. 1 сессия_Приложение 1-18 рус пост посл_Приложение рус_ноябрь РБ_Приложение_2010-2012 рус 04.08.10 2" xfId="7103"/>
    <cellStyle name="_Приложение 02 русс на 16.04.2009 г. 1 сессия_Приложение 1-18 рус пост посл_Приложение рус_ноябрь РБ_Приложение_2010-2012 рус 04.08.10_Анализ" xfId="2271"/>
    <cellStyle name="_Приложение 02 русс на 16.04.2009 г. 1 сессия_Приложение 1-18 рус пост посл_Приложение рус_ноябрь РБ_Приложение_2010-2012 рус 04.08.10_Анализ 2" xfId="7104"/>
    <cellStyle name="_Приложение 02 русс на 16.04.2009 г. 1 сессия_Приложение 1-18 рус пост посл_Приложение рус_ноябрь РБ_Приложение_2010-2012 рус 04.08.10_Анализ 3.03.2011г." xfId="2272"/>
    <cellStyle name="_Приложение 02 русс на 16.04.2009 г. 1 сессия_Приложение 1-18 рус пост посл_Приложение рус_ноябрь РБ_Приложение_2010-2012 рус 04.08.10_Анализ 6.03.2011г." xfId="2273"/>
    <cellStyle name="_Приложение 02 русс на 16.04.2009 г. 1 сессия_Приложение 1-18 рус пост посл_Приложение рус_ноябрь РБ_Приложение_2010-2012 рус 04.08.10_Анализ 9.03.2011г." xfId="2274"/>
    <cellStyle name="_Приложение 02 русс на 16.04.2009 г. 1 сессия_Приложение 1-18 рус пост посл_Приложение рус_ноябрь РБ_Приложение_2010-2012 рус 04.08.10_Анализ_Приложение_рус _2012-2014_29,30" xfId="2275"/>
    <cellStyle name="_Приложение 02 русс на 16.04.2009 г. 1 сессия_Приложение 1-18 рус пост посл_Приложение рус_ноябрь РБ_Приложение_2010-2012 рус 04.08.10_Анализ_Приложение_рус _2012-2014_29,30 2" xfId="7105"/>
    <cellStyle name="_Приложение 02 русс на 16.04.2009 г. 1 сессия_Приложение 1-18 рус пост посл_Приложение рус_ноябрь РБ_Приложение_2010-2012 рус 04.08.10_Пр 4     11.05.11. ИКС" xfId="2276"/>
    <cellStyle name="_Приложение 02 русс на 16.04.2009 г. 1 сессия_Приложение 1-18 рус пост посл_Приложение рус_ноябрь РБ_Приложение_2010-2012 рус 04.08.10_Пр 4     11.05.11. ИКС 2" xfId="7106"/>
    <cellStyle name="_Приложение 02 русс на 16.04.2009 г. 1 сессия_Приложение 1-18 рус пост посл_Приложение рус_ноябрь РБ_Приложение_2010-2012 рус 04.08.10_Пр 4     11.05.11. ИКС_Приложение_рус _2012-2014_29,30" xfId="2277"/>
    <cellStyle name="_Приложение 02 русс на 16.04.2009 г. 1 сессия_Приложение 1-18 рус пост посл_Приложение рус_ноябрь РБ_Приложение_2010-2012 рус 04.08.10_Пр 4     11.05.11. ИКС_Приложение_рус _2012-2014_29,30 2" xfId="7107"/>
    <cellStyle name="_Приложение 02 русс на 16.04.2009 г. 1 сессия_Приложение 1-18 рус пост посл_Приложение рус_ноябрь РБ_Приложение_2010-2012 рус 04.08.10_Приложение 4 русс,каз 16.03.11. посл" xfId="2278"/>
    <cellStyle name="_Приложение 02 русс на 16.04.2009 г. 1 сессия_Приложение 1-18 рус пост посл_Приложение рус_ноябрь РБ_Приложение_2010-2012 рус 04.08.10_Приложение 4 русс,каз 16.03.11. посл 2" xfId="7108"/>
    <cellStyle name="_Приложение 02 русс на 16.04.2009 г. 1 сессия_Приложение 1-18 рус пост посл_Приложение рус_ноябрь РБ_Приложение_2010-2012 рус 04.08.10_Приложение 4 русс,каз 16.03.11. посл_Приложение_рус _2012-2014_29,30" xfId="2279"/>
    <cellStyle name="_Приложение 02 русс на 16.04.2009 г. 1 сессия_Приложение 1-18 рус пост посл_Приложение рус_ноябрь РБ_Приложение_2010-2012 рус 04.08.10_Приложение 4 русс,каз 16.03.11. посл_Приложение_рус _2012-2014_29,30 2" xfId="7109"/>
    <cellStyle name="_Приложение 02 русс на 16.04.2009 г. 1 сессия_Приложение 1-18 рус пост посл_Приложение рус_ноябрь РБ_Приложение_2010-2012 рус 04.08.10_Приложение_реал_рус 2011-2013 Уточнение" xfId="2280"/>
    <cellStyle name="_Приложение 02 русс на 16.04.2009 г. 1 сессия_Приложение 1-18 рус пост посл_Приложение рус_ноябрь РБ_Приложение_2010-2012 рус 04.08.10_Приложение_реал_рус 2011-2013 Уточнение 2" xfId="7110"/>
    <cellStyle name="_Приложение 02 русс на 16.04.2009 г. 1 сессия_Приложение 1-18 рус пост посл_Приложение рус_ноябрь РБ_Приложение_2010-2012 рус 04.08.10_Приложение_реал_рус 2011-2013 Уточнение_Приложение_рус _2012-2014_29,30" xfId="2281"/>
    <cellStyle name="_Приложение 02 русс на 16.04.2009 г. 1 сессия_Приложение 1-18 рус пост посл_Приложение рус_ноябрь РБ_Приложение_2010-2012 рус 04.08.10_Приложение_реал_рус 2011-2013 Уточнение_Приложение_рус _2012-2014_29,30 2" xfId="7111"/>
    <cellStyle name="_Приложение 02 русс на 16.04.2009 г. 1 сессия_Приложение 1-18 рус пост посл_Приложение рус_ноябрь РБ_Приложение_2010-2012 рус 04.08.10_Приложение_рус _2012-2014_29,30" xfId="2282"/>
    <cellStyle name="_Приложение 02 русс на 16.04.2009 г. 1 сессия_Приложение 1-18 рус пост посл_Приложение рус_ноябрь РБ_Приложение_2010-2012 рус 04.08.10_Приложение_рус _2012-2014_29,30 2" xfId="7112"/>
    <cellStyle name="_Приложение 02 русс на 16.04.2009 г. 1 сессия_Приложение 1-18 рус пост посл_Приложение рус_ноябрь РБ_Приложение_2010-2012 рус 04.08.10_приложения 2012 рус" xfId="2283"/>
    <cellStyle name="_Приложение 02 русс на 16.04.2009 г. 1 сессия_Приложение 1-18 рус пост посл_Приложение рус_ноябрь РБ_Приложение_2010-2012 рус 04.08.10_приложения 2012 рус 2" xfId="7113"/>
    <cellStyle name="_Приложение 02 русс на 16.04.2009 г. 1 сессия_Приложение 1-18 рус пост посл_Приложение рус_ноябрь РБ_Приложение_2010-2012 рус март" xfId="2284"/>
    <cellStyle name="_Приложение 02 русс на 16.04.2009 г. 1 сессия_Приложение 1-18 рус пост посл_Приложение рус_ноябрь РБ_Приложение_2010-2012 рус март 2" xfId="7114"/>
    <cellStyle name="_Приложение 02 русс на 16.04.2009 г. 1 сессия_Приложение 1-18 рус пост посл_Приложение рус_ноябрь РБ_Приложение_2010-2012 рус март_Анализ" xfId="2285"/>
    <cellStyle name="_Приложение 02 русс на 16.04.2009 г. 1 сессия_Приложение 1-18 рус пост посл_Приложение рус_ноябрь РБ_Приложение_2010-2012 рус март_Анализ 2" xfId="7115"/>
    <cellStyle name="_Приложение 02 русс на 16.04.2009 г. 1 сессия_Приложение 1-18 рус пост посл_Приложение рус_ноябрь РБ_Приложение_2010-2012 рус март_Анализ 3.03.2011г." xfId="2286"/>
    <cellStyle name="_Приложение 02 русс на 16.04.2009 г. 1 сессия_Приложение 1-18 рус пост посл_Приложение рус_ноябрь РБ_Приложение_2010-2012 рус март_Анализ 6.03.2011г." xfId="2287"/>
    <cellStyle name="_Приложение 02 русс на 16.04.2009 г. 1 сессия_Приложение 1-18 рус пост посл_Приложение рус_ноябрь РБ_Приложение_2010-2012 рус март_Анализ 9.03.2011г." xfId="2288"/>
    <cellStyle name="_Приложение 02 русс на 16.04.2009 г. 1 сессия_Приложение 1-18 рус пост посл_Приложение рус_ноябрь РБ_Приложение_2010-2012 рус март_Анализ_Приложение_рус _2012-2014_29,30" xfId="2289"/>
    <cellStyle name="_Приложение 02 русс на 16.04.2009 г. 1 сессия_Приложение 1-18 рус пост посл_Приложение рус_ноябрь РБ_Приложение_2010-2012 рус март_Анализ_Приложение_рус _2012-2014_29,30 2" xfId="7116"/>
    <cellStyle name="_Приложение 02 русс на 16.04.2009 г. 1 сессия_Приложение 1-18 рус пост посл_Приложение рус_ноябрь РБ_Приложение_2010-2012 рус март_Пр 4     11.05.11. ИКС" xfId="2290"/>
    <cellStyle name="_Приложение 02 русс на 16.04.2009 г. 1 сессия_Приложение 1-18 рус пост посл_Приложение рус_ноябрь РБ_Приложение_2010-2012 рус март_Пр 4     11.05.11. ИКС 2" xfId="7117"/>
    <cellStyle name="_Приложение 02 русс на 16.04.2009 г. 1 сессия_Приложение 1-18 рус пост посл_Приложение рус_ноябрь РБ_Приложение_2010-2012 рус март_Пр 4     11.05.11. ИКС_Приложение_рус _2012-2014_29,30" xfId="2291"/>
    <cellStyle name="_Приложение 02 русс на 16.04.2009 г. 1 сессия_Приложение 1-18 рус пост посл_Приложение рус_ноябрь РБ_Приложение_2010-2012 рус март_Пр 4     11.05.11. ИКС_Приложение_рус _2012-2014_29,30 2" xfId="7118"/>
    <cellStyle name="_Приложение 02 русс на 16.04.2009 г. 1 сессия_Приложение 1-18 рус пост посл_Приложение рус_ноябрь РБ_Приложение_2010-2012 рус март_Приложение 4 русс,каз 16.03.11. посл" xfId="2292"/>
    <cellStyle name="_Приложение 02 русс на 16.04.2009 г. 1 сессия_Приложение 1-18 рус пост посл_Приложение рус_ноябрь РБ_Приложение_2010-2012 рус март_Приложение 4 русс,каз 16.03.11. посл 2" xfId="7119"/>
    <cellStyle name="_Приложение 02 русс на 16.04.2009 г. 1 сессия_Приложение 1-18 рус пост посл_Приложение рус_ноябрь РБ_Приложение_2010-2012 рус март_Приложение 4 русс,каз 16.03.11. посл_Приложение_рус _2012-2014_29,30" xfId="2293"/>
    <cellStyle name="_Приложение 02 русс на 16.04.2009 г. 1 сессия_Приложение 1-18 рус пост посл_Приложение рус_ноябрь РБ_Приложение_2010-2012 рус март_Приложение 4 русс,каз 16.03.11. посл_Приложение_рус _2012-2014_29,30 2" xfId="7120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" xfId="2294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 2" xfId="7121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Анализ" xfId="2295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Анализ 2" xfId="7122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Анализ 3.03.2011г." xfId="2296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Анализ 6.03.2011г." xfId="2297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Анализ 9.03.2011г." xfId="2298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Анализ_Приложение_рус _2012-2014_29,30" xfId="2299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Анализ_Приложение_рус _2012-2014_29,30 2" xfId="7123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Пр 4     11.05.11. ИКС" xfId="2300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Пр 4     11.05.11. ИКС 2" xfId="7124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Пр 4     11.05.11. ИКС_Приложение_рус _2012-2014_29,30" xfId="2301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Пр 4     11.05.11. ИКС_Приложение_рус _2012-2014_29,30 2" xfId="7125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Приложение 4 русс,каз 16.03.11. посл" xfId="2302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Приложение 4 русс,каз 16.03.11. посл 2" xfId="7126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Приложение 4 русс,каз 16.03.11. посл_Приложение_рус _2012-2014_29,30" xfId="2303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Приложение 4 русс,каз 16.03.11. посл_Приложение_рус _2012-2014_29,30 2" xfId="7127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Приложение_реал_рус 2011-2013 Уточнение" xfId="2304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Приложение_реал_рус 2011-2013 Уточнение 2" xfId="7128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Приложение_реал_рус 2011-2013 Уточнение_Приложение_рус _2012-2014_29,30" xfId="2305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Приложение_реал_рус 2011-2013 Уточнение_Приложение_рус _2012-2014_29,30 2" xfId="7129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Приложение_рус _2012-2014_29,30" xfId="2306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Приложение_рус _2012-2014_29,30 2" xfId="7130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приложения 2012 рус" xfId="2307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приложения 2012 рус 2" xfId="7131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" xfId="2308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 2" xfId="7132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Анализ" xfId="2309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Анализ 2" xfId="7133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Анализ 3.03.2011г." xfId="2310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Анализ 6.03.2011г." xfId="2311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Анализ 9.03.2011г." xfId="2312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Анализ_Приложение_рус _2012-2014_29,30" xfId="2313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Анализ_Приложение_рус _2012-2014_29,30 2" xfId="7134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Пр 4     11.05.11. ИКС" xfId="2314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Пр 4     11.05.11. ИКС 2" xfId="7135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Пр 4     11.05.11. ИКС_Приложение_рус _2012-2014_29,30" xfId="2315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Пр 4     11.05.11. ИКС_Приложение_рус _2012-2014_29,30 2" xfId="7136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Приложение 4 русс,каз 16.03.11. посл" xfId="2316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Приложение 4 русс,каз 16.03.11. посл 2" xfId="7137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Приложение 4 русс,каз 16.03.11. посл_Приложение_рус _2012-2014_29,30" xfId="2317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Приложение 4 русс,каз 16.03.11. посл_Приложение_рус _2012-2014_29,30 2" xfId="7138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Приложение_реал_рус 2011-2013 Уточнение" xfId="2318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Приложение_реал_рус 2011-2013 Уточнение 2" xfId="7139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Приложение_реал_рус 2011-2013 Уточнение_Приложение_рус _2012-2014_29,30" xfId="2319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Приложение_реал_рус 2011-2013 Уточнение_Приложение_рус _2012-2014_29,30 2" xfId="7140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Приложение_рус _2012-2014_29,30" xfId="2320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Приложение_рус _2012-2014_29,30 2" xfId="7141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приложения 2012 рус" xfId="2321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приложения 2012 рус 2" xfId="7142"/>
    <cellStyle name="_Приложение 02 русс на 16.04.2009 г. 1 сессия_Приложение 1-18 рус пост посл_Приложение рус_ноябрь РБ_Приложение_2010-2012 рус март_Приложение_реал_рус 2011-2013 Уточнение" xfId="2322"/>
    <cellStyle name="_Приложение 02 русс на 16.04.2009 г. 1 сессия_Приложение 1-18 рус пост посл_Приложение рус_ноябрь РБ_Приложение_2010-2012 рус март_Приложение_реал_рус 2011-2013 Уточнение 2" xfId="7143"/>
    <cellStyle name="_Приложение 02 русс на 16.04.2009 г. 1 сессия_Приложение 1-18 рус пост посл_Приложение рус_ноябрь РБ_Приложение_2010-2012 рус март_Приложение_реал_рус 2011-2013 Уточнение_Приложение_рус _2012-2014_29,30" xfId="2323"/>
    <cellStyle name="_Приложение 02 русс на 16.04.2009 г. 1 сессия_Приложение 1-18 рус пост посл_Приложение рус_ноябрь РБ_Приложение_2010-2012 рус март_Приложение_реал_рус 2011-2013 Уточнение_Приложение_рус _2012-2014_29,30 2" xfId="7144"/>
    <cellStyle name="_Приложение 02 русс на 16.04.2009 г. 1 сессия_Приложение 1-18 рус пост посл_Приложение рус_ноябрь РБ_Приложение_2010-2012 рус март_Приложение_рус _2012-2014_29,30" xfId="2324"/>
    <cellStyle name="_Приложение 02 русс на 16.04.2009 г. 1 сессия_Приложение 1-18 рус пост посл_Приложение рус_ноябрь РБ_Приложение_2010-2012 рус март_Приложение_рус _2012-2014_29,30 2" xfId="7145"/>
    <cellStyle name="_Приложение 02 русс на 16.04.2009 г. 1 сессия_Приложение 1-18 рус пост посл_Приложение рус_ноябрь РБ_Приложение_2010-2012 рус март_приложения 2012 рус" xfId="2325"/>
    <cellStyle name="_Приложение 02 русс на 16.04.2009 г. 1 сессия_Приложение 1-18 рус пост посл_Приложение рус_ноябрь РБ_Приложение_2010-2012 рус март_приложения 2012 рус 2" xfId="7146"/>
    <cellStyle name="_Приложение 02 русс на 16.04.2009 г. 1 сессия_Приложение 1-18 рус пост посл_Приложение рус_ноябрь РБ_Приложение_пост_каз_авг" xfId="2326"/>
    <cellStyle name="_Приложение 02 русс на 16.04.2009 г. 1 сессия_Приложение 1-18 рус пост посл_Приложение рус_ноябрь РБ_Приложение_пост_каз_авг 2" xfId="7147"/>
    <cellStyle name="_Приложение 02 русс на 16.04.2009 г. 1 сессия_Приложение 1-18 рус пост посл_Приложение рус_ноябрь РБ_Приложение_пост_каз_авг_Анализ" xfId="2327"/>
    <cellStyle name="_Приложение 02 русс на 16.04.2009 г. 1 сессия_Приложение 1-18 рус пост посл_Приложение рус_ноябрь РБ_Приложение_пост_каз_авг_Анализ 2" xfId="7148"/>
    <cellStyle name="_Приложение 02 русс на 16.04.2009 г. 1 сессия_Приложение 1-18 рус пост посл_Приложение рус_ноябрь РБ_Приложение_пост_каз_авг_Анализ 3.03.2011г." xfId="2328"/>
    <cellStyle name="_Приложение 02 русс на 16.04.2009 г. 1 сессия_Приложение 1-18 рус пост посл_Приложение рус_ноябрь РБ_Приложение_пост_каз_авг_Анализ 6.03.2011г." xfId="2329"/>
    <cellStyle name="_Приложение 02 русс на 16.04.2009 г. 1 сессия_Приложение 1-18 рус пост посл_Приложение рус_ноябрь РБ_Приложение_пост_каз_авг_Анализ 9.03.2011г." xfId="2330"/>
    <cellStyle name="_Приложение 02 русс на 16.04.2009 г. 1 сессия_Приложение 1-18 рус пост посл_Приложение рус_ноябрь РБ_Приложение_пост_каз_авг_Анализ_Приложение_рус _2012-2014_29,30" xfId="2331"/>
    <cellStyle name="_Приложение 02 русс на 16.04.2009 г. 1 сессия_Приложение 1-18 рус пост посл_Приложение рус_ноябрь РБ_Приложение_пост_каз_авг_Анализ_Приложение_рус _2012-2014_29,30 2" xfId="7149"/>
    <cellStyle name="_Приложение 02 русс на 16.04.2009 г. 1 сессия_Приложение 1-18 рус пост посл_Приложение рус_ноябрь РБ_Приложение_пост_каз_авг_Пр 4     11.05.11. ИКС" xfId="2332"/>
    <cellStyle name="_Приложение 02 русс на 16.04.2009 г. 1 сессия_Приложение 1-18 рус пост посл_Приложение рус_ноябрь РБ_Приложение_пост_каз_авг_Пр 4     11.05.11. ИКС 2" xfId="7150"/>
    <cellStyle name="_Приложение 02 русс на 16.04.2009 г. 1 сессия_Приложение 1-18 рус пост посл_Приложение рус_ноябрь РБ_Приложение_пост_каз_авг_Пр 4     11.05.11. ИКС_Приложение_рус _2012-2014_29,30" xfId="2333"/>
    <cellStyle name="_Приложение 02 русс на 16.04.2009 г. 1 сессия_Приложение 1-18 рус пост посл_Приложение рус_ноябрь РБ_Приложение_пост_каз_авг_Пр 4     11.05.11. ИКС_Приложение_рус _2012-2014_29,30 2" xfId="7151"/>
    <cellStyle name="_Приложение 02 русс на 16.04.2009 г. 1 сессия_Приложение 1-18 рус пост посл_Приложение рус_ноябрь РБ_Приложение_пост_каз_авг_Приложение 4 русс,каз 16.03.11. посл" xfId="2334"/>
    <cellStyle name="_Приложение 02 русс на 16.04.2009 г. 1 сессия_Приложение 1-18 рус пост посл_Приложение рус_ноябрь РБ_Приложение_пост_каз_авг_Приложение 4 русс,каз 16.03.11. посл 2" xfId="7152"/>
    <cellStyle name="_Приложение 02 русс на 16.04.2009 г. 1 сессия_Приложение 1-18 рус пост посл_Приложение рус_ноябрь РБ_Приложение_пост_каз_авг_Приложение 4 русс,каз 16.03.11. посл_Приложение_рус _2012-2014_29,30" xfId="2335"/>
    <cellStyle name="_Приложение 02 русс на 16.04.2009 г. 1 сессия_Приложение 1-18 рус пост посл_Приложение рус_ноябрь РБ_Приложение_пост_каз_авг_Приложение 4 русс,каз 16.03.11. посл_Приложение_рус _2012-2014_29,30 2" xfId="7153"/>
    <cellStyle name="_Приложение 02 русс на 16.04.2009 г. 1 сессия_Приложение 1-18 рус пост посл_Приложение рус_ноябрь РБ_Приложение_пост_каз_авг_Приложение_реал_рус 2011-2013 Уточнение" xfId="2336"/>
    <cellStyle name="_Приложение 02 русс на 16.04.2009 г. 1 сессия_Приложение 1-18 рус пост посл_Приложение рус_ноябрь РБ_Приложение_пост_каз_авг_Приложение_реал_рус 2011-2013 Уточнение 2" xfId="7154"/>
    <cellStyle name="_Приложение 02 русс на 16.04.2009 г. 1 сессия_Приложение 1-18 рус пост посл_Приложение рус_ноябрь РБ_Приложение_пост_каз_авг_Приложение_реал_рус 2011-2013 Уточнение_Приложение_рус _2012-2014_29,30" xfId="2337"/>
    <cellStyle name="_Приложение 02 русс на 16.04.2009 г. 1 сессия_Приложение 1-18 рус пост посл_Приложение рус_ноябрь РБ_Приложение_пост_каз_авг_Приложение_реал_рус 2011-2013 Уточнение_Приложение_рус _2012-2014_29,30 2" xfId="7155"/>
    <cellStyle name="_Приложение 02 русс на 16.04.2009 г. 1 сессия_Приложение 1-18 рус пост посл_Приложение рус_ноябрь РБ_Приложение_пост_каз_авг_Приложение_рус _2012-2014_29,30" xfId="2338"/>
    <cellStyle name="_Приложение 02 русс на 16.04.2009 г. 1 сессия_Приложение 1-18 рус пост посл_Приложение рус_ноябрь РБ_Приложение_пост_каз_авг_Приложение_рус _2012-2014_29,30 2" xfId="7156"/>
    <cellStyle name="_Приложение 02 русс на 16.04.2009 г. 1 сессия_Приложение 1-18 рус пост посл_Приложение рус_ноябрь РБ_Приложение_пост_каз_авг_приложения 2012 рус" xfId="2339"/>
    <cellStyle name="_Приложение 02 русс на 16.04.2009 г. 1 сессия_Приложение 1-18 рус пост посл_Приложение рус_ноябрь РБ_Приложение_пост_каз_авг_приложения 2012 рус 2" xfId="7157"/>
    <cellStyle name="_Приложение 02 русс на 16.04.2009 г. 1 сессия_Приложение 1-18 рус пост посл_Приложение рус_ноябрь РБ_Приложение_пост_рус_авг" xfId="2340"/>
    <cellStyle name="_Приложение 02 русс на 16.04.2009 г. 1 сессия_Приложение 1-18 рус пост посл_Приложение рус_ноябрь РБ_Приложение_пост_рус_авг 2" xfId="7158"/>
    <cellStyle name="_Приложение 02 русс на 16.04.2009 г. 1 сессия_Приложение 1-18 рус пост посл_Приложение рус_ноябрь РБ_Приложение_пост_рус_авг_Анализ" xfId="2341"/>
    <cellStyle name="_Приложение 02 русс на 16.04.2009 г. 1 сессия_Приложение 1-18 рус пост посл_Приложение рус_ноябрь РБ_Приложение_пост_рус_авг_Анализ 2" xfId="7159"/>
    <cellStyle name="_Приложение 02 русс на 16.04.2009 г. 1 сессия_Приложение 1-18 рус пост посл_Приложение рус_ноябрь РБ_Приложение_пост_рус_авг_Анализ 3.03.2011г." xfId="2342"/>
    <cellStyle name="_Приложение 02 русс на 16.04.2009 г. 1 сессия_Приложение 1-18 рус пост посл_Приложение рус_ноябрь РБ_Приложение_пост_рус_авг_Анализ 6.03.2011г." xfId="2343"/>
    <cellStyle name="_Приложение 02 русс на 16.04.2009 г. 1 сессия_Приложение 1-18 рус пост посл_Приложение рус_ноябрь РБ_Приложение_пост_рус_авг_Анализ 9.03.2011г." xfId="2344"/>
    <cellStyle name="_Приложение 02 русс на 16.04.2009 г. 1 сессия_Приложение 1-18 рус пост посл_Приложение рус_ноябрь РБ_Приложение_пост_рус_авг_Анализ_Приложение_рус _2012-2014_29,30" xfId="2345"/>
    <cellStyle name="_Приложение 02 русс на 16.04.2009 г. 1 сессия_Приложение 1-18 рус пост посл_Приложение рус_ноябрь РБ_Приложение_пост_рус_авг_Анализ_Приложение_рус _2012-2014_29,30 2" xfId="7160"/>
    <cellStyle name="_Приложение 02 русс на 16.04.2009 г. 1 сессия_Приложение 1-18 рус пост посл_Приложение рус_ноябрь РБ_Приложение_пост_рус_авг_Пр 4     11.05.11. ИКС" xfId="2346"/>
    <cellStyle name="_Приложение 02 русс на 16.04.2009 г. 1 сессия_Приложение 1-18 рус пост посл_Приложение рус_ноябрь РБ_Приложение_пост_рус_авг_Пр 4     11.05.11. ИКС 2" xfId="7161"/>
    <cellStyle name="_Приложение 02 русс на 16.04.2009 г. 1 сессия_Приложение 1-18 рус пост посл_Приложение рус_ноябрь РБ_Приложение_пост_рус_авг_Пр 4     11.05.11. ИКС_Приложение_рус _2012-2014_29,30" xfId="2347"/>
    <cellStyle name="_Приложение 02 русс на 16.04.2009 г. 1 сессия_Приложение 1-18 рус пост посл_Приложение рус_ноябрь РБ_Приложение_пост_рус_авг_Пр 4     11.05.11. ИКС_Приложение_рус _2012-2014_29,30 2" xfId="7162"/>
    <cellStyle name="_Приложение 02 русс на 16.04.2009 г. 1 сессия_Приложение 1-18 рус пост посл_Приложение рус_ноябрь РБ_Приложение_пост_рус_авг_Приложение 4 русс,каз 16.03.11. посл" xfId="2348"/>
    <cellStyle name="_Приложение 02 русс на 16.04.2009 г. 1 сессия_Приложение 1-18 рус пост посл_Приложение рус_ноябрь РБ_Приложение_пост_рус_авг_Приложение 4 русс,каз 16.03.11. посл 2" xfId="7163"/>
    <cellStyle name="_Приложение 02 русс на 16.04.2009 г. 1 сессия_Приложение 1-18 рус пост посл_Приложение рус_ноябрь РБ_Приложение_пост_рус_авг_Приложение 4 русс,каз 16.03.11. посл_Приложение_рус _2012-2014_29,30" xfId="2349"/>
    <cellStyle name="_Приложение 02 русс на 16.04.2009 г. 1 сессия_Приложение 1-18 рус пост посл_Приложение рус_ноябрь РБ_Приложение_пост_рус_авг_Приложение 4 русс,каз 16.03.11. посл_Приложение_рус _2012-2014_29,30 2" xfId="7164"/>
    <cellStyle name="_Приложение 02 русс на 16.04.2009 г. 1 сессия_Приложение 1-18 рус пост посл_Приложение рус_ноябрь РБ_Приложение_пост_рус_авг_Приложение_реал_рус 2011-2013 Уточнение" xfId="2350"/>
    <cellStyle name="_Приложение 02 русс на 16.04.2009 г. 1 сессия_Приложение 1-18 рус пост посл_Приложение рус_ноябрь РБ_Приложение_пост_рус_авг_Приложение_реал_рус 2011-2013 Уточнение 2" xfId="7165"/>
    <cellStyle name="_Приложение 02 русс на 16.04.2009 г. 1 сессия_Приложение 1-18 рус пост посл_Приложение рус_ноябрь РБ_Приложение_пост_рус_авг_Приложение_реал_рус 2011-2013 Уточнение_Приложение_рус _2012-2014_29,30" xfId="2351"/>
    <cellStyle name="_Приложение 02 русс на 16.04.2009 г. 1 сессия_Приложение 1-18 рус пост посл_Приложение рус_ноябрь РБ_Приложение_пост_рус_авг_Приложение_реал_рус 2011-2013 Уточнение_Приложение_рус _2012-2014_29,30 2" xfId="7166"/>
    <cellStyle name="_Приложение 02 русс на 16.04.2009 г. 1 сессия_Приложение 1-18 рус пост посл_Приложение рус_ноябрь РБ_Приложение_пост_рус_авг_Приложение_рус _2012-2014_29,30" xfId="2352"/>
    <cellStyle name="_Приложение 02 русс на 16.04.2009 г. 1 сессия_Приложение 1-18 рус пост посл_Приложение рус_ноябрь РБ_Приложение_пост_рус_авг_Приложение_рус _2012-2014_29,30 2" xfId="7167"/>
    <cellStyle name="_Приложение 02 русс на 16.04.2009 г. 1 сессия_Приложение 1-18 рус пост посл_Приложение рус_ноябрь РБ_Приложение_пост_рус_авг_приложения 2012 рус" xfId="2353"/>
    <cellStyle name="_Приложение 02 русс на 16.04.2009 г. 1 сессия_Приложение 1-18 рус пост посл_Приложение рус_ноябрь РБ_Приложение_пост_рус_авг_приложения 2012 рус 2" xfId="7168"/>
    <cellStyle name="_Приложение 02 русс на 16.04.2009 г. 1 сессия_Приложение 1-18 рус пост посл_Приложение рус_ноябрь РБ_Приложение_реал_рус 2011-2013 Уточнение" xfId="2354"/>
    <cellStyle name="_Приложение 02 русс на 16.04.2009 г. 1 сессия_Приложение 1-18 рус пост посл_Приложение рус_ноябрь РБ_Приложение_реал_рус 2011-2013 Уточнение 2" xfId="7169"/>
    <cellStyle name="_Приложение 02 русс на 16.04.2009 г. 1 сессия_Приложение 1-18 рус пост посл_Приложение рус_ноябрь РБ_Приложение_реал_рус 2011-2013 Уточнение_Приложение_рус _2012-2014_29,30" xfId="2355"/>
    <cellStyle name="_Приложение 02 русс на 16.04.2009 г. 1 сессия_Приложение 1-18 рус пост посл_Приложение рус_ноябрь РБ_Приложение_реал_рус 2011-2013 Уточнение_Приложение_рус _2012-2014_29,30 2" xfId="7170"/>
    <cellStyle name="_Приложение 02 русс на 16.04.2009 г. 1 сессия_Приложение 1-18 рус пост посл_Приложение рус_ноябрь РБ_Приложение_рус _2012-2014_29,30" xfId="2356"/>
    <cellStyle name="_Приложение 02 русс на 16.04.2009 г. 1 сессия_Приложение 1-18 рус пост посл_Приложение рус_ноябрь РБ_Приложение_рус _2012-2014_29,30 2" xfId="7171"/>
    <cellStyle name="_Приложение 02 русс на 16.04.2009 г. 1 сессия_Приложение 1-18 рус пост посл_Приложение рус_ноябрь РБ_приложения 2012 рус" xfId="2357"/>
    <cellStyle name="_Приложение 02 русс на 16.04.2009 г. 1 сессия_Приложение 1-18 рус пост посл_Приложение рус_ноябрь РБ_приложения 2012 рус 2" xfId="7172"/>
    <cellStyle name="_Приложение 02 русс на 16.04.2009 г. 1 сессия_Приложение 1-18 рус пост посл_Приложение_2010-2012 каз 04.08.10_ДК-2020" xfId="2358"/>
    <cellStyle name="_Приложение 02 русс на 16.04.2009 г. 1 сессия_Приложение 1-18 рус пост посл_Приложение_2010-2012 каз 04.08.10_ДК-2020 2" xfId="7173"/>
    <cellStyle name="_Приложение 02 русс на 16.04.2009 г. 1 сессия_Приложение 1-18 рус пост посл_Приложение_2010-2012 каз 04.08.10_ДК-2020_Анализ" xfId="2359"/>
    <cellStyle name="_Приложение 02 русс на 16.04.2009 г. 1 сессия_Приложение 1-18 рус пост посл_Приложение_2010-2012 каз 04.08.10_ДК-2020_Анализ 2" xfId="7174"/>
    <cellStyle name="_Приложение 02 русс на 16.04.2009 г. 1 сессия_Приложение 1-18 рус пост посл_Приложение_2010-2012 каз 04.08.10_ДК-2020_Анализ 3.03.2011г." xfId="2360"/>
    <cellStyle name="_Приложение 02 русс на 16.04.2009 г. 1 сессия_Приложение 1-18 рус пост посл_Приложение_2010-2012 каз 04.08.10_ДК-2020_Анализ 6.03.2011г." xfId="2361"/>
    <cellStyle name="_Приложение 02 русс на 16.04.2009 г. 1 сессия_Приложение 1-18 рус пост посл_Приложение_2010-2012 каз 04.08.10_ДК-2020_Анализ 9.03.2011г." xfId="2362"/>
    <cellStyle name="_Приложение 02 русс на 16.04.2009 г. 1 сессия_Приложение 1-18 рус пост посл_Приложение_2010-2012 каз 04.08.10_ДК-2020_Анализ_Приложение_рус _2012-2014_29,30" xfId="2363"/>
    <cellStyle name="_Приложение 02 русс на 16.04.2009 г. 1 сессия_Приложение 1-18 рус пост посл_Приложение_2010-2012 каз 04.08.10_ДК-2020_Анализ_Приложение_рус _2012-2014_29,30 2" xfId="7175"/>
    <cellStyle name="_Приложение 02 русс на 16.04.2009 г. 1 сессия_Приложение 1-18 рус пост посл_Приложение_2010-2012 каз 04.08.10_ДК-2020_Пр 4     11.05.11. ИКС" xfId="2364"/>
    <cellStyle name="_Приложение 02 русс на 16.04.2009 г. 1 сессия_Приложение 1-18 рус пост посл_Приложение_2010-2012 каз 04.08.10_ДК-2020_Пр 4     11.05.11. ИКС 2" xfId="7176"/>
    <cellStyle name="_Приложение 02 русс на 16.04.2009 г. 1 сессия_Приложение 1-18 рус пост посл_Приложение_2010-2012 каз 04.08.10_ДК-2020_Пр 4     11.05.11. ИКС_Приложение_рус _2012-2014_29,30" xfId="2365"/>
    <cellStyle name="_Приложение 02 русс на 16.04.2009 г. 1 сессия_Приложение 1-18 рус пост посл_Приложение_2010-2012 каз 04.08.10_ДК-2020_Пр 4     11.05.11. ИКС_Приложение_рус _2012-2014_29,30 2" xfId="7177"/>
    <cellStyle name="_Приложение 02 русс на 16.04.2009 г. 1 сессия_Приложение 1-18 рус пост посл_Приложение_2010-2012 каз 04.08.10_ДК-2020_Приложение 4 русс,каз 16.03.11. посл" xfId="2366"/>
    <cellStyle name="_Приложение 02 русс на 16.04.2009 г. 1 сессия_Приложение 1-18 рус пост посл_Приложение_2010-2012 каз 04.08.10_ДК-2020_Приложение 4 русс,каз 16.03.11. посл 2" xfId="7178"/>
    <cellStyle name="_Приложение 02 русс на 16.04.2009 г. 1 сессия_Приложение 1-18 рус пост посл_Приложение_2010-2012 каз 04.08.10_ДК-2020_Приложение 4 русс,каз 16.03.11. посл_Приложение_рус _2012-2014_29,30" xfId="2367"/>
    <cellStyle name="_Приложение 02 русс на 16.04.2009 г. 1 сессия_Приложение 1-18 рус пост посл_Приложение_2010-2012 каз 04.08.10_ДК-2020_Приложение 4 русс,каз 16.03.11. посл_Приложение_рус _2012-2014_29,30 2" xfId="7179"/>
    <cellStyle name="_Приложение 02 русс на 16.04.2009 г. 1 сессия_Приложение 1-18 рус пост посл_Приложение_2010-2012 каз 04.08.10_ДК-2020_Приложение_реал_рус 2011-2013 Уточнение" xfId="2368"/>
    <cellStyle name="_Приложение 02 русс на 16.04.2009 г. 1 сессия_Приложение 1-18 рус пост посл_Приложение_2010-2012 каз 04.08.10_ДК-2020_Приложение_реал_рус 2011-2013 Уточнение 2" xfId="7180"/>
    <cellStyle name="_Приложение 02 русс на 16.04.2009 г. 1 сессия_Приложение 1-18 рус пост посл_Приложение_2010-2012 каз 04.08.10_ДК-2020_Приложение_реал_рус 2011-2013 Уточнение_Приложение_рус _2012-2014_29,30" xfId="2369"/>
    <cellStyle name="_Приложение 02 русс на 16.04.2009 г. 1 сессия_Приложение 1-18 рус пост посл_Приложение_2010-2012 каз 04.08.10_ДК-2020_Приложение_реал_рус 2011-2013 Уточнение_Приложение_рус _2012-2014_29,30 2" xfId="7181"/>
    <cellStyle name="_Приложение 02 русс на 16.04.2009 г. 1 сессия_Приложение 1-18 рус пост посл_Приложение_2010-2012 каз 04.08.10_ДК-2020_Приложение_рус _2012-2014_29,30" xfId="2370"/>
    <cellStyle name="_Приложение 02 русс на 16.04.2009 г. 1 сессия_Приложение 1-18 рус пост посл_Приложение_2010-2012 каз 04.08.10_ДК-2020_Приложение_рус _2012-2014_29,30 2" xfId="7182"/>
    <cellStyle name="_Приложение 02 русс на 16.04.2009 г. 1 сессия_Приложение 1-18 рус пост посл_Приложение_2010-2012 каз 04.08.10_ДК-2020_приложения 2012 рус" xfId="2371"/>
    <cellStyle name="_Приложение 02 русс на 16.04.2009 г. 1 сессия_Приложение 1-18 рус пост посл_Приложение_2010-2012 каз 04.08.10_ДК-2020_приложения 2012 рус 2" xfId="7183"/>
    <cellStyle name="_Приложение 02 русс на 16.04.2009 г. 1 сессия_Приложение 1-18 рус пост посл_Приложение_2010-2012 каз_март" xfId="2372"/>
    <cellStyle name="_Приложение 02 русс на 16.04.2009 г. 1 сессия_Приложение 1-18 рус пост посл_Приложение_2010-2012 каз_март 2" xfId="2373"/>
    <cellStyle name="_Приложение 02 русс на 16.04.2009 г. 1 сессия_Приложение 1-18 рус пост посл_Приложение_2010-2012 каз_март 2 2" xfId="7184"/>
    <cellStyle name="_Приложение 02 русс на 16.04.2009 г. 1 сессия_Приложение 1-18 рус пост посл_Приложение_2010-2012 каз_март 3" xfId="7185"/>
    <cellStyle name="_Приложение 02 русс на 16.04.2009 г. 1 сессия_Приложение 1-18 рус пост посл_Приложение_2010-2012 каз_март_Анализ" xfId="2374"/>
    <cellStyle name="_Приложение 02 русс на 16.04.2009 г. 1 сессия_Приложение 1-18 рус пост посл_Приложение_2010-2012 каз_март_Анализ 2" xfId="7186"/>
    <cellStyle name="_Приложение 02 русс на 16.04.2009 г. 1 сессия_Приложение 1-18 рус пост посл_Приложение_2010-2012 каз_март_Анализ 3.03.2011г." xfId="2375"/>
    <cellStyle name="_Приложение 02 русс на 16.04.2009 г. 1 сессия_Приложение 1-18 рус пост посл_Приложение_2010-2012 каз_март_Анализ 6.03.2011г." xfId="2376"/>
    <cellStyle name="_Приложение 02 русс на 16.04.2009 г. 1 сессия_Приложение 1-18 рус пост посл_Приложение_2010-2012 каз_март_Анализ 9.03.2011г." xfId="2377"/>
    <cellStyle name="_Приложение 02 русс на 16.04.2009 г. 1 сессия_Приложение 1-18 рус пост посл_Приложение_2010-2012 каз_март_Анализ_Приложение_рус _2012-2014_29,30" xfId="2378"/>
    <cellStyle name="_Приложение 02 русс на 16.04.2009 г. 1 сессия_Приложение 1-18 рус пост посл_Приложение_2010-2012 каз_март_Анализ_Приложение_рус _2012-2014_29,30 2" xfId="7187"/>
    <cellStyle name="_Приложение 02 русс на 16.04.2009 г. 1 сессия_Приложение 1-18 рус пост посл_Приложение_2010-2012 каз_март_Пр 4     11.05.11. ИКС" xfId="2379"/>
    <cellStyle name="_Приложение 02 русс на 16.04.2009 г. 1 сессия_Приложение 1-18 рус пост посл_Приложение_2010-2012 каз_март_Пр 4     11.05.11. ИКС 2" xfId="7188"/>
    <cellStyle name="_Приложение 02 русс на 16.04.2009 г. 1 сессия_Приложение 1-18 рус пост посл_Приложение_2010-2012 каз_март_Пр 4     11.05.11. ИКС_Приложение_рус _2012-2014_29,30" xfId="2380"/>
    <cellStyle name="_Приложение 02 русс на 16.04.2009 г. 1 сессия_Приложение 1-18 рус пост посл_Приложение_2010-2012 каз_март_Пр 4     11.05.11. ИКС_Приложение_рус _2012-2014_29,30 2" xfId="7189"/>
    <cellStyle name="_Приложение 02 русс на 16.04.2009 г. 1 сессия_Приложение 1-18 рус пост посл_Приложение_2010-2012 каз_март_Приложение 4 русс,каз 16.03.11. посл" xfId="2381"/>
    <cellStyle name="_Приложение 02 русс на 16.04.2009 г. 1 сессия_Приложение 1-18 рус пост посл_Приложение_2010-2012 каз_март_Приложение 4 русс,каз 16.03.11. посл 2" xfId="7190"/>
    <cellStyle name="_Приложение 02 русс на 16.04.2009 г. 1 сессия_Приложение 1-18 рус пост посл_Приложение_2010-2012 каз_март_Приложение 4 русс,каз 16.03.11. посл_Приложение_рус _2012-2014_29,30" xfId="2382"/>
    <cellStyle name="_Приложение 02 русс на 16.04.2009 г. 1 сессия_Приложение 1-18 рус пост посл_Приложение_2010-2012 каз_март_Приложение 4 русс,каз 16.03.11. посл_Приложение_рус _2012-2014_29,30 2" xfId="7191"/>
    <cellStyle name="_Приложение 02 русс на 16.04.2009 г. 1 сессия_Приложение 1-18 рус пост посл_Приложение_2010-2012 каз_март_Приложение_пост_каз_авг" xfId="2383"/>
    <cellStyle name="_Приложение 02 русс на 16.04.2009 г. 1 сессия_Приложение 1-18 рус пост посл_Приложение_2010-2012 каз_март_Приложение_пост_каз_авг 2" xfId="7192"/>
    <cellStyle name="_Приложение 02 русс на 16.04.2009 г. 1 сессия_Приложение 1-18 рус пост посл_Приложение_2010-2012 каз_март_Приложение_пост_каз_авг_Анализ" xfId="2384"/>
    <cellStyle name="_Приложение 02 русс на 16.04.2009 г. 1 сессия_Приложение 1-18 рус пост посл_Приложение_2010-2012 каз_март_Приложение_пост_каз_авг_Анализ 2" xfId="7193"/>
    <cellStyle name="_Приложение 02 русс на 16.04.2009 г. 1 сессия_Приложение 1-18 рус пост посл_Приложение_2010-2012 каз_март_Приложение_пост_каз_авг_Анализ 3.03.2011г." xfId="2385"/>
    <cellStyle name="_Приложение 02 русс на 16.04.2009 г. 1 сессия_Приложение 1-18 рус пост посл_Приложение_2010-2012 каз_март_Приложение_пост_каз_авг_Анализ 6.03.2011г." xfId="2386"/>
    <cellStyle name="_Приложение 02 русс на 16.04.2009 г. 1 сессия_Приложение 1-18 рус пост посл_Приложение_2010-2012 каз_март_Приложение_пост_каз_авг_Анализ 9.03.2011г." xfId="2387"/>
    <cellStyle name="_Приложение 02 русс на 16.04.2009 г. 1 сессия_Приложение 1-18 рус пост посл_Приложение_2010-2012 каз_март_Приложение_пост_каз_авг_Анализ_Приложение_рус _2012-2014_29,30" xfId="2388"/>
    <cellStyle name="_Приложение 02 русс на 16.04.2009 г. 1 сессия_Приложение 1-18 рус пост посл_Приложение_2010-2012 каз_март_Приложение_пост_каз_авг_Анализ_Приложение_рус _2012-2014_29,30 2" xfId="7194"/>
    <cellStyle name="_Приложение 02 русс на 16.04.2009 г. 1 сессия_Приложение 1-18 рус пост посл_Приложение_2010-2012 каз_март_Приложение_пост_каз_авг_Пр 4     11.05.11. ИКС" xfId="2389"/>
    <cellStyle name="_Приложение 02 русс на 16.04.2009 г. 1 сессия_Приложение 1-18 рус пост посл_Приложение_2010-2012 каз_март_Приложение_пост_каз_авг_Пр 4     11.05.11. ИКС 2" xfId="7195"/>
    <cellStyle name="_Приложение 02 русс на 16.04.2009 г. 1 сессия_Приложение 1-18 рус пост посл_Приложение_2010-2012 каз_март_Приложение_пост_каз_авг_Пр 4     11.05.11. ИКС_Приложение_рус _2012-2014_29,30" xfId="2390"/>
    <cellStyle name="_Приложение 02 русс на 16.04.2009 г. 1 сессия_Приложение 1-18 рус пост посл_Приложение_2010-2012 каз_март_Приложение_пост_каз_авг_Пр 4     11.05.11. ИКС_Приложение_рус _2012-2014_29,30 2" xfId="7196"/>
    <cellStyle name="_Приложение 02 русс на 16.04.2009 г. 1 сессия_Приложение 1-18 рус пост посл_Приложение_2010-2012 каз_март_Приложение_пост_каз_авг_Приложение 4 русс,каз 16.03.11. посл" xfId="2391"/>
    <cellStyle name="_Приложение 02 русс на 16.04.2009 г. 1 сессия_Приложение 1-18 рус пост посл_Приложение_2010-2012 каз_март_Приложение_пост_каз_авг_Приложение 4 русс,каз 16.03.11. посл 2" xfId="7197"/>
    <cellStyle name="_Приложение 02 русс на 16.04.2009 г. 1 сессия_Приложение 1-18 рус пост посл_Приложение_2010-2012 каз_март_Приложение_пост_каз_авг_Приложение 4 русс,каз 16.03.11. посл_Приложение_рус _2012-2014_29,30" xfId="2392"/>
    <cellStyle name="_Приложение 02 русс на 16.04.2009 г. 1 сессия_Приложение 1-18 рус пост посл_Приложение_2010-2012 каз_март_Приложение_пост_каз_авг_Приложение 4 русс,каз 16.03.11. посл_Приложение_рус _2012-2014_29,30 2" xfId="7198"/>
    <cellStyle name="_Приложение 02 русс на 16.04.2009 г. 1 сессия_Приложение 1-18 рус пост посл_Приложение_2010-2012 каз_март_Приложение_пост_каз_авг_Приложение_реал_рус 2011-2013 Уточнение" xfId="2393"/>
    <cellStyle name="_Приложение 02 русс на 16.04.2009 г. 1 сессия_Приложение 1-18 рус пост посл_Приложение_2010-2012 каз_март_Приложение_пост_каз_авг_Приложение_реал_рус 2011-2013 Уточнение 2" xfId="7199"/>
    <cellStyle name="_Приложение 02 русс на 16.04.2009 г. 1 сессия_Приложение 1-18 рус пост посл_Приложение_2010-2012 каз_март_Приложение_пост_каз_авг_Приложение_реал_рус 2011-2013 Уточнение_Приложение_рус _2012-2014_29,30" xfId="2394"/>
    <cellStyle name="_Приложение 02 русс на 16.04.2009 г. 1 сессия_Приложение 1-18 рус пост посл_Приложение_2010-2012 каз_март_Приложение_пост_каз_авг_Приложение_реал_рус 2011-2013 Уточнение_Приложение_рус _2012-2014_29,30 2" xfId="7200"/>
    <cellStyle name="_Приложение 02 русс на 16.04.2009 г. 1 сессия_Приложение 1-18 рус пост посл_Приложение_2010-2012 каз_март_Приложение_пост_каз_авг_Приложение_рус _2012-2014_29,30" xfId="2395"/>
    <cellStyle name="_Приложение 02 русс на 16.04.2009 г. 1 сессия_Приложение 1-18 рус пост посл_Приложение_2010-2012 каз_март_Приложение_пост_каз_авг_Приложение_рус _2012-2014_29,30 2" xfId="7201"/>
    <cellStyle name="_Приложение 02 русс на 16.04.2009 г. 1 сессия_Приложение 1-18 рус пост посл_Приложение_2010-2012 каз_март_Приложение_пост_каз_авг_приложения 2012 рус" xfId="2396"/>
    <cellStyle name="_Приложение 02 русс на 16.04.2009 г. 1 сессия_Приложение 1-18 рус пост посл_Приложение_2010-2012 каз_март_Приложение_пост_каз_авг_приложения 2012 рус 2" xfId="7202"/>
    <cellStyle name="_Приложение 02 русс на 16.04.2009 г. 1 сессия_Приложение 1-18 рус пост посл_Приложение_2010-2012 каз_март_Приложение_пост_рус_авг" xfId="2397"/>
    <cellStyle name="_Приложение 02 русс на 16.04.2009 г. 1 сессия_Приложение 1-18 рус пост посл_Приложение_2010-2012 каз_март_Приложение_пост_рус_авг 2" xfId="7203"/>
    <cellStyle name="_Приложение 02 русс на 16.04.2009 г. 1 сессия_Приложение 1-18 рус пост посл_Приложение_2010-2012 каз_март_Приложение_пост_рус_авг_Анализ" xfId="2398"/>
    <cellStyle name="_Приложение 02 русс на 16.04.2009 г. 1 сессия_Приложение 1-18 рус пост посл_Приложение_2010-2012 каз_март_Приложение_пост_рус_авг_Анализ 2" xfId="7204"/>
    <cellStyle name="_Приложение 02 русс на 16.04.2009 г. 1 сессия_Приложение 1-18 рус пост посл_Приложение_2010-2012 каз_март_Приложение_пост_рус_авг_Анализ 3.03.2011г." xfId="2399"/>
    <cellStyle name="_Приложение 02 русс на 16.04.2009 г. 1 сессия_Приложение 1-18 рус пост посл_Приложение_2010-2012 каз_март_Приложение_пост_рус_авг_Анализ 6.03.2011г." xfId="2400"/>
    <cellStyle name="_Приложение 02 русс на 16.04.2009 г. 1 сессия_Приложение 1-18 рус пост посл_Приложение_2010-2012 каз_март_Приложение_пост_рус_авг_Анализ 9.03.2011г." xfId="2401"/>
    <cellStyle name="_Приложение 02 русс на 16.04.2009 г. 1 сессия_Приложение 1-18 рус пост посл_Приложение_2010-2012 каз_март_Приложение_пост_рус_авг_Анализ_Приложение_рус _2012-2014_29,30" xfId="2402"/>
    <cellStyle name="_Приложение 02 русс на 16.04.2009 г. 1 сессия_Приложение 1-18 рус пост посл_Приложение_2010-2012 каз_март_Приложение_пост_рус_авг_Анализ_Приложение_рус _2012-2014_29,30 2" xfId="7205"/>
    <cellStyle name="_Приложение 02 русс на 16.04.2009 г. 1 сессия_Приложение 1-18 рус пост посл_Приложение_2010-2012 каз_март_Приложение_пост_рус_авг_Пр 4     11.05.11. ИКС" xfId="2403"/>
    <cellStyle name="_Приложение 02 русс на 16.04.2009 г. 1 сессия_Приложение 1-18 рус пост посл_Приложение_2010-2012 каз_март_Приложение_пост_рус_авг_Пр 4     11.05.11. ИКС 2" xfId="7206"/>
    <cellStyle name="_Приложение 02 русс на 16.04.2009 г. 1 сессия_Приложение 1-18 рус пост посл_Приложение_2010-2012 каз_март_Приложение_пост_рус_авг_Пр 4     11.05.11. ИКС_Приложение_рус _2012-2014_29,30" xfId="2404"/>
    <cellStyle name="_Приложение 02 русс на 16.04.2009 г. 1 сессия_Приложение 1-18 рус пост посл_Приложение_2010-2012 каз_март_Приложение_пост_рус_авг_Пр 4     11.05.11. ИКС_Приложение_рус _2012-2014_29,30 2" xfId="7207"/>
    <cellStyle name="_Приложение 02 русс на 16.04.2009 г. 1 сессия_Приложение 1-18 рус пост посл_Приложение_2010-2012 каз_март_Приложение_пост_рус_авг_Приложение 4 русс,каз 16.03.11. посл" xfId="2405"/>
    <cellStyle name="_Приложение 02 русс на 16.04.2009 г. 1 сессия_Приложение 1-18 рус пост посл_Приложение_2010-2012 каз_март_Приложение_пост_рус_авг_Приложение 4 русс,каз 16.03.11. посл 2" xfId="7208"/>
    <cellStyle name="_Приложение 02 русс на 16.04.2009 г. 1 сессия_Приложение 1-18 рус пост посл_Приложение_2010-2012 каз_март_Приложение_пост_рус_авг_Приложение 4 русс,каз 16.03.11. посл_Приложение_рус _2012-2014_29,30" xfId="2406"/>
    <cellStyle name="_Приложение 02 русс на 16.04.2009 г. 1 сессия_Приложение 1-18 рус пост посл_Приложение_2010-2012 каз_март_Приложение_пост_рус_авг_Приложение 4 русс,каз 16.03.11. посл_Приложение_рус _2012-2014_29,30 2" xfId="7209"/>
    <cellStyle name="_Приложение 02 русс на 16.04.2009 г. 1 сессия_Приложение 1-18 рус пост посл_Приложение_2010-2012 каз_март_Приложение_пост_рус_авг_Приложение_реал_рус 2011-2013 Уточнение" xfId="2407"/>
    <cellStyle name="_Приложение 02 русс на 16.04.2009 г. 1 сессия_Приложение 1-18 рус пост посл_Приложение_2010-2012 каз_март_Приложение_пост_рус_авг_Приложение_реал_рус 2011-2013 Уточнение 2" xfId="7210"/>
    <cellStyle name="_Приложение 02 русс на 16.04.2009 г. 1 сессия_Приложение 1-18 рус пост посл_Приложение_2010-2012 каз_март_Приложение_пост_рус_авг_Приложение_реал_рус 2011-2013 Уточнение_Приложение_рус _2012-2014_29,30" xfId="2408"/>
    <cellStyle name="_Приложение 02 русс на 16.04.2009 г. 1 сессия_Приложение 1-18 рус пост посл_Приложение_2010-2012 каз_март_Приложение_пост_рус_авг_Приложение_реал_рус 2011-2013 Уточнение_Приложение_рус _2012-2014_29,30 2" xfId="7211"/>
    <cellStyle name="_Приложение 02 русс на 16.04.2009 г. 1 сессия_Приложение 1-18 рус пост посл_Приложение_2010-2012 каз_март_Приложение_пост_рус_авг_Приложение_рус _2012-2014_29,30" xfId="2409"/>
    <cellStyle name="_Приложение 02 русс на 16.04.2009 г. 1 сессия_Приложение 1-18 рус пост посл_Приложение_2010-2012 каз_март_Приложение_пост_рус_авг_Приложение_рус _2012-2014_29,30 2" xfId="7212"/>
    <cellStyle name="_Приложение 02 русс на 16.04.2009 г. 1 сессия_Приложение 1-18 рус пост посл_Приложение_2010-2012 каз_март_Приложение_пост_рус_авг_приложения 2012 рус" xfId="2410"/>
    <cellStyle name="_Приложение 02 русс на 16.04.2009 г. 1 сессия_Приложение 1-18 рус пост посл_Приложение_2010-2012 каз_март_Приложение_пост_рус_авг_приложения 2012 рус 2" xfId="7213"/>
    <cellStyle name="_Приложение 02 русс на 16.04.2009 г. 1 сессия_Приложение 1-18 рус пост посл_Приложение_2010-2012 каз_март_Приложение_реал_рус 2011-2013 Уточнение" xfId="2411"/>
    <cellStyle name="_Приложение 02 русс на 16.04.2009 г. 1 сессия_Приложение 1-18 рус пост посл_Приложение_2010-2012 каз_март_Приложение_реал_рус 2011-2013 Уточнение 2" xfId="7214"/>
    <cellStyle name="_Приложение 02 русс на 16.04.2009 г. 1 сессия_Приложение 1-18 рус пост посл_Приложение_2010-2012 каз_март_Приложение_реал_рус 2011-2013 Уточнение_Приложение_рус _2012-2014_29,30" xfId="2412"/>
    <cellStyle name="_Приложение 02 русс на 16.04.2009 г. 1 сессия_Приложение 1-18 рус пост посл_Приложение_2010-2012 каз_март_Приложение_реал_рус 2011-2013 Уточнение_Приложение_рус _2012-2014_29,30 2" xfId="7215"/>
    <cellStyle name="_Приложение 02 русс на 16.04.2009 г. 1 сессия_Приложение 1-18 рус пост посл_Приложение_2010-2012 каз_март_Приложение_рус _2012-2014_29,30" xfId="2413"/>
    <cellStyle name="_Приложение 02 русс на 16.04.2009 г. 1 сессия_Приложение 1-18 рус пост посл_Приложение_2010-2012 каз_март_Приложение_рус _2012-2014_29,30 2" xfId="7216"/>
    <cellStyle name="_Приложение 02 русс на 16.04.2009 г. 1 сессия_Приложение 1-18 рус пост посл_Приложение_2010-2012 каз_март_приложения 2012 рус" xfId="2414"/>
    <cellStyle name="_Приложение 02 русс на 16.04.2009 г. 1 сессия_Приложение 1-18 рус пост посл_Приложение_2010-2012 каз_март_приложения 2012 рус 2" xfId="7217"/>
    <cellStyle name="_Приложение 02 русс на 16.04.2009 г. 1 сессия_Приложение 1-18 рус пост посл_Приложение_2010-2012 рус  КОРРЕКТИРОВКА" xfId="2415"/>
    <cellStyle name="_Приложение 02 русс на 16.04.2009 г. 1 сессия_Приложение 1-18 рус пост посл_Приложение_2010-2012 рус  КОРРЕКТИРОВКА 2" xfId="7218"/>
    <cellStyle name="_Приложение 02 русс на 16.04.2009 г. 1 сессия_Приложение 1-18 рус пост посл_Приложение_2010-2012 рус  КОРРЕКТИРОВКА_Анализ" xfId="2416"/>
    <cellStyle name="_Приложение 02 русс на 16.04.2009 г. 1 сессия_Приложение 1-18 рус пост посл_Приложение_2010-2012 рус  КОРРЕКТИРОВКА_Анализ 2" xfId="7219"/>
    <cellStyle name="_Приложение 02 русс на 16.04.2009 г. 1 сессия_Приложение 1-18 рус пост посл_Приложение_2010-2012 рус  КОРРЕКТИРОВКА_Анализ 3.03.2011г." xfId="2417"/>
    <cellStyle name="_Приложение 02 русс на 16.04.2009 г. 1 сессия_Приложение 1-18 рус пост посл_Приложение_2010-2012 рус  КОРРЕКТИРОВКА_Анализ 6.03.2011г." xfId="2418"/>
    <cellStyle name="_Приложение 02 русс на 16.04.2009 г. 1 сессия_Приложение 1-18 рус пост посл_Приложение_2010-2012 рус  КОРРЕКТИРОВКА_Анализ 9.03.2011г." xfId="2419"/>
    <cellStyle name="_Приложение 02 русс на 16.04.2009 г. 1 сессия_Приложение 1-18 рус пост посл_Приложение_2010-2012 рус  КОРРЕКТИРОВКА_Анализ_Приложение_рус _2012-2014_29,30" xfId="2420"/>
    <cellStyle name="_Приложение 02 русс на 16.04.2009 г. 1 сессия_Приложение 1-18 рус пост посл_Приложение_2010-2012 рус  КОРРЕКТИРОВКА_Анализ_Приложение_рус _2012-2014_29,30 2" xfId="7220"/>
    <cellStyle name="_Приложение 02 русс на 16.04.2009 г. 1 сессия_Приложение 1-18 рус пост посл_Приложение_2010-2012 рус  КОРРЕКТИРОВКА_Пр 4     11.05.11. ИКС" xfId="2421"/>
    <cellStyle name="_Приложение 02 русс на 16.04.2009 г. 1 сессия_Приложение 1-18 рус пост посл_Приложение_2010-2012 рус  КОРРЕКТИРОВКА_Пр 4     11.05.11. ИКС 2" xfId="7221"/>
    <cellStyle name="_Приложение 02 русс на 16.04.2009 г. 1 сессия_Приложение 1-18 рус пост посл_Приложение_2010-2012 рус  КОРРЕКТИРОВКА_Пр 4     11.05.11. ИКС_Приложение_рус _2012-2014_29,30" xfId="2422"/>
    <cellStyle name="_Приложение 02 русс на 16.04.2009 г. 1 сессия_Приложение 1-18 рус пост посл_Приложение_2010-2012 рус  КОРРЕКТИРОВКА_Пр 4     11.05.11. ИКС_Приложение_рус _2012-2014_29,30 2" xfId="7222"/>
    <cellStyle name="_Приложение 02 русс на 16.04.2009 г. 1 сессия_Приложение 1-18 рус пост посл_Приложение_2010-2012 рус  КОРРЕКТИРОВКА_Приложение 4 русс,каз 16.03.11. посл" xfId="2423"/>
    <cellStyle name="_Приложение 02 русс на 16.04.2009 г. 1 сессия_Приложение 1-18 рус пост посл_Приложение_2010-2012 рус  КОРРЕКТИРОВКА_Приложение 4 русс,каз 16.03.11. посл 2" xfId="7223"/>
    <cellStyle name="_Приложение 02 русс на 16.04.2009 г. 1 сессия_Приложение 1-18 рус пост посл_Приложение_2010-2012 рус  КОРРЕКТИРОВКА_Приложение 4 русс,каз 16.03.11. посл_Приложение_рус _2012-2014_29,30" xfId="2424"/>
    <cellStyle name="_Приложение 02 русс на 16.04.2009 г. 1 сессия_Приложение 1-18 рус пост посл_Приложение_2010-2012 рус  КОРРЕКТИРОВКА_Приложение 4 русс,каз 16.03.11. посл_Приложение_рус _2012-2014_29,30 2" xfId="7224"/>
    <cellStyle name="_Приложение 02 русс на 16.04.2009 г. 1 сессия_Приложение 1-18 рус пост посл_Приложение_2010-2012 рус  КОРРЕКТИРОВКА_Приложение_2010-2012 рус 04.08.10" xfId="2425"/>
    <cellStyle name="_Приложение 02 русс на 16.04.2009 г. 1 сессия_Приложение 1-18 рус пост посл_Приложение_2010-2012 рус  КОРРЕКТИРОВКА_Приложение_2010-2012 рус 04.08.10 2" xfId="7225"/>
    <cellStyle name="_Приложение 02 русс на 16.04.2009 г. 1 сессия_Приложение 1-18 рус пост посл_Приложение_2010-2012 рус  КОРРЕКТИРОВКА_Приложение_2010-2012 рус 04.08.10_Анализ" xfId="2426"/>
    <cellStyle name="_Приложение 02 русс на 16.04.2009 г. 1 сессия_Приложение 1-18 рус пост посл_Приложение_2010-2012 рус  КОРРЕКТИРОВКА_Приложение_2010-2012 рус 04.08.10_Анализ 2" xfId="7226"/>
    <cellStyle name="_Приложение 02 русс на 16.04.2009 г. 1 сессия_Приложение 1-18 рус пост посл_Приложение_2010-2012 рус  КОРРЕКТИРОВКА_Приложение_2010-2012 рус 04.08.10_Анализ 3.03.2011г." xfId="2427"/>
    <cellStyle name="_Приложение 02 русс на 16.04.2009 г. 1 сессия_Приложение 1-18 рус пост посл_Приложение_2010-2012 рус  КОРРЕКТИРОВКА_Приложение_2010-2012 рус 04.08.10_Анализ 6.03.2011г." xfId="2428"/>
    <cellStyle name="_Приложение 02 русс на 16.04.2009 г. 1 сессия_Приложение 1-18 рус пост посл_Приложение_2010-2012 рус  КОРРЕКТИРОВКА_Приложение_2010-2012 рус 04.08.10_Анализ 9.03.2011г." xfId="2429"/>
    <cellStyle name="_Приложение 02 русс на 16.04.2009 г. 1 сессия_Приложение 1-18 рус пост посл_Приложение_2010-2012 рус  КОРРЕКТИРОВКА_Приложение_2010-2012 рус 04.08.10_Анализ_Приложение_рус _2012-2014_29,30" xfId="2430"/>
    <cellStyle name="_Приложение 02 русс на 16.04.2009 г. 1 сессия_Приложение 1-18 рус пост посл_Приложение_2010-2012 рус  КОРРЕКТИРОВКА_Приложение_2010-2012 рус 04.08.10_Анализ_Приложение_рус _2012-2014_29,30 2" xfId="7227"/>
    <cellStyle name="_Приложение 02 русс на 16.04.2009 г. 1 сессия_Приложение 1-18 рус пост посл_Приложение_2010-2012 рус  КОРРЕКТИРОВКА_Приложение_2010-2012 рус 04.08.10_Пр 4     11.05.11. ИКС" xfId="2431"/>
    <cellStyle name="_Приложение 02 русс на 16.04.2009 г. 1 сессия_Приложение 1-18 рус пост посл_Приложение_2010-2012 рус  КОРРЕКТИРОВКА_Приложение_2010-2012 рус 04.08.10_Пр 4     11.05.11. ИКС 2" xfId="7228"/>
    <cellStyle name="_Приложение 02 русс на 16.04.2009 г. 1 сессия_Приложение 1-18 рус пост посл_Приложение_2010-2012 рус  КОРРЕКТИРОВКА_Приложение_2010-2012 рус 04.08.10_Пр 4     11.05.11. ИКС_Приложение_рус _2012-2014_29,30" xfId="2432"/>
    <cellStyle name="_Приложение 02 русс на 16.04.2009 г. 1 сессия_Приложение 1-18 рус пост посл_Приложение_2010-2012 рус  КОРРЕКТИРОВКА_Приложение_2010-2012 рус 04.08.10_Пр 4     11.05.11. ИКС_Приложение_рус _2012-2014_29,30 2" xfId="7229"/>
    <cellStyle name="_Приложение 02 русс на 16.04.2009 г. 1 сессия_Приложение 1-18 рус пост посл_Приложение_2010-2012 рус  КОРРЕКТИРОВКА_Приложение_2010-2012 рус 04.08.10_Приложение 4 русс,каз 16.03.11. посл" xfId="2433"/>
    <cellStyle name="_Приложение 02 русс на 16.04.2009 г. 1 сессия_Приложение 1-18 рус пост посл_Приложение_2010-2012 рус  КОРРЕКТИРОВКА_Приложение_2010-2012 рус 04.08.10_Приложение 4 русс,каз 16.03.11. посл 2" xfId="7230"/>
    <cellStyle name="_Приложение 02 русс на 16.04.2009 г. 1 сессия_Приложение 1-18 рус пост посл_Приложение_2010-2012 рус  КОРРЕКТИРОВКА_Приложение_2010-2012 рус 04.08.10_Приложение 4 русс,каз 16.03.11. посл_Приложение_рус _2012-2014_29,30" xfId="2434"/>
    <cellStyle name="_Приложение 02 русс на 16.04.2009 г. 1 сессия_Приложение 1-18 рус пост посл_Приложение_2010-2012 рус  КОРРЕКТИРОВКА_Приложение_2010-2012 рус 04.08.10_Приложение 4 русс,каз 16.03.11. посл_Приложение_рус _2012-2014_29,30 2" xfId="7231"/>
    <cellStyle name="_Приложение 02 русс на 16.04.2009 г. 1 сессия_Приложение 1-18 рус пост посл_Приложение_2010-2012 рус  КОРРЕКТИРОВКА_Приложение_2010-2012 рус 04.08.10_Приложение_реал_рус 2011-2013 Уточнение" xfId="2435"/>
    <cellStyle name="_Приложение 02 русс на 16.04.2009 г. 1 сессия_Приложение 1-18 рус пост посл_Приложение_2010-2012 рус  КОРРЕКТИРОВКА_Приложение_2010-2012 рус 04.08.10_Приложение_реал_рус 2011-2013 Уточнение 2" xfId="7232"/>
    <cellStyle name="_Приложение 02 русс на 16.04.2009 г. 1 сессия_Приложение 1-18 рус пост посл_Приложение_2010-2012 рус  КОРРЕКТИРОВКА_Приложение_2010-2012 рус 04.08.10_Приложение_реал_рус 2011-2013 Уточнение_Приложение_рус _2012-2014_29,30" xfId="2436"/>
    <cellStyle name="_Приложение 02 русс на 16.04.2009 г. 1 сессия_Приложение 1-18 рус пост посл_Приложение_2010-2012 рус  КОРРЕКТИРОВКА_Приложение_2010-2012 рус 04.08.10_Приложение_реал_рус 2011-2013 Уточнение_Приложение_рус _2012-2014_29,30 2" xfId="7233"/>
    <cellStyle name="_Приложение 02 русс на 16.04.2009 г. 1 сессия_Приложение 1-18 рус пост посл_Приложение_2010-2012 рус  КОРРЕКТИРОВКА_Приложение_2010-2012 рус 04.08.10_Приложение_рус _2012-2014_29,30" xfId="2437"/>
    <cellStyle name="_Приложение 02 русс на 16.04.2009 г. 1 сессия_Приложение 1-18 рус пост посл_Приложение_2010-2012 рус  КОРРЕКТИРОВКА_Приложение_2010-2012 рус 04.08.10_Приложение_рус _2012-2014_29,30 2" xfId="7234"/>
    <cellStyle name="_Приложение 02 русс на 16.04.2009 г. 1 сессия_Приложение 1-18 рус пост посл_Приложение_2010-2012 рус  КОРРЕКТИРОВКА_Приложение_2010-2012 рус 04.08.10_приложения 2012 рус" xfId="2438"/>
    <cellStyle name="_Приложение 02 русс на 16.04.2009 г. 1 сессия_Приложение 1-18 рус пост посл_Приложение_2010-2012 рус  КОРРЕКТИРОВКА_Приложение_2010-2012 рус 04.08.10_приложения 2012 рус 2" xfId="7235"/>
    <cellStyle name="_Приложение 02 русс на 16.04.2009 г. 1 сессия_Приложение 1-18 рус пост посл_Приложение_2010-2012 рус  КОРРЕКТИРОВКА_Приложение_пост_рус_авг" xfId="2439"/>
    <cellStyle name="_Приложение 02 русс на 16.04.2009 г. 1 сессия_Приложение 1-18 рус пост посл_Приложение_2010-2012 рус  КОРРЕКТИРОВКА_Приложение_пост_рус_авг 2" xfId="7236"/>
    <cellStyle name="_Приложение 02 русс на 16.04.2009 г. 1 сессия_Приложение 1-18 рус пост посл_Приложение_2010-2012 рус  КОРРЕКТИРОВКА_Приложение_пост_рус_авг_Анализ" xfId="2440"/>
    <cellStyle name="_Приложение 02 русс на 16.04.2009 г. 1 сессия_Приложение 1-18 рус пост посл_Приложение_2010-2012 рус  КОРРЕКТИРОВКА_Приложение_пост_рус_авг_Анализ 2" xfId="7237"/>
    <cellStyle name="_Приложение 02 русс на 16.04.2009 г. 1 сессия_Приложение 1-18 рус пост посл_Приложение_2010-2012 рус  КОРРЕКТИРОВКА_Приложение_пост_рус_авг_Анализ 3.03.2011г." xfId="2441"/>
    <cellStyle name="_Приложение 02 русс на 16.04.2009 г. 1 сессия_Приложение 1-18 рус пост посл_Приложение_2010-2012 рус  КОРРЕКТИРОВКА_Приложение_пост_рус_авг_Анализ 6.03.2011г." xfId="2442"/>
    <cellStyle name="_Приложение 02 русс на 16.04.2009 г. 1 сессия_Приложение 1-18 рус пост посл_Приложение_2010-2012 рус  КОРРЕКТИРОВКА_Приложение_пост_рус_авг_Анализ 9.03.2011г." xfId="2443"/>
    <cellStyle name="_Приложение 02 русс на 16.04.2009 г. 1 сессия_Приложение 1-18 рус пост посл_Приложение_2010-2012 рус  КОРРЕКТИРОВКА_Приложение_пост_рус_авг_Анализ_Приложение_рус _2012-2014_29,30" xfId="2444"/>
    <cellStyle name="_Приложение 02 русс на 16.04.2009 г. 1 сессия_Приложение 1-18 рус пост посл_Приложение_2010-2012 рус  КОРРЕКТИРОВКА_Приложение_пост_рус_авг_Анализ_Приложение_рус _2012-2014_29,30 2" xfId="7238"/>
    <cellStyle name="_Приложение 02 русс на 16.04.2009 г. 1 сессия_Приложение 1-18 рус пост посл_Приложение_2010-2012 рус  КОРРЕКТИРОВКА_Приложение_пост_рус_авг_Пр 4     11.05.11. ИКС" xfId="2445"/>
    <cellStyle name="_Приложение 02 русс на 16.04.2009 г. 1 сессия_Приложение 1-18 рус пост посл_Приложение_2010-2012 рус  КОРРЕКТИРОВКА_Приложение_пост_рус_авг_Пр 4     11.05.11. ИКС 2" xfId="7239"/>
    <cellStyle name="_Приложение 02 русс на 16.04.2009 г. 1 сессия_Приложение 1-18 рус пост посл_Приложение_2010-2012 рус  КОРРЕКТИРОВКА_Приложение_пост_рус_авг_Пр 4     11.05.11. ИКС_Приложение_рус _2012-2014_29,30" xfId="2446"/>
    <cellStyle name="_Приложение 02 русс на 16.04.2009 г. 1 сессия_Приложение 1-18 рус пост посл_Приложение_2010-2012 рус  КОРРЕКТИРОВКА_Приложение_пост_рус_авг_Пр 4     11.05.11. ИКС_Приложение_рус _2012-2014_29,30 2" xfId="7240"/>
    <cellStyle name="_Приложение 02 русс на 16.04.2009 г. 1 сессия_Приложение 1-18 рус пост посл_Приложение_2010-2012 рус  КОРРЕКТИРОВКА_Приложение_пост_рус_авг_Приложение 4 русс,каз 16.03.11. посл" xfId="2447"/>
    <cellStyle name="_Приложение 02 русс на 16.04.2009 г. 1 сессия_Приложение 1-18 рус пост посл_Приложение_2010-2012 рус  КОРРЕКТИРОВКА_Приложение_пост_рус_авг_Приложение 4 русс,каз 16.03.11. посл 2" xfId="7241"/>
    <cellStyle name="_Приложение 02 русс на 16.04.2009 г. 1 сессия_Приложение 1-18 рус пост посл_Приложение_2010-2012 рус  КОРРЕКТИРОВКА_Приложение_пост_рус_авг_Приложение 4 русс,каз 16.03.11. посл_Приложение_рус _2012-2014_29,30" xfId="2448"/>
    <cellStyle name="_Приложение 02 русс на 16.04.2009 г. 1 сессия_Приложение 1-18 рус пост посл_Приложение_2010-2012 рус  КОРРЕКТИРОВКА_Приложение_пост_рус_авг_Приложение 4 русс,каз 16.03.11. посл_Приложение_рус _2012-2014_29,30 2" xfId="7242"/>
    <cellStyle name="_Приложение 02 русс на 16.04.2009 г. 1 сессия_Приложение 1-18 рус пост посл_Приложение_2010-2012 рус  КОРРЕКТИРОВКА_Приложение_пост_рус_авг_Приложение_реал_рус 2011-2013 Уточнение" xfId="2449"/>
    <cellStyle name="_Приложение 02 русс на 16.04.2009 г. 1 сессия_Приложение 1-18 рус пост посл_Приложение_2010-2012 рус  КОРРЕКТИРОВКА_Приложение_пост_рус_авг_Приложение_реал_рус 2011-2013 Уточнение 2" xfId="7243"/>
    <cellStyle name="_Приложение 02 русс на 16.04.2009 г. 1 сессия_Приложение 1-18 рус пост посл_Приложение_2010-2012 рус  КОРРЕКТИРОВКА_Приложение_пост_рус_авг_Приложение_реал_рус 2011-2013 Уточнение_Приложение_рус _2012-2014_29,30" xfId="2450"/>
    <cellStyle name="_Приложение 02 русс на 16.04.2009 г. 1 сессия_Приложение 1-18 рус пост посл_Приложение_2010-2012 рус  КОРРЕКТИРОВКА_Приложение_пост_рус_авг_Приложение_реал_рус 2011-2013 Уточнение_Приложение_рус _2012-2014_29,30 2" xfId="7244"/>
    <cellStyle name="_Приложение 02 русс на 16.04.2009 г. 1 сессия_Приложение 1-18 рус пост посл_Приложение_2010-2012 рус  КОРРЕКТИРОВКА_Приложение_пост_рус_авг_Приложение_рус _2012-2014_29,30" xfId="2451"/>
    <cellStyle name="_Приложение 02 русс на 16.04.2009 г. 1 сессия_Приложение 1-18 рус пост посл_Приложение_2010-2012 рус  КОРРЕКТИРОВКА_Приложение_пост_рус_авг_Приложение_рус _2012-2014_29,30 2" xfId="7245"/>
    <cellStyle name="_Приложение 02 русс на 16.04.2009 г. 1 сессия_Приложение 1-18 рус пост посл_Приложение_2010-2012 рус  КОРРЕКТИРОВКА_Приложение_пост_рус_авг_приложения 2012 рус" xfId="2452"/>
    <cellStyle name="_Приложение 02 русс на 16.04.2009 г. 1 сессия_Приложение 1-18 рус пост посл_Приложение_2010-2012 рус  КОРРЕКТИРОВКА_Приложение_пост_рус_авг_приложения 2012 рус 2" xfId="7246"/>
    <cellStyle name="_Приложение 02 русс на 16.04.2009 г. 1 сессия_Приложение 1-18 рус пост посл_Приложение_2010-2012 рус  КОРРЕКТИРОВКА_Приложение_реал_рус 2011-2013 Уточнение" xfId="2453"/>
    <cellStyle name="_Приложение 02 русс на 16.04.2009 г. 1 сессия_Приложение 1-18 рус пост посл_Приложение_2010-2012 рус  КОРРЕКТИРОВКА_Приложение_реал_рус 2011-2013 Уточнение 2" xfId="7247"/>
    <cellStyle name="_Приложение 02 русс на 16.04.2009 г. 1 сессия_Приложение 1-18 рус пост посл_Приложение_2010-2012 рус  КОРРЕКТИРОВКА_Приложение_реал_рус 2011-2013 Уточнение_Приложение_рус _2012-2014_29,30" xfId="2454"/>
    <cellStyle name="_Приложение 02 русс на 16.04.2009 г. 1 сессия_Приложение 1-18 рус пост посл_Приложение_2010-2012 рус  КОРРЕКТИРОВКА_Приложение_реал_рус 2011-2013 Уточнение_Приложение_рус _2012-2014_29,30 2" xfId="7248"/>
    <cellStyle name="_Приложение 02 русс на 16.04.2009 г. 1 сессия_Приложение 1-18 рус пост посл_Приложение_2010-2012 рус  КОРРЕКТИРОВКА_Приложение_рус _2012-2014_29,30" xfId="2455"/>
    <cellStyle name="_Приложение 02 русс на 16.04.2009 г. 1 сессия_Приложение 1-18 рус пост посл_Приложение_2010-2012 рус  КОРРЕКТИРОВКА_Приложение_рус _2012-2014_29,30 2" xfId="7249"/>
    <cellStyle name="_Приложение 02 русс на 16.04.2009 г. 1 сессия_Приложение 1-18 рус пост посл_Приложение_2010-2012 рус  КОРРЕКТИРОВКА_приложения 2012 рус" xfId="2456"/>
    <cellStyle name="_Приложение 02 русс на 16.04.2009 г. 1 сессия_Приложение 1-18 рус пост посл_Приложение_2010-2012 рус  КОРРЕКТИРОВКА_приложения 2012 рус 2" xfId="7250"/>
    <cellStyle name="_Приложение 02 русс на 16.04.2009 г. 1 сессия_Приложение 1-18 рус пост посл_Приложение_2010-2012 рус 04.08.10" xfId="2457"/>
    <cellStyle name="_Приложение 02 русс на 16.04.2009 г. 1 сессия_Приложение 1-18 рус пост посл_Приложение_2010-2012 рус 04.08.10 2" xfId="7251"/>
    <cellStyle name="_Приложение 02 русс на 16.04.2009 г. 1 сессия_Приложение 1-18 рус пост посл_Приложение_2010-2012 рус 04.08.10_Анализ" xfId="2458"/>
    <cellStyle name="_Приложение 02 русс на 16.04.2009 г. 1 сессия_Приложение 1-18 рус пост посл_Приложение_2010-2012 рус 04.08.10_Анализ 2" xfId="7252"/>
    <cellStyle name="_Приложение 02 русс на 16.04.2009 г. 1 сессия_Приложение 1-18 рус пост посл_Приложение_2010-2012 рус 04.08.10_Анализ 3.03.2011г." xfId="2459"/>
    <cellStyle name="_Приложение 02 русс на 16.04.2009 г. 1 сессия_Приложение 1-18 рус пост посл_Приложение_2010-2012 рус 04.08.10_Анализ 6.03.2011г." xfId="2460"/>
    <cellStyle name="_Приложение 02 русс на 16.04.2009 г. 1 сессия_Приложение 1-18 рус пост посл_Приложение_2010-2012 рус 04.08.10_Анализ 9.03.2011г." xfId="2461"/>
    <cellStyle name="_Приложение 02 русс на 16.04.2009 г. 1 сессия_Приложение 1-18 рус пост посл_Приложение_2010-2012 рус 04.08.10_Анализ_Приложение_рус _2012-2014_29,30" xfId="2462"/>
    <cellStyle name="_Приложение 02 русс на 16.04.2009 г. 1 сессия_Приложение 1-18 рус пост посл_Приложение_2010-2012 рус 04.08.10_Анализ_Приложение_рус _2012-2014_29,30 2" xfId="7253"/>
    <cellStyle name="_Приложение 02 русс на 16.04.2009 г. 1 сессия_Приложение 1-18 рус пост посл_Приложение_2010-2012 рус 04.08.10_Пр 4     11.05.11. ИКС" xfId="2463"/>
    <cellStyle name="_Приложение 02 русс на 16.04.2009 г. 1 сессия_Приложение 1-18 рус пост посл_Приложение_2010-2012 рус 04.08.10_Пр 4     11.05.11. ИКС 2" xfId="7254"/>
    <cellStyle name="_Приложение 02 русс на 16.04.2009 г. 1 сессия_Приложение 1-18 рус пост посл_Приложение_2010-2012 рус 04.08.10_Пр 4     11.05.11. ИКС_Приложение_рус _2012-2014_29,30" xfId="2464"/>
    <cellStyle name="_Приложение 02 русс на 16.04.2009 г. 1 сессия_Приложение 1-18 рус пост посл_Приложение_2010-2012 рус 04.08.10_Пр 4     11.05.11. ИКС_Приложение_рус _2012-2014_29,30 2" xfId="7255"/>
    <cellStyle name="_Приложение 02 русс на 16.04.2009 г. 1 сессия_Приложение 1-18 рус пост посл_Приложение_2010-2012 рус 04.08.10_Приложение 4 русс,каз 16.03.11. посл" xfId="2465"/>
    <cellStyle name="_Приложение 02 русс на 16.04.2009 г. 1 сессия_Приложение 1-18 рус пост посл_Приложение_2010-2012 рус 04.08.10_Приложение 4 русс,каз 16.03.11. посл 2" xfId="7256"/>
    <cellStyle name="_Приложение 02 русс на 16.04.2009 г. 1 сессия_Приложение 1-18 рус пост посл_Приложение_2010-2012 рус 04.08.10_Приложение 4 русс,каз 16.03.11. посл_Приложение_рус _2012-2014_29,30" xfId="2466"/>
    <cellStyle name="_Приложение 02 русс на 16.04.2009 г. 1 сессия_Приложение 1-18 рус пост посл_Приложение_2010-2012 рус 04.08.10_Приложение 4 русс,каз 16.03.11. посл_Приложение_рус _2012-2014_29,30 2" xfId="7257"/>
    <cellStyle name="_Приложение 02 русс на 16.04.2009 г. 1 сессия_Приложение 1-18 рус пост посл_Приложение_2010-2012 рус 04.08.10_Приложение_реал_рус 2011-2013 Уточнение" xfId="2467"/>
    <cellStyle name="_Приложение 02 русс на 16.04.2009 г. 1 сессия_Приложение 1-18 рус пост посл_Приложение_2010-2012 рус 04.08.10_Приложение_реал_рус 2011-2013 Уточнение 2" xfId="7258"/>
    <cellStyle name="_Приложение 02 русс на 16.04.2009 г. 1 сессия_Приложение 1-18 рус пост посл_Приложение_2010-2012 рус 04.08.10_Приложение_реал_рус 2011-2013 Уточнение_Приложение_рус _2012-2014_29,30" xfId="2468"/>
    <cellStyle name="_Приложение 02 русс на 16.04.2009 г. 1 сессия_Приложение 1-18 рус пост посл_Приложение_2010-2012 рус 04.08.10_Приложение_реал_рус 2011-2013 Уточнение_Приложение_рус _2012-2014_29,30 2" xfId="7259"/>
    <cellStyle name="_Приложение 02 русс на 16.04.2009 г. 1 сессия_Приложение 1-18 рус пост посл_Приложение_2010-2012 рус 04.08.10_Приложение_рус _2012-2014_29,30" xfId="2469"/>
    <cellStyle name="_Приложение 02 русс на 16.04.2009 г. 1 сессия_Приложение 1-18 рус пост посл_Приложение_2010-2012 рус 04.08.10_Приложение_рус _2012-2014_29,30 2" xfId="7260"/>
    <cellStyle name="_Приложение 02 русс на 16.04.2009 г. 1 сессия_Приложение 1-18 рус пост посл_Приложение_2010-2012 рус 04.08.10_приложения 2012 рус" xfId="2470"/>
    <cellStyle name="_Приложение 02 русс на 16.04.2009 г. 1 сессия_Приложение 1-18 рус пост посл_Приложение_2010-2012 рус 04.08.10_приложения 2012 рус 2" xfId="7261"/>
    <cellStyle name="_Приложение 02 русс на 16.04.2009 г. 1 сессия_Приложение 1-18 рус пост посл_Приложение_2010-2012 рус март" xfId="2471"/>
    <cellStyle name="_Приложение 02 русс на 16.04.2009 г. 1 сессия_Приложение 1-18 рус пост посл_Приложение_2010-2012 рус март 2" xfId="7262"/>
    <cellStyle name="_Приложение 02 русс на 16.04.2009 г. 1 сессия_Приложение 1-18 рус пост посл_Приложение_2010-2012 рус март_Анализ" xfId="2472"/>
    <cellStyle name="_Приложение 02 русс на 16.04.2009 г. 1 сессия_Приложение 1-18 рус пост посл_Приложение_2010-2012 рус март_Анализ 2" xfId="7263"/>
    <cellStyle name="_Приложение 02 русс на 16.04.2009 г. 1 сессия_Приложение 1-18 рус пост посл_Приложение_2010-2012 рус март_Анализ 3.03.2011г." xfId="2473"/>
    <cellStyle name="_Приложение 02 русс на 16.04.2009 г. 1 сессия_Приложение 1-18 рус пост посл_Приложение_2010-2012 рус март_Анализ 6.03.2011г." xfId="2474"/>
    <cellStyle name="_Приложение 02 русс на 16.04.2009 г. 1 сессия_Приложение 1-18 рус пост посл_Приложение_2010-2012 рус март_Анализ 9.03.2011г." xfId="2475"/>
    <cellStyle name="_Приложение 02 русс на 16.04.2009 г. 1 сессия_Приложение 1-18 рус пост посл_Приложение_2010-2012 рус март_Анализ_Приложение_рус _2012-2014_29,30" xfId="2476"/>
    <cellStyle name="_Приложение 02 русс на 16.04.2009 г. 1 сессия_Приложение 1-18 рус пост посл_Приложение_2010-2012 рус март_Анализ_Приложение_рус _2012-2014_29,30 2" xfId="7264"/>
    <cellStyle name="_Приложение 02 русс на 16.04.2009 г. 1 сессия_Приложение 1-18 рус пост посл_Приложение_2010-2012 рус март_Пр 4     11.05.11. ИКС" xfId="2477"/>
    <cellStyle name="_Приложение 02 русс на 16.04.2009 г. 1 сессия_Приложение 1-18 рус пост посл_Приложение_2010-2012 рус март_Пр 4     11.05.11. ИКС 2" xfId="7265"/>
    <cellStyle name="_Приложение 02 русс на 16.04.2009 г. 1 сессия_Приложение 1-18 рус пост посл_Приложение_2010-2012 рус март_Пр 4     11.05.11. ИКС_Приложение_рус _2012-2014_29,30" xfId="2478"/>
    <cellStyle name="_Приложение 02 русс на 16.04.2009 г. 1 сессия_Приложение 1-18 рус пост посл_Приложение_2010-2012 рус март_Пр 4     11.05.11. ИКС_Приложение_рус _2012-2014_29,30 2" xfId="7266"/>
    <cellStyle name="_Приложение 02 русс на 16.04.2009 г. 1 сессия_Приложение 1-18 рус пост посл_Приложение_2010-2012 рус март_Приложение 4 русс,каз 16.03.11. посл" xfId="2479"/>
    <cellStyle name="_Приложение 02 русс на 16.04.2009 г. 1 сессия_Приложение 1-18 рус пост посл_Приложение_2010-2012 рус март_Приложение 4 русс,каз 16.03.11. посл 2" xfId="7267"/>
    <cellStyle name="_Приложение 02 русс на 16.04.2009 г. 1 сессия_Приложение 1-18 рус пост посл_Приложение_2010-2012 рус март_Приложение 4 русс,каз 16.03.11. посл_Приложение_рус _2012-2014_29,30" xfId="2480"/>
    <cellStyle name="_Приложение 02 русс на 16.04.2009 г. 1 сессия_Приложение 1-18 рус пост посл_Приложение_2010-2012 рус март_Приложение 4 русс,каз 16.03.11. посл_Приложение_рус _2012-2014_29,30 2" xfId="7268"/>
    <cellStyle name="_Приложение 02 русс на 16.04.2009 г. 1 сессия_Приложение 1-18 рус пост посл_Приложение_2010-2012 рус март_Приложение_2010-2012 рус 04.08.10" xfId="2481"/>
    <cellStyle name="_Приложение 02 русс на 16.04.2009 г. 1 сессия_Приложение 1-18 рус пост посл_Приложение_2010-2012 рус март_Приложение_2010-2012 рус 04.08.10 2" xfId="7269"/>
    <cellStyle name="_Приложение 02 русс на 16.04.2009 г. 1 сессия_Приложение 1-18 рус пост посл_Приложение_2010-2012 рус март_Приложение_2010-2012 рус 04.08.10_Анализ" xfId="2482"/>
    <cellStyle name="_Приложение 02 русс на 16.04.2009 г. 1 сессия_Приложение 1-18 рус пост посл_Приложение_2010-2012 рус март_Приложение_2010-2012 рус 04.08.10_Анализ 2" xfId="7270"/>
    <cellStyle name="_Приложение 02 русс на 16.04.2009 г. 1 сессия_Приложение 1-18 рус пост посл_Приложение_2010-2012 рус март_Приложение_2010-2012 рус 04.08.10_Анализ 3.03.2011г." xfId="2483"/>
    <cellStyle name="_Приложение 02 русс на 16.04.2009 г. 1 сессия_Приложение 1-18 рус пост посл_Приложение_2010-2012 рус март_Приложение_2010-2012 рус 04.08.10_Анализ 6.03.2011г." xfId="2484"/>
    <cellStyle name="_Приложение 02 русс на 16.04.2009 г. 1 сессия_Приложение 1-18 рус пост посл_Приложение_2010-2012 рус март_Приложение_2010-2012 рус 04.08.10_Анализ 9.03.2011г." xfId="2485"/>
    <cellStyle name="_Приложение 02 русс на 16.04.2009 г. 1 сессия_Приложение 1-18 рус пост посл_Приложение_2010-2012 рус март_Приложение_2010-2012 рус 04.08.10_Анализ_Приложение_рус _2012-2014_29,30" xfId="2486"/>
    <cellStyle name="_Приложение 02 русс на 16.04.2009 г. 1 сессия_Приложение 1-18 рус пост посл_Приложение_2010-2012 рус март_Приложение_2010-2012 рус 04.08.10_Анализ_Приложение_рус _2012-2014_29,30 2" xfId="7271"/>
    <cellStyle name="_Приложение 02 русс на 16.04.2009 г. 1 сессия_Приложение 1-18 рус пост посл_Приложение_2010-2012 рус март_Приложение_2010-2012 рус 04.08.10_Пр 4     11.05.11. ИКС" xfId="2487"/>
    <cellStyle name="_Приложение 02 русс на 16.04.2009 г. 1 сессия_Приложение 1-18 рус пост посл_Приложение_2010-2012 рус март_Приложение_2010-2012 рус 04.08.10_Пр 4     11.05.11. ИКС 2" xfId="7272"/>
    <cellStyle name="_Приложение 02 русс на 16.04.2009 г. 1 сессия_Приложение 1-18 рус пост посл_Приложение_2010-2012 рус март_Приложение_2010-2012 рус 04.08.10_Пр 4     11.05.11. ИКС_Приложение_рус _2012-2014_29,30" xfId="2488"/>
    <cellStyle name="_Приложение 02 русс на 16.04.2009 г. 1 сессия_Приложение 1-18 рус пост посл_Приложение_2010-2012 рус март_Приложение_2010-2012 рус 04.08.10_Пр 4     11.05.11. ИКС_Приложение_рус _2012-2014_29,30 2" xfId="7273"/>
    <cellStyle name="_Приложение 02 русс на 16.04.2009 г. 1 сессия_Приложение 1-18 рус пост посл_Приложение_2010-2012 рус март_Приложение_2010-2012 рус 04.08.10_Приложение 4 русс,каз 16.03.11. посл" xfId="2489"/>
    <cellStyle name="_Приложение 02 русс на 16.04.2009 г. 1 сессия_Приложение 1-18 рус пост посл_Приложение_2010-2012 рус март_Приложение_2010-2012 рус 04.08.10_Приложение 4 русс,каз 16.03.11. посл 2" xfId="7274"/>
    <cellStyle name="_Приложение 02 русс на 16.04.2009 г. 1 сессия_Приложение 1-18 рус пост посл_Приложение_2010-2012 рус март_Приложение_2010-2012 рус 04.08.10_Приложение 4 русс,каз 16.03.11. посл_Приложение_рус _2012-2014_29,30" xfId="2490"/>
    <cellStyle name="_Приложение 02 русс на 16.04.2009 г. 1 сессия_Приложение 1-18 рус пост посл_Приложение_2010-2012 рус март_Приложение_2010-2012 рус 04.08.10_Приложение 4 русс,каз 16.03.11. посл_Приложение_рус _2012-2014_29,30 2" xfId="7275"/>
    <cellStyle name="_Приложение 02 русс на 16.04.2009 г. 1 сессия_Приложение 1-18 рус пост посл_Приложение_2010-2012 рус март_Приложение_2010-2012 рус 04.08.10_Приложение_реал_рус 2011-2013 Уточнение" xfId="2491"/>
    <cellStyle name="_Приложение 02 русс на 16.04.2009 г. 1 сессия_Приложение 1-18 рус пост посл_Приложение_2010-2012 рус март_Приложение_2010-2012 рус 04.08.10_Приложение_реал_рус 2011-2013 Уточнение 2" xfId="7276"/>
    <cellStyle name="_Приложение 02 русс на 16.04.2009 г. 1 сессия_Приложение 1-18 рус пост посл_Приложение_2010-2012 рус март_Приложение_2010-2012 рус 04.08.10_Приложение_реал_рус 2011-2013 Уточнение_Приложение_рус _2012-2014_29,30" xfId="2492"/>
    <cellStyle name="_Приложение 02 русс на 16.04.2009 г. 1 сессия_Приложение 1-18 рус пост посл_Приложение_2010-2012 рус март_Приложение_2010-2012 рус 04.08.10_Приложение_реал_рус 2011-2013 Уточнение_Приложение_рус _2012-2014_29,30 2" xfId="7277"/>
    <cellStyle name="_Приложение 02 русс на 16.04.2009 г. 1 сессия_Приложение 1-18 рус пост посл_Приложение_2010-2012 рус март_Приложение_2010-2012 рус 04.08.10_Приложение_рус _2012-2014_29,30" xfId="2493"/>
    <cellStyle name="_Приложение 02 русс на 16.04.2009 г. 1 сессия_Приложение 1-18 рус пост посл_Приложение_2010-2012 рус март_Приложение_2010-2012 рус 04.08.10_Приложение_рус _2012-2014_29,30 2" xfId="7278"/>
    <cellStyle name="_Приложение 02 русс на 16.04.2009 г. 1 сессия_Приложение 1-18 рус пост посл_Приложение_2010-2012 рус март_Приложение_2010-2012 рус 04.08.10_приложения 2012 рус" xfId="2494"/>
    <cellStyle name="_Приложение 02 русс на 16.04.2009 г. 1 сессия_Приложение 1-18 рус пост посл_Приложение_2010-2012 рус март_Приложение_2010-2012 рус 04.08.10_приложения 2012 рус 2" xfId="7279"/>
    <cellStyle name="_Приложение 02 русс на 16.04.2009 г. 1 сессия_Приложение 1-18 рус пост посл_Приложение_2010-2012 рус март_Приложение_пост_рус_авг" xfId="2495"/>
    <cellStyle name="_Приложение 02 русс на 16.04.2009 г. 1 сессия_Приложение 1-18 рус пост посл_Приложение_2010-2012 рус март_Приложение_пост_рус_авг 2" xfId="7280"/>
    <cellStyle name="_Приложение 02 русс на 16.04.2009 г. 1 сессия_Приложение 1-18 рус пост посл_Приложение_2010-2012 рус март_Приложение_пост_рус_авг_Анализ" xfId="2496"/>
    <cellStyle name="_Приложение 02 русс на 16.04.2009 г. 1 сессия_Приложение 1-18 рус пост посл_Приложение_2010-2012 рус март_Приложение_пост_рус_авг_Анализ 2" xfId="7281"/>
    <cellStyle name="_Приложение 02 русс на 16.04.2009 г. 1 сессия_Приложение 1-18 рус пост посл_Приложение_2010-2012 рус март_Приложение_пост_рус_авг_Анализ 3.03.2011г." xfId="2497"/>
    <cellStyle name="_Приложение 02 русс на 16.04.2009 г. 1 сессия_Приложение 1-18 рус пост посл_Приложение_2010-2012 рус март_Приложение_пост_рус_авг_Анализ 6.03.2011г." xfId="2498"/>
    <cellStyle name="_Приложение 02 русс на 16.04.2009 г. 1 сессия_Приложение 1-18 рус пост посл_Приложение_2010-2012 рус март_Приложение_пост_рус_авг_Анализ 9.03.2011г." xfId="2499"/>
    <cellStyle name="_Приложение 02 русс на 16.04.2009 г. 1 сессия_Приложение 1-18 рус пост посл_Приложение_2010-2012 рус март_Приложение_пост_рус_авг_Анализ_Приложение_рус _2012-2014_29,30" xfId="2500"/>
    <cellStyle name="_Приложение 02 русс на 16.04.2009 г. 1 сессия_Приложение 1-18 рус пост посл_Приложение_2010-2012 рус март_Приложение_пост_рус_авг_Анализ_Приложение_рус _2012-2014_29,30 2" xfId="7282"/>
    <cellStyle name="_Приложение 02 русс на 16.04.2009 г. 1 сессия_Приложение 1-18 рус пост посл_Приложение_2010-2012 рус март_Приложение_пост_рус_авг_Пр 4     11.05.11. ИКС" xfId="2501"/>
    <cellStyle name="_Приложение 02 русс на 16.04.2009 г. 1 сессия_Приложение 1-18 рус пост посл_Приложение_2010-2012 рус март_Приложение_пост_рус_авг_Пр 4     11.05.11. ИКС 2" xfId="7283"/>
    <cellStyle name="_Приложение 02 русс на 16.04.2009 г. 1 сессия_Приложение 1-18 рус пост посл_Приложение_2010-2012 рус март_Приложение_пост_рус_авг_Пр 4     11.05.11. ИКС_Приложение_рус _2012-2014_29,30" xfId="2502"/>
    <cellStyle name="_Приложение 02 русс на 16.04.2009 г. 1 сессия_Приложение 1-18 рус пост посл_Приложение_2010-2012 рус март_Приложение_пост_рус_авг_Пр 4     11.05.11. ИКС_Приложение_рус _2012-2014_29,30 2" xfId="7284"/>
    <cellStyle name="_Приложение 02 русс на 16.04.2009 г. 1 сессия_Приложение 1-18 рус пост посл_Приложение_2010-2012 рус март_Приложение_пост_рус_авг_Приложение 4 русс,каз 16.03.11. посл" xfId="2503"/>
    <cellStyle name="_Приложение 02 русс на 16.04.2009 г. 1 сессия_Приложение 1-18 рус пост посл_Приложение_2010-2012 рус март_Приложение_пост_рус_авг_Приложение 4 русс,каз 16.03.11. посл 2" xfId="7285"/>
    <cellStyle name="_Приложение 02 русс на 16.04.2009 г. 1 сессия_Приложение 1-18 рус пост посл_Приложение_2010-2012 рус март_Приложение_пост_рус_авг_Приложение 4 русс,каз 16.03.11. посл_Приложение_рус _2012-2014_29,30" xfId="2504"/>
    <cellStyle name="_Приложение 02 русс на 16.04.2009 г. 1 сессия_Приложение 1-18 рус пост посл_Приложение_2010-2012 рус март_Приложение_пост_рус_авг_Приложение 4 русс,каз 16.03.11. посл_Приложение_рус _2012-2014_29,30 2" xfId="7286"/>
    <cellStyle name="_Приложение 02 русс на 16.04.2009 г. 1 сессия_Приложение 1-18 рус пост посл_Приложение_2010-2012 рус март_Приложение_пост_рус_авг_Приложение_реал_рус 2011-2013 Уточнение" xfId="2505"/>
    <cellStyle name="_Приложение 02 русс на 16.04.2009 г. 1 сессия_Приложение 1-18 рус пост посл_Приложение_2010-2012 рус март_Приложение_пост_рус_авг_Приложение_реал_рус 2011-2013 Уточнение 2" xfId="7287"/>
    <cellStyle name="_Приложение 02 русс на 16.04.2009 г. 1 сессия_Приложение 1-18 рус пост посл_Приложение_2010-2012 рус март_Приложение_пост_рус_авг_Приложение_реал_рус 2011-2013 Уточнение_Приложение_рус _2012-2014_29,30" xfId="2506"/>
    <cellStyle name="_Приложение 02 русс на 16.04.2009 г. 1 сессия_Приложение 1-18 рус пост посл_Приложение_2010-2012 рус март_Приложение_пост_рус_авг_Приложение_реал_рус 2011-2013 Уточнение_Приложение_рус _2012-2014_29,30 2" xfId="7288"/>
    <cellStyle name="_Приложение 02 русс на 16.04.2009 г. 1 сессия_Приложение 1-18 рус пост посл_Приложение_2010-2012 рус март_Приложение_пост_рус_авг_Приложение_рус _2012-2014_29,30" xfId="2507"/>
    <cellStyle name="_Приложение 02 русс на 16.04.2009 г. 1 сессия_Приложение 1-18 рус пост посл_Приложение_2010-2012 рус март_Приложение_пост_рус_авг_Приложение_рус _2012-2014_29,30 2" xfId="7289"/>
    <cellStyle name="_Приложение 02 русс на 16.04.2009 г. 1 сессия_Приложение 1-18 рус пост посл_Приложение_2010-2012 рус март_Приложение_пост_рус_авг_приложения 2012 рус" xfId="2508"/>
    <cellStyle name="_Приложение 02 русс на 16.04.2009 г. 1 сессия_Приложение 1-18 рус пост посл_Приложение_2010-2012 рус март_Приложение_пост_рус_авг_приложения 2012 рус 2" xfId="7290"/>
    <cellStyle name="_Приложение 02 русс на 16.04.2009 г. 1 сессия_Приложение 1-18 рус пост посл_Приложение_2010-2012 рус март_Приложение_реал_рус 2011-2013 Уточнение" xfId="2509"/>
    <cellStyle name="_Приложение 02 русс на 16.04.2009 г. 1 сессия_Приложение 1-18 рус пост посл_Приложение_2010-2012 рус март_Приложение_реал_рус 2011-2013 Уточнение 2" xfId="7291"/>
    <cellStyle name="_Приложение 02 русс на 16.04.2009 г. 1 сессия_Приложение 1-18 рус пост посл_Приложение_2010-2012 рус март_Приложение_реал_рус 2011-2013 Уточнение_Приложение_рус _2012-2014_29,30" xfId="2510"/>
    <cellStyle name="_Приложение 02 русс на 16.04.2009 г. 1 сессия_Приложение 1-18 рус пост посл_Приложение_2010-2012 рус март_Приложение_реал_рус 2011-2013 Уточнение_Приложение_рус _2012-2014_29,30 2" xfId="7292"/>
    <cellStyle name="_Приложение 02 русс на 16.04.2009 г. 1 сессия_Приложение 1-18 рус пост посл_Приложение_2010-2012 рус март_Приложение_рус _2012-2014_29,30" xfId="2511"/>
    <cellStyle name="_Приложение 02 русс на 16.04.2009 г. 1 сессия_Приложение 1-18 рус пост посл_Приложение_2010-2012 рус март_Приложение_рус _2012-2014_29,30 2" xfId="7293"/>
    <cellStyle name="_Приложение 02 русс на 16.04.2009 г. 1 сессия_Приложение 1-18 рус пост посл_Приложение_2010-2012 рус март_приложения 2012 рус" xfId="2512"/>
    <cellStyle name="_Приложение 02 русс на 16.04.2009 г. 1 сессия_Приложение 1-18 рус пост посл_Приложение_2010-2012 рус март_приложения 2012 рус 2" xfId="7294"/>
    <cellStyle name="_Приложение 02 русс на 16.04.2009 г. 1 сессия_Приложение 1-18 рус пост посл_Приложение_пост_каз_авг" xfId="2513"/>
    <cellStyle name="_Приложение 02 русс на 16.04.2009 г. 1 сессия_Приложение 1-18 рус пост посл_Приложение_пост_каз_авг 2" xfId="7295"/>
    <cellStyle name="_Приложение 02 русс на 16.04.2009 г. 1 сессия_Приложение 1-18 рус пост посл_Приложение_пост_каз_авг_Анализ" xfId="2514"/>
    <cellStyle name="_Приложение 02 русс на 16.04.2009 г. 1 сессия_Приложение 1-18 рус пост посл_Приложение_пост_каз_авг_Анализ 2" xfId="7296"/>
    <cellStyle name="_Приложение 02 русс на 16.04.2009 г. 1 сессия_Приложение 1-18 рус пост посл_Приложение_пост_каз_авг_Анализ 3.03.2011г." xfId="2515"/>
    <cellStyle name="_Приложение 02 русс на 16.04.2009 г. 1 сессия_Приложение 1-18 рус пост посл_Приложение_пост_каз_авг_Анализ 6.03.2011г." xfId="2516"/>
    <cellStyle name="_Приложение 02 русс на 16.04.2009 г. 1 сессия_Приложение 1-18 рус пост посл_Приложение_пост_каз_авг_Анализ 9.03.2011г." xfId="2517"/>
    <cellStyle name="_Приложение 02 русс на 16.04.2009 г. 1 сессия_Приложение 1-18 рус пост посл_Приложение_пост_каз_авг_Анализ_Приложение_рус _2012-2014_29,30" xfId="2518"/>
    <cellStyle name="_Приложение 02 русс на 16.04.2009 г. 1 сессия_Приложение 1-18 рус пост посл_Приложение_пост_каз_авг_Анализ_Приложение_рус _2012-2014_29,30 2" xfId="7297"/>
    <cellStyle name="_Приложение 02 русс на 16.04.2009 г. 1 сессия_Приложение 1-18 рус пост посл_Приложение_пост_каз_авг_Пр 4     11.05.11. ИКС" xfId="2519"/>
    <cellStyle name="_Приложение 02 русс на 16.04.2009 г. 1 сессия_Приложение 1-18 рус пост посл_Приложение_пост_каз_авг_Пр 4     11.05.11. ИКС 2" xfId="7298"/>
    <cellStyle name="_Приложение 02 русс на 16.04.2009 г. 1 сессия_Приложение 1-18 рус пост посл_Приложение_пост_каз_авг_Пр 4     11.05.11. ИКС_Приложение_рус _2012-2014_29,30" xfId="2520"/>
    <cellStyle name="_Приложение 02 русс на 16.04.2009 г. 1 сессия_Приложение 1-18 рус пост посл_Приложение_пост_каз_авг_Пр 4     11.05.11. ИКС_Приложение_рус _2012-2014_29,30 2" xfId="7299"/>
    <cellStyle name="_Приложение 02 русс на 16.04.2009 г. 1 сессия_Приложение 1-18 рус пост посл_Приложение_пост_каз_авг_Приложение 4 русс,каз 16.03.11. посл" xfId="2521"/>
    <cellStyle name="_Приложение 02 русс на 16.04.2009 г. 1 сессия_Приложение 1-18 рус пост посл_Приложение_пост_каз_авг_Приложение 4 русс,каз 16.03.11. посл 2" xfId="7300"/>
    <cellStyle name="_Приложение 02 русс на 16.04.2009 г. 1 сессия_Приложение 1-18 рус пост посл_Приложение_пост_каз_авг_Приложение 4 русс,каз 16.03.11. посл_Приложение_рус _2012-2014_29,30" xfId="2522"/>
    <cellStyle name="_Приложение 02 русс на 16.04.2009 г. 1 сессия_Приложение 1-18 рус пост посл_Приложение_пост_каз_авг_Приложение 4 русс,каз 16.03.11. посл_Приложение_рус _2012-2014_29,30 2" xfId="7301"/>
    <cellStyle name="_Приложение 02 русс на 16.04.2009 г. 1 сессия_Приложение 1-18 рус пост посл_Приложение_пост_каз_авг_Приложение_реал_рус 2011-2013 Уточнение" xfId="2523"/>
    <cellStyle name="_Приложение 02 русс на 16.04.2009 г. 1 сессия_Приложение 1-18 рус пост посл_Приложение_пост_каз_авг_Приложение_реал_рус 2011-2013 Уточнение 2" xfId="7302"/>
    <cellStyle name="_Приложение 02 русс на 16.04.2009 г. 1 сессия_Приложение 1-18 рус пост посл_Приложение_пост_каз_авг_Приложение_реал_рус 2011-2013 Уточнение_Приложение_рус _2012-2014_29,30" xfId="2524"/>
    <cellStyle name="_Приложение 02 русс на 16.04.2009 г. 1 сессия_Приложение 1-18 рус пост посл_Приложение_пост_каз_авг_Приложение_реал_рус 2011-2013 Уточнение_Приложение_рус _2012-2014_29,30 2" xfId="7303"/>
    <cellStyle name="_Приложение 02 русс на 16.04.2009 г. 1 сессия_Приложение 1-18 рус пост посл_Приложение_пост_каз_авг_Приложение_рус _2012-2014_29,30" xfId="2525"/>
    <cellStyle name="_Приложение 02 русс на 16.04.2009 г. 1 сессия_Приложение 1-18 рус пост посл_Приложение_пост_каз_авг_Приложение_рус _2012-2014_29,30 2" xfId="7304"/>
    <cellStyle name="_Приложение 02 русс на 16.04.2009 г. 1 сессия_Приложение 1-18 рус пост посл_Приложение_пост_каз_авг_приложения 2012 рус" xfId="2526"/>
    <cellStyle name="_Приложение 02 русс на 16.04.2009 г. 1 сессия_Приложение 1-18 рус пост посл_Приложение_пост_каз_авг_приложения 2012 рус 2" xfId="7305"/>
    <cellStyle name="_Приложение 02 русс на 16.04.2009 г. 1 сессия_Приложение 1-18 рус пост посл_Приложение_пост_рус_авг" xfId="2527"/>
    <cellStyle name="_Приложение 02 русс на 16.04.2009 г. 1 сессия_Приложение 1-18 рус пост посл_Приложение_пост_рус_авг 2" xfId="7306"/>
    <cellStyle name="_Приложение 02 русс на 16.04.2009 г. 1 сессия_Приложение 1-18 рус пост посл_Приложение_пост_рус_авг_Анализ" xfId="2528"/>
    <cellStyle name="_Приложение 02 русс на 16.04.2009 г. 1 сессия_Приложение 1-18 рус пост посл_Приложение_пост_рус_авг_Анализ 2" xfId="7307"/>
    <cellStyle name="_Приложение 02 русс на 16.04.2009 г. 1 сессия_Приложение 1-18 рус пост посл_Приложение_пост_рус_авг_Анализ 3.03.2011г." xfId="2529"/>
    <cellStyle name="_Приложение 02 русс на 16.04.2009 г. 1 сессия_Приложение 1-18 рус пост посл_Приложение_пост_рус_авг_Анализ 6.03.2011г." xfId="2530"/>
    <cellStyle name="_Приложение 02 русс на 16.04.2009 г. 1 сессия_Приложение 1-18 рус пост посл_Приложение_пост_рус_авг_Анализ 9.03.2011г." xfId="2531"/>
    <cellStyle name="_Приложение 02 русс на 16.04.2009 г. 1 сессия_Приложение 1-18 рус пост посл_Приложение_пост_рус_авг_Анализ_Приложение_рус _2012-2014_29,30" xfId="2532"/>
    <cellStyle name="_Приложение 02 русс на 16.04.2009 г. 1 сессия_Приложение 1-18 рус пост посл_Приложение_пост_рус_авг_Анализ_Приложение_рус _2012-2014_29,30 2" xfId="7308"/>
    <cellStyle name="_Приложение 02 русс на 16.04.2009 г. 1 сессия_Приложение 1-18 рус пост посл_Приложение_пост_рус_авг_Пр 4     11.05.11. ИКС" xfId="2533"/>
    <cellStyle name="_Приложение 02 русс на 16.04.2009 г. 1 сессия_Приложение 1-18 рус пост посл_Приложение_пост_рус_авг_Пр 4     11.05.11. ИКС 2" xfId="7309"/>
    <cellStyle name="_Приложение 02 русс на 16.04.2009 г. 1 сессия_Приложение 1-18 рус пост посл_Приложение_пост_рус_авг_Пр 4     11.05.11. ИКС_Приложение_рус _2012-2014_29,30" xfId="2534"/>
    <cellStyle name="_Приложение 02 русс на 16.04.2009 г. 1 сессия_Приложение 1-18 рус пост посл_Приложение_пост_рус_авг_Пр 4     11.05.11. ИКС_Приложение_рус _2012-2014_29,30 2" xfId="7310"/>
    <cellStyle name="_Приложение 02 русс на 16.04.2009 г. 1 сессия_Приложение 1-18 рус пост посл_Приложение_пост_рус_авг_Приложение 4 русс,каз 16.03.11. посл" xfId="2535"/>
    <cellStyle name="_Приложение 02 русс на 16.04.2009 г. 1 сессия_Приложение 1-18 рус пост посл_Приложение_пост_рус_авг_Приложение 4 русс,каз 16.03.11. посл 2" xfId="7311"/>
    <cellStyle name="_Приложение 02 русс на 16.04.2009 г. 1 сессия_Приложение 1-18 рус пост посл_Приложение_пост_рус_авг_Приложение 4 русс,каз 16.03.11. посл_Приложение_рус _2012-2014_29,30" xfId="2536"/>
    <cellStyle name="_Приложение 02 русс на 16.04.2009 г. 1 сессия_Приложение 1-18 рус пост посл_Приложение_пост_рус_авг_Приложение 4 русс,каз 16.03.11. посл_Приложение_рус _2012-2014_29,30 2" xfId="7312"/>
    <cellStyle name="_Приложение 02 русс на 16.04.2009 г. 1 сессия_Приложение 1-18 рус пост посл_Приложение_пост_рус_авг_Приложение_реал_рус 2011-2013 Уточнение" xfId="2537"/>
    <cellStyle name="_Приложение 02 русс на 16.04.2009 г. 1 сессия_Приложение 1-18 рус пост посл_Приложение_пост_рус_авг_Приложение_реал_рус 2011-2013 Уточнение 2" xfId="7313"/>
    <cellStyle name="_Приложение 02 русс на 16.04.2009 г. 1 сессия_Приложение 1-18 рус пост посл_Приложение_пост_рус_авг_Приложение_реал_рус 2011-2013 Уточнение_Приложение_рус _2012-2014_29,30" xfId="2538"/>
    <cellStyle name="_Приложение 02 русс на 16.04.2009 г. 1 сессия_Приложение 1-18 рус пост посл_Приложение_пост_рус_авг_Приложение_реал_рус 2011-2013 Уточнение_Приложение_рус _2012-2014_29,30 2" xfId="7314"/>
    <cellStyle name="_Приложение 02 русс на 16.04.2009 г. 1 сессия_Приложение 1-18 рус пост посл_Приложение_пост_рус_авг_Приложение_рус _2012-2014_29,30" xfId="2539"/>
    <cellStyle name="_Приложение 02 русс на 16.04.2009 г. 1 сессия_Приложение 1-18 рус пост посл_Приложение_пост_рус_авг_Приложение_рус _2012-2014_29,30 2" xfId="7315"/>
    <cellStyle name="_Приложение 02 русс на 16.04.2009 г. 1 сессия_Приложение 1-18 рус пост посл_Приложение_пост_рус_авг_приложения 2012 рус" xfId="2540"/>
    <cellStyle name="_Приложение 02 русс на 16.04.2009 г. 1 сессия_Приложение 1-18 рус пост посл_Приложение_пост_рус_авг_приложения 2012 рус 2" xfId="7316"/>
    <cellStyle name="_Приложение 02 русс на 16.04.2009 г. 1 сессия_Приложение 1-18 рус пост посл_Приложение_реал_рус 2011-2013 Уточнение" xfId="2541"/>
    <cellStyle name="_Приложение 02 русс на 16.04.2009 г. 1 сессия_Приложение 1-18 рус пост посл_Приложение_реал_рус 2011-2013 Уточнение 2" xfId="7317"/>
    <cellStyle name="_Приложение 02 русс на 16.04.2009 г. 1 сессия_Приложение 1-18 рус пост посл_Приложение_реал_рус 2011-2013 Уточнение_Приложение_рус _2012-2014_29,30" xfId="2542"/>
    <cellStyle name="_Приложение 02 русс на 16.04.2009 г. 1 сессия_Приложение 1-18 рус пост посл_Приложение_реал_рус 2011-2013 Уточнение_Приложение_рус _2012-2014_29,30 2" xfId="7318"/>
    <cellStyle name="_Приложение 02 русс на 16.04.2009 г. 1 сессия_Приложение 1-18 рус пост посл_Приложение_рус _2012-2014_29,30" xfId="2543"/>
    <cellStyle name="_Приложение 02 русс на 16.04.2009 г. 1 сессия_Приложение 1-18 рус пост посл_Приложение_рус _2012-2014_29,30 2" xfId="7319"/>
    <cellStyle name="_Приложение 02 русс на 16.04.2009 г. 1 сессия_Приложение 1-18 рус пост посл_приложения 2012 рус" xfId="2544"/>
    <cellStyle name="_Приложение 02 русс на 16.04.2009 г. 1 сессия_Приложение 1-18 рус пост посл_приложения 2012 рус 2" xfId="7320"/>
    <cellStyle name="_Приложение 02 русс на 16.04.2009 г. 1 сессия_Приложение 1-18 рус пост_прил4р_к" xfId="2545"/>
    <cellStyle name="_Приложение 02 русс на 16.04.2009 г. 1 сессия_Приложение 1-18 рус пост_прил4р_к 2" xfId="2546"/>
    <cellStyle name="_Приложение 02 русс на 16.04.2009 г. 1 сессия_Приложение 1-18 рус пост_прил4р_к 2 2" xfId="7321"/>
    <cellStyle name="_Приложение 02 русс на 16.04.2009 г. 1 сессия_Приложение 1-18 рус пост_прил4р_к 3" xfId="7322"/>
    <cellStyle name="_Приложение 02 русс на 16.04.2009 г. 1 сессия_Приложение 1-18 рус пост_прил4р_к_Анализ" xfId="2547"/>
    <cellStyle name="_Приложение 02 русс на 16.04.2009 г. 1 сессия_Приложение 1-18 рус пост_прил4р_к_Анализ 2" xfId="7323"/>
    <cellStyle name="_Приложение 02 русс на 16.04.2009 г. 1 сессия_Приложение 1-18 рус пост_прил4р_к_Анализ 3.03.2011г." xfId="2548"/>
    <cellStyle name="_Приложение 02 русс на 16.04.2009 г. 1 сессия_Приложение 1-18 рус пост_прил4р_к_Анализ 6.03.2011г." xfId="2549"/>
    <cellStyle name="_Приложение 02 русс на 16.04.2009 г. 1 сессия_Приложение 1-18 рус пост_прил4р_к_Анализ 9.03.2011г." xfId="2550"/>
    <cellStyle name="_Приложение 02 русс на 16.04.2009 г. 1 сессия_Приложение 1-18 рус пост_прил4р_к_Анализ_Приложение_рус _2012-2014_29,30" xfId="2551"/>
    <cellStyle name="_Приложение 02 русс на 16.04.2009 г. 1 сессия_Приложение 1-18 рус пост_прил4р_к_Анализ_Приложение_рус _2012-2014_29,30 2" xfId="7324"/>
    <cellStyle name="_Приложение 02 русс на 16.04.2009 г. 1 сессия_Приложение 1-18 рус пост_прил4р_к_Пр 4     11.05.11. ИКС" xfId="2552"/>
    <cellStyle name="_Приложение 02 русс на 16.04.2009 г. 1 сессия_Приложение 1-18 рус пост_прил4р_к_Пр 4     11.05.11. ИКС 2" xfId="7325"/>
    <cellStyle name="_Приложение 02 русс на 16.04.2009 г. 1 сессия_Приложение 1-18 рус пост_прил4р_к_Пр 4     11.05.11. ИКС_Приложение_рус _2012-2014_29,30" xfId="2553"/>
    <cellStyle name="_Приложение 02 русс на 16.04.2009 г. 1 сессия_Приложение 1-18 рус пост_прил4р_к_Пр 4     11.05.11. ИКС_Приложение_рус _2012-2014_29,30 2" xfId="7326"/>
    <cellStyle name="_Приложение 02 русс на 16.04.2009 г. 1 сессия_Приложение 1-18 рус пост_прил4р_к_Приложение 4 русс,каз 16.03.11. посл" xfId="2554"/>
    <cellStyle name="_Приложение 02 русс на 16.04.2009 г. 1 сессия_Приложение 1-18 рус пост_прил4р_к_Приложение 4 русс,каз 16.03.11. посл 2" xfId="7327"/>
    <cellStyle name="_Приложение 02 русс на 16.04.2009 г. 1 сессия_Приложение 1-18 рус пост_прил4р_к_Приложение 4 русс,каз 16.03.11. посл_Приложение_рус _2012-2014_29,30" xfId="2555"/>
    <cellStyle name="_Приложение 02 русс на 16.04.2009 г. 1 сессия_Приложение 1-18 рус пост_прил4р_к_Приложение 4 русс,каз 16.03.11. посл_Приложение_рус _2012-2014_29,30 2" xfId="7328"/>
    <cellStyle name="_Приложение 02 русс на 16.04.2009 г. 1 сессия_Приложение 1-18 рус пост_прил4р_к_Приложение_пост_каз_авг" xfId="2556"/>
    <cellStyle name="_Приложение 02 русс на 16.04.2009 г. 1 сессия_Приложение 1-18 рус пост_прил4р_к_Приложение_пост_каз_авг 2" xfId="7329"/>
    <cellStyle name="_Приложение 02 русс на 16.04.2009 г. 1 сессия_Приложение 1-18 рус пост_прил4р_к_Приложение_пост_каз_авг_Анализ" xfId="2557"/>
    <cellStyle name="_Приложение 02 русс на 16.04.2009 г. 1 сессия_Приложение 1-18 рус пост_прил4р_к_Приложение_пост_каз_авг_Анализ 2" xfId="7330"/>
    <cellStyle name="_Приложение 02 русс на 16.04.2009 г. 1 сессия_Приложение 1-18 рус пост_прил4р_к_Приложение_пост_каз_авг_Анализ 3.03.2011г." xfId="2558"/>
    <cellStyle name="_Приложение 02 русс на 16.04.2009 г. 1 сессия_Приложение 1-18 рус пост_прил4р_к_Приложение_пост_каз_авг_Анализ 6.03.2011г." xfId="2559"/>
    <cellStyle name="_Приложение 02 русс на 16.04.2009 г. 1 сессия_Приложение 1-18 рус пост_прил4р_к_Приложение_пост_каз_авг_Анализ 9.03.2011г." xfId="2560"/>
    <cellStyle name="_Приложение 02 русс на 16.04.2009 г. 1 сессия_Приложение 1-18 рус пост_прил4р_к_Приложение_пост_каз_авг_Анализ_Приложение_рус _2012-2014_29,30" xfId="2561"/>
    <cellStyle name="_Приложение 02 русс на 16.04.2009 г. 1 сессия_Приложение 1-18 рус пост_прил4р_к_Приложение_пост_каз_авг_Анализ_Приложение_рус _2012-2014_29,30 2" xfId="7331"/>
    <cellStyle name="_Приложение 02 русс на 16.04.2009 г. 1 сессия_Приложение 1-18 рус пост_прил4р_к_Приложение_пост_каз_авг_Пр 4     11.05.11. ИКС" xfId="2562"/>
    <cellStyle name="_Приложение 02 русс на 16.04.2009 г. 1 сессия_Приложение 1-18 рус пост_прил4р_к_Приложение_пост_каз_авг_Пр 4     11.05.11. ИКС 2" xfId="7332"/>
    <cellStyle name="_Приложение 02 русс на 16.04.2009 г. 1 сессия_Приложение 1-18 рус пост_прил4р_к_Приложение_пост_каз_авг_Пр 4     11.05.11. ИКС_Приложение_рус _2012-2014_29,30" xfId="2563"/>
    <cellStyle name="_Приложение 02 русс на 16.04.2009 г. 1 сессия_Приложение 1-18 рус пост_прил4р_к_Приложение_пост_каз_авг_Пр 4     11.05.11. ИКС_Приложение_рус _2012-2014_29,30 2" xfId="7333"/>
    <cellStyle name="_Приложение 02 русс на 16.04.2009 г. 1 сессия_Приложение 1-18 рус пост_прил4р_к_Приложение_пост_каз_авг_Приложение 4 русс,каз 16.03.11. посл" xfId="2564"/>
    <cellStyle name="_Приложение 02 русс на 16.04.2009 г. 1 сессия_Приложение 1-18 рус пост_прил4р_к_Приложение_пост_каз_авг_Приложение 4 русс,каз 16.03.11. посл 2" xfId="7334"/>
    <cellStyle name="_Приложение 02 русс на 16.04.2009 г. 1 сессия_Приложение 1-18 рус пост_прил4р_к_Приложение_пост_каз_авг_Приложение 4 русс,каз 16.03.11. посл_Приложение_рус _2012-2014_29,30" xfId="2565"/>
    <cellStyle name="_Приложение 02 русс на 16.04.2009 г. 1 сессия_Приложение 1-18 рус пост_прил4р_к_Приложение_пост_каз_авг_Приложение 4 русс,каз 16.03.11. посл_Приложение_рус _2012-2014_29,30 2" xfId="7335"/>
    <cellStyle name="_Приложение 02 русс на 16.04.2009 г. 1 сессия_Приложение 1-18 рус пост_прил4р_к_Приложение_пост_каз_авг_Приложение_реал_рус 2011-2013 Уточнение" xfId="2566"/>
    <cellStyle name="_Приложение 02 русс на 16.04.2009 г. 1 сессия_Приложение 1-18 рус пост_прил4р_к_Приложение_пост_каз_авг_Приложение_реал_рус 2011-2013 Уточнение 2" xfId="7336"/>
    <cellStyle name="_Приложение 02 русс на 16.04.2009 г. 1 сессия_Приложение 1-18 рус пост_прил4р_к_Приложение_пост_каз_авг_Приложение_реал_рус 2011-2013 Уточнение_Приложение_рус _2012-2014_29,30" xfId="2567"/>
    <cellStyle name="_Приложение 02 русс на 16.04.2009 г. 1 сессия_Приложение 1-18 рус пост_прил4р_к_Приложение_пост_каз_авг_Приложение_реал_рус 2011-2013 Уточнение_Приложение_рус _2012-2014_29,30 2" xfId="7337"/>
    <cellStyle name="_Приложение 02 русс на 16.04.2009 г. 1 сессия_Приложение 1-18 рус пост_прил4р_к_Приложение_пост_каз_авг_Приложение_рус _2012-2014_29,30" xfId="2568"/>
    <cellStyle name="_Приложение 02 русс на 16.04.2009 г. 1 сессия_Приложение 1-18 рус пост_прил4р_к_Приложение_пост_каз_авг_Приложение_рус _2012-2014_29,30 2" xfId="7338"/>
    <cellStyle name="_Приложение 02 русс на 16.04.2009 г. 1 сессия_Приложение 1-18 рус пост_прил4р_к_Приложение_пост_каз_авг_приложения 2012 рус" xfId="2569"/>
    <cellStyle name="_Приложение 02 русс на 16.04.2009 г. 1 сессия_Приложение 1-18 рус пост_прил4р_к_Приложение_пост_каз_авг_приложения 2012 рус 2" xfId="7339"/>
    <cellStyle name="_Приложение 02 русс на 16.04.2009 г. 1 сессия_Приложение 1-18 рус пост_прил4р_к_Приложение_пост_рус_авг" xfId="2570"/>
    <cellStyle name="_Приложение 02 русс на 16.04.2009 г. 1 сессия_Приложение 1-18 рус пост_прил4р_к_Приложение_пост_рус_авг 2" xfId="7340"/>
    <cellStyle name="_Приложение 02 русс на 16.04.2009 г. 1 сессия_Приложение 1-18 рус пост_прил4р_к_Приложение_пост_рус_авг_Анализ" xfId="2571"/>
    <cellStyle name="_Приложение 02 русс на 16.04.2009 г. 1 сессия_Приложение 1-18 рус пост_прил4р_к_Приложение_пост_рус_авг_Анализ 2" xfId="7341"/>
    <cellStyle name="_Приложение 02 русс на 16.04.2009 г. 1 сессия_Приложение 1-18 рус пост_прил4р_к_Приложение_пост_рус_авг_Анализ 3.03.2011г." xfId="2572"/>
    <cellStyle name="_Приложение 02 русс на 16.04.2009 г. 1 сессия_Приложение 1-18 рус пост_прил4р_к_Приложение_пост_рус_авг_Анализ 6.03.2011г." xfId="2573"/>
    <cellStyle name="_Приложение 02 русс на 16.04.2009 г. 1 сессия_Приложение 1-18 рус пост_прил4р_к_Приложение_пост_рус_авг_Анализ 9.03.2011г." xfId="2574"/>
    <cellStyle name="_Приложение 02 русс на 16.04.2009 г. 1 сессия_Приложение 1-18 рус пост_прил4р_к_Приложение_пост_рус_авг_Анализ_Приложение_рус _2012-2014_29,30" xfId="2575"/>
    <cellStyle name="_Приложение 02 русс на 16.04.2009 г. 1 сессия_Приложение 1-18 рус пост_прил4р_к_Приложение_пост_рус_авг_Анализ_Приложение_рус _2012-2014_29,30 2" xfId="7342"/>
    <cellStyle name="_Приложение 02 русс на 16.04.2009 г. 1 сессия_Приложение 1-18 рус пост_прил4р_к_Приложение_пост_рус_авг_Пр 4     11.05.11. ИКС" xfId="2576"/>
    <cellStyle name="_Приложение 02 русс на 16.04.2009 г. 1 сессия_Приложение 1-18 рус пост_прил4р_к_Приложение_пост_рус_авг_Пр 4     11.05.11. ИКС 2" xfId="7343"/>
    <cellStyle name="_Приложение 02 русс на 16.04.2009 г. 1 сессия_Приложение 1-18 рус пост_прил4р_к_Приложение_пост_рус_авг_Пр 4     11.05.11. ИКС_Приложение_рус _2012-2014_29,30" xfId="2577"/>
    <cellStyle name="_Приложение 02 русс на 16.04.2009 г. 1 сессия_Приложение 1-18 рус пост_прил4р_к_Приложение_пост_рус_авг_Пр 4     11.05.11. ИКС_Приложение_рус _2012-2014_29,30 2" xfId="7344"/>
    <cellStyle name="_Приложение 02 русс на 16.04.2009 г. 1 сессия_Приложение 1-18 рус пост_прил4р_к_Приложение_пост_рус_авг_Приложение 4 русс,каз 16.03.11. посл" xfId="2578"/>
    <cellStyle name="_Приложение 02 русс на 16.04.2009 г. 1 сессия_Приложение 1-18 рус пост_прил4р_к_Приложение_пост_рус_авг_Приложение 4 русс,каз 16.03.11. посл 2" xfId="7345"/>
    <cellStyle name="_Приложение 02 русс на 16.04.2009 г. 1 сессия_Приложение 1-18 рус пост_прил4р_к_Приложение_пост_рус_авг_Приложение 4 русс,каз 16.03.11. посл_Приложение_рус _2012-2014_29,30" xfId="2579"/>
    <cellStyle name="_Приложение 02 русс на 16.04.2009 г. 1 сессия_Приложение 1-18 рус пост_прил4р_к_Приложение_пост_рус_авг_Приложение 4 русс,каз 16.03.11. посл_Приложение_рус _2012-2014_29,30 2" xfId="7346"/>
    <cellStyle name="_Приложение 02 русс на 16.04.2009 г. 1 сессия_Приложение 1-18 рус пост_прил4р_к_Приложение_пост_рус_авг_Приложение_реал_рус 2011-2013 Уточнение" xfId="2580"/>
    <cellStyle name="_Приложение 02 русс на 16.04.2009 г. 1 сессия_Приложение 1-18 рус пост_прил4р_к_Приложение_пост_рус_авг_Приложение_реал_рус 2011-2013 Уточнение 2" xfId="7347"/>
    <cellStyle name="_Приложение 02 русс на 16.04.2009 г. 1 сессия_Приложение 1-18 рус пост_прил4р_к_Приложение_пост_рус_авг_Приложение_реал_рус 2011-2013 Уточнение_Приложение_рус _2012-2014_29,30" xfId="2581"/>
    <cellStyle name="_Приложение 02 русс на 16.04.2009 г. 1 сессия_Приложение 1-18 рус пост_прил4р_к_Приложение_пост_рус_авг_Приложение_реал_рус 2011-2013 Уточнение_Приложение_рус _2012-2014_29,30 2" xfId="7348"/>
    <cellStyle name="_Приложение 02 русс на 16.04.2009 г. 1 сессия_Приложение 1-18 рус пост_прил4р_к_Приложение_пост_рус_авг_Приложение_рус _2012-2014_29,30" xfId="2582"/>
    <cellStyle name="_Приложение 02 русс на 16.04.2009 г. 1 сессия_Приложение 1-18 рус пост_прил4р_к_Приложение_пост_рус_авг_Приложение_рус _2012-2014_29,30 2" xfId="7349"/>
    <cellStyle name="_Приложение 02 русс на 16.04.2009 г. 1 сессия_Приложение 1-18 рус пост_прил4р_к_Приложение_пост_рус_авг_приложения 2012 рус" xfId="2583"/>
    <cellStyle name="_Приложение 02 русс на 16.04.2009 г. 1 сессия_Приложение 1-18 рус пост_прил4р_к_Приложение_пост_рус_авг_приложения 2012 рус 2" xfId="7350"/>
    <cellStyle name="_Приложение 02 русс на 16.04.2009 г. 1 сессия_Приложение 1-18 рус пост_прил4р_к_Приложение_реал_рус 2011-2013 Уточнение" xfId="2584"/>
    <cellStyle name="_Приложение 02 русс на 16.04.2009 г. 1 сессия_Приложение 1-18 рус пост_прил4р_к_Приложение_реал_рус 2011-2013 Уточнение 2" xfId="7351"/>
    <cellStyle name="_Приложение 02 русс на 16.04.2009 г. 1 сессия_Приложение 1-18 рус пост_прил4р_к_Приложение_реал_рус 2011-2013 Уточнение_Приложение_рус _2012-2014_29,30" xfId="2585"/>
    <cellStyle name="_Приложение 02 русс на 16.04.2009 г. 1 сессия_Приложение 1-18 рус пост_прил4р_к_Приложение_реал_рус 2011-2013 Уточнение_Приложение_рус _2012-2014_29,30 2" xfId="7352"/>
    <cellStyle name="_Приложение 02 русс на 16.04.2009 г. 1 сессия_Приложение 1-18 рус пост_прил4р_к_Приложение_рус _2012-2014_29,30" xfId="2586"/>
    <cellStyle name="_Приложение 02 русс на 16.04.2009 г. 1 сессия_Приложение 1-18 рус пост_прил4р_к_Приложение_рус _2012-2014_29,30 2" xfId="7353"/>
    <cellStyle name="_Приложение 02 русс на 16.04.2009 г. 1 сессия_Приложение 1-18 рус пост_прил4р_к_приложения 2012 рус" xfId="2587"/>
    <cellStyle name="_Приложение 02 русс на 16.04.2009 г. 1 сессия_Приложение 1-18 рус пост_прил4р_к_приложения 2012 рус 2" xfId="7354"/>
    <cellStyle name="_Приложение 02 русс на 16.04.2009 г. 1 сессия_Приложение 1-18 рус пост_Приложение реш 2010-2012каз_РБ" xfId="2588"/>
    <cellStyle name="_Приложение 02 русс на 16.04.2009 г. 1 сессия_Приложение 1-18 рус пост_Приложение реш 2010-2012каз_РБ 2" xfId="2589"/>
    <cellStyle name="_Приложение 02 русс на 16.04.2009 г. 1 сессия_Приложение 1-18 рус пост_Приложение реш 2010-2012каз_РБ 2 2" xfId="7355"/>
    <cellStyle name="_Приложение 02 русс на 16.04.2009 г. 1 сессия_Приложение 1-18 рус пост_Приложение реш 2010-2012каз_РБ 3" xfId="7356"/>
    <cellStyle name="_Приложение 02 русс на 16.04.2009 г. 1 сессия_Приложение 1-18 рус пост_Приложение реш 2010-2012каз_РБ_Анализ" xfId="2590"/>
    <cellStyle name="_Приложение 02 русс на 16.04.2009 г. 1 сессия_Приложение 1-18 рус пост_Приложение реш 2010-2012каз_РБ_Анализ 2" xfId="7357"/>
    <cellStyle name="_Приложение 02 русс на 16.04.2009 г. 1 сессия_Приложение 1-18 рус пост_Приложение реш 2010-2012каз_РБ_Анализ 3.03.2011г." xfId="2591"/>
    <cellStyle name="_Приложение 02 русс на 16.04.2009 г. 1 сессия_Приложение 1-18 рус пост_Приложение реш 2010-2012каз_РБ_Анализ 6.03.2011г." xfId="2592"/>
    <cellStyle name="_Приложение 02 русс на 16.04.2009 г. 1 сессия_Приложение 1-18 рус пост_Приложение реш 2010-2012каз_РБ_Анализ 9.03.2011г." xfId="2593"/>
    <cellStyle name="_Приложение 02 русс на 16.04.2009 г. 1 сессия_Приложение 1-18 рус пост_Приложение реш 2010-2012каз_РБ_Анализ_Приложение_рус _2012-2014_29,30" xfId="2594"/>
    <cellStyle name="_Приложение 02 русс на 16.04.2009 г. 1 сессия_Приложение 1-18 рус пост_Приложение реш 2010-2012каз_РБ_Анализ_Приложение_рус _2012-2014_29,30 2" xfId="7358"/>
    <cellStyle name="_Приложение 02 русс на 16.04.2009 г. 1 сессия_Приложение 1-18 рус пост_Приложение реш 2010-2012каз_РБ_Пр 4     11.05.11. ИКС" xfId="2595"/>
    <cellStyle name="_Приложение 02 русс на 16.04.2009 г. 1 сессия_Приложение 1-18 рус пост_Приложение реш 2010-2012каз_РБ_Пр 4     11.05.11. ИКС 2" xfId="7359"/>
    <cellStyle name="_Приложение 02 русс на 16.04.2009 г. 1 сессия_Приложение 1-18 рус пост_Приложение реш 2010-2012каз_РБ_Пр 4     11.05.11. ИКС_Приложение_рус _2012-2014_29,30" xfId="2596"/>
    <cellStyle name="_Приложение 02 русс на 16.04.2009 г. 1 сессия_Приложение 1-18 рус пост_Приложение реш 2010-2012каз_РБ_Пр 4     11.05.11. ИКС_Приложение_рус _2012-2014_29,30 2" xfId="7360"/>
    <cellStyle name="_Приложение 02 русс на 16.04.2009 г. 1 сессия_Приложение 1-18 рус пост_Приложение реш 2010-2012каз_РБ_Приложение 4 русс,каз 16.03.11. посл" xfId="2597"/>
    <cellStyle name="_Приложение 02 русс на 16.04.2009 г. 1 сессия_Приложение 1-18 рус пост_Приложение реш 2010-2012каз_РБ_Приложение 4 русс,каз 16.03.11. посл 2" xfId="7361"/>
    <cellStyle name="_Приложение 02 русс на 16.04.2009 г. 1 сессия_Приложение 1-18 рус пост_Приложение реш 2010-2012каз_РБ_Приложение 4 русс,каз 16.03.11. посл_Приложение_рус _2012-2014_29,30" xfId="2598"/>
    <cellStyle name="_Приложение 02 русс на 16.04.2009 г. 1 сессия_Приложение 1-18 рус пост_Приложение реш 2010-2012каз_РБ_Приложение 4 русс,каз 16.03.11. посл_Приложение_рус _2012-2014_29,30 2" xfId="7362"/>
    <cellStyle name="_Приложение 02 русс на 16.04.2009 г. 1 сессия_Приложение 1-18 рус пост_Приложение реш 2010-2012каз_РБ_Приложение_пост_каз_авг" xfId="2599"/>
    <cellStyle name="_Приложение 02 русс на 16.04.2009 г. 1 сессия_Приложение 1-18 рус пост_Приложение реш 2010-2012каз_РБ_Приложение_пост_каз_авг 2" xfId="7363"/>
    <cellStyle name="_Приложение 02 русс на 16.04.2009 г. 1 сессия_Приложение 1-18 рус пост_Приложение реш 2010-2012каз_РБ_Приложение_пост_каз_авг_Анализ" xfId="2600"/>
    <cellStyle name="_Приложение 02 русс на 16.04.2009 г. 1 сессия_Приложение 1-18 рус пост_Приложение реш 2010-2012каз_РБ_Приложение_пост_каз_авг_Анализ 2" xfId="7364"/>
    <cellStyle name="_Приложение 02 русс на 16.04.2009 г. 1 сессия_Приложение 1-18 рус пост_Приложение реш 2010-2012каз_РБ_Приложение_пост_каз_авг_Анализ 3.03.2011г." xfId="2601"/>
    <cellStyle name="_Приложение 02 русс на 16.04.2009 г. 1 сессия_Приложение 1-18 рус пост_Приложение реш 2010-2012каз_РБ_Приложение_пост_каз_авг_Анализ 6.03.2011г." xfId="2602"/>
    <cellStyle name="_Приложение 02 русс на 16.04.2009 г. 1 сессия_Приложение 1-18 рус пост_Приложение реш 2010-2012каз_РБ_Приложение_пост_каз_авг_Анализ 9.03.2011г." xfId="2603"/>
    <cellStyle name="_Приложение 02 русс на 16.04.2009 г. 1 сессия_Приложение 1-18 рус пост_Приложение реш 2010-2012каз_РБ_Приложение_пост_каз_авг_Анализ_Приложение_рус _2012-2014_29,30" xfId="2604"/>
    <cellStyle name="_Приложение 02 русс на 16.04.2009 г. 1 сессия_Приложение 1-18 рус пост_Приложение реш 2010-2012каз_РБ_Приложение_пост_каз_авг_Анализ_Приложение_рус _2012-2014_29,30 2" xfId="7365"/>
    <cellStyle name="_Приложение 02 русс на 16.04.2009 г. 1 сессия_Приложение 1-18 рус пост_Приложение реш 2010-2012каз_РБ_Приложение_пост_каз_авг_Пр 4     11.05.11. ИКС" xfId="2605"/>
    <cellStyle name="_Приложение 02 русс на 16.04.2009 г. 1 сессия_Приложение 1-18 рус пост_Приложение реш 2010-2012каз_РБ_Приложение_пост_каз_авг_Пр 4     11.05.11. ИКС 2" xfId="7366"/>
    <cellStyle name="_Приложение 02 русс на 16.04.2009 г. 1 сессия_Приложение 1-18 рус пост_Приложение реш 2010-2012каз_РБ_Приложение_пост_каз_авг_Пр 4     11.05.11. ИКС_Приложение_рус _2012-2014_29,30" xfId="2606"/>
    <cellStyle name="_Приложение 02 русс на 16.04.2009 г. 1 сессия_Приложение 1-18 рус пост_Приложение реш 2010-2012каз_РБ_Приложение_пост_каз_авг_Пр 4     11.05.11. ИКС_Приложение_рус _2012-2014_29,30 2" xfId="7367"/>
    <cellStyle name="_Приложение 02 русс на 16.04.2009 г. 1 сессия_Приложение 1-18 рус пост_Приложение реш 2010-2012каз_РБ_Приложение_пост_каз_авг_Приложение 4 русс,каз 16.03.11. посл" xfId="2607"/>
    <cellStyle name="_Приложение 02 русс на 16.04.2009 г. 1 сессия_Приложение 1-18 рус пост_Приложение реш 2010-2012каз_РБ_Приложение_пост_каз_авг_Приложение 4 русс,каз 16.03.11. посл 2" xfId="7368"/>
    <cellStyle name="_Приложение 02 русс на 16.04.2009 г. 1 сессия_Приложение 1-18 рус пост_Приложение реш 2010-2012каз_РБ_Приложение_пост_каз_авг_Приложение 4 русс,каз 16.03.11. посл_Приложение_рус _2012-2014_29,30" xfId="2608"/>
    <cellStyle name="_Приложение 02 русс на 16.04.2009 г. 1 сессия_Приложение 1-18 рус пост_Приложение реш 2010-2012каз_РБ_Приложение_пост_каз_авг_Приложение 4 русс,каз 16.03.11. посл_Приложение_рус _2012-2014_29,30 2" xfId="7369"/>
    <cellStyle name="_Приложение 02 русс на 16.04.2009 г. 1 сессия_Приложение 1-18 рус пост_Приложение реш 2010-2012каз_РБ_Приложение_пост_каз_авг_Приложение_реал_рус 2011-2013 Уточнение" xfId="2609"/>
    <cellStyle name="_Приложение 02 русс на 16.04.2009 г. 1 сессия_Приложение 1-18 рус пост_Приложение реш 2010-2012каз_РБ_Приложение_пост_каз_авг_Приложение_реал_рус 2011-2013 Уточнение 2" xfId="7370"/>
    <cellStyle name="_Приложение 02 русс на 16.04.2009 г. 1 сессия_Приложение 1-18 рус пост_Приложение реш 2010-2012каз_РБ_Приложение_пост_каз_авг_Приложение_реал_рус 2011-2013 Уточнение_Приложение_рус _2012-2014_29,30" xfId="2610"/>
    <cellStyle name="_Приложение 02 русс на 16.04.2009 г. 1 сессия_Приложение 1-18 рус пост_Приложение реш 2010-2012каз_РБ_Приложение_пост_каз_авг_Приложение_реал_рус 2011-2013 Уточнение_Приложение_рус _2012-2014_29,30 2" xfId="7371"/>
    <cellStyle name="_Приложение 02 русс на 16.04.2009 г. 1 сессия_Приложение 1-18 рус пост_Приложение реш 2010-2012каз_РБ_Приложение_пост_каз_авг_Приложение_рус _2012-2014_29,30" xfId="2611"/>
    <cellStyle name="_Приложение 02 русс на 16.04.2009 г. 1 сессия_Приложение 1-18 рус пост_Приложение реш 2010-2012каз_РБ_Приложение_пост_каз_авг_Приложение_рус _2012-2014_29,30 2" xfId="7372"/>
    <cellStyle name="_Приложение 02 русс на 16.04.2009 г. 1 сессия_Приложение 1-18 рус пост_Приложение реш 2010-2012каз_РБ_Приложение_пост_каз_авг_приложения 2012 рус" xfId="2612"/>
    <cellStyle name="_Приложение 02 русс на 16.04.2009 г. 1 сессия_Приложение 1-18 рус пост_Приложение реш 2010-2012каз_РБ_Приложение_пост_каз_авг_приложения 2012 рус 2" xfId="7373"/>
    <cellStyle name="_Приложение 02 русс на 16.04.2009 г. 1 сессия_Приложение 1-18 рус пост_Приложение реш 2010-2012каз_РБ_Приложение_пост_рус_авг" xfId="2613"/>
    <cellStyle name="_Приложение 02 русс на 16.04.2009 г. 1 сессия_Приложение 1-18 рус пост_Приложение реш 2010-2012каз_РБ_Приложение_пост_рус_авг 2" xfId="7374"/>
    <cellStyle name="_Приложение 02 русс на 16.04.2009 г. 1 сессия_Приложение 1-18 рус пост_Приложение реш 2010-2012каз_РБ_Приложение_пост_рус_авг_Анализ" xfId="2614"/>
    <cellStyle name="_Приложение 02 русс на 16.04.2009 г. 1 сессия_Приложение 1-18 рус пост_Приложение реш 2010-2012каз_РБ_Приложение_пост_рус_авг_Анализ 2" xfId="7375"/>
    <cellStyle name="_Приложение 02 русс на 16.04.2009 г. 1 сессия_Приложение 1-18 рус пост_Приложение реш 2010-2012каз_РБ_Приложение_пост_рус_авг_Анализ 3.03.2011г." xfId="2615"/>
    <cellStyle name="_Приложение 02 русс на 16.04.2009 г. 1 сессия_Приложение 1-18 рус пост_Приложение реш 2010-2012каз_РБ_Приложение_пост_рус_авг_Анализ 6.03.2011г." xfId="2616"/>
    <cellStyle name="_Приложение 02 русс на 16.04.2009 г. 1 сессия_Приложение 1-18 рус пост_Приложение реш 2010-2012каз_РБ_Приложение_пост_рус_авг_Анализ 9.03.2011г." xfId="2617"/>
    <cellStyle name="_Приложение 02 русс на 16.04.2009 г. 1 сессия_Приложение 1-18 рус пост_Приложение реш 2010-2012каз_РБ_Приложение_пост_рус_авг_Анализ_Приложение_рус _2012-2014_29,30" xfId="2618"/>
    <cellStyle name="_Приложение 02 русс на 16.04.2009 г. 1 сессия_Приложение 1-18 рус пост_Приложение реш 2010-2012каз_РБ_Приложение_пост_рус_авг_Анализ_Приложение_рус _2012-2014_29,30 2" xfId="7376"/>
    <cellStyle name="_Приложение 02 русс на 16.04.2009 г. 1 сессия_Приложение 1-18 рус пост_Приложение реш 2010-2012каз_РБ_Приложение_пост_рус_авг_Пр 4     11.05.11. ИКС" xfId="2619"/>
    <cellStyle name="_Приложение 02 русс на 16.04.2009 г. 1 сессия_Приложение 1-18 рус пост_Приложение реш 2010-2012каз_РБ_Приложение_пост_рус_авг_Пр 4     11.05.11. ИКС 2" xfId="7377"/>
    <cellStyle name="_Приложение 02 русс на 16.04.2009 г. 1 сессия_Приложение 1-18 рус пост_Приложение реш 2010-2012каз_РБ_Приложение_пост_рус_авг_Пр 4     11.05.11. ИКС_Приложение_рус _2012-2014_29,30" xfId="2620"/>
    <cellStyle name="_Приложение 02 русс на 16.04.2009 г. 1 сессия_Приложение 1-18 рус пост_Приложение реш 2010-2012каз_РБ_Приложение_пост_рус_авг_Пр 4     11.05.11. ИКС_Приложение_рус _2012-2014_29,30 2" xfId="7378"/>
    <cellStyle name="_Приложение 02 русс на 16.04.2009 г. 1 сессия_Приложение 1-18 рус пост_Приложение реш 2010-2012каз_РБ_Приложение_пост_рус_авг_Приложение 4 русс,каз 16.03.11. посл" xfId="2621"/>
    <cellStyle name="_Приложение 02 русс на 16.04.2009 г. 1 сессия_Приложение 1-18 рус пост_Приложение реш 2010-2012каз_РБ_Приложение_пост_рус_авг_Приложение 4 русс,каз 16.03.11. посл 2" xfId="7379"/>
    <cellStyle name="_Приложение 02 русс на 16.04.2009 г. 1 сессия_Приложение 1-18 рус пост_Приложение реш 2010-2012каз_РБ_Приложение_пост_рус_авг_Приложение 4 русс,каз 16.03.11. посл_Приложение_рус _2012-2014_29,30" xfId="2622"/>
    <cellStyle name="_Приложение 02 русс на 16.04.2009 г. 1 сессия_Приложение 1-18 рус пост_Приложение реш 2010-2012каз_РБ_Приложение_пост_рус_авг_Приложение 4 русс,каз 16.03.11. посл_Приложение_рус _2012-2014_29,30 2" xfId="7380"/>
    <cellStyle name="_Приложение 02 русс на 16.04.2009 г. 1 сессия_Приложение 1-18 рус пост_Приложение реш 2010-2012каз_РБ_Приложение_пост_рус_авг_Приложение_реал_рус 2011-2013 Уточнение" xfId="2623"/>
    <cellStyle name="_Приложение 02 русс на 16.04.2009 г. 1 сессия_Приложение 1-18 рус пост_Приложение реш 2010-2012каз_РБ_Приложение_пост_рус_авг_Приложение_реал_рус 2011-2013 Уточнение 2" xfId="7381"/>
    <cellStyle name="_Приложение 02 русс на 16.04.2009 г. 1 сессия_Приложение 1-18 рус пост_Приложение реш 2010-2012каз_РБ_Приложение_пост_рус_авг_Приложение_реал_рус 2011-2013 Уточнение_Приложение_рус _2012-2014_29,30" xfId="2624"/>
    <cellStyle name="_Приложение 02 русс на 16.04.2009 г. 1 сессия_Приложение 1-18 рус пост_Приложение реш 2010-2012каз_РБ_Приложение_пост_рус_авг_Приложение_реал_рус 2011-2013 Уточнение_Приложение_рус _2012-2014_29,30 2" xfId="7382"/>
    <cellStyle name="_Приложение 02 русс на 16.04.2009 г. 1 сессия_Приложение 1-18 рус пост_Приложение реш 2010-2012каз_РБ_Приложение_пост_рус_авг_Приложение_рус _2012-2014_29,30" xfId="2625"/>
    <cellStyle name="_Приложение 02 русс на 16.04.2009 г. 1 сессия_Приложение 1-18 рус пост_Приложение реш 2010-2012каз_РБ_Приложение_пост_рус_авг_Приложение_рус _2012-2014_29,30 2" xfId="7383"/>
    <cellStyle name="_Приложение 02 русс на 16.04.2009 г. 1 сессия_Приложение 1-18 рус пост_Приложение реш 2010-2012каз_РБ_Приложение_пост_рус_авг_приложения 2012 рус" xfId="2626"/>
    <cellStyle name="_Приложение 02 русс на 16.04.2009 г. 1 сессия_Приложение 1-18 рус пост_Приложение реш 2010-2012каз_РБ_Приложение_пост_рус_авг_приложения 2012 рус 2" xfId="7384"/>
    <cellStyle name="_Приложение 02 русс на 16.04.2009 г. 1 сессия_Приложение 1-18 рус пост_Приложение реш 2010-2012каз_РБ_Приложение_реал_рус 2011-2013 Уточнение" xfId="2627"/>
    <cellStyle name="_Приложение 02 русс на 16.04.2009 г. 1 сессия_Приложение 1-18 рус пост_Приложение реш 2010-2012каз_РБ_Приложение_реал_рус 2011-2013 Уточнение 2" xfId="7385"/>
    <cellStyle name="_Приложение 02 русс на 16.04.2009 г. 1 сессия_Приложение 1-18 рус пост_Приложение реш 2010-2012каз_РБ_Приложение_реал_рус 2011-2013 Уточнение_Приложение_рус _2012-2014_29,30" xfId="2628"/>
    <cellStyle name="_Приложение 02 русс на 16.04.2009 г. 1 сессия_Приложение 1-18 рус пост_Приложение реш 2010-2012каз_РБ_Приложение_реал_рус 2011-2013 Уточнение_Приложение_рус _2012-2014_29,30 2" xfId="7386"/>
    <cellStyle name="_Приложение 02 русс на 16.04.2009 г. 1 сессия_Приложение 1-18 рус пост_Приложение реш 2010-2012каз_РБ_Приложение_рус _2012-2014_29,30" xfId="2629"/>
    <cellStyle name="_Приложение 02 русс на 16.04.2009 г. 1 сессия_Приложение 1-18 рус пост_Приложение реш 2010-2012каз_РБ_Приложение_рус _2012-2014_29,30 2" xfId="7387"/>
    <cellStyle name="_Приложение 02 русс на 16.04.2009 г. 1 сессия_Приложение 1-18 рус пост_Приложение реш 2010-2012каз_РБ_приложения 2012 рус" xfId="2630"/>
    <cellStyle name="_Приложение 02 русс на 16.04.2009 г. 1 сессия_Приложение 1-18 рус пост_Приложение реш 2010-2012каз_РБ_приложения 2012 рус 2" xfId="7388"/>
    <cellStyle name="_Приложение 02 русс на 16.04.2009 г. 1 сессия_Приложение 1-18 рус пост_Приложение_2010-2012 каз 04.08.10_ДК-2020" xfId="2631"/>
    <cellStyle name="_Приложение 02 русс на 16.04.2009 г. 1 сессия_Приложение 1-18 рус пост_Приложение_2010-2012 каз 04.08.10_ДК-2020 2" xfId="7389"/>
    <cellStyle name="_Приложение 02 русс на 16.04.2009 г. 1 сессия_Приложение 1-18 рус пост_Приложение_2010-2012 каз 04.08.10_ДК-2020_Анализ" xfId="2632"/>
    <cellStyle name="_Приложение 02 русс на 16.04.2009 г. 1 сессия_Приложение 1-18 рус пост_Приложение_2010-2012 каз 04.08.10_ДК-2020_Анализ 2" xfId="7390"/>
    <cellStyle name="_Приложение 02 русс на 16.04.2009 г. 1 сессия_Приложение 1-18 рус пост_Приложение_2010-2012 каз 04.08.10_ДК-2020_Анализ 3.03.2011г." xfId="2633"/>
    <cellStyle name="_Приложение 02 русс на 16.04.2009 г. 1 сессия_Приложение 1-18 рус пост_Приложение_2010-2012 каз 04.08.10_ДК-2020_Анализ 6.03.2011г." xfId="2634"/>
    <cellStyle name="_Приложение 02 русс на 16.04.2009 г. 1 сессия_Приложение 1-18 рус пост_Приложение_2010-2012 каз 04.08.10_ДК-2020_Анализ 9.03.2011г." xfId="2635"/>
    <cellStyle name="_Приложение 02 русс на 16.04.2009 г. 1 сессия_Приложение 1-18 рус пост_Приложение_2010-2012 каз 04.08.10_ДК-2020_Анализ_Приложение_рус _2012-2014_29,30" xfId="2636"/>
    <cellStyle name="_Приложение 02 русс на 16.04.2009 г. 1 сессия_Приложение 1-18 рус пост_Приложение_2010-2012 каз 04.08.10_ДК-2020_Анализ_Приложение_рус _2012-2014_29,30 2" xfId="7391"/>
    <cellStyle name="_Приложение 02 русс на 16.04.2009 г. 1 сессия_Приложение 1-18 рус пост_Приложение_2010-2012 каз 04.08.10_ДК-2020_Пр 4     11.05.11. ИКС" xfId="2637"/>
    <cellStyle name="_Приложение 02 русс на 16.04.2009 г. 1 сессия_Приложение 1-18 рус пост_Приложение_2010-2012 каз 04.08.10_ДК-2020_Пр 4     11.05.11. ИКС 2" xfId="7392"/>
    <cellStyle name="_Приложение 02 русс на 16.04.2009 г. 1 сессия_Приложение 1-18 рус пост_Приложение_2010-2012 каз 04.08.10_ДК-2020_Пр 4     11.05.11. ИКС_Приложение_рус _2012-2014_29,30" xfId="2638"/>
    <cellStyle name="_Приложение 02 русс на 16.04.2009 г. 1 сессия_Приложение 1-18 рус пост_Приложение_2010-2012 каз 04.08.10_ДК-2020_Пр 4     11.05.11. ИКС_Приложение_рус _2012-2014_29,30 2" xfId="7393"/>
    <cellStyle name="_Приложение 02 русс на 16.04.2009 г. 1 сессия_Приложение 1-18 рус пост_Приложение_2010-2012 каз 04.08.10_ДК-2020_Приложение 4 русс,каз 16.03.11. посл" xfId="2639"/>
    <cellStyle name="_Приложение 02 русс на 16.04.2009 г. 1 сессия_Приложение 1-18 рус пост_Приложение_2010-2012 каз 04.08.10_ДК-2020_Приложение 4 русс,каз 16.03.11. посл 2" xfId="7394"/>
    <cellStyle name="_Приложение 02 русс на 16.04.2009 г. 1 сессия_Приложение 1-18 рус пост_Приложение_2010-2012 каз 04.08.10_ДК-2020_Приложение 4 русс,каз 16.03.11. посл_Приложение_рус _2012-2014_29,30" xfId="2640"/>
    <cellStyle name="_Приложение 02 русс на 16.04.2009 г. 1 сессия_Приложение 1-18 рус пост_Приложение_2010-2012 каз 04.08.10_ДК-2020_Приложение 4 русс,каз 16.03.11. посл_Приложение_рус _2012-2014_29,30 2" xfId="7395"/>
    <cellStyle name="_Приложение 02 русс на 16.04.2009 г. 1 сессия_Приложение 1-18 рус пост_Приложение_2010-2012 каз 04.08.10_ДК-2020_Приложение_реал_рус 2011-2013 Уточнение" xfId="2641"/>
    <cellStyle name="_Приложение 02 русс на 16.04.2009 г. 1 сессия_Приложение 1-18 рус пост_Приложение_2010-2012 каз 04.08.10_ДК-2020_Приложение_реал_рус 2011-2013 Уточнение 2" xfId="7396"/>
    <cellStyle name="_Приложение 02 русс на 16.04.2009 г. 1 сессия_Приложение 1-18 рус пост_Приложение_2010-2012 каз 04.08.10_ДК-2020_Приложение_реал_рус 2011-2013 Уточнение_Приложение_рус _2012-2014_29,30" xfId="2642"/>
    <cellStyle name="_Приложение 02 русс на 16.04.2009 г. 1 сессия_Приложение 1-18 рус пост_Приложение_2010-2012 каз 04.08.10_ДК-2020_Приложение_реал_рус 2011-2013 Уточнение_Приложение_рус _2012-2014_29,30 2" xfId="7397"/>
    <cellStyle name="_Приложение 02 русс на 16.04.2009 г. 1 сессия_Приложение 1-18 рус пост_Приложение_2010-2012 каз 04.08.10_ДК-2020_Приложение_рус _2012-2014_29,30" xfId="2643"/>
    <cellStyle name="_Приложение 02 русс на 16.04.2009 г. 1 сессия_Приложение 1-18 рус пост_Приложение_2010-2012 каз 04.08.10_ДК-2020_Приложение_рус _2012-2014_29,30 2" xfId="7398"/>
    <cellStyle name="_Приложение 02 русс на 16.04.2009 г. 1 сессия_Приложение 1-18 рус пост_Приложение_2010-2012 каз 04.08.10_ДК-2020_приложения 2012 рус" xfId="2644"/>
    <cellStyle name="_Приложение 02 русс на 16.04.2009 г. 1 сессия_Приложение 1-18 рус пост_Приложение_2010-2012 каз 04.08.10_ДК-2020_приложения 2012 рус 2" xfId="7399"/>
    <cellStyle name="_Приложение 02 русс на 16.04.2009 г. 1 сессия_Приложение 1-18 рус пост_Приложение_2010-2012 каз_март" xfId="2645"/>
    <cellStyle name="_Приложение 02 русс на 16.04.2009 г. 1 сессия_Приложение 1-18 рус пост_Приложение_2010-2012 каз_март 2" xfId="2646"/>
    <cellStyle name="_Приложение 02 русс на 16.04.2009 г. 1 сессия_Приложение 1-18 рус пост_Приложение_2010-2012 каз_март 2 2" xfId="7400"/>
    <cellStyle name="_Приложение 02 русс на 16.04.2009 г. 1 сессия_Приложение 1-18 рус пост_Приложение_2010-2012 каз_март 3" xfId="7401"/>
    <cellStyle name="_Приложение 02 русс на 16.04.2009 г. 1 сессия_Приложение 1-18 рус пост_Приложение_2010-2012 каз_март_Анализ" xfId="2647"/>
    <cellStyle name="_Приложение 02 русс на 16.04.2009 г. 1 сессия_Приложение 1-18 рус пост_Приложение_2010-2012 каз_март_Анализ 2" xfId="7402"/>
    <cellStyle name="_Приложение 02 русс на 16.04.2009 г. 1 сессия_Приложение 1-18 рус пост_Приложение_2010-2012 каз_март_Анализ 3.03.2011г." xfId="2648"/>
    <cellStyle name="_Приложение 02 русс на 16.04.2009 г. 1 сессия_Приложение 1-18 рус пост_Приложение_2010-2012 каз_март_Анализ 6.03.2011г." xfId="2649"/>
    <cellStyle name="_Приложение 02 русс на 16.04.2009 г. 1 сессия_Приложение 1-18 рус пост_Приложение_2010-2012 каз_март_Анализ 9.03.2011г." xfId="2650"/>
    <cellStyle name="_Приложение 02 русс на 16.04.2009 г. 1 сессия_Приложение 1-18 рус пост_Приложение_2010-2012 каз_март_Анализ_Приложение_рус _2012-2014_29,30" xfId="2651"/>
    <cellStyle name="_Приложение 02 русс на 16.04.2009 г. 1 сессия_Приложение 1-18 рус пост_Приложение_2010-2012 каз_март_Анализ_Приложение_рус _2012-2014_29,30 2" xfId="7403"/>
    <cellStyle name="_Приложение 02 русс на 16.04.2009 г. 1 сессия_Приложение 1-18 рус пост_Приложение_2010-2012 каз_март_Пр 4     11.05.11. ИКС" xfId="2652"/>
    <cellStyle name="_Приложение 02 русс на 16.04.2009 г. 1 сессия_Приложение 1-18 рус пост_Приложение_2010-2012 каз_март_Пр 4     11.05.11. ИКС 2" xfId="7404"/>
    <cellStyle name="_Приложение 02 русс на 16.04.2009 г. 1 сессия_Приложение 1-18 рус пост_Приложение_2010-2012 каз_март_Пр 4     11.05.11. ИКС_Приложение_рус _2012-2014_29,30" xfId="2653"/>
    <cellStyle name="_Приложение 02 русс на 16.04.2009 г. 1 сессия_Приложение 1-18 рус пост_Приложение_2010-2012 каз_март_Пр 4     11.05.11. ИКС_Приложение_рус _2012-2014_29,30 2" xfId="7405"/>
    <cellStyle name="_Приложение 02 русс на 16.04.2009 г. 1 сессия_Приложение 1-18 рус пост_Приложение_2010-2012 каз_март_Приложение 4 русс,каз 16.03.11. посл" xfId="2654"/>
    <cellStyle name="_Приложение 02 русс на 16.04.2009 г. 1 сессия_Приложение 1-18 рус пост_Приложение_2010-2012 каз_март_Приложение 4 русс,каз 16.03.11. посл 2" xfId="7406"/>
    <cellStyle name="_Приложение 02 русс на 16.04.2009 г. 1 сессия_Приложение 1-18 рус пост_Приложение_2010-2012 каз_март_Приложение 4 русс,каз 16.03.11. посл_Приложение_рус _2012-2014_29,30" xfId="2655"/>
    <cellStyle name="_Приложение 02 русс на 16.04.2009 г. 1 сессия_Приложение 1-18 рус пост_Приложение_2010-2012 каз_март_Приложение 4 русс,каз 16.03.11. посл_Приложение_рус _2012-2014_29,30 2" xfId="7407"/>
    <cellStyle name="_Приложение 02 русс на 16.04.2009 г. 1 сессия_Приложение 1-18 рус пост_Приложение_2010-2012 каз_март_Приложение_пост_каз_авг" xfId="2656"/>
    <cellStyle name="_Приложение 02 русс на 16.04.2009 г. 1 сессия_Приложение 1-18 рус пост_Приложение_2010-2012 каз_март_Приложение_пост_каз_авг 2" xfId="7408"/>
    <cellStyle name="_Приложение 02 русс на 16.04.2009 г. 1 сессия_Приложение 1-18 рус пост_Приложение_2010-2012 каз_март_Приложение_пост_каз_авг_Анализ" xfId="2657"/>
    <cellStyle name="_Приложение 02 русс на 16.04.2009 г. 1 сессия_Приложение 1-18 рус пост_Приложение_2010-2012 каз_март_Приложение_пост_каз_авг_Анализ 2" xfId="7409"/>
    <cellStyle name="_Приложение 02 русс на 16.04.2009 г. 1 сессия_Приложение 1-18 рус пост_Приложение_2010-2012 каз_март_Приложение_пост_каз_авг_Анализ 3.03.2011г." xfId="2658"/>
    <cellStyle name="_Приложение 02 русс на 16.04.2009 г. 1 сессия_Приложение 1-18 рус пост_Приложение_2010-2012 каз_март_Приложение_пост_каз_авг_Анализ 6.03.2011г." xfId="2659"/>
    <cellStyle name="_Приложение 02 русс на 16.04.2009 г. 1 сессия_Приложение 1-18 рус пост_Приложение_2010-2012 каз_март_Приложение_пост_каз_авг_Анализ 9.03.2011г." xfId="2660"/>
    <cellStyle name="_Приложение 02 русс на 16.04.2009 г. 1 сессия_Приложение 1-18 рус пост_Приложение_2010-2012 каз_март_Приложение_пост_каз_авг_Анализ_Приложение_рус _2012-2014_29,30" xfId="2661"/>
    <cellStyle name="_Приложение 02 русс на 16.04.2009 г. 1 сессия_Приложение 1-18 рус пост_Приложение_2010-2012 каз_март_Приложение_пост_каз_авг_Анализ_Приложение_рус _2012-2014_29,30 2" xfId="7410"/>
    <cellStyle name="_Приложение 02 русс на 16.04.2009 г. 1 сессия_Приложение 1-18 рус пост_Приложение_2010-2012 каз_март_Приложение_пост_каз_авг_Пр 4     11.05.11. ИКС" xfId="2662"/>
    <cellStyle name="_Приложение 02 русс на 16.04.2009 г. 1 сессия_Приложение 1-18 рус пост_Приложение_2010-2012 каз_март_Приложение_пост_каз_авг_Пр 4     11.05.11. ИКС 2" xfId="7411"/>
    <cellStyle name="_Приложение 02 русс на 16.04.2009 г. 1 сессия_Приложение 1-18 рус пост_Приложение_2010-2012 каз_март_Приложение_пост_каз_авг_Пр 4     11.05.11. ИКС_Приложение_рус _2012-2014_29,30" xfId="2663"/>
    <cellStyle name="_Приложение 02 русс на 16.04.2009 г. 1 сессия_Приложение 1-18 рус пост_Приложение_2010-2012 каз_март_Приложение_пост_каз_авг_Пр 4     11.05.11. ИКС_Приложение_рус _2012-2014_29,30 2" xfId="7412"/>
    <cellStyle name="_Приложение 02 русс на 16.04.2009 г. 1 сессия_Приложение 1-18 рус пост_Приложение_2010-2012 каз_март_Приложение_пост_каз_авг_Приложение 4 русс,каз 16.03.11. посл" xfId="2664"/>
    <cellStyle name="_Приложение 02 русс на 16.04.2009 г. 1 сессия_Приложение 1-18 рус пост_Приложение_2010-2012 каз_март_Приложение_пост_каз_авг_Приложение 4 русс,каз 16.03.11. посл 2" xfId="7413"/>
    <cellStyle name="_Приложение 02 русс на 16.04.2009 г. 1 сессия_Приложение 1-18 рус пост_Приложение_2010-2012 каз_март_Приложение_пост_каз_авг_Приложение 4 русс,каз 16.03.11. посл_Приложение_рус _2012-2014_29,30" xfId="2665"/>
    <cellStyle name="_Приложение 02 русс на 16.04.2009 г. 1 сессия_Приложение 1-18 рус пост_Приложение_2010-2012 каз_март_Приложение_пост_каз_авг_Приложение 4 русс,каз 16.03.11. посл_Приложение_рус _2012-2014_29,30 2" xfId="7414"/>
    <cellStyle name="_Приложение 02 русс на 16.04.2009 г. 1 сессия_Приложение 1-18 рус пост_Приложение_2010-2012 каз_март_Приложение_пост_каз_авг_Приложение_реал_рус 2011-2013 Уточнение" xfId="2666"/>
    <cellStyle name="_Приложение 02 русс на 16.04.2009 г. 1 сессия_Приложение 1-18 рус пост_Приложение_2010-2012 каз_март_Приложение_пост_каз_авг_Приложение_реал_рус 2011-2013 Уточнение 2" xfId="7415"/>
    <cellStyle name="_Приложение 02 русс на 16.04.2009 г. 1 сессия_Приложение 1-18 рус пост_Приложение_2010-2012 каз_март_Приложение_пост_каз_авг_Приложение_реал_рус 2011-2013 Уточнение_Приложение_рус _2012-2014_29,30" xfId="2667"/>
    <cellStyle name="_Приложение 02 русс на 16.04.2009 г. 1 сессия_Приложение 1-18 рус пост_Приложение_2010-2012 каз_март_Приложение_пост_каз_авг_Приложение_реал_рус 2011-2013 Уточнение_Приложение_рус _2012-2014_29,30 2" xfId="7416"/>
    <cellStyle name="_Приложение 02 русс на 16.04.2009 г. 1 сессия_Приложение 1-18 рус пост_Приложение_2010-2012 каз_март_Приложение_пост_каз_авг_Приложение_рус _2012-2014_29,30" xfId="2668"/>
    <cellStyle name="_Приложение 02 русс на 16.04.2009 г. 1 сессия_Приложение 1-18 рус пост_Приложение_2010-2012 каз_март_Приложение_пост_каз_авг_Приложение_рус _2012-2014_29,30 2" xfId="7417"/>
    <cellStyle name="_Приложение 02 русс на 16.04.2009 г. 1 сессия_Приложение 1-18 рус пост_Приложение_2010-2012 каз_март_Приложение_пост_каз_авг_приложения 2012 рус" xfId="2669"/>
    <cellStyle name="_Приложение 02 русс на 16.04.2009 г. 1 сессия_Приложение 1-18 рус пост_Приложение_2010-2012 каз_март_Приложение_пост_каз_авг_приложения 2012 рус 2" xfId="7418"/>
    <cellStyle name="_Приложение 02 русс на 16.04.2009 г. 1 сессия_Приложение 1-18 рус пост_Приложение_2010-2012 каз_март_Приложение_пост_рус_авг" xfId="2670"/>
    <cellStyle name="_Приложение 02 русс на 16.04.2009 г. 1 сессия_Приложение 1-18 рус пост_Приложение_2010-2012 каз_март_Приложение_пост_рус_авг 2" xfId="7419"/>
    <cellStyle name="_Приложение 02 русс на 16.04.2009 г. 1 сессия_Приложение 1-18 рус пост_Приложение_2010-2012 каз_март_Приложение_пост_рус_авг_Анализ" xfId="2671"/>
    <cellStyle name="_Приложение 02 русс на 16.04.2009 г. 1 сессия_Приложение 1-18 рус пост_Приложение_2010-2012 каз_март_Приложение_пост_рус_авг_Анализ 2" xfId="7420"/>
    <cellStyle name="_Приложение 02 русс на 16.04.2009 г. 1 сессия_Приложение 1-18 рус пост_Приложение_2010-2012 каз_март_Приложение_пост_рус_авг_Анализ 3.03.2011г." xfId="2672"/>
    <cellStyle name="_Приложение 02 русс на 16.04.2009 г. 1 сессия_Приложение 1-18 рус пост_Приложение_2010-2012 каз_март_Приложение_пост_рус_авг_Анализ 6.03.2011г." xfId="2673"/>
    <cellStyle name="_Приложение 02 русс на 16.04.2009 г. 1 сессия_Приложение 1-18 рус пост_Приложение_2010-2012 каз_март_Приложение_пост_рус_авг_Анализ 9.03.2011г." xfId="2674"/>
    <cellStyle name="_Приложение 02 русс на 16.04.2009 г. 1 сессия_Приложение 1-18 рус пост_Приложение_2010-2012 каз_март_Приложение_пост_рус_авг_Анализ_Приложение_рус _2012-2014_29,30" xfId="2675"/>
    <cellStyle name="_Приложение 02 русс на 16.04.2009 г. 1 сессия_Приложение 1-18 рус пост_Приложение_2010-2012 каз_март_Приложение_пост_рус_авг_Анализ_Приложение_рус _2012-2014_29,30 2" xfId="7421"/>
    <cellStyle name="_Приложение 02 русс на 16.04.2009 г. 1 сессия_Приложение 1-18 рус пост_Приложение_2010-2012 каз_март_Приложение_пост_рус_авг_Пр 4     11.05.11. ИКС" xfId="2676"/>
    <cellStyle name="_Приложение 02 русс на 16.04.2009 г. 1 сессия_Приложение 1-18 рус пост_Приложение_2010-2012 каз_март_Приложение_пост_рус_авг_Пр 4     11.05.11. ИКС 2" xfId="7422"/>
    <cellStyle name="_Приложение 02 русс на 16.04.2009 г. 1 сессия_Приложение 1-18 рус пост_Приложение_2010-2012 каз_март_Приложение_пост_рус_авг_Пр 4     11.05.11. ИКС_Приложение_рус _2012-2014_29,30" xfId="2677"/>
    <cellStyle name="_Приложение 02 русс на 16.04.2009 г. 1 сессия_Приложение 1-18 рус пост_Приложение_2010-2012 каз_март_Приложение_пост_рус_авг_Пр 4     11.05.11. ИКС_Приложение_рус _2012-2014_29,30 2" xfId="7423"/>
    <cellStyle name="_Приложение 02 русс на 16.04.2009 г. 1 сессия_Приложение 1-18 рус пост_Приложение_2010-2012 каз_март_Приложение_пост_рус_авг_Приложение 4 русс,каз 16.03.11. посл" xfId="2678"/>
    <cellStyle name="_Приложение 02 русс на 16.04.2009 г. 1 сессия_Приложение 1-18 рус пост_Приложение_2010-2012 каз_март_Приложение_пост_рус_авг_Приложение 4 русс,каз 16.03.11. посл 2" xfId="7424"/>
    <cellStyle name="_Приложение 02 русс на 16.04.2009 г. 1 сессия_Приложение 1-18 рус пост_Приложение_2010-2012 каз_март_Приложение_пост_рус_авг_Приложение 4 русс,каз 16.03.11. посл_Приложение_рус _2012-2014_29,30" xfId="2679"/>
    <cellStyle name="_Приложение 02 русс на 16.04.2009 г. 1 сессия_Приложение 1-18 рус пост_Приложение_2010-2012 каз_март_Приложение_пост_рус_авг_Приложение 4 русс,каз 16.03.11. посл_Приложение_рус _2012-2014_29,30 2" xfId="7425"/>
    <cellStyle name="_Приложение 02 русс на 16.04.2009 г. 1 сессия_Приложение 1-18 рус пост_Приложение_2010-2012 каз_март_Приложение_пост_рус_авг_Приложение_реал_рус 2011-2013 Уточнение" xfId="2680"/>
    <cellStyle name="_Приложение 02 русс на 16.04.2009 г. 1 сессия_Приложение 1-18 рус пост_Приложение_2010-2012 каз_март_Приложение_пост_рус_авг_Приложение_реал_рус 2011-2013 Уточнение 2" xfId="7426"/>
    <cellStyle name="_Приложение 02 русс на 16.04.2009 г. 1 сессия_Приложение 1-18 рус пост_Приложение_2010-2012 каз_март_Приложение_пост_рус_авг_Приложение_реал_рус 2011-2013 Уточнение_Приложение_рус _2012-2014_29,30" xfId="2681"/>
    <cellStyle name="_Приложение 02 русс на 16.04.2009 г. 1 сессия_Приложение 1-18 рус пост_Приложение_2010-2012 каз_март_Приложение_пост_рус_авг_Приложение_реал_рус 2011-2013 Уточнение_Приложение_рус _2012-2014_29,30 2" xfId="7427"/>
    <cellStyle name="_Приложение 02 русс на 16.04.2009 г. 1 сессия_Приложение 1-18 рус пост_Приложение_2010-2012 каз_март_Приложение_пост_рус_авг_Приложение_рус _2012-2014_29,30" xfId="2682"/>
    <cellStyle name="_Приложение 02 русс на 16.04.2009 г. 1 сессия_Приложение 1-18 рус пост_Приложение_2010-2012 каз_март_Приложение_пост_рус_авг_Приложение_рус _2012-2014_29,30 2" xfId="7428"/>
    <cellStyle name="_Приложение 02 русс на 16.04.2009 г. 1 сессия_Приложение 1-18 рус пост_Приложение_2010-2012 каз_март_Приложение_пост_рус_авг_приложения 2012 рус" xfId="2683"/>
    <cellStyle name="_Приложение 02 русс на 16.04.2009 г. 1 сессия_Приложение 1-18 рус пост_Приложение_2010-2012 каз_март_Приложение_пост_рус_авг_приложения 2012 рус 2" xfId="7429"/>
    <cellStyle name="_Приложение 02 русс на 16.04.2009 г. 1 сессия_Приложение 1-18 рус пост_Приложение_2010-2012 каз_март_Приложение_реал_рус 2011-2013 Уточнение" xfId="2684"/>
    <cellStyle name="_Приложение 02 русс на 16.04.2009 г. 1 сессия_Приложение 1-18 рус пост_Приложение_2010-2012 каз_март_Приложение_реал_рус 2011-2013 Уточнение 2" xfId="7430"/>
    <cellStyle name="_Приложение 02 русс на 16.04.2009 г. 1 сессия_Приложение 1-18 рус пост_Приложение_2010-2012 каз_март_Приложение_реал_рус 2011-2013 Уточнение_Приложение_рус _2012-2014_29,30" xfId="2685"/>
    <cellStyle name="_Приложение 02 русс на 16.04.2009 г. 1 сессия_Приложение 1-18 рус пост_Приложение_2010-2012 каз_март_Приложение_реал_рус 2011-2013 Уточнение_Приложение_рус _2012-2014_29,30 2" xfId="7431"/>
    <cellStyle name="_Приложение 02 русс на 16.04.2009 г. 1 сессия_Приложение 1-18 рус пост_Приложение_2010-2012 каз_март_Приложение_рус _2012-2014_29,30" xfId="2686"/>
    <cellStyle name="_Приложение 02 русс на 16.04.2009 г. 1 сессия_Приложение 1-18 рус пост_Приложение_2010-2012 каз_март_Приложение_рус _2012-2014_29,30 2" xfId="7432"/>
    <cellStyle name="_Приложение 02 русс на 16.04.2009 г. 1 сессия_Приложение 1-18 рус пост_Приложение_2010-2012 каз_март_приложения 2012 рус" xfId="2687"/>
    <cellStyle name="_Приложение 02 русс на 16.04.2009 г. 1 сессия_Приложение 1-18 рус пост_Приложение_2010-2012 каз_март_приложения 2012 рус 2" xfId="7433"/>
    <cellStyle name="_Приложение 02 русс на 16.04.2009 г. 1 сессия_Приложение 1-18 рус пост_Приложение_пост_каз_авг" xfId="2688"/>
    <cellStyle name="_Приложение 02 русс на 16.04.2009 г. 1 сессия_Приложение 1-18 рус пост_Приложение_пост_каз_авг 2" xfId="7434"/>
    <cellStyle name="_Приложение 02 русс на 16.04.2009 г. 1 сессия_Приложение 1-18 рус пост_Приложение_пост_каз_авг_Анализ" xfId="2689"/>
    <cellStyle name="_Приложение 02 русс на 16.04.2009 г. 1 сессия_Приложение 1-18 рус пост_Приложение_пост_каз_авг_Анализ 2" xfId="7435"/>
    <cellStyle name="_Приложение 02 русс на 16.04.2009 г. 1 сессия_Приложение 1-18 рус пост_Приложение_пост_каз_авг_Анализ 3.03.2011г." xfId="2690"/>
    <cellStyle name="_Приложение 02 русс на 16.04.2009 г. 1 сессия_Приложение 1-18 рус пост_Приложение_пост_каз_авг_Анализ 6.03.2011г." xfId="2691"/>
    <cellStyle name="_Приложение 02 русс на 16.04.2009 г. 1 сессия_Приложение 1-18 рус пост_Приложение_пост_каз_авг_Анализ 9.03.2011г." xfId="2692"/>
    <cellStyle name="_Приложение 02 русс на 16.04.2009 г. 1 сессия_Приложение 1-18 рус пост_Приложение_пост_каз_авг_Анализ_Приложение_рус _2012-2014_29,30" xfId="2693"/>
    <cellStyle name="_Приложение 02 русс на 16.04.2009 г. 1 сессия_Приложение 1-18 рус пост_Приложение_пост_каз_авг_Анализ_Приложение_рус _2012-2014_29,30 2" xfId="7436"/>
    <cellStyle name="_Приложение 02 русс на 16.04.2009 г. 1 сессия_Приложение 1-18 рус пост_Приложение_пост_каз_авг_Пр 4     11.05.11. ИКС" xfId="2694"/>
    <cellStyle name="_Приложение 02 русс на 16.04.2009 г. 1 сессия_Приложение 1-18 рус пост_Приложение_пост_каз_авг_Пр 4     11.05.11. ИКС 2" xfId="7437"/>
    <cellStyle name="_Приложение 02 русс на 16.04.2009 г. 1 сессия_Приложение 1-18 рус пост_Приложение_пост_каз_авг_Пр 4     11.05.11. ИКС_Приложение_рус _2012-2014_29,30" xfId="2695"/>
    <cellStyle name="_Приложение 02 русс на 16.04.2009 г. 1 сессия_Приложение 1-18 рус пост_Приложение_пост_каз_авг_Пр 4     11.05.11. ИКС_Приложение_рус _2012-2014_29,30 2" xfId="7438"/>
    <cellStyle name="_Приложение 02 русс на 16.04.2009 г. 1 сессия_Приложение 1-18 рус пост_Приложение_пост_каз_авг_Приложение 4 русс,каз 16.03.11. посл" xfId="2696"/>
    <cellStyle name="_Приложение 02 русс на 16.04.2009 г. 1 сессия_Приложение 1-18 рус пост_Приложение_пост_каз_авг_Приложение 4 русс,каз 16.03.11. посл 2" xfId="7439"/>
    <cellStyle name="_Приложение 02 русс на 16.04.2009 г. 1 сессия_Приложение 1-18 рус пост_Приложение_пост_каз_авг_Приложение 4 русс,каз 16.03.11. посл_Приложение_рус _2012-2014_29,30" xfId="2697"/>
    <cellStyle name="_Приложение 02 русс на 16.04.2009 г. 1 сессия_Приложение 1-18 рус пост_Приложение_пост_каз_авг_Приложение 4 русс,каз 16.03.11. посл_Приложение_рус _2012-2014_29,30 2" xfId="7440"/>
    <cellStyle name="_Приложение 02 русс на 16.04.2009 г. 1 сессия_Приложение 1-18 рус пост_Приложение_пост_каз_авг_Приложение_реал_рус 2011-2013 Уточнение" xfId="2698"/>
    <cellStyle name="_Приложение 02 русс на 16.04.2009 г. 1 сессия_Приложение 1-18 рус пост_Приложение_пост_каз_авг_Приложение_реал_рус 2011-2013 Уточнение 2" xfId="7441"/>
    <cellStyle name="_Приложение 02 русс на 16.04.2009 г. 1 сессия_Приложение 1-18 рус пост_Приложение_пост_каз_авг_Приложение_реал_рус 2011-2013 Уточнение_Приложение_рус _2012-2014_29,30" xfId="2699"/>
    <cellStyle name="_Приложение 02 русс на 16.04.2009 г. 1 сессия_Приложение 1-18 рус пост_Приложение_пост_каз_авг_Приложение_реал_рус 2011-2013 Уточнение_Приложение_рус _2012-2014_29,30 2" xfId="7442"/>
    <cellStyle name="_Приложение 02 русс на 16.04.2009 г. 1 сессия_Приложение 1-18 рус пост_Приложение_пост_каз_авг_Приложение_рус _2012-2014_29,30" xfId="2700"/>
    <cellStyle name="_Приложение 02 русс на 16.04.2009 г. 1 сессия_Приложение 1-18 рус пост_Приложение_пост_каз_авг_Приложение_рус _2012-2014_29,30 2" xfId="7443"/>
    <cellStyle name="_Приложение 02 русс на 16.04.2009 г. 1 сессия_Приложение 1-18 рус пост_Приложение_пост_каз_авг_приложения 2012 рус" xfId="2701"/>
    <cellStyle name="_Приложение 02 русс на 16.04.2009 г. 1 сессия_Приложение 1-18 рус пост_Приложение_пост_каз_авг_приложения 2012 рус 2" xfId="7444"/>
    <cellStyle name="_Приложение 02 русс на 16.04.2009 г. 1 сессия_Приложение 4 русс,каз 16.03.11. посл" xfId="2702"/>
    <cellStyle name="_Приложение 02 русс на 16.04.2009 г. 1 сессия_Приложение 4 русс,каз 16.03.11. посл 2" xfId="7445"/>
    <cellStyle name="_Приложение 02 русс на 16.04.2009 г. 1 сессия_Приложение 4 русс,каз 16.03.11. посл_Приложение_рус _2012-2014_29,30" xfId="2703"/>
    <cellStyle name="_Приложение 02 русс на 16.04.2009 г. 1 сессия_Приложение 4 русс,каз 16.03.11. посл_Приложение_рус _2012-2014_29,30 2" xfId="7446"/>
    <cellStyle name="_Приложение 02 русс на 16.04.2009 г. 1 сессия_Приложение реш 2010-2012каз_РБ" xfId="2704"/>
    <cellStyle name="_Приложение 02 русс на 16.04.2009 г. 1 сессия_Приложение реш 2010-2012каз_РБ 2" xfId="7447"/>
    <cellStyle name="_Приложение 02 русс на 16.04.2009 г. 1 сессия_Приложение реш 2010-2012каз_РБ_Анализ" xfId="2705"/>
    <cellStyle name="_Приложение 02 русс на 16.04.2009 г. 1 сессия_Приложение реш 2010-2012каз_РБ_Анализ 2" xfId="7448"/>
    <cellStyle name="_Приложение 02 русс на 16.04.2009 г. 1 сессия_Приложение реш 2010-2012каз_РБ_Анализ 3.03.2011г." xfId="2706"/>
    <cellStyle name="_Приложение 02 русс на 16.04.2009 г. 1 сессия_Приложение реш 2010-2012каз_РБ_Анализ 6.03.2011г." xfId="2707"/>
    <cellStyle name="_Приложение 02 русс на 16.04.2009 г. 1 сессия_Приложение реш 2010-2012каз_РБ_Анализ 9.03.2011г." xfId="2708"/>
    <cellStyle name="_Приложение 02 русс на 16.04.2009 г. 1 сессия_Приложение реш 2010-2012каз_РБ_Анализ_Приложение_рус _2012-2014_29,30" xfId="2709"/>
    <cellStyle name="_Приложение 02 русс на 16.04.2009 г. 1 сессия_Приложение реш 2010-2012каз_РБ_Анализ_Приложение_рус _2012-2014_29,30 2" xfId="7449"/>
    <cellStyle name="_Приложение 02 русс на 16.04.2009 г. 1 сессия_Приложение реш 2010-2012каз_РБ_Пр 4     11.05.11. ИКС" xfId="2710"/>
    <cellStyle name="_Приложение 02 русс на 16.04.2009 г. 1 сессия_Приложение реш 2010-2012каз_РБ_Пр 4     11.05.11. ИКС 2" xfId="7450"/>
    <cellStyle name="_Приложение 02 русс на 16.04.2009 г. 1 сессия_Приложение реш 2010-2012каз_РБ_Пр 4     11.05.11. ИКС_Приложение_рус _2012-2014_29,30" xfId="2711"/>
    <cellStyle name="_Приложение 02 русс на 16.04.2009 г. 1 сессия_Приложение реш 2010-2012каз_РБ_Пр 4     11.05.11. ИКС_Приложение_рус _2012-2014_29,30 2" xfId="7451"/>
    <cellStyle name="_Приложение 02 русс на 16.04.2009 г. 1 сессия_Приложение реш 2010-2012каз_РБ_прил4р_к" xfId="2712"/>
    <cellStyle name="_Приложение 02 русс на 16.04.2009 г. 1 сессия_Приложение реш 2010-2012каз_РБ_прил4р_к 2" xfId="2713"/>
    <cellStyle name="_Приложение 02 русс на 16.04.2009 г. 1 сессия_Приложение реш 2010-2012каз_РБ_прил4р_к 2 2" xfId="7452"/>
    <cellStyle name="_Приложение 02 русс на 16.04.2009 г. 1 сессия_Приложение реш 2010-2012каз_РБ_прил4р_к 3" xfId="7453"/>
    <cellStyle name="_Приложение 02 русс на 16.04.2009 г. 1 сессия_Приложение реш 2010-2012каз_РБ_прил4р_к_Анализ" xfId="2714"/>
    <cellStyle name="_Приложение 02 русс на 16.04.2009 г. 1 сессия_Приложение реш 2010-2012каз_РБ_прил4р_к_Анализ 2" xfId="7454"/>
    <cellStyle name="_Приложение 02 русс на 16.04.2009 г. 1 сессия_Приложение реш 2010-2012каз_РБ_прил4р_к_Анализ 3.03.2011г." xfId="2715"/>
    <cellStyle name="_Приложение 02 русс на 16.04.2009 г. 1 сессия_Приложение реш 2010-2012каз_РБ_прил4р_к_Анализ 6.03.2011г." xfId="2716"/>
    <cellStyle name="_Приложение 02 русс на 16.04.2009 г. 1 сессия_Приложение реш 2010-2012каз_РБ_прил4р_к_Анализ 9.03.2011г." xfId="2717"/>
    <cellStyle name="_Приложение 02 русс на 16.04.2009 г. 1 сессия_Приложение реш 2010-2012каз_РБ_прил4р_к_Анализ_Приложение_рус _2012-2014_29,30" xfId="2718"/>
    <cellStyle name="_Приложение 02 русс на 16.04.2009 г. 1 сессия_Приложение реш 2010-2012каз_РБ_прил4р_к_Анализ_Приложение_рус _2012-2014_29,30 2" xfId="7455"/>
    <cellStyle name="_Приложение 02 русс на 16.04.2009 г. 1 сессия_Приложение реш 2010-2012каз_РБ_прил4р_к_Пр 4     11.05.11. ИКС" xfId="2719"/>
    <cellStyle name="_Приложение 02 русс на 16.04.2009 г. 1 сессия_Приложение реш 2010-2012каз_РБ_прил4р_к_Пр 4     11.05.11. ИКС 2" xfId="7456"/>
    <cellStyle name="_Приложение 02 русс на 16.04.2009 г. 1 сессия_Приложение реш 2010-2012каз_РБ_прил4р_к_Пр 4     11.05.11. ИКС_Приложение_рус _2012-2014_29,30" xfId="2720"/>
    <cellStyle name="_Приложение 02 русс на 16.04.2009 г. 1 сессия_Приложение реш 2010-2012каз_РБ_прил4р_к_Пр 4     11.05.11. ИКС_Приложение_рус _2012-2014_29,30 2" xfId="7457"/>
    <cellStyle name="_Приложение 02 русс на 16.04.2009 г. 1 сессия_Приложение реш 2010-2012каз_РБ_прил4р_к_Приложение 4 русс,каз 16.03.11. посл" xfId="2721"/>
    <cellStyle name="_Приложение 02 русс на 16.04.2009 г. 1 сессия_Приложение реш 2010-2012каз_РБ_прил4р_к_Приложение 4 русс,каз 16.03.11. посл 2" xfId="7458"/>
    <cellStyle name="_Приложение 02 русс на 16.04.2009 г. 1 сессия_Приложение реш 2010-2012каз_РБ_прил4р_к_Приложение 4 русс,каз 16.03.11. посл_Приложение_рус _2012-2014_29,30" xfId="2722"/>
    <cellStyle name="_Приложение 02 русс на 16.04.2009 г. 1 сессия_Приложение реш 2010-2012каз_РБ_прил4р_к_Приложение 4 русс,каз 16.03.11. посл_Приложение_рус _2012-2014_29,30 2" xfId="7459"/>
    <cellStyle name="_Приложение 02 русс на 16.04.2009 г. 1 сессия_Приложение реш 2010-2012каз_РБ_прил4р_к_Приложение_пост_каз_авг" xfId="2723"/>
    <cellStyle name="_Приложение 02 русс на 16.04.2009 г. 1 сессия_Приложение реш 2010-2012каз_РБ_прил4р_к_Приложение_пост_каз_авг 2" xfId="7460"/>
    <cellStyle name="_Приложение 02 русс на 16.04.2009 г. 1 сессия_Приложение реш 2010-2012каз_РБ_прил4р_к_Приложение_пост_каз_авг_Анализ" xfId="2724"/>
    <cellStyle name="_Приложение 02 русс на 16.04.2009 г. 1 сессия_Приложение реш 2010-2012каз_РБ_прил4р_к_Приложение_пост_каз_авг_Анализ 2" xfId="7461"/>
    <cellStyle name="_Приложение 02 русс на 16.04.2009 г. 1 сессия_Приложение реш 2010-2012каз_РБ_прил4р_к_Приложение_пост_каз_авг_Анализ 3.03.2011г." xfId="2725"/>
    <cellStyle name="_Приложение 02 русс на 16.04.2009 г. 1 сессия_Приложение реш 2010-2012каз_РБ_прил4р_к_Приложение_пост_каз_авг_Анализ 6.03.2011г." xfId="2726"/>
    <cellStyle name="_Приложение 02 русс на 16.04.2009 г. 1 сессия_Приложение реш 2010-2012каз_РБ_прил4р_к_Приложение_пост_каз_авг_Анализ 9.03.2011г." xfId="2727"/>
    <cellStyle name="_Приложение 02 русс на 16.04.2009 г. 1 сессия_Приложение реш 2010-2012каз_РБ_прил4р_к_Приложение_пост_каз_авг_Анализ_Приложение_рус _2012-2014_29,30" xfId="2728"/>
    <cellStyle name="_Приложение 02 русс на 16.04.2009 г. 1 сессия_Приложение реш 2010-2012каз_РБ_прил4р_к_Приложение_пост_каз_авг_Анализ_Приложение_рус _2012-2014_29,30 2" xfId="7462"/>
    <cellStyle name="_Приложение 02 русс на 16.04.2009 г. 1 сессия_Приложение реш 2010-2012каз_РБ_прил4р_к_Приложение_пост_каз_авг_Пр 4     11.05.11. ИКС" xfId="2729"/>
    <cellStyle name="_Приложение 02 русс на 16.04.2009 г. 1 сессия_Приложение реш 2010-2012каз_РБ_прил4р_к_Приложение_пост_каз_авг_Пр 4     11.05.11. ИКС 2" xfId="7463"/>
    <cellStyle name="_Приложение 02 русс на 16.04.2009 г. 1 сессия_Приложение реш 2010-2012каз_РБ_прил4р_к_Приложение_пост_каз_авг_Пр 4     11.05.11. ИКС_Приложение_рус _2012-2014_29,30" xfId="2730"/>
    <cellStyle name="_Приложение 02 русс на 16.04.2009 г. 1 сессия_Приложение реш 2010-2012каз_РБ_прил4р_к_Приложение_пост_каз_авг_Пр 4     11.05.11. ИКС_Приложение_рус _2012-2014_29,30 2" xfId="7464"/>
    <cellStyle name="_Приложение 02 русс на 16.04.2009 г. 1 сессия_Приложение реш 2010-2012каз_РБ_прил4р_к_Приложение_пост_каз_авг_Приложение 4 русс,каз 16.03.11. посл" xfId="2731"/>
    <cellStyle name="_Приложение 02 русс на 16.04.2009 г. 1 сессия_Приложение реш 2010-2012каз_РБ_прил4р_к_Приложение_пост_каз_авг_Приложение 4 русс,каз 16.03.11. посл 2" xfId="7465"/>
    <cellStyle name="_Приложение 02 русс на 16.04.2009 г. 1 сессия_Приложение реш 2010-2012каз_РБ_прил4р_к_Приложение_пост_каз_авг_Приложение 4 русс,каз 16.03.11. посл_Приложение_рус _2012-2014_29,30" xfId="2732"/>
    <cellStyle name="_Приложение 02 русс на 16.04.2009 г. 1 сессия_Приложение реш 2010-2012каз_РБ_прил4р_к_Приложение_пост_каз_авг_Приложение 4 русс,каз 16.03.11. посл_Приложение_рус _2012-2014_29,30 2" xfId="7466"/>
    <cellStyle name="_Приложение 02 русс на 16.04.2009 г. 1 сессия_Приложение реш 2010-2012каз_РБ_прил4р_к_Приложение_пост_каз_авг_Приложение_реал_рус 2011-2013 Уточнение" xfId="2733"/>
    <cellStyle name="_Приложение 02 русс на 16.04.2009 г. 1 сессия_Приложение реш 2010-2012каз_РБ_прил4р_к_Приложение_пост_каз_авг_Приложение_реал_рус 2011-2013 Уточнение 2" xfId="7467"/>
    <cellStyle name="_Приложение 02 русс на 16.04.2009 г. 1 сессия_Приложение реш 2010-2012каз_РБ_прил4р_к_Приложение_пост_каз_авг_Приложение_реал_рус 2011-2013 Уточнение_Приложение_рус _2012-2014_29,30" xfId="2734"/>
    <cellStyle name="_Приложение 02 русс на 16.04.2009 г. 1 сессия_Приложение реш 2010-2012каз_РБ_прил4р_к_Приложение_пост_каз_авг_Приложение_реал_рус 2011-2013 Уточнение_Приложение_рус _2012-2014_29,30 2" xfId="7468"/>
    <cellStyle name="_Приложение 02 русс на 16.04.2009 г. 1 сессия_Приложение реш 2010-2012каз_РБ_прил4р_к_Приложение_пост_каз_авг_Приложение_рус _2012-2014_29,30" xfId="2735"/>
    <cellStyle name="_Приложение 02 русс на 16.04.2009 г. 1 сессия_Приложение реш 2010-2012каз_РБ_прил4р_к_Приложение_пост_каз_авг_Приложение_рус _2012-2014_29,30 2" xfId="7469"/>
    <cellStyle name="_Приложение 02 русс на 16.04.2009 г. 1 сессия_Приложение реш 2010-2012каз_РБ_прил4р_к_Приложение_пост_каз_авг_приложения 2012 рус" xfId="2736"/>
    <cellStyle name="_Приложение 02 русс на 16.04.2009 г. 1 сессия_Приложение реш 2010-2012каз_РБ_прил4р_к_Приложение_пост_каз_авг_приложения 2012 рус 2" xfId="7470"/>
    <cellStyle name="_Приложение 02 русс на 16.04.2009 г. 1 сессия_Приложение реш 2010-2012каз_РБ_прил4р_к_Приложение_пост_рус_авг" xfId="2737"/>
    <cellStyle name="_Приложение 02 русс на 16.04.2009 г. 1 сессия_Приложение реш 2010-2012каз_РБ_прил4р_к_Приложение_пост_рус_авг 2" xfId="7471"/>
    <cellStyle name="_Приложение 02 русс на 16.04.2009 г. 1 сессия_Приложение реш 2010-2012каз_РБ_прил4р_к_Приложение_пост_рус_авг_Анализ" xfId="2738"/>
    <cellStyle name="_Приложение 02 русс на 16.04.2009 г. 1 сессия_Приложение реш 2010-2012каз_РБ_прил4р_к_Приложение_пост_рус_авг_Анализ 2" xfId="7472"/>
    <cellStyle name="_Приложение 02 русс на 16.04.2009 г. 1 сессия_Приложение реш 2010-2012каз_РБ_прил4р_к_Приложение_пост_рус_авг_Анализ 3.03.2011г." xfId="2739"/>
    <cellStyle name="_Приложение 02 русс на 16.04.2009 г. 1 сессия_Приложение реш 2010-2012каз_РБ_прил4р_к_Приложение_пост_рус_авг_Анализ 6.03.2011г." xfId="2740"/>
    <cellStyle name="_Приложение 02 русс на 16.04.2009 г. 1 сессия_Приложение реш 2010-2012каз_РБ_прил4р_к_Приложение_пост_рус_авг_Анализ 9.03.2011г." xfId="2741"/>
    <cellStyle name="_Приложение 02 русс на 16.04.2009 г. 1 сессия_Приложение реш 2010-2012каз_РБ_прил4р_к_Приложение_пост_рус_авг_Анализ_Приложение_рус _2012-2014_29,30" xfId="2742"/>
    <cellStyle name="_Приложение 02 русс на 16.04.2009 г. 1 сессия_Приложение реш 2010-2012каз_РБ_прил4р_к_Приложение_пост_рус_авг_Анализ_Приложение_рус _2012-2014_29,30 2" xfId="7473"/>
    <cellStyle name="_Приложение 02 русс на 16.04.2009 г. 1 сессия_Приложение реш 2010-2012каз_РБ_прил4р_к_Приложение_пост_рус_авг_Пр 4     11.05.11. ИКС" xfId="2743"/>
    <cellStyle name="_Приложение 02 русс на 16.04.2009 г. 1 сессия_Приложение реш 2010-2012каз_РБ_прил4р_к_Приложение_пост_рус_авг_Пр 4     11.05.11. ИКС 2" xfId="7474"/>
    <cellStyle name="_Приложение 02 русс на 16.04.2009 г. 1 сессия_Приложение реш 2010-2012каз_РБ_прил4р_к_Приложение_пост_рус_авг_Пр 4     11.05.11. ИКС_Приложение_рус _2012-2014_29,30" xfId="2744"/>
    <cellStyle name="_Приложение 02 русс на 16.04.2009 г. 1 сессия_Приложение реш 2010-2012каз_РБ_прил4р_к_Приложение_пост_рус_авг_Пр 4     11.05.11. ИКС_Приложение_рус _2012-2014_29,30 2" xfId="7475"/>
    <cellStyle name="_Приложение 02 русс на 16.04.2009 г. 1 сессия_Приложение реш 2010-2012каз_РБ_прил4р_к_Приложение_пост_рус_авг_Приложение 4 русс,каз 16.03.11. посл" xfId="2745"/>
    <cellStyle name="_Приложение 02 русс на 16.04.2009 г. 1 сессия_Приложение реш 2010-2012каз_РБ_прил4р_к_Приложение_пост_рус_авг_Приложение 4 русс,каз 16.03.11. посл 2" xfId="7476"/>
    <cellStyle name="_Приложение 02 русс на 16.04.2009 г. 1 сессия_Приложение реш 2010-2012каз_РБ_прил4р_к_Приложение_пост_рус_авг_Приложение 4 русс,каз 16.03.11. посл_Приложение_рус _2012-2014_29,30" xfId="2746"/>
    <cellStyle name="_Приложение 02 русс на 16.04.2009 г. 1 сессия_Приложение реш 2010-2012каз_РБ_прил4р_к_Приложение_пост_рус_авг_Приложение 4 русс,каз 16.03.11. посл_Приложение_рус _2012-2014_29,30 2" xfId="7477"/>
    <cellStyle name="_Приложение 02 русс на 16.04.2009 г. 1 сессия_Приложение реш 2010-2012каз_РБ_прил4р_к_Приложение_пост_рус_авг_Приложение_реал_рус 2011-2013 Уточнение" xfId="2747"/>
    <cellStyle name="_Приложение 02 русс на 16.04.2009 г. 1 сессия_Приложение реш 2010-2012каз_РБ_прил4р_к_Приложение_пост_рус_авг_Приложение_реал_рус 2011-2013 Уточнение 2" xfId="7478"/>
    <cellStyle name="_Приложение 02 русс на 16.04.2009 г. 1 сессия_Приложение реш 2010-2012каз_РБ_прил4р_к_Приложение_пост_рус_авг_Приложение_реал_рус 2011-2013 Уточнение_Приложение_рус _2012-2014_29,30" xfId="2748"/>
    <cellStyle name="_Приложение 02 русс на 16.04.2009 г. 1 сессия_Приложение реш 2010-2012каз_РБ_прил4р_к_Приложение_пост_рус_авг_Приложение_реал_рус 2011-2013 Уточнение_Приложение_рус _2012-2014_29,30 2" xfId="7479"/>
    <cellStyle name="_Приложение 02 русс на 16.04.2009 г. 1 сессия_Приложение реш 2010-2012каз_РБ_прил4р_к_Приложение_пост_рус_авг_Приложение_рус _2012-2014_29,30" xfId="2749"/>
    <cellStyle name="_Приложение 02 русс на 16.04.2009 г. 1 сессия_Приложение реш 2010-2012каз_РБ_прил4р_к_Приложение_пост_рус_авг_Приложение_рус _2012-2014_29,30 2" xfId="7480"/>
    <cellStyle name="_Приложение 02 русс на 16.04.2009 г. 1 сессия_Приложение реш 2010-2012каз_РБ_прил4р_к_Приложение_пост_рус_авг_приложения 2012 рус" xfId="2750"/>
    <cellStyle name="_Приложение 02 русс на 16.04.2009 г. 1 сессия_Приложение реш 2010-2012каз_РБ_прил4р_к_Приложение_пост_рус_авг_приложения 2012 рус 2" xfId="7481"/>
    <cellStyle name="_Приложение 02 русс на 16.04.2009 г. 1 сессия_Приложение реш 2010-2012каз_РБ_прил4р_к_Приложение_реал_рус 2011-2013 Уточнение" xfId="2751"/>
    <cellStyle name="_Приложение 02 русс на 16.04.2009 г. 1 сессия_Приложение реш 2010-2012каз_РБ_прил4р_к_Приложение_реал_рус 2011-2013 Уточнение 2" xfId="7482"/>
    <cellStyle name="_Приложение 02 русс на 16.04.2009 г. 1 сессия_Приложение реш 2010-2012каз_РБ_прил4р_к_Приложение_реал_рус 2011-2013 Уточнение_Приложение_рус _2012-2014_29,30" xfId="2752"/>
    <cellStyle name="_Приложение 02 русс на 16.04.2009 г. 1 сессия_Приложение реш 2010-2012каз_РБ_прил4р_к_Приложение_реал_рус 2011-2013 Уточнение_Приложение_рус _2012-2014_29,30 2" xfId="7483"/>
    <cellStyle name="_Приложение 02 русс на 16.04.2009 г. 1 сессия_Приложение реш 2010-2012каз_РБ_прил4р_к_Приложение_рус _2012-2014_29,30" xfId="2753"/>
    <cellStyle name="_Приложение 02 русс на 16.04.2009 г. 1 сессия_Приложение реш 2010-2012каз_РБ_прил4р_к_Приложение_рус _2012-2014_29,30 2" xfId="7484"/>
    <cellStyle name="_Приложение 02 русс на 16.04.2009 г. 1 сессия_Приложение реш 2010-2012каз_РБ_прил4р_к_приложения 2012 рус" xfId="2754"/>
    <cellStyle name="_Приложение 02 русс на 16.04.2009 г. 1 сессия_Приложение реш 2010-2012каз_РБ_прил4р_к_приложения 2012 рус 2" xfId="7485"/>
    <cellStyle name="_Приложение 02 русс на 16.04.2009 г. 1 сессия_Приложение реш 2010-2012каз_РБ_Приложение 4 русс,каз 16.03.11. посл" xfId="2755"/>
    <cellStyle name="_Приложение 02 русс на 16.04.2009 г. 1 сессия_Приложение реш 2010-2012каз_РБ_Приложение 4 русс,каз 16.03.11. посл 2" xfId="7486"/>
    <cellStyle name="_Приложение 02 русс на 16.04.2009 г. 1 сессия_Приложение реш 2010-2012каз_РБ_Приложение 4 русс,каз 16.03.11. посл_Приложение_рус _2012-2014_29,30" xfId="2756"/>
    <cellStyle name="_Приложение 02 русс на 16.04.2009 г. 1 сессия_Приложение реш 2010-2012каз_РБ_Приложение 4 русс,каз 16.03.11. посл_Приложение_рус _2012-2014_29,30 2" xfId="7487"/>
    <cellStyle name="_Приложение 02 русс на 16.04.2009 г. 1 сессия_Приложение реш 2010-2012каз_РБ_Приложение реш 2010-2012каз_РБ" xfId="2757"/>
    <cellStyle name="_Приложение 02 русс на 16.04.2009 г. 1 сессия_Приложение реш 2010-2012каз_РБ_Приложение реш 2010-2012каз_РБ 2" xfId="2758"/>
    <cellStyle name="_Приложение 02 русс на 16.04.2009 г. 1 сессия_Приложение реш 2010-2012каз_РБ_Приложение реш 2010-2012каз_РБ 2 2" xfId="7488"/>
    <cellStyle name="_Приложение 02 русс на 16.04.2009 г. 1 сессия_Приложение реш 2010-2012каз_РБ_Приложение реш 2010-2012каз_РБ 3" xfId="7489"/>
    <cellStyle name="_Приложение 02 русс на 16.04.2009 г. 1 сессия_Приложение реш 2010-2012каз_РБ_Приложение реш 2010-2012каз_РБ_Анализ" xfId="2759"/>
    <cellStyle name="_Приложение 02 русс на 16.04.2009 г. 1 сессия_Приложение реш 2010-2012каз_РБ_Приложение реш 2010-2012каз_РБ_Анализ 2" xfId="7490"/>
    <cellStyle name="_Приложение 02 русс на 16.04.2009 г. 1 сессия_Приложение реш 2010-2012каз_РБ_Приложение реш 2010-2012каз_РБ_Анализ 3.03.2011г." xfId="2760"/>
    <cellStyle name="_Приложение 02 русс на 16.04.2009 г. 1 сессия_Приложение реш 2010-2012каз_РБ_Приложение реш 2010-2012каз_РБ_Анализ 6.03.2011г." xfId="2761"/>
    <cellStyle name="_Приложение 02 русс на 16.04.2009 г. 1 сессия_Приложение реш 2010-2012каз_РБ_Приложение реш 2010-2012каз_РБ_Анализ 9.03.2011г." xfId="2762"/>
    <cellStyle name="_Приложение 02 русс на 16.04.2009 г. 1 сессия_Приложение реш 2010-2012каз_РБ_Приложение реш 2010-2012каз_РБ_Анализ_Приложение_рус _2012-2014_29,30" xfId="2763"/>
    <cellStyle name="_Приложение 02 русс на 16.04.2009 г. 1 сессия_Приложение реш 2010-2012каз_РБ_Приложение реш 2010-2012каз_РБ_Анализ_Приложение_рус _2012-2014_29,30 2" xfId="7491"/>
    <cellStyle name="_Приложение 02 русс на 16.04.2009 г. 1 сессия_Приложение реш 2010-2012каз_РБ_Приложение реш 2010-2012каз_РБ_Пр 4     11.05.11. ИКС" xfId="2764"/>
    <cellStyle name="_Приложение 02 русс на 16.04.2009 г. 1 сессия_Приложение реш 2010-2012каз_РБ_Приложение реш 2010-2012каз_РБ_Пр 4     11.05.11. ИКС 2" xfId="7492"/>
    <cellStyle name="_Приложение 02 русс на 16.04.2009 г. 1 сессия_Приложение реш 2010-2012каз_РБ_Приложение реш 2010-2012каз_РБ_Пр 4     11.05.11. ИКС_Приложение_рус _2012-2014_29,30" xfId="2765"/>
    <cellStyle name="_Приложение 02 русс на 16.04.2009 г. 1 сессия_Приложение реш 2010-2012каз_РБ_Приложение реш 2010-2012каз_РБ_Пр 4     11.05.11. ИКС_Приложение_рус _2012-2014_29,30 2" xfId="7493"/>
    <cellStyle name="_Приложение 02 русс на 16.04.2009 г. 1 сессия_Приложение реш 2010-2012каз_РБ_Приложение реш 2010-2012каз_РБ_Приложение 4 русс,каз 16.03.11. посл" xfId="2766"/>
    <cellStyle name="_Приложение 02 русс на 16.04.2009 г. 1 сессия_Приложение реш 2010-2012каз_РБ_Приложение реш 2010-2012каз_РБ_Приложение 4 русс,каз 16.03.11. посл 2" xfId="7494"/>
    <cellStyle name="_Приложение 02 русс на 16.04.2009 г. 1 сессия_Приложение реш 2010-2012каз_РБ_Приложение реш 2010-2012каз_РБ_Приложение 4 русс,каз 16.03.11. посл_Приложение_рус _2012-2014_29,30" xfId="2767"/>
    <cellStyle name="_Приложение 02 русс на 16.04.2009 г. 1 сессия_Приложение реш 2010-2012каз_РБ_Приложение реш 2010-2012каз_РБ_Приложение 4 русс,каз 16.03.11. посл_Приложение_рус _2012-2014_29,30 2" xfId="7495"/>
    <cellStyle name="_Приложение 02 русс на 16.04.2009 г. 1 сессия_Приложение реш 2010-2012каз_РБ_Приложение реш 2010-2012каз_РБ_Приложение_пост_каз_авг" xfId="2768"/>
    <cellStyle name="_Приложение 02 русс на 16.04.2009 г. 1 сессия_Приложение реш 2010-2012каз_РБ_Приложение реш 2010-2012каз_РБ_Приложение_пост_каз_авг 2" xfId="7496"/>
    <cellStyle name="_Приложение 02 русс на 16.04.2009 г. 1 сессия_Приложение реш 2010-2012каз_РБ_Приложение реш 2010-2012каз_РБ_Приложение_пост_каз_авг_Анализ" xfId="2769"/>
    <cellStyle name="_Приложение 02 русс на 16.04.2009 г. 1 сессия_Приложение реш 2010-2012каз_РБ_Приложение реш 2010-2012каз_РБ_Приложение_пост_каз_авг_Анализ 2" xfId="7497"/>
    <cellStyle name="_Приложение 02 русс на 16.04.2009 г. 1 сессия_Приложение реш 2010-2012каз_РБ_Приложение реш 2010-2012каз_РБ_Приложение_пост_каз_авг_Анализ 3.03.2011г." xfId="2770"/>
    <cellStyle name="_Приложение 02 русс на 16.04.2009 г. 1 сессия_Приложение реш 2010-2012каз_РБ_Приложение реш 2010-2012каз_РБ_Приложение_пост_каз_авг_Анализ 6.03.2011г." xfId="2771"/>
    <cellStyle name="_Приложение 02 русс на 16.04.2009 г. 1 сессия_Приложение реш 2010-2012каз_РБ_Приложение реш 2010-2012каз_РБ_Приложение_пост_каз_авг_Анализ 9.03.2011г." xfId="2772"/>
    <cellStyle name="_Приложение 02 русс на 16.04.2009 г. 1 сессия_Приложение реш 2010-2012каз_РБ_Приложение реш 2010-2012каз_РБ_Приложение_пост_каз_авг_Анализ_Приложение_рус _2012-2014_29,30" xfId="2773"/>
    <cellStyle name="_Приложение 02 русс на 16.04.2009 г. 1 сессия_Приложение реш 2010-2012каз_РБ_Приложение реш 2010-2012каз_РБ_Приложение_пост_каз_авг_Анализ_Приложение_рус _2012-2014_29,30 2" xfId="7498"/>
    <cellStyle name="_Приложение 02 русс на 16.04.2009 г. 1 сессия_Приложение реш 2010-2012каз_РБ_Приложение реш 2010-2012каз_РБ_Приложение_пост_каз_авг_Пр 4     11.05.11. ИКС" xfId="2774"/>
    <cellStyle name="_Приложение 02 русс на 16.04.2009 г. 1 сессия_Приложение реш 2010-2012каз_РБ_Приложение реш 2010-2012каз_РБ_Приложение_пост_каз_авг_Пр 4     11.05.11. ИКС 2" xfId="7499"/>
    <cellStyle name="_Приложение 02 русс на 16.04.2009 г. 1 сессия_Приложение реш 2010-2012каз_РБ_Приложение реш 2010-2012каз_РБ_Приложение_пост_каз_авг_Пр 4     11.05.11. ИКС_Приложение_рус _2012-2014_29,30" xfId="2775"/>
    <cellStyle name="_Приложение 02 русс на 16.04.2009 г. 1 сессия_Приложение реш 2010-2012каз_РБ_Приложение реш 2010-2012каз_РБ_Приложение_пост_каз_авг_Пр 4     11.05.11. ИКС_Приложение_рус _2012-2014_29,30 2" xfId="7500"/>
    <cellStyle name="_Приложение 02 русс на 16.04.2009 г. 1 сессия_Приложение реш 2010-2012каз_РБ_Приложение реш 2010-2012каз_РБ_Приложение_пост_каз_авг_Приложение 4 русс,каз 16.03.11. посл" xfId="2776"/>
    <cellStyle name="_Приложение 02 русс на 16.04.2009 г. 1 сессия_Приложение реш 2010-2012каз_РБ_Приложение реш 2010-2012каз_РБ_Приложение_пост_каз_авг_Приложение 4 русс,каз 16.03.11. посл 2" xfId="7501"/>
    <cellStyle name="_Приложение 02 русс на 16.04.2009 г. 1 сессия_Приложение реш 2010-2012каз_РБ_Приложение реш 2010-2012каз_РБ_Приложение_пост_каз_авг_Приложение 4 русс,каз 16.03.11. посл_Приложение_рус _2012-2014_29,30" xfId="2777"/>
    <cellStyle name="_Приложение 02 русс на 16.04.2009 г. 1 сессия_Приложение реш 2010-2012каз_РБ_Приложение реш 2010-2012каз_РБ_Приложение_пост_каз_авг_Приложение 4 русс,каз 16.03.11. посл_Приложение_рус _2012-2014_29,30 2" xfId="7502"/>
    <cellStyle name="_Приложение 02 русс на 16.04.2009 г. 1 сессия_Приложение реш 2010-2012каз_РБ_Приложение реш 2010-2012каз_РБ_Приложение_пост_каз_авг_Приложение_реал_рус 2011-2013 Уточнение" xfId="2778"/>
    <cellStyle name="_Приложение 02 русс на 16.04.2009 г. 1 сессия_Приложение реш 2010-2012каз_РБ_Приложение реш 2010-2012каз_РБ_Приложение_пост_каз_авг_Приложение_реал_рус 2011-2013 Уточнение 2" xfId="7503"/>
    <cellStyle name="_Приложение 02 русс на 16.04.2009 г. 1 сессия_Приложение реш 2010-2012каз_РБ_Приложение реш 2010-2012каз_РБ_Приложение_пост_каз_авг_Приложение_реал_рус 2011-2013 Уточнение_Приложение_рус _2012-2014_29,30" xfId="2779"/>
    <cellStyle name="_Приложение 02 русс на 16.04.2009 г. 1 сессия_Приложение реш 2010-2012каз_РБ_Приложение реш 2010-2012каз_РБ_Приложение_пост_каз_авг_Приложение_реал_рус 2011-2013 Уточнение_Приложение_рус _2012-2014_29,30 2" xfId="7504"/>
    <cellStyle name="_Приложение 02 русс на 16.04.2009 г. 1 сессия_Приложение реш 2010-2012каз_РБ_Приложение реш 2010-2012каз_РБ_Приложение_пост_каз_авг_Приложение_рус _2012-2014_29,30" xfId="2780"/>
    <cellStyle name="_Приложение 02 русс на 16.04.2009 г. 1 сессия_Приложение реш 2010-2012каз_РБ_Приложение реш 2010-2012каз_РБ_Приложение_пост_каз_авг_Приложение_рус _2012-2014_29,30 2" xfId="7505"/>
    <cellStyle name="_Приложение 02 русс на 16.04.2009 г. 1 сессия_Приложение реш 2010-2012каз_РБ_Приложение реш 2010-2012каз_РБ_Приложение_пост_каз_авг_приложения 2012 рус" xfId="2781"/>
    <cellStyle name="_Приложение 02 русс на 16.04.2009 г. 1 сессия_Приложение реш 2010-2012каз_РБ_Приложение реш 2010-2012каз_РБ_Приложение_пост_каз_авг_приложения 2012 рус 2" xfId="7506"/>
    <cellStyle name="_Приложение 02 русс на 16.04.2009 г. 1 сессия_Приложение реш 2010-2012каз_РБ_Приложение реш 2010-2012каз_РБ_Приложение_пост_рус_авг" xfId="2782"/>
    <cellStyle name="_Приложение 02 русс на 16.04.2009 г. 1 сессия_Приложение реш 2010-2012каз_РБ_Приложение реш 2010-2012каз_РБ_Приложение_пост_рус_авг 2" xfId="7507"/>
    <cellStyle name="_Приложение 02 русс на 16.04.2009 г. 1 сессия_Приложение реш 2010-2012каз_РБ_Приложение реш 2010-2012каз_РБ_Приложение_пост_рус_авг_Анализ" xfId="2783"/>
    <cellStyle name="_Приложение 02 русс на 16.04.2009 г. 1 сессия_Приложение реш 2010-2012каз_РБ_Приложение реш 2010-2012каз_РБ_Приложение_пост_рус_авг_Анализ 2" xfId="7508"/>
    <cellStyle name="_Приложение 02 русс на 16.04.2009 г. 1 сессия_Приложение реш 2010-2012каз_РБ_Приложение реш 2010-2012каз_РБ_Приложение_пост_рус_авг_Анализ 3.03.2011г." xfId="2784"/>
    <cellStyle name="_Приложение 02 русс на 16.04.2009 г. 1 сессия_Приложение реш 2010-2012каз_РБ_Приложение реш 2010-2012каз_РБ_Приложение_пост_рус_авг_Анализ 6.03.2011г." xfId="2785"/>
    <cellStyle name="_Приложение 02 русс на 16.04.2009 г. 1 сессия_Приложение реш 2010-2012каз_РБ_Приложение реш 2010-2012каз_РБ_Приложение_пост_рус_авг_Анализ 9.03.2011г." xfId="2786"/>
    <cellStyle name="_Приложение 02 русс на 16.04.2009 г. 1 сессия_Приложение реш 2010-2012каз_РБ_Приложение реш 2010-2012каз_РБ_Приложение_пост_рус_авг_Анализ_Приложение_рус _2012-2014_29,30" xfId="2787"/>
    <cellStyle name="_Приложение 02 русс на 16.04.2009 г. 1 сессия_Приложение реш 2010-2012каз_РБ_Приложение реш 2010-2012каз_РБ_Приложение_пост_рус_авг_Анализ_Приложение_рус _2012-2014_29,30 2" xfId="7509"/>
    <cellStyle name="_Приложение 02 русс на 16.04.2009 г. 1 сессия_Приложение реш 2010-2012каз_РБ_Приложение реш 2010-2012каз_РБ_Приложение_пост_рус_авг_Пр 4     11.05.11. ИКС" xfId="2788"/>
    <cellStyle name="_Приложение 02 русс на 16.04.2009 г. 1 сессия_Приложение реш 2010-2012каз_РБ_Приложение реш 2010-2012каз_РБ_Приложение_пост_рус_авг_Пр 4     11.05.11. ИКС 2" xfId="7510"/>
    <cellStyle name="_Приложение 02 русс на 16.04.2009 г. 1 сессия_Приложение реш 2010-2012каз_РБ_Приложение реш 2010-2012каз_РБ_Приложение_пост_рус_авг_Пр 4     11.05.11. ИКС_Приложение_рус _2012-2014_29,30" xfId="2789"/>
    <cellStyle name="_Приложение 02 русс на 16.04.2009 г. 1 сессия_Приложение реш 2010-2012каз_РБ_Приложение реш 2010-2012каз_РБ_Приложение_пост_рус_авг_Пр 4     11.05.11. ИКС_Приложение_рус _2012-2014_29,30 2" xfId="7511"/>
    <cellStyle name="_Приложение 02 русс на 16.04.2009 г. 1 сессия_Приложение реш 2010-2012каз_РБ_Приложение реш 2010-2012каз_РБ_Приложение_пост_рус_авг_Приложение 4 русс,каз 16.03.11. посл" xfId="2790"/>
    <cellStyle name="_Приложение 02 русс на 16.04.2009 г. 1 сессия_Приложение реш 2010-2012каз_РБ_Приложение реш 2010-2012каз_РБ_Приложение_пост_рус_авг_Приложение 4 русс,каз 16.03.11. посл 2" xfId="7512"/>
    <cellStyle name="_Приложение 02 русс на 16.04.2009 г. 1 сессия_Приложение реш 2010-2012каз_РБ_Приложение реш 2010-2012каз_РБ_Приложение_пост_рус_авг_Приложение 4 русс,каз 16.03.11. посл_Приложение_рус _2012-2014_29,30" xfId="2791"/>
    <cellStyle name="_Приложение 02 русс на 16.04.2009 г. 1 сессия_Приложение реш 2010-2012каз_РБ_Приложение реш 2010-2012каз_РБ_Приложение_пост_рус_авг_Приложение 4 русс,каз 16.03.11. посл_Приложение_рус _2012-2014_29,30 2" xfId="7513"/>
    <cellStyle name="_Приложение 02 русс на 16.04.2009 г. 1 сессия_Приложение реш 2010-2012каз_РБ_Приложение реш 2010-2012каз_РБ_Приложение_пост_рус_авг_Приложение_реал_рус 2011-2013 Уточнение" xfId="2792"/>
    <cellStyle name="_Приложение 02 русс на 16.04.2009 г. 1 сессия_Приложение реш 2010-2012каз_РБ_Приложение реш 2010-2012каз_РБ_Приложение_пост_рус_авг_Приложение_реал_рус 2011-2013 Уточнение 2" xfId="7514"/>
    <cellStyle name="_Приложение 02 русс на 16.04.2009 г. 1 сессия_Приложение реш 2010-2012каз_РБ_Приложение реш 2010-2012каз_РБ_Приложение_пост_рус_авг_Приложение_реал_рус 2011-2013 Уточнение_Приложение_рус _2012-2014_29,30" xfId="2793"/>
    <cellStyle name="_Приложение 02 русс на 16.04.2009 г. 1 сессия_Приложение реш 2010-2012каз_РБ_Приложение реш 2010-2012каз_РБ_Приложение_пост_рус_авг_Приложение_реал_рус 2011-2013 Уточнение_Приложение_рус _2012-2014_29,30 2" xfId="7515"/>
    <cellStyle name="_Приложение 02 русс на 16.04.2009 г. 1 сессия_Приложение реш 2010-2012каз_РБ_Приложение реш 2010-2012каз_РБ_Приложение_пост_рус_авг_Приложение_рус _2012-2014_29,30" xfId="2794"/>
    <cellStyle name="_Приложение 02 русс на 16.04.2009 г. 1 сессия_Приложение реш 2010-2012каз_РБ_Приложение реш 2010-2012каз_РБ_Приложение_пост_рус_авг_Приложение_рус _2012-2014_29,30 2" xfId="7516"/>
    <cellStyle name="_Приложение 02 русс на 16.04.2009 г. 1 сессия_Приложение реш 2010-2012каз_РБ_Приложение реш 2010-2012каз_РБ_Приложение_пост_рус_авг_приложения 2012 рус" xfId="2795"/>
    <cellStyle name="_Приложение 02 русс на 16.04.2009 г. 1 сессия_Приложение реш 2010-2012каз_РБ_Приложение реш 2010-2012каз_РБ_Приложение_пост_рус_авг_приложения 2012 рус 2" xfId="7517"/>
    <cellStyle name="_Приложение 02 русс на 16.04.2009 г. 1 сессия_Приложение реш 2010-2012каз_РБ_Приложение реш 2010-2012каз_РБ_Приложение_реал_рус 2011-2013 Уточнение" xfId="2796"/>
    <cellStyle name="_Приложение 02 русс на 16.04.2009 г. 1 сессия_Приложение реш 2010-2012каз_РБ_Приложение реш 2010-2012каз_РБ_Приложение_реал_рус 2011-2013 Уточнение 2" xfId="7518"/>
    <cellStyle name="_Приложение 02 русс на 16.04.2009 г. 1 сессия_Приложение реш 2010-2012каз_РБ_Приложение реш 2010-2012каз_РБ_Приложение_реал_рус 2011-2013 Уточнение_Приложение_рус _2012-2014_29,30" xfId="2797"/>
    <cellStyle name="_Приложение 02 русс на 16.04.2009 г. 1 сессия_Приложение реш 2010-2012каз_РБ_Приложение реш 2010-2012каз_РБ_Приложение_реал_рус 2011-2013 Уточнение_Приложение_рус _2012-2014_29,30 2" xfId="7519"/>
    <cellStyle name="_Приложение 02 русс на 16.04.2009 г. 1 сессия_Приложение реш 2010-2012каз_РБ_Приложение реш 2010-2012каз_РБ_Приложение_рус _2012-2014_29,30" xfId="2798"/>
    <cellStyle name="_Приложение 02 русс на 16.04.2009 г. 1 сессия_Приложение реш 2010-2012каз_РБ_Приложение реш 2010-2012каз_РБ_Приложение_рус _2012-2014_29,30 2" xfId="7520"/>
    <cellStyle name="_Приложение 02 русс на 16.04.2009 г. 1 сессия_Приложение реш 2010-2012каз_РБ_Приложение реш 2010-2012каз_РБ_приложения 2012 рус" xfId="2799"/>
    <cellStyle name="_Приложение 02 русс на 16.04.2009 г. 1 сессия_Приложение реш 2010-2012каз_РБ_Приложение реш 2010-2012каз_РБ_приложения 2012 рус 2" xfId="7521"/>
    <cellStyle name="_Приложение 02 русс на 16.04.2009 г. 1 сессия_Приложение реш 2010-2012каз_РБ_Приложение_2010-2012 каз 04.08.10_ДК-2020" xfId="2800"/>
    <cellStyle name="_Приложение 02 русс на 16.04.2009 г. 1 сессия_Приложение реш 2010-2012каз_РБ_Приложение_2010-2012 каз 04.08.10_ДК-2020 2" xfId="7522"/>
    <cellStyle name="_Приложение 02 русс на 16.04.2009 г. 1 сессия_Приложение реш 2010-2012каз_РБ_Приложение_2010-2012 каз 04.08.10_ДК-2020_Анализ" xfId="2801"/>
    <cellStyle name="_Приложение 02 русс на 16.04.2009 г. 1 сессия_Приложение реш 2010-2012каз_РБ_Приложение_2010-2012 каз 04.08.10_ДК-2020_Анализ 2" xfId="7523"/>
    <cellStyle name="_Приложение 02 русс на 16.04.2009 г. 1 сессия_Приложение реш 2010-2012каз_РБ_Приложение_2010-2012 каз 04.08.10_ДК-2020_Анализ 3.03.2011г." xfId="2802"/>
    <cellStyle name="_Приложение 02 русс на 16.04.2009 г. 1 сессия_Приложение реш 2010-2012каз_РБ_Приложение_2010-2012 каз 04.08.10_ДК-2020_Анализ 6.03.2011г." xfId="2803"/>
    <cellStyle name="_Приложение 02 русс на 16.04.2009 г. 1 сессия_Приложение реш 2010-2012каз_РБ_Приложение_2010-2012 каз 04.08.10_ДК-2020_Анализ 9.03.2011г." xfId="2804"/>
    <cellStyle name="_Приложение 02 русс на 16.04.2009 г. 1 сессия_Приложение реш 2010-2012каз_РБ_Приложение_2010-2012 каз 04.08.10_ДК-2020_Анализ_Приложение_рус _2012-2014_29,30" xfId="2805"/>
    <cellStyle name="_Приложение 02 русс на 16.04.2009 г. 1 сессия_Приложение реш 2010-2012каз_РБ_Приложение_2010-2012 каз 04.08.10_ДК-2020_Анализ_Приложение_рус _2012-2014_29,30 2" xfId="7524"/>
    <cellStyle name="_Приложение 02 русс на 16.04.2009 г. 1 сессия_Приложение реш 2010-2012каз_РБ_Приложение_2010-2012 каз 04.08.10_ДК-2020_Пр 4     11.05.11. ИКС" xfId="2806"/>
    <cellStyle name="_Приложение 02 русс на 16.04.2009 г. 1 сессия_Приложение реш 2010-2012каз_РБ_Приложение_2010-2012 каз 04.08.10_ДК-2020_Пр 4     11.05.11. ИКС 2" xfId="7525"/>
    <cellStyle name="_Приложение 02 русс на 16.04.2009 г. 1 сессия_Приложение реш 2010-2012каз_РБ_Приложение_2010-2012 каз 04.08.10_ДК-2020_Пр 4     11.05.11. ИКС_Приложение_рус _2012-2014_29,30" xfId="2807"/>
    <cellStyle name="_Приложение 02 русс на 16.04.2009 г. 1 сессия_Приложение реш 2010-2012каз_РБ_Приложение_2010-2012 каз 04.08.10_ДК-2020_Пр 4     11.05.11. ИКС_Приложение_рус _2012-2014_29,30 2" xfId="7526"/>
    <cellStyle name="_Приложение 02 русс на 16.04.2009 г. 1 сессия_Приложение реш 2010-2012каз_РБ_Приложение_2010-2012 каз 04.08.10_ДК-2020_Приложение 4 русс,каз 16.03.11. посл" xfId="2808"/>
    <cellStyle name="_Приложение 02 русс на 16.04.2009 г. 1 сессия_Приложение реш 2010-2012каз_РБ_Приложение_2010-2012 каз 04.08.10_ДК-2020_Приложение 4 русс,каз 16.03.11. посл 2" xfId="7527"/>
    <cellStyle name="_Приложение 02 русс на 16.04.2009 г. 1 сессия_Приложение реш 2010-2012каз_РБ_Приложение_2010-2012 каз 04.08.10_ДК-2020_Приложение 4 русс,каз 16.03.11. посл_Приложение_рус _2012-2014_29,30" xfId="2809"/>
    <cellStyle name="_Приложение 02 русс на 16.04.2009 г. 1 сессия_Приложение реш 2010-2012каз_РБ_Приложение_2010-2012 каз 04.08.10_ДК-2020_Приложение 4 русс,каз 16.03.11. посл_Приложение_рус _2012-2014_29,30 2" xfId="7528"/>
    <cellStyle name="_Приложение 02 русс на 16.04.2009 г. 1 сессия_Приложение реш 2010-2012каз_РБ_Приложение_2010-2012 каз 04.08.10_ДК-2020_Приложение_реал_рус 2011-2013 Уточнение" xfId="2810"/>
    <cellStyle name="_Приложение 02 русс на 16.04.2009 г. 1 сессия_Приложение реш 2010-2012каз_РБ_Приложение_2010-2012 каз 04.08.10_ДК-2020_Приложение_реал_рус 2011-2013 Уточнение 2" xfId="7529"/>
    <cellStyle name="_Приложение 02 русс на 16.04.2009 г. 1 сессия_Приложение реш 2010-2012каз_РБ_Приложение_2010-2012 каз 04.08.10_ДК-2020_Приложение_реал_рус 2011-2013 Уточнение_Приложение_рус _2012-2014_29,30" xfId="2811"/>
    <cellStyle name="_Приложение 02 русс на 16.04.2009 г. 1 сессия_Приложение реш 2010-2012каз_РБ_Приложение_2010-2012 каз 04.08.10_ДК-2020_Приложение_реал_рус 2011-2013 Уточнение_Приложение_рус _2012-2014_29,30 2" xfId="7530"/>
    <cellStyle name="_Приложение 02 русс на 16.04.2009 г. 1 сессия_Приложение реш 2010-2012каз_РБ_Приложение_2010-2012 каз 04.08.10_ДК-2020_Приложение_рус _2012-2014_29,30" xfId="2812"/>
    <cellStyle name="_Приложение 02 русс на 16.04.2009 г. 1 сессия_Приложение реш 2010-2012каз_РБ_Приложение_2010-2012 каз 04.08.10_ДК-2020_Приложение_рус _2012-2014_29,30 2" xfId="7531"/>
    <cellStyle name="_Приложение 02 русс на 16.04.2009 г. 1 сессия_Приложение реш 2010-2012каз_РБ_Приложение_2010-2012 каз 04.08.10_ДК-2020_приложения 2012 рус" xfId="2813"/>
    <cellStyle name="_Приложение 02 русс на 16.04.2009 г. 1 сессия_Приложение реш 2010-2012каз_РБ_Приложение_2010-2012 каз 04.08.10_ДК-2020_приложения 2012 рус 2" xfId="7532"/>
    <cellStyle name="_Приложение 02 русс на 16.04.2009 г. 1 сессия_Приложение реш 2010-2012каз_РБ_Приложение_2010-2012 каз_март" xfId="2814"/>
    <cellStyle name="_Приложение 02 русс на 16.04.2009 г. 1 сессия_Приложение реш 2010-2012каз_РБ_Приложение_2010-2012 каз_март 2" xfId="2815"/>
    <cellStyle name="_Приложение 02 русс на 16.04.2009 г. 1 сессия_Приложение реш 2010-2012каз_РБ_Приложение_2010-2012 каз_март 2 2" xfId="7533"/>
    <cellStyle name="_Приложение 02 русс на 16.04.2009 г. 1 сессия_Приложение реш 2010-2012каз_РБ_Приложение_2010-2012 каз_март 3" xfId="7534"/>
    <cellStyle name="_Приложение 02 русс на 16.04.2009 г. 1 сессия_Приложение реш 2010-2012каз_РБ_Приложение_2010-2012 каз_март_Анализ" xfId="2816"/>
    <cellStyle name="_Приложение 02 русс на 16.04.2009 г. 1 сессия_Приложение реш 2010-2012каз_РБ_Приложение_2010-2012 каз_март_Анализ 2" xfId="7535"/>
    <cellStyle name="_Приложение 02 русс на 16.04.2009 г. 1 сессия_Приложение реш 2010-2012каз_РБ_Приложение_2010-2012 каз_март_Анализ 3.03.2011г." xfId="2817"/>
    <cellStyle name="_Приложение 02 русс на 16.04.2009 г. 1 сессия_Приложение реш 2010-2012каз_РБ_Приложение_2010-2012 каз_март_Анализ 6.03.2011г." xfId="2818"/>
    <cellStyle name="_Приложение 02 русс на 16.04.2009 г. 1 сессия_Приложение реш 2010-2012каз_РБ_Приложение_2010-2012 каз_март_Анализ 9.03.2011г." xfId="2819"/>
    <cellStyle name="_Приложение 02 русс на 16.04.2009 г. 1 сессия_Приложение реш 2010-2012каз_РБ_Приложение_2010-2012 каз_март_Анализ_Приложение_рус _2012-2014_29,30" xfId="2820"/>
    <cellStyle name="_Приложение 02 русс на 16.04.2009 г. 1 сессия_Приложение реш 2010-2012каз_РБ_Приложение_2010-2012 каз_март_Анализ_Приложение_рус _2012-2014_29,30 2" xfId="7536"/>
    <cellStyle name="_Приложение 02 русс на 16.04.2009 г. 1 сессия_Приложение реш 2010-2012каз_РБ_Приложение_2010-2012 каз_март_Пр 4     11.05.11. ИКС" xfId="2821"/>
    <cellStyle name="_Приложение 02 русс на 16.04.2009 г. 1 сессия_Приложение реш 2010-2012каз_РБ_Приложение_2010-2012 каз_март_Пр 4     11.05.11. ИКС 2" xfId="7537"/>
    <cellStyle name="_Приложение 02 русс на 16.04.2009 г. 1 сессия_Приложение реш 2010-2012каз_РБ_Приложение_2010-2012 каз_март_Пр 4     11.05.11. ИКС_Приложение_рус _2012-2014_29,30" xfId="2822"/>
    <cellStyle name="_Приложение 02 русс на 16.04.2009 г. 1 сессия_Приложение реш 2010-2012каз_РБ_Приложение_2010-2012 каз_март_Пр 4     11.05.11. ИКС_Приложение_рус _2012-2014_29,30 2" xfId="7538"/>
    <cellStyle name="_Приложение 02 русс на 16.04.2009 г. 1 сессия_Приложение реш 2010-2012каз_РБ_Приложение_2010-2012 каз_март_Приложение 4 русс,каз 16.03.11. посл" xfId="2823"/>
    <cellStyle name="_Приложение 02 русс на 16.04.2009 г. 1 сессия_Приложение реш 2010-2012каз_РБ_Приложение_2010-2012 каз_март_Приложение 4 русс,каз 16.03.11. посл 2" xfId="7539"/>
    <cellStyle name="_Приложение 02 русс на 16.04.2009 г. 1 сессия_Приложение реш 2010-2012каз_РБ_Приложение_2010-2012 каз_март_Приложение 4 русс,каз 16.03.11. посл_Приложение_рус _2012-2014_29,30" xfId="2824"/>
    <cellStyle name="_Приложение 02 русс на 16.04.2009 г. 1 сессия_Приложение реш 2010-2012каз_РБ_Приложение_2010-2012 каз_март_Приложение 4 русс,каз 16.03.11. посл_Приложение_рус _2012-2014_29,30 2" xfId="7540"/>
    <cellStyle name="_Приложение 02 русс на 16.04.2009 г. 1 сессия_Приложение реш 2010-2012каз_РБ_Приложение_2010-2012 каз_март_Приложение_пост_каз_авг" xfId="2825"/>
    <cellStyle name="_Приложение 02 русс на 16.04.2009 г. 1 сессия_Приложение реш 2010-2012каз_РБ_Приложение_2010-2012 каз_март_Приложение_пост_каз_авг 2" xfId="7541"/>
    <cellStyle name="_Приложение 02 русс на 16.04.2009 г. 1 сессия_Приложение реш 2010-2012каз_РБ_Приложение_2010-2012 каз_март_Приложение_пост_каз_авг_Анализ" xfId="2826"/>
    <cellStyle name="_Приложение 02 русс на 16.04.2009 г. 1 сессия_Приложение реш 2010-2012каз_РБ_Приложение_2010-2012 каз_март_Приложение_пост_каз_авг_Анализ 2" xfId="7542"/>
    <cellStyle name="_Приложение 02 русс на 16.04.2009 г. 1 сессия_Приложение реш 2010-2012каз_РБ_Приложение_2010-2012 каз_март_Приложение_пост_каз_авг_Анализ 3.03.2011г." xfId="2827"/>
    <cellStyle name="_Приложение 02 русс на 16.04.2009 г. 1 сессия_Приложение реш 2010-2012каз_РБ_Приложение_2010-2012 каз_март_Приложение_пост_каз_авг_Анализ 6.03.2011г." xfId="2828"/>
    <cellStyle name="_Приложение 02 русс на 16.04.2009 г. 1 сессия_Приложение реш 2010-2012каз_РБ_Приложение_2010-2012 каз_март_Приложение_пост_каз_авг_Анализ 9.03.2011г." xfId="2829"/>
    <cellStyle name="_Приложение 02 русс на 16.04.2009 г. 1 сессия_Приложение реш 2010-2012каз_РБ_Приложение_2010-2012 каз_март_Приложение_пост_каз_авг_Анализ_Приложение_рус _2012-2014_29,30" xfId="2830"/>
    <cellStyle name="_Приложение 02 русс на 16.04.2009 г. 1 сессия_Приложение реш 2010-2012каз_РБ_Приложение_2010-2012 каз_март_Приложение_пост_каз_авг_Анализ_Приложение_рус _2012-2014_29,30 2" xfId="7543"/>
    <cellStyle name="_Приложение 02 русс на 16.04.2009 г. 1 сессия_Приложение реш 2010-2012каз_РБ_Приложение_2010-2012 каз_март_Приложение_пост_каз_авг_Пр 4     11.05.11. ИКС" xfId="2831"/>
    <cellStyle name="_Приложение 02 русс на 16.04.2009 г. 1 сессия_Приложение реш 2010-2012каз_РБ_Приложение_2010-2012 каз_март_Приложение_пост_каз_авг_Пр 4     11.05.11. ИКС 2" xfId="7544"/>
    <cellStyle name="_Приложение 02 русс на 16.04.2009 г. 1 сессия_Приложение реш 2010-2012каз_РБ_Приложение_2010-2012 каз_март_Приложение_пост_каз_авг_Пр 4     11.05.11. ИКС_Приложение_рус _2012-2014_29,30" xfId="2832"/>
    <cellStyle name="_Приложение 02 русс на 16.04.2009 г. 1 сессия_Приложение реш 2010-2012каз_РБ_Приложение_2010-2012 каз_март_Приложение_пост_каз_авг_Пр 4     11.05.11. ИКС_Приложение_рус _2012-2014_29,30 2" xfId="7545"/>
    <cellStyle name="_Приложение 02 русс на 16.04.2009 г. 1 сессия_Приложение реш 2010-2012каз_РБ_Приложение_2010-2012 каз_март_Приложение_пост_каз_авг_Приложение 4 русс,каз 16.03.11. посл" xfId="2833"/>
    <cellStyle name="_Приложение 02 русс на 16.04.2009 г. 1 сессия_Приложение реш 2010-2012каз_РБ_Приложение_2010-2012 каз_март_Приложение_пост_каз_авг_Приложение 4 русс,каз 16.03.11. посл 2" xfId="7546"/>
    <cellStyle name="_Приложение 02 русс на 16.04.2009 г. 1 сессия_Приложение реш 2010-2012каз_РБ_Приложение_2010-2012 каз_март_Приложение_пост_каз_авг_Приложение 4 русс,каз 16.03.11. посл_Приложение_рус _2012-2014_29,30" xfId="2834"/>
    <cellStyle name="_Приложение 02 русс на 16.04.2009 г. 1 сессия_Приложение реш 2010-2012каз_РБ_Приложение_2010-2012 каз_март_Приложение_пост_каз_авг_Приложение 4 русс,каз 16.03.11. посл_Приложение_рус _2012-2014_29,30 2" xfId="7547"/>
    <cellStyle name="_Приложение 02 русс на 16.04.2009 г. 1 сессия_Приложение реш 2010-2012каз_РБ_Приложение_2010-2012 каз_март_Приложение_пост_каз_авг_Приложение_реал_рус 2011-2013 Уточнение" xfId="2835"/>
    <cellStyle name="_Приложение 02 русс на 16.04.2009 г. 1 сессия_Приложение реш 2010-2012каз_РБ_Приложение_2010-2012 каз_март_Приложение_пост_каз_авг_Приложение_реал_рус 2011-2013 Уточнение 2" xfId="7548"/>
    <cellStyle name="_Приложение 02 русс на 16.04.2009 г. 1 сессия_Приложение реш 2010-2012каз_РБ_Приложение_2010-2012 каз_март_Приложение_пост_каз_авг_Приложение_реал_рус 2011-2013 Уточнение_Приложение_рус _2012-2014_29,30" xfId="2836"/>
    <cellStyle name="_Приложение 02 русс на 16.04.2009 г. 1 сессия_Приложение реш 2010-2012каз_РБ_Приложение_2010-2012 каз_март_Приложение_пост_каз_авг_Приложение_реал_рус 2011-2013 Уточнение_Приложение_рус _2012-2014_29,30 2" xfId="7549"/>
    <cellStyle name="_Приложение 02 русс на 16.04.2009 г. 1 сессия_Приложение реш 2010-2012каз_РБ_Приложение_2010-2012 каз_март_Приложение_пост_каз_авг_Приложение_рус _2012-2014_29,30" xfId="2837"/>
    <cellStyle name="_Приложение 02 русс на 16.04.2009 г. 1 сессия_Приложение реш 2010-2012каз_РБ_Приложение_2010-2012 каз_март_Приложение_пост_каз_авг_Приложение_рус _2012-2014_29,30 2" xfId="7550"/>
    <cellStyle name="_Приложение 02 русс на 16.04.2009 г. 1 сессия_Приложение реш 2010-2012каз_РБ_Приложение_2010-2012 каз_март_Приложение_пост_каз_авг_приложения 2012 рус" xfId="2838"/>
    <cellStyle name="_Приложение 02 русс на 16.04.2009 г. 1 сессия_Приложение реш 2010-2012каз_РБ_Приложение_2010-2012 каз_март_Приложение_пост_каз_авг_приложения 2012 рус 2" xfId="7551"/>
    <cellStyle name="_Приложение 02 русс на 16.04.2009 г. 1 сессия_Приложение реш 2010-2012каз_РБ_Приложение_2010-2012 каз_март_Приложение_пост_рус_авг" xfId="2839"/>
    <cellStyle name="_Приложение 02 русс на 16.04.2009 г. 1 сессия_Приложение реш 2010-2012каз_РБ_Приложение_2010-2012 каз_март_Приложение_пост_рус_авг 2" xfId="7552"/>
    <cellStyle name="_Приложение 02 русс на 16.04.2009 г. 1 сессия_Приложение реш 2010-2012каз_РБ_Приложение_2010-2012 каз_март_Приложение_пост_рус_авг_Анализ" xfId="2840"/>
    <cellStyle name="_Приложение 02 русс на 16.04.2009 г. 1 сессия_Приложение реш 2010-2012каз_РБ_Приложение_2010-2012 каз_март_Приложение_пост_рус_авг_Анализ 2" xfId="7553"/>
    <cellStyle name="_Приложение 02 русс на 16.04.2009 г. 1 сессия_Приложение реш 2010-2012каз_РБ_Приложение_2010-2012 каз_март_Приложение_пост_рус_авг_Анализ 3.03.2011г." xfId="2841"/>
    <cellStyle name="_Приложение 02 русс на 16.04.2009 г. 1 сессия_Приложение реш 2010-2012каз_РБ_Приложение_2010-2012 каз_март_Приложение_пост_рус_авг_Анализ 6.03.2011г." xfId="2842"/>
    <cellStyle name="_Приложение 02 русс на 16.04.2009 г. 1 сессия_Приложение реш 2010-2012каз_РБ_Приложение_2010-2012 каз_март_Приложение_пост_рус_авг_Анализ 9.03.2011г." xfId="2843"/>
    <cellStyle name="_Приложение 02 русс на 16.04.2009 г. 1 сессия_Приложение реш 2010-2012каз_РБ_Приложение_2010-2012 каз_март_Приложение_пост_рус_авг_Анализ_Приложение_рус _2012-2014_29,30" xfId="2844"/>
    <cellStyle name="_Приложение 02 русс на 16.04.2009 г. 1 сессия_Приложение реш 2010-2012каз_РБ_Приложение_2010-2012 каз_март_Приложение_пост_рус_авг_Анализ_Приложение_рус _2012-2014_29,30 2" xfId="7554"/>
    <cellStyle name="_Приложение 02 русс на 16.04.2009 г. 1 сессия_Приложение реш 2010-2012каз_РБ_Приложение_2010-2012 каз_март_Приложение_пост_рус_авг_Пр 4     11.05.11. ИКС" xfId="2845"/>
    <cellStyle name="_Приложение 02 русс на 16.04.2009 г. 1 сессия_Приложение реш 2010-2012каз_РБ_Приложение_2010-2012 каз_март_Приложение_пост_рус_авг_Пр 4     11.05.11. ИКС 2" xfId="7555"/>
    <cellStyle name="_Приложение 02 русс на 16.04.2009 г. 1 сессия_Приложение реш 2010-2012каз_РБ_Приложение_2010-2012 каз_март_Приложение_пост_рус_авг_Пр 4     11.05.11. ИКС_Приложение_рус _2012-2014_29,30" xfId="2846"/>
    <cellStyle name="_Приложение 02 русс на 16.04.2009 г. 1 сессия_Приложение реш 2010-2012каз_РБ_Приложение_2010-2012 каз_март_Приложение_пост_рус_авг_Пр 4     11.05.11. ИКС_Приложение_рус _2012-2014_29,30 2" xfId="7556"/>
    <cellStyle name="_Приложение 02 русс на 16.04.2009 г. 1 сессия_Приложение реш 2010-2012каз_РБ_Приложение_2010-2012 каз_март_Приложение_пост_рус_авг_Приложение 4 русс,каз 16.03.11. посл" xfId="2847"/>
    <cellStyle name="_Приложение 02 русс на 16.04.2009 г. 1 сессия_Приложение реш 2010-2012каз_РБ_Приложение_2010-2012 каз_март_Приложение_пост_рус_авг_Приложение 4 русс,каз 16.03.11. посл 2" xfId="7557"/>
    <cellStyle name="_Приложение 02 русс на 16.04.2009 г. 1 сессия_Приложение реш 2010-2012каз_РБ_Приложение_2010-2012 каз_март_Приложение_пост_рус_авг_Приложение 4 русс,каз 16.03.11. посл_Приложение_рус _2012-2014_29,30" xfId="2848"/>
    <cellStyle name="_Приложение 02 русс на 16.04.2009 г. 1 сессия_Приложение реш 2010-2012каз_РБ_Приложение_2010-2012 каз_март_Приложение_пост_рус_авг_Приложение 4 русс,каз 16.03.11. посл_Приложение_рус _2012-2014_29,30 2" xfId="7558"/>
    <cellStyle name="_Приложение 02 русс на 16.04.2009 г. 1 сессия_Приложение реш 2010-2012каз_РБ_Приложение_2010-2012 каз_март_Приложение_пост_рус_авг_Приложение_реал_рус 2011-2013 Уточнение" xfId="2849"/>
    <cellStyle name="_Приложение 02 русс на 16.04.2009 г. 1 сессия_Приложение реш 2010-2012каз_РБ_Приложение_2010-2012 каз_март_Приложение_пост_рус_авг_Приложение_реал_рус 2011-2013 Уточнение 2" xfId="7559"/>
    <cellStyle name="_Приложение 02 русс на 16.04.2009 г. 1 сессия_Приложение реш 2010-2012каз_РБ_Приложение_2010-2012 каз_март_Приложение_пост_рус_авг_Приложение_реал_рус 2011-2013 Уточнение_Приложение_рус _2012-2014_29,30" xfId="2850"/>
    <cellStyle name="_Приложение 02 русс на 16.04.2009 г. 1 сессия_Приложение реш 2010-2012каз_РБ_Приложение_2010-2012 каз_март_Приложение_пост_рус_авг_Приложение_реал_рус 2011-2013 Уточнение_Приложение_рус _2012-2014_29,30 2" xfId="7560"/>
    <cellStyle name="_Приложение 02 русс на 16.04.2009 г. 1 сессия_Приложение реш 2010-2012каз_РБ_Приложение_2010-2012 каз_март_Приложение_пост_рус_авг_Приложение_рус _2012-2014_29,30" xfId="2851"/>
    <cellStyle name="_Приложение 02 русс на 16.04.2009 г. 1 сессия_Приложение реш 2010-2012каз_РБ_Приложение_2010-2012 каз_март_Приложение_пост_рус_авг_Приложение_рус _2012-2014_29,30 2" xfId="7561"/>
    <cellStyle name="_Приложение 02 русс на 16.04.2009 г. 1 сессия_Приложение реш 2010-2012каз_РБ_Приложение_2010-2012 каз_март_Приложение_пост_рус_авг_приложения 2012 рус" xfId="2852"/>
    <cellStyle name="_Приложение 02 русс на 16.04.2009 г. 1 сессия_Приложение реш 2010-2012каз_РБ_Приложение_2010-2012 каз_март_Приложение_пост_рус_авг_приложения 2012 рус 2" xfId="7562"/>
    <cellStyle name="_Приложение 02 русс на 16.04.2009 г. 1 сессия_Приложение реш 2010-2012каз_РБ_Приложение_2010-2012 каз_март_Приложение_реал_рус 2011-2013 Уточнение" xfId="2853"/>
    <cellStyle name="_Приложение 02 русс на 16.04.2009 г. 1 сессия_Приложение реш 2010-2012каз_РБ_Приложение_2010-2012 каз_март_Приложение_реал_рус 2011-2013 Уточнение 2" xfId="7563"/>
    <cellStyle name="_Приложение 02 русс на 16.04.2009 г. 1 сессия_Приложение реш 2010-2012каз_РБ_Приложение_2010-2012 каз_март_Приложение_реал_рус 2011-2013 Уточнение_Приложение_рус _2012-2014_29,30" xfId="2854"/>
    <cellStyle name="_Приложение 02 русс на 16.04.2009 г. 1 сессия_Приложение реш 2010-2012каз_РБ_Приложение_2010-2012 каз_март_Приложение_реал_рус 2011-2013 Уточнение_Приложение_рус _2012-2014_29,30 2" xfId="7564"/>
    <cellStyle name="_Приложение 02 русс на 16.04.2009 г. 1 сессия_Приложение реш 2010-2012каз_РБ_Приложение_2010-2012 каз_март_Приложение_рус _2012-2014_29,30" xfId="2855"/>
    <cellStyle name="_Приложение 02 русс на 16.04.2009 г. 1 сессия_Приложение реш 2010-2012каз_РБ_Приложение_2010-2012 каз_март_Приложение_рус _2012-2014_29,30 2" xfId="7565"/>
    <cellStyle name="_Приложение 02 русс на 16.04.2009 г. 1 сессия_Приложение реш 2010-2012каз_РБ_Приложение_2010-2012 каз_март_приложения 2012 рус" xfId="2856"/>
    <cellStyle name="_Приложение 02 русс на 16.04.2009 г. 1 сессия_Приложение реш 2010-2012каз_РБ_Приложение_2010-2012 каз_март_приложения 2012 рус 2" xfId="7566"/>
    <cellStyle name="_Приложение 02 русс на 16.04.2009 г. 1 сессия_Приложение реш 2010-2012каз_РБ_Приложение_пост_каз_авг" xfId="2857"/>
    <cellStyle name="_Приложение 02 русс на 16.04.2009 г. 1 сессия_Приложение реш 2010-2012каз_РБ_Приложение_пост_каз_авг 2" xfId="7567"/>
    <cellStyle name="_Приложение 02 русс на 16.04.2009 г. 1 сессия_Приложение реш 2010-2012каз_РБ_Приложение_пост_каз_авг_Анализ" xfId="2858"/>
    <cellStyle name="_Приложение 02 русс на 16.04.2009 г. 1 сессия_Приложение реш 2010-2012каз_РБ_Приложение_пост_каз_авг_Анализ 2" xfId="7568"/>
    <cellStyle name="_Приложение 02 русс на 16.04.2009 г. 1 сессия_Приложение реш 2010-2012каз_РБ_Приложение_пост_каз_авг_Анализ 3.03.2011г." xfId="2859"/>
    <cellStyle name="_Приложение 02 русс на 16.04.2009 г. 1 сессия_Приложение реш 2010-2012каз_РБ_Приложение_пост_каз_авг_Анализ 6.03.2011г." xfId="2860"/>
    <cellStyle name="_Приложение 02 русс на 16.04.2009 г. 1 сессия_Приложение реш 2010-2012каз_РБ_Приложение_пост_каз_авг_Анализ 9.03.2011г." xfId="2861"/>
    <cellStyle name="_Приложение 02 русс на 16.04.2009 г. 1 сессия_Приложение реш 2010-2012каз_РБ_Приложение_пост_каз_авг_Анализ_Приложение_рус _2012-2014_29,30" xfId="2862"/>
    <cellStyle name="_Приложение 02 русс на 16.04.2009 г. 1 сессия_Приложение реш 2010-2012каз_РБ_Приложение_пост_каз_авг_Анализ_Приложение_рус _2012-2014_29,30 2" xfId="7569"/>
    <cellStyle name="_Приложение 02 русс на 16.04.2009 г. 1 сессия_Приложение реш 2010-2012каз_РБ_Приложение_пост_каз_авг_Пр 4     11.05.11. ИКС" xfId="2863"/>
    <cellStyle name="_Приложение 02 русс на 16.04.2009 г. 1 сессия_Приложение реш 2010-2012каз_РБ_Приложение_пост_каз_авг_Пр 4     11.05.11. ИКС 2" xfId="7570"/>
    <cellStyle name="_Приложение 02 русс на 16.04.2009 г. 1 сессия_Приложение реш 2010-2012каз_РБ_Приложение_пост_каз_авг_Пр 4     11.05.11. ИКС_Приложение_рус _2012-2014_29,30" xfId="2864"/>
    <cellStyle name="_Приложение 02 русс на 16.04.2009 г. 1 сессия_Приложение реш 2010-2012каз_РБ_Приложение_пост_каз_авг_Пр 4     11.05.11. ИКС_Приложение_рус _2012-2014_29,30 2" xfId="7571"/>
    <cellStyle name="_Приложение 02 русс на 16.04.2009 г. 1 сессия_Приложение реш 2010-2012каз_РБ_Приложение_пост_каз_авг_Приложение 4 русс,каз 16.03.11. посл" xfId="2865"/>
    <cellStyle name="_Приложение 02 русс на 16.04.2009 г. 1 сессия_Приложение реш 2010-2012каз_РБ_Приложение_пост_каз_авг_Приложение 4 русс,каз 16.03.11. посл 2" xfId="7572"/>
    <cellStyle name="_Приложение 02 русс на 16.04.2009 г. 1 сессия_Приложение реш 2010-2012каз_РБ_Приложение_пост_каз_авг_Приложение 4 русс,каз 16.03.11. посл_Приложение_рус _2012-2014_29,30" xfId="2866"/>
    <cellStyle name="_Приложение 02 русс на 16.04.2009 г. 1 сессия_Приложение реш 2010-2012каз_РБ_Приложение_пост_каз_авг_Приложение 4 русс,каз 16.03.11. посл_Приложение_рус _2012-2014_29,30 2" xfId="7573"/>
    <cellStyle name="_Приложение 02 русс на 16.04.2009 г. 1 сессия_Приложение реш 2010-2012каз_РБ_Приложение_пост_каз_авг_Приложение_реал_рус 2011-2013 Уточнение" xfId="2867"/>
    <cellStyle name="_Приложение 02 русс на 16.04.2009 г. 1 сессия_Приложение реш 2010-2012каз_РБ_Приложение_пост_каз_авг_Приложение_реал_рус 2011-2013 Уточнение 2" xfId="7574"/>
    <cellStyle name="_Приложение 02 русс на 16.04.2009 г. 1 сессия_Приложение реш 2010-2012каз_РБ_Приложение_пост_каз_авг_Приложение_реал_рус 2011-2013 Уточнение_Приложение_рус _2012-2014_29,30" xfId="2868"/>
    <cellStyle name="_Приложение 02 русс на 16.04.2009 г. 1 сессия_Приложение реш 2010-2012каз_РБ_Приложение_пост_каз_авг_Приложение_реал_рус 2011-2013 Уточнение_Приложение_рус _2012-2014_29,30 2" xfId="7575"/>
    <cellStyle name="_Приложение 02 русс на 16.04.2009 г. 1 сессия_Приложение реш 2010-2012каз_РБ_Приложение_пост_каз_авг_Приложение_рус _2012-2014_29,30" xfId="2869"/>
    <cellStyle name="_Приложение 02 русс на 16.04.2009 г. 1 сессия_Приложение реш 2010-2012каз_РБ_Приложение_пост_каз_авг_Приложение_рус _2012-2014_29,30 2" xfId="7576"/>
    <cellStyle name="_Приложение 02 русс на 16.04.2009 г. 1 сессия_Приложение реш 2010-2012каз_РБ_Приложение_пост_каз_авг_приложения 2012 рус" xfId="2870"/>
    <cellStyle name="_Приложение 02 русс на 16.04.2009 г. 1 сессия_Приложение реш 2010-2012каз_РБ_Приложение_пост_каз_авг_приложения 2012 рус 2" xfId="7577"/>
    <cellStyle name="_Приложение 02 русс на 16.04.2009 г. 1 сессия_Приложение реш 2010-2012каз_РБ_Приложение_пост_рус_авг" xfId="2871"/>
    <cellStyle name="_Приложение 02 русс на 16.04.2009 г. 1 сессия_Приложение реш 2010-2012каз_РБ_Приложение_пост_рус_авг 2" xfId="7578"/>
    <cellStyle name="_Приложение 02 русс на 16.04.2009 г. 1 сессия_Приложение реш 2010-2012каз_РБ_Приложение_пост_рус_авг_Анализ" xfId="2872"/>
    <cellStyle name="_Приложение 02 русс на 16.04.2009 г. 1 сессия_Приложение реш 2010-2012каз_РБ_Приложение_пост_рус_авг_Анализ 2" xfId="7579"/>
    <cellStyle name="_Приложение 02 русс на 16.04.2009 г. 1 сессия_Приложение реш 2010-2012каз_РБ_Приложение_пост_рус_авг_Анализ 3.03.2011г." xfId="2873"/>
    <cellStyle name="_Приложение 02 русс на 16.04.2009 г. 1 сессия_Приложение реш 2010-2012каз_РБ_Приложение_пост_рус_авг_Анализ 6.03.2011г." xfId="2874"/>
    <cellStyle name="_Приложение 02 русс на 16.04.2009 г. 1 сессия_Приложение реш 2010-2012каз_РБ_Приложение_пост_рус_авг_Анализ 9.03.2011г." xfId="2875"/>
    <cellStyle name="_Приложение 02 русс на 16.04.2009 г. 1 сессия_Приложение реш 2010-2012каз_РБ_Приложение_пост_рус_авг_Анализ_Приложение_рус _2012-2014_29,30" xfId="2876"/>
    <cellStyle name="_Приложение 02 русс на 16.04.2009 г. 1 сессия_Приложение реш 2010-2012каз_РБ_Приложение_пост_рус_авг_Анализ_Приложение_рус _2012-2014_29,30 2" xfId="7580"/>
    <cellStyle name="_Приложение 02 русс на 16.04.2009 г. 1 сессия_Приложение реш 2010-2012каз_РБ_Приложение_пост_рус_авг_Пр 4     11.05.11. ИКС" xfId="2877"/>
    <cellStyle name="_Приложение 02 русс на 16.04.2009 г. 1 сессия_Приложение реш 2010-2012каз_РБ_Приложение_пост_рус_авг_Пр 4     11.05.11. ИКС 2" xfId="7581"/>
    <cellStyle name="_Приложение 02 русс на 16.04.2009 г. 1 сессия_Приложение реш 2010-2012каз_РБ_Приложение_пост_рус_авг_Пр 4     11.05.11. ИКС_Приложение_рус _2012-2014_29,30" xfId="2878"/>
    <cellStyle name="_Приложение 02 русс на 16.04.2009 г. 1 сессия_Приложение реш 2010-2012каз_РБ_Приложение_пост_рус_авг_Пр 4     11.05.11. ИКС_Приложение_рус _2012-2014_29,30 2" xfId="7582"/>
    <cellStyle name="_Приложение 02 русс на 16.04.2009 г. 1 сессия_Приложение реш 2010-2012каз_РБ_Приложение_пост_рус_авг_Приложение 4 русс,каз 16.03.11. посл" xfId="2879"/>
    <cellStyle name="_Приложение 02 русс на 16.04.2009 г. 1 сессия_Приложение реш 2010-2012каз_РБ_Приложение_пост_рус_авг_Приложение 4 русс,каз 16.03.11. посл 2" xfId="7583"/>
    <cellStyle name="_Приложение 02 русс на 16.04.2009 г. 1 сессия_Приложение реш 2010-2012каз_РБ_Приложение_пост_рус_авг_Приложение 4 русс,каз 16.03.11. посл_Приложение_рус _2012-2014_29,30" xfId="2880"/>
    <cellStyle name="_Приложение 02 русс на 16.04.2009 г. 1 сессия_Приложение реш 2010-2012каз_РБ_Приложение_пост_рус_авг_Приложение 4 русс,каз 16.03.11. посл_Приложение_рус _2012-2014_29,30 2" xfId="7584"/>
    <cellStyle name="_Приложение 02 русс на 16.04.2009 г. 1 сессия_Приложение реш 2010-2012каз_РБ_Приложение_пост_рус_авг_Приложение_реал_рус 2011-2013 Уточнение" xfId="2881"/>
    <cellStyle name="_Приложение 02 русс на 16.04.2009 г. 1 сессия_Приложение реш 2010-2012каз_РБ_Приложение_пост_рус_авг_Приложение_реал_рус 2011-2013 Уточнение 2" xfId="7585"/>
    <cellStyle name="_Приложение 02 русс на 16.04.2009 г. 1 сессия_Приложение реш 2010-2012каз_РБ_Приложение_пост_рус_авг_Приложение_реал_рус 2011-2013 Уточнение_Приложение_рус _2012-2014_29,30" xfId="2882"/>
    <cellStyle name="_Приложение 02 русс на 16.04.2009 г. 1 сессия_Приложение реш 2010-2012каз_РБ_Приложение_пост_рус_авг_Приложение_реал_рус 2011-2013 Уточнение_Приложение_рус _2012-2014_29,30 2" xfId="7586"/>
    <cellStyle name="_Приложение 02 русс на 16.04.2009 г. 1 сессия_Приложение реш 2010-2012каз_РБ_Приложение_пост_рус_авг_Приложение_рус _2012-2014_29,30" xfId="2883"/>
    <cellStyle name="_Приложение 02 русс на 16.04.2009 г. 1 сессия_Приложение реш 2010-2012каз_РБ_Приложение_пост_рус_авг_Приложение_рус _2012-2014_29,30 2" xfId="7587"/>
    <cellStyle name="_Приложение 02 русс на 16.04.2009 г. 1 сессия_Приложение реш 2010-2012каз_РБ_Приложение_пост_рус_авг_приложения 2012 рус" xfId="2884"/>
    <cellStyle name="_Приложение 02 русс на 16.04.2009 г. 1 сессия_Приложение реш 2010-2012каз_РБ_Приложение_пост_рус_авг_приложения 2012 рус 2" xfId="7588"/>
    <cellStyle name="_Приложение 02 русс на 16.04.2009 г. 1 сессия_Приложение реш 2010-2012каз_РБ_Приложение_реал_рус 2011-2013 Уточнение" xfId="2885"/>
    <cellStyle name="_Приложение 02 русс на 16.04.2009 г. 1 сессия_Приложение реш 2010-2012каз_РБ_Приложение_реал_рус 2011-2013 Уточнение 2" xfId="7589"/>
    <cellStyle name="_Приложение 02 русс на 16.04.2009 г. 1 сессия_Приложение реш 2010-2012каз_РБ_Приложение_реал_рус 2011-2013 Уточнение_Приложение_рус _2012-2014_29,30" xfId="2886"/>
    <cellStyle name="_Приложение 02 русс на 16.04.2009 г. 1 сессия_Приложение реш 2010-2012каз_РБ_Приложение_реал_рус 2011-2013 Уточнение_Приложение_рус _2012-2014_29,30 2" xfId="7590"/>
    <cellStyle name="_Приложение 02 русс на 16.04.2009 г. 1 сессия_Приложение реш 2010-2012каз_РБ_Приложение_рус _2012-2014_29,30" xfId="2887"/>
    <cellStyle name="_Приложение 02 русс на 16.04.2009 г. 1 сессия_Приложение реш 2010-2012каз_РБ_Приложение_рус _2012-2014_29,30 2" xfId="7591"/>
    <cellStyle name="_Приложение 02 русс на 16.04.2009 г. 1 сессия_Приложение реш 2010-2012каз_РБ_приложения 2012 рус" xfId="2888"/>
    <cellStyle name="_Приложение 02 русс на 16.04.2009 г. 1 сессия_Приложение реш 2010-2012каз_РБ_приложения 2012 рус 2" xfId="7592"/>
    <cellStyle name="_Приложение 02 русс на 16.04.2009 г. 1 сессия_Приложение рус_ноябрь РБ" xfId="2889"/>
    <cellStyle name="_Приложение 02 русс на 16.04.2009 г. 1 сессия_Приложение рус_ноябрь РБ 2" xfId="7593"/>
    <cellStyle name="_Приложение 02 русс на 16.04.2009 г. 1 сессия_Приложение рус_ноябрь РБ_Анализ" xfId="2890"/>
    <cellStyle name="_Приложение 02 русс на 16.04.2009 г. 1 сессия_Приложение рус_ноябрь РБ_Анализ 2" xfId="7594"/>
    <cellStyle name="_Приложение 02 русс на 16.04.2009 г. 1 сессия_Приложение рус_ноябрь РБ_Анализ 3.03.2011г." xfId="2891"/>
    <cellStyle name="_Приложение 02 русс на 16.04.2009 г. 1 сессия_Приложение рус_ноябрь РБ_Анализ 6.03.2011г." xfId="2892"/>
    <cellStyle name="_Приложение 02 русс на 16.04.2009 г. 1 сессия_Приложение рус_ноябрь РБ_Анализ 9.03.2011г." xfId="2893"/>
    <cellStyle name="_Приложение 02 русс на 16.04.2009 г. 1 сессия_Приложение рус_ноябрь РБ_Анализ_Приложение_рус _2012-2014_29,30" xfId="2894"/>
    <cellStyle name="_Приложение 02 русс на 16.04.2009 г. 1 сессия_Приложение рус_ноябрь РБ_Анализ_Приложение_рус _2012-2014_29,30 2" xfId="7595"/>
    <cellStyle name="_Приложение 02 русс на 16.04.2009 г. 1 сессия_Приложение рус_ноябрь РБ_Копия Приложение_2010-2012 рус март" xfId="2895"/>
    <cellStyle name="_Приложение 02 русс на 16.04.2009 г. 1 сессия_Приложение рус_ноябрь РБ_Копия Приложение_2010-2012 рус март 2" xfId="7596"/>
    <cellStyle name="_Приложение 02 русс на 16.04.2009 г. 1 сессия_Приложение рус_ноябрь РБ_Копия Приложение_2010-2012 рус март_Анализ" xfId="2896"/>
    <cellStyle name="_Приложение 02 русс на 16.04.2009 г. 1 сессия_Приложение рус_ноябрь РБ_Копия Приложение_2010-2012 рус март_Анализ 2" xfId="7597"/>
    <cellStyle name="_Приложение 02 русс на 16.04.2009 г. 1 сессия_Приложение рус_ноябрь РБ_Копия Приложение_2010-2012 рус март_Анализ 3.03.2011г." xfId="2897"/>
    <cellStyle name="_Приложение 02 русс на 16.04.2009 г. 1 сессия_Приложение рус_ноябрь РБ_Копия Приложение_2010-2012 рус март_Анализ 6.03.2011г." xfId="2898"/>
    <cellStyle name="_Приложение 02 русс на 16.04.2009 г. 1 сессия_Приложение рус_ноябрь РБ_Копия Приложение_2010-2012 рус март_Анализ 9.03.2011г." xfId="2899"/>
    <cellStyle name="_Приложение 02 русс на 16.04.2009 г. 1 сессия_Приложение рус_ноябрь РБ_Копия Приложение_2010-2012 рус март_Анализ_Приложение_рус _2012-2014_29,30" xfId="2900"/>
    <cellStyle name="_Приложение 02 русс на 16.04.2009 г. 1 сессия_Приложение рус_ноябрь РБ_Копия Приложение_2010-2012 рус март_Анализ_Приложение_рус _2012-2014_29,30 2" xfId="7598"/>
    <cellStyle name="_Приложение 02 русс на 16.04.2009 г. 1 сессия_Приложение рус_ноябрь РБ_Копия Приложение_2010-2012 рус март_Пр 4     11.05.11. ИКС" xfId="2901"/>
    <cellStyle name="_Приложение 02 русс на 16.04.2009 г. 1 сессия_Приложение рус_ноябрь РБ_Копия Приложение_2010-2012 рус март_Пр 4     11.05.11. ИКС 2" xfId="7599"/>
    <cellStyle name="_Приложение 02 русс на 16.04.2009 г. 1 сессия_Приложение рус_ноябрь РБ_Копия Приложение_2010-2012 рус март_Пр 4     11.05.11. ИКС_Приложение_рус _2012-2014_29,30" xfId="2902"/>
    <cellStyle name="_Приложение 02 русс на 16.04.2009 г. 1 сессия_Приложение рус_ноябрь РБ_Копия Приложение_2010-2012 рус март_Пр 4     11.05.11. ИКС_Приложение_рус _2012-2014_29,30 2" xfId="7600"/>
    <cellStyle name="_Приложение 02 русс на 16.04.2009 г. 1 сессия_Приложение рус_ноябрь РБ_Копия Приложение_2010-2012 рус март_Приложение 4 русс,каз 16.03.11. посл" xfId="2903"/>
    <cellStyle name="_Приложение 02 русс на 16.04.2009 г. 1 сессия_Приложение рус_ноябрь РБ_Копия Приложение_2010-2012 рус март_Приложение 4 русс,каз 16.03.11. посл 2" xfId="7601"/>
    <cellStyle name="_Приложение 02 русс на 16.04.2009 г. 1 сессия_Приложение рус_ноябрь РБ_Копия Приложение_2010-2012 рус март_Приложение 4 русс,каз 16.03.11. посл_Приложение_рус _2012-2014_29,30" xfId="2904"/>
    <cellStyle name="_Приложение 02 русс на 16.04.2009 г. 1 сессия_Приложение рус_ноябрь РБ_Копия Приложение_2010-2012 рус март_Приложение 4 русс,каз 16.03.11. посл_Приложение_рус _2012-2014_29,30 2" xfId="7602"/>
    <cellStyle name="_Приложение 02 русс на 16.04.2009 г. 1 сессия_Приложение рус_ноябрь РБ_Копия Приложение_2010-2012 рус март_Приложение_2010-2012 рус 04.08.10" xfId="2905"/>
    <cellStyle name="_Приложение 02 русс на 16.04.2009 г. 1 сессия_Приложение рус_ноябрь РБ_Копия Приложение_2010-2012 рус март_Приложение_2010-2012 рус 04.08.10 2" xfId="7603"/>
    <cellStyle name="_Приложение 02 русс на 16.04.2009 г. 1 сессия_Приложение рус_ноябрь РБ_Копия Приложение_2010-2012 рус март_Приложение_2010-2012 рус 04.08.10_Анализ" xfId="2906"/>
    <cellStyle name="_Приложение 02 русс на 16.04.2009 г. 1 сессия_Приложение рус_ноябрь РБ_Копия Приложение_2010-2012 рус март_Приложение_2010-2012 рус 04.08.10_Анализ 2" xfId="7604"/>
    <cellStyle name="_Приложение 02 русс на 16.04.2009 г. 1 сессия_Приложение рус_ноябрь РБ_Копия Приложение_2010-2012 рус март_Приложение_2010-2012 рус 04.08.10_Анализ 3.03.2011г." xfId="2907"/>
    <cellStyle name="_Приложение 02 русс на 16.04.2009 г. 1 сессия_Приложение рус_ноябрь РБ_Копия Приложение_2010-2012 рус март_Приложение_2010-2012 рус 04.08.10_Анализ 6.03.2011г." xfId="2908"/>
    <cellStyle name="_Приложение 02 русс на 16.04.2009 г. 1 сессия_Приложение рус_ноябрь РБ_Копия Приложение_2010-2012 рус март_Приложение_2010-2012 рус 04.08.10_Анализ 9.03.2011г." xfId="2909"/>
    <cellStyle name="_Приложение 02 русс на 16.04.2009 г. 1 сессия_Приложение рус_ноябрь РБ_Копия Приложение_2010-2012 рус март_Приложение_2010-2012 рус 04.08.10_Анализ_Приложение_рус _2012-2014_29,30" xfId="2910"/>
    <cellStyle name="_Приложение 02 русс на 16.04.2009 г. 1 сессия_Приложение рус_ноябрь РБ_Копия Приложение_2010-2012 рус март_Приложение_2010-2012 рус 04.08.10_Анализ_Приложение_рус _2012-2014_29,30 2" xfId="7605"/>
    <cellStyle name="_Приложение 02 русс на 16.04.2009 г. 1 сессия_Приложение рус_ноябрь РБ_Копия Приложение_2010-2012 рус март_Приложение_2010-2012 рус 04.08.10_Пр 4     11.05.11. ИКС" xfId="2911"/>
    <cellStyle name="_Приложение 02 русс на 16.04.2009 г. 1 сессия_Приложение рус_ноябрь РБ_Копия Приложение_2010-2012 рус март_Приложение_2010-2012 рус 04.08.10_Пр 4     11.05.11. ИКС 2" xfId="7606"/>
    <cellStyle name="_Приложение 02 русс на 16.04.2009 г. 1 сессия_Приложение рус_ноябрь РБ_Копия Приложение_2010-2012 рус март_Приложение_2010-2012 рус 04.08.10_Пр 4     11.05.11. ИКС_Приложение_рус _2012-2014_29,30" xfId="2912"/>
    <cellStyle name="_Приложение 02 русс на 16.04.2009 г. 1 сессия_Приложение рус_ноябрь РБ_Копия Приложение_2010-2012 рус март_Приложение_2010-2012 рус 04.08.10_Пр 4     11.05.11. ИКС_Приложение_рус _2012-2014_29,30 2" xfId="7607"/>
    <cellStyle name="_Приложение 02 русс на 16.04.2009 г. 1 сессия_Приложение рус_ноябрь РБ_Копия Приложение_2010-2012 рус март_Приложение_2010-2012 рус 04.08.10_Приложение 4 русс,каз 16.03.11. посл" xfId="2913"/>
    <cellStyle name="_Приложение 02 русс на 16.04.2009 г. 1 сессия_Приложение рус_ноябрь РБ_Копия Приложение_2010-2012 рус март_Приложение_2010-2012 рус 04.08.10_Приложение 4 русс,каз 16.03.11. посл 2" xfId="7608"/>
    <cellStyle name="_Приложение 02 русс на 16.04.2009 г. 1 сессия_Приложение рус_ноябрь РБ_Копия Приложение_2010-2012 рус март_Приложение_2010-2012 рус 04.08.10_Приложение 4 русс,каз 16.03.11. посл_Приложение_рус _2012-2014_29,30" xfId="2914"/>
    <cellStyle name="_Приложение 02 русс на 16.04.2009 г. 1 сессия_Приложение рус_ноябрь РБ_Копия Приложение_2010-2012 рус март_Приложение_2010-2012 рус 04.08.10_Приложение 4 русс,каз 16.03.11. посл_Приложение_рус _2012-2014_29,30 2" xfId="7609"/>
    <cellStyle name="_Приложение 02 русс на 16.04.2009 г. 1 сессия_Приложение рус_ноябрь РБ_Копия Приложение_2010-2012 рус март_Приложение_2010-2012 рус 04.08.10_Приложение_реал_рус 2011-2013 Уточнение" xfId="2915"/>
    <cellStyle name="_Приложение 02 русс на 16.04.2009 г. 1 сессия_Приложение рус_ноябрь РБ_Копия Приложение_2010-2012 рус март_Приложение_2010-2012 рус 04.08.10_Приложение_реал_рус 2011-2013 Уточнение 2" xfId="7610"/>
    <cellStyle name="_Приложение 02 русс на 16.04.2009 г. 1 сессия_Приложение рус_ноябрь РБ_Копия Приложение_2010-2012 рус март_Приложение_2010-2012 рус 04.08.10_Приложение_реал_рус 2011-2013 Уточнение_Приложение_рус _2012-2014_29,30" xfId="2916"/>
    <cellStyle name="_Приложение 02 русс на 16.04.2009 г. 1 сессия_Приложение рус_ноябрь РБ_Копия Приложение_2010-2012 рус март_Приложение_2010-2012 рус 04.08.10_Приложение_реал_рус 2011-2013 Уточнение_Приложение_рус _2012-2014_29,30 2" xfId="7611"/>
    <cellStyle name="_Приложение 02 русс на 16.04.2009 г. 1 сессия_Приложение рус_ноябрь РБ_Копия Приложение_2010-2012 рус март_Приложение_2010-2012 рус 04.08.10_Приложение_рус _2012-2014_29,30" xfId="2917"/>
    <cellStyle name="_Приложение 02 русс на 16.04.2009 г. 1 сессия_Приложение рус_ноябрь РБ_Копия Приложение_2010-2012 рус март_Приложение_2010-2012 рус 04.08.10_Приложение_рус _2012-2014_29,30 2" xfId="7612"/>
    <cellStyle name="_Приложение 02 русс на 16.04.2009 г. 1 сессия_Приложение рус_ноябрь РБ_Копия Приложение_2010-2012 рус март_Приложение_2010-2012 рус 04.08.10_приложения 2012 рус" xfId="2918"/>
    <cellStyle name="_Приложение 02 русс на 16.04.2009 г. 1 сессия_Приложение рус_ноябрь РБ_Копия Приложение_2010-2012 рус март_Приложение_2010-2012 рус 04.08.10_приложения 2012 рус 2" xfId="7613"/>
    <cellStyle name="_Приложение 02 русс на 16.04.2009 г. 1 сессия_Приложение рус_ноябрь РБ_Копия Приложение_2010-2012 рус март_Приложение_пост_рус_авг" xfId="2919"/>
    <cellStyle name="_Приложение 02 русс на 16.04.2009 г. 1 сессия_Приложение рус_ноябрь РБ_Копия Приложение_2010-2012 рус март_Приложение_пост_рус_авг 2" xfId="7614"/>
    <cellStyle name="_Приложение 02 русс на 16.04.2009 г. 1 сессия_Приложение рус_ноябрь РБ_Копия Приложение_2010-2012 рус март_Приложение_пост_рус_авг_Анализ" xfId="2920"/>
    <cellStyle name="_Приложение 02 русс на 16.04.2009 г. 1 сессия_Приложение рус_ноябрь РБ_Копия Приложение_2010-2012 рус март_Приложение_пост_рус_авг_Анализ 2" xfId="7615"/>
    <cellStyle name="_Приложение 02 русс на 16.04.2009 г. 1 сессия_Приложение рус_ноябрь РБ_Копия Приложение_2010-2012 рус март_Приложение_пост_рус_авг_Анализ 3.03.2011г." xfId="2921"/>
    <cellStyle name="_Приложение 02 русс на 16.04.2009 г. 1 сессия_Приложение рус_ноябрь РБ_Копия Приложение_2010-2012 рус март_Приложение_пост_рус_авг_Анализ 6.03.2011г." xfId="2922"/>
    <cellStyle name="_Приложение 02 русс на 16.04.2009 г. 1 сессия_Приложение рус_ноябрь РБ_Копия Приложение_2010-2012 рус март_Приложение_пост_рус_авг_Анализ 9.03.2011г." xfId="2923"/>
    <cellStyle name="_Приложение 02 русс на 16.04.2009 г. 1 сессия_Приложение рус_ноябрь РБ_Копия Приложение_2010-2012 рус март_Приложение_пост_рус_авг_Анализ_Приложение_рус _2012-2014_29,30" xfId="2924"/>
    <cellStyle name="_Приложение 02 русс на 16.04.2009 г. 1 сессия_Приложение рус_ноябрь РБ_Копия Приложение_2010-2012 рус март_Приложение_пост_рус_авг_Анализ_Приложение_рус _2012-2014_29,30 2" xfId="7616"/>
    <cellStyle name="_Приложение 02 русс на 16.04.2009 г. 1 сессия_Приложение рус_ноябрь РБ_Копия Приложение_2010-2012 рус март_Приложение_пост_рус_авг_Пр 4     11.05.11. ИКС" xfId="2925"/>
    <cellStyle name="_Приложение 02 русс на 16.04.2009 г. 1 сессия_Приложение рус_ноябрь РБ_Копия Приложение_2010-2012 рус март_Приложение_пост_рус_авг_Пр 4     11.05.11. ИКС 2" xfId="7617"/>
    <cellStyle name="_Приложение 02 русс на 16.04.2009 г. 1 сессия_Приложение рус_ноябрь РБ_Копия Приложение_2010-2012 рус март_Приложение_пост_рус_авг_Пр 4     11.05.11. ИКС_Приложение_рус _2012-2014_29,30" xfId="2926"/>
    <cellStyle name="_Приложение 02 русс на 16.04.2009 г. 1 сессия_Приложение рус_ноябрь РБ_Копия Приложение_2010-2012 рус март_Приложение_пост_рус_авг_Пр 4     11.05.11. ИКС_Приложение_рус _2012-2014_29,30 2" xfId="7618"/>
    <cellStyle name="_Приложение 02 русс на 16.04.2009 г. 1 сессия_Приложение рус_ноябрь РБ_Копия Приложение_2010-2012 рус март_Приложение_пост_рус_авг_Приложение 4 русс,каз 16.03.11. посл" xfId="2927"/>
    <cellStyle name="_Приложение 02 русс на 16.04.2009 г. 1 сессия_Приложение рус_ноябрь РБ_Копия Приложение_2010-2012 рус март_Приложение_пост_рус_авг_Приложение 4 русс,каз 16.03.11. посл 2" xfId="7619"/>
    <cellStyle name="_Приложение 02 русс на 16.04.2009 г. 1 сессия_Приложение рус_ноябрь РБ_Копия Приложение_2010-2012 рус март_Приложение_пост_рус_авг_Приложение 4 русс,каз 16.03.11. посл_Приложение_рус _2012-2014_29,30" xfId="2928"/>
    <cellStyle name="_Приложение 02 русс на 16.04.2009 г. 1 сессия_Приложение рус_ноябрь РБ_Копия Приложение_2010-2012 рус март_Приложение_пост_рус_авг_Приложение 4 русс,каз 16.03.11. посл_Приложение_рус _2012-2014_29,30 2" xfId="7620"/>
    <cellStyle name="_Приложение 02 русс на 16.04.2009 г. 1 сессия_Приложение рус_ноябрь РБ_Копия Приложение_2010-2012 рус март_Приложение_пост_рус_авг_Приложение_реал_рус 2011-2013 Уточнение" xfId="2929"/>
    <cellStyle name="_Приложение 02 русс на 16.04.2009 г. 1 сессия_Приложение рус_ноябрь РБ_Копия Приложение_2010-2012 рус март_Приложение_пост_рус_авг_Приложение_реал_рус 2011-2013 Уточнение 2" xfId="7621"/>
    <cellStyle name="_Приложение 02 русс на 16.04.2009 г. 1 сессия_Приложение рус_ноябрь РБ_Копия Приложение_2010-2012 рус март_Приложение_пост_рус_авг_Приложение_реал_рус 2011-2013 Уточнение_Приложение_рус _2012-2014_29,30" xfId="2930"/>
    <cellStyle name="_Приложение 02 русс на 16.04.2009 г. 1 сессия_Приложение рус_ноябрь РБ_Копия Приложение_2010-2012 рус март_Приложение_пост_рус_авг_Приложение_реал_рус 2011-2013 Уточнение_Приложение_рус _2012-2014_29,30 2" xfId="7622"/>
    <cellStyle name="_Приложение 02 русс на 16.04.2009 г. 1 сессия_Приложение рус_ноябрь РБ_Копия Приложение_2010-2012 рус март_Приложение_пост_рус_авг_Приложение_рус _2012-2014_29,30" xfId="2931"/>
    <cellStyle name="_Приложение 02 русс на 16.04.2009 г. 1 сессия_Приложение рус_ноябрь РБ_Копия Приложение_2010-2012 рус март_Приложение_пост_рус_авг_Приложение_рус _2012-2014_29,30 2" xfId="7623"/>
    <cellStyle name="_Приложение 02 русс на 16.04.2009 г. 1 сессия_Приложение рус_ноябрь РБ_Копия Приложение_2010-2012 рус март_Приложение_пост_рус_авг_приложения 2012 рус" xfId="2932"/>
    <cellStyle name="_Приложение 02 русс на 16.04.2009 г. 1 сессия_Приложение рус_ноябрь РБ_Копия Приложение_2010-2012 рус март_Приложение_пост_рус_авг_приложения 2012 рус 2" xfId="7624"/>
    <cellStyle name="_Приложение 02 русс на 16.04.2009 г. 1 сессия_Приложение рус_ноябрь РБ_Копия Приложение_2010-2012 рус март_Приложение_реал_рус 2011-2013 Уточнение" xfId="2933"/>
    <cellStyle name="_Приложение 02 русс на 16.04.2009 г. 1 сессия_Приложение рус_ноябрь РБ_Копия Приложение_2010-2012 рус март_Приложение_реал_рус 2011-2013 Уточнение 2" xfId="7625"/>
    <cellStyle name="_Приложение 02 русс на 16.04.2009 г. 1 сессия_Приложение рус_ноябрь РБ_Копия Приложение_2010-2012 рус март_Приложение_реал_рус 2011-2013 Уточнение_Приложение_рус _2012-2014_29,30" xfId="2934"/>
    <cellStyle name="_Приложение 02 русс на 16.04.2009 г. 1 сессия_Приложение рус_ноябрь РБ_Копия Приложение_2010-2012 рус март_Приложение_реал_рус 2011-2013 Уточнение_Приложение_рус _2012-2014_29,30 2" xfId="7626"/>
    <cellStyle name="_Приложение 02 русс на 16.04.2009 г. 1 сессия_Приложение рус_ноябрь РБ_Копия Приложение_2010-2012 рус март_Приложение_рус _2012-2014_29,30" xfId="2935"/>
    <cellStyle name="_Приложение 02 русс на 16.04.2009 г. 1 сессия_Приложение рус_ноябрь РБ_Копия Приложение_2010-2012 рус март_Приложение_рус _2012-2014_29,30 2" xfId="7627"/>
    <cellStyle name="_Приложение 02 русс на 16.04.2009 г. 1 сессия_Приложение рус_ноябрь РБ_Копия Приложение_2010-2012 рус март_приложения 2012 рус" xfId="2936"/>
    <cellStyle name="_Приложение 02 русс на 16.04.2009 г. 1 сессия_Приложение рус_ноябрь РБ_Копия Приложение_2010-2012 рус март_приложения 2012 рус 2" xfId="7628"/>
    <cellStyle name="_Приложение 02 русс на 16.04.2009 г. 1 сессия_Приложение рус_ноябрь РБ_Пр 4     11.05.11. ИКС" xfId="2937"/>
    <cellStyle name="_Приложение 02 русс на 16.04.2009 г. 1 сессия_Приложение рус_ноябрь РБ_Пр 4     11.05.11. ИКС 2" xfId="7629"/>
    <cellStyle name="_Приложение 02 русс на 16.04.2009 г. 1 сессия_Приложение рус_ноябрь РБ_Пр 4     11.05.11. ИКС_Приложение_рус _2012-2014_29,30" xfId="2938"/>
    <cellStyle name="_Приложение 02 русс на 16.04.2009 г. 1 сессия_Приложение рус_ноябрь РБ_Пр 4     11.05.11. ИКС_Приложение_рус _2012-2014_29,30 2" xfId="7630"/>
    <cellStyle name="_Приложение 02 русс на 16.04.2009 г. 1 сессия_Приложение рус_ноябрь РБ_прил4р_к" xfId="2939"/>
    <cellStyle name="_Приложение 02 русс на 16.04.2009 г. 1 сессия_Приложение рус_ноябрь РБ_прил4р_к 2" xfId="2940"/>
    <cellStyle name="_Приложение 02 русс на 16.04.2009 г. 1 сессия_Приложение рус_ноябрь РБ_прил4р_к 2 2" xfId="7631"/>
    <cellStyle name="_Приложение 02 русс на 16.04.2009 г. 1 сессия_Приложение рус_ноябрь РБ_прил4р_к 3" xfId="7632"/>
    <cellStyle name="_Приложение 02 русс на 16.04.2009 г. 1 сессия_Приложение рус_ноябрь РБ_прил4р_к_Анализ" xfId="2941"/>
    <cellStyle name="_Приложение 02 русс на 16.04.2009 г. 1 сессия_Приложение рус_ноябрь РБ_прил4р_к_Анализ 2" xfId="7633"/>
    <cellStyle name="_Приложение 02 русс на 16.04.2009 г. 1 сессия_Приложение рус_ноябрь РБ_прил4р_к_Анализ 3.03.2011г." xfId="2942"/>
    <cellStyle name="_Приложение 02 русс на 16.04.2009 г. 1 сессия_Приложение рус_ноябрь РБ_прил4р_к_Анализ 6.03.2011г." xfId="2943"/>
    <cellStyle name="_Приложение 02 русс на 16.04.2009 г. 1 сессия_Приложение рус_ноябрь РБ_прил4р_к_Анализ 9.03.2011г." xfId="2944"/>
    <cellStyle name="_Приложение 02 русс на 16.04.2009 г. 1 сессия_Приложение рус_ноябрь РБ_прил4р_к_Анализ_Приложение_рус _2012-2014_29,30" xfId="2945"/>
    <cellStyle name="_Приложение 02 русс на 16.04.2009 г. 1 сессия_Приложение рус_ноябрь РБ_прил4р_к_Анализ_Приложение_рус _2012-2014_29,30 2" xfId="7634"/>
    <cellStyle name="_Приложение 02 русс на 16.04.2009 г. 1 сессия_Приложение рус_ноябрь РБ_прил4р_к_Пр 4     11.05.11. ИКС" xfId="2946"/>
    <cellStyle name="_Приложение 02 русс на 16.04.2009 г. 1 сессия_Приложение рус_ноябрь РБ_прил4р_к_Пр 4     11.05.11. ИКС 2" xfId="7635"/>
    <cellStyle name="_Приложение 02 русс на 16.04.2009 г. 1 сессия_Приложение рус_ноябрь РБ_прил4р_к_Пр 4     11.05.11. ИКС_Приложение_рус _2012-2014_29,30" xfId="2947"/>
    <cellStyle name="_Приложение 02 русс на 16.04.2009 г. 1 сессия_Приложение рус_ноябрь РБ_прил4р_к_Пр 4     11.05.11. ИКС_Приложение_рус _2012-2014_29,30 2" xfId="7636"/>
    <cellStyle name="_Приложение 02 русс на 16.04.2009 г. 1 сессия_Приложение рус_ноябрь РБ_прил4р_к_Приложение 4 русс,каз 16.03.11. посл" xfId="2948"/>
    <cellStyle name="_Приложение 02 русс на 16.04.2009 г. 1 сессия_Приложение рус_ноябрь РБ_прил4р_к_Приложение 4 русс,каз 16.03.11. посл 2" xfId="7637"/>
    <cellStyle name="_Приложение 02 русс на 16.04.2009 г. 1 сессия_Приложение рус_ноябрь РБ_прил4р_к_Приложение 4 русс,каз 16.03.11. посл_Приложение_рус _2012-2014_29,30" xfId="2949"/>
    <cellStyle name="_Приложение 02 русс на 16.04.2009 г. 1 сессия_Приложение рус_ноябрь РБ_прил4р_к_Приложение 4 русс,каз 16.03.11. посл_Приложение_рус _2012-2014_29,30 2" xfId="7638"/>
    <cellStyle name="_Приложение 02 русс на 16.04.2009 г. 1 сессия_Приложение рус_ноябрь РБ_прил4р_к_Приложение_пост_каз_авг" xfId="2950"/>
    <cellStyle name="_Приложение 02 русс на 16.04.2009 г. 1 сессия_Приложение рус_ноябрь РБ_прил4р_к_Приложение_пост_каз_авг 2" xfId="7639"/>
    <cellStyle name="_Приложение 02 русс на 16.04.2009 г. 1 сессия_Приложение рус_ноябрь РБ_прил4р_к_Приложение_пост_каз_авг_Анализ" xfId="2951"/>
    <cellStyle name="_Приложение 02 русс на 16.04.2009 г. 1 сессия_Приложение рус_ноябрь РБ_прил4р_к_Приложение_пост_каз_авг_Анализ 2" xfId="7640"/>
    <cellStyle name="_Приложение 02 русс на 16.04.2009 г. 1 сессия_Приложение рус_ноябрь РБ_прил4р_к_Приложение_пост_каз_авг_Анализ 3.03.2011г." xfId="2952"/>
    <cellStyle name="_Приложение 02 русс на 16.04.2009 г. 1 сессия_Приложение рус_ноябрь РБ_прил4р_к_Приложение_пост_каз_авг_Анализ 6.03.2011г." xfId="2953"/>
    <cellStyle name="_Приложение 02 русс на 16.04.2009 г. 1 сессия_Приложение рус_ноябрь РБ_прил4р_к_Приложение_пост_каз_авг_Анализ 9.03.2011г." xfId="2954"/>
    <cellStyle name="_Приложение 02 русс на 16.04.2009 г. 1 сессия_Приложение рус_ноябрь РБ_прил4р_к_Приложение_пост_каз_авг_Анализ_Приложение_рус _2012-2014_29,30" xfId="2955"/>
    <cellStyle name="_Приложение 02 русс на 16.04.2009 г. 1 сессия_Приложение рус_ноябрь РБ_прил4р_к_Приложение_пост_каз_авг_Анализ_Приложение_рус _2012-2014_29,30 2" xfId="7641"/>
    <cellStyle name="_Приложение 02 русс на 16.04.2009 г. 1 сессия_Приложение рус_ноябрь РБ_прил4р_к_Приложение_пост_каз_авг_Пр 4     11.05.11. ИКС" xfId="2956"/>
    <cellStyle name="_Приложение 02 русс на 16.04.2009 г. 1 сессия_Приложение рус_ноябрь РБ_прил4р_к_Приложение_пост_каз_авг_Пр 4     11.05.11. ИКС 2" xfId="7642"/>
    <cellStyle name="_Приложение 02 русс на 16.04.2009 г. 1 сессия_Приложение рус_ноябрь РБ_прил4р_к_Приложение_пост_каз_авг_Пр 4     11.05.11. ИКС_Приложение_рус _2012-2014_29,30" xfId="2957"/>
    <cellStyle name="_Приложение 02 русс на 16.04.2009 г. 1 сессия_Приложение рус_ноябрь РБ_прил4р_к_Приложение_пост_каз_авг_Пр 4     11.05.11. ИКС_Приложение_рус _2012-2014_29,30 2" xfId="7643"/>
    <cellStyle name="_Приложение 02 русс на 16.04.2009 г. 1 сессия_Приложение рус_ноябрь РБ_прил4р_к_Приложение_пост_каз_авг_Приложение 4 русс,каз 16.03.11. посл" xfId="2958"/>
    <cellStyle name="_Приложение 02 русс на 16.04.2009 г. 1 сессия_Приложение рус_ноябрь РБ_прил4р_к_Приложение_пост_каз_авг_Приложение 4 русс,каз 16.03.11. посл 2" xfId="7644"/>
    <cellStyle name="_Приложение 02 русс на 16.04.2009 г. 1 сессия_Приложение рус_ноябрь РБ_прил4р_к_Приложение_пост_каз_авг_Приложение 4 русс,каз 16.03.11. посл_Приложение_рус _2012-2014_29,30" xfId="2959"/>
    <cellStyle name="_Приложение 02 русс на 16.04.2009 г. 1 сессия_Приложение рус_ноябрь РБ_прил4р_к_Приложение_пост_каз_авг_Приложение 4 русс,каз 16.03.11. посл_Приложение_рус _2012-2014_29,30 2" xfId="7645"/>
    <cellStyle name="_Приложение 02 русс на 16.04.2009 г. 1 сессия_Приложение рус_ноябрь РБ_прил4р_к_Приложение_пост_каз_авг_Приложение_реал_рус 2011-2013 Уточнение" xfId="2960"/>
    <cellStyle name="_Приложение 02 русс на 16.04.2009 г. 1 сессия_Приложение рус_ноябрь РБ_прил4р_к_Приложение_пост_каз_авг_Приложение_реал_рус 2011-2013 Уточнение 2" xfId="7646"/>
    <cellStyle name="_Приложение 02 русс на 16.04.2009 г. 1 сессия_Приложение рус_ноябрь РБ_прил4р_к_Приложение_пост_каз_авг_Приложение_реал_рус 2011-2013 Уточнение_Приложение_рус _2012-2014_29,30" xfId="2961"/>
    <cellStyle name="_Приложение 02 русс на 16.04.2009 г. 1 сессия_Приложение рус_ноябрь РБ_прил4р_к_Приложение_пост_каз_авг_Приложение_реал_рус 2011-2013 Уточнение_Приложение_рус _2012-2014_29,30 2" xfId="7647"/>
    <cellStyle name="_Приложение 02 русс на 16.04.2009 г. 1 сессия_Приложение рус_ноябрь РБ_прил4р_к_Приложение_пост_каз_авг_Приложение_рус _2012-2014_29,30" xfId="2962"/>
    <cellStyle name="_Приложение 02 русс на 16.04.2009 г. 1 сессия_Приложение рус_ноябрь РБ_прил4р_к_Приложение_пост_каз_авг_Приложение_рус _2012-2014_29,30 2" xfId="7648"/>
    <cellStyle name="_Приложение 02 русс на 16.04.2009 г. 1 сессия_Приложение рус_ноябрь РБ_прил4р_к_Приложение_пост_каз_авг_приложения 2012 рус" xfId="2963"/>
    <cellStyle name="_Приложение 02 русс на 16.04.2009 г. 1 сессия_Приложение рус_ноябрь РБ_прил4р_к_Приложение_пост_каз_авг_приложения 2012 рус 2" xfId="7649"/>
    <cellStyle name="_Приложение 02 русс на 16.04.2009 г. 1 сессия_Приложение рус_ноябрь РБ_прил4р_к_Приложение_пост_рус_авг" xfId="2964"/>
    <cellStyle name="_Приложение 02 русс на 16.04.2009 г. 1 сессия_Приложение рус_ноябрь РБ_прил4р_к_Приложение_пост_рус_авг 2" xfId="7650"/>
    <cellStyle name="_Приложение 02 русс на 16.04.2009 г. 1 сессия_Приложение рус_ноябрь РБ_прил4р_к_Приложение_пост_рус_авг_Анализ" xfId="2965"/>
    <cellStyle name="_Приложение 02 русс на 16.04.2009 г. 1 сессия_Приложение рус_ноябрь РБ_прил4р_к_Приложение_пост_рус_авг_Анализ 2" xfId="7651"/>
    <cellStyle name="_Приложение 02 русс на 16.04.2009 г. 1 сессия_Приложение рус_ноябрь РБ_прил4р_к_Приложение_пост_рус_авг_Анализ 3.03.2011г." xfId="2966"/>
    <cellStyle name="_Приложение 02 русс на 16.04.2009 г. 1 сессия_Приложение рус_ноябрь РБ_прил4р_к_Приложение_пост_рус_авг_Анализ 6.03.2011г." xfId="2967"/>
    <cellStyle name="_Приложение 02 русс на 16.04.2009 г. 1 сессия_Приложение рус_ноябрь РБ_прил4р_к_Приложение_пост_рус_авг_Анализ 9.03.2011г." xfId="2968"/>
    <cellStyle name="_Приложение 02 русс на 16.04.2009 г. 1 сессия_Приложение рус_ноябрь РБ_прил4р_к_Приложение_пост_рус_авг_Анализ_Приложение_рус _2012-2014_29,30" xfId="2969"/>
    <cellStyle name="_Приложение 02 русс на 16.04.2009 г. 1 сессия_Приложение рус_ноябрь РБ_прил4р_к_Приложение_пост_рус_авг_Анализ_Приложение_рус _2012-2014_29,30 2" xfId="7652"/>
    <cellStyle name="_Приложение 02 русс на 16.04.2009 г. 1 сессия_Приложение рус_ноябрь РБ_прил4р_к_Приложение_пост_рус_авг_Пр 4     11.05.11. ИКС" xfId="2970"/>
    <cellStyle name="_Приложение 02 русс на 16.04.2009 г. 1 сессия_Приложение рус_ноябрь РБ_прил4р_к_Приложение_пост_рус_авг_Пр 4     11.05.11. ИКС 2" xfId="7653"/>
    <cellStyle name="_Приложение 02 русс на 16.04.2009 г. 1 сессия_Приложение рус_ноябрь РБ_прил4р_к_Приложение_пост_рус_авг_Пр 4     11.05.11. ИКС_Приложение_рус _2012-2014_29,30" xfId="2971"/>
    <cellStyle name="_Приложение 02 русс на 16.04.2009 г. 1 сессия_Приложение рус_ноябрь РБ_прил4р_к_Приложение_пост_рус_авг_Пр 4     11.05.11. ИКС_Приложение_рус _2012-2014_29,30 2" xfId="7654"/>
    <cellStyle name="_Приложение 02 русс на 16.04.2009 г. 1 сессия_Приложение рус_ноябрь РБ_прил4р_к_Приложение_пост_рус_авг_Приложение 4 русс,каз 16.03.11. посл" xfId="2972"/>
    <cellStyle name="_Приложение 02 русс на 16.04.2009 г. 1 сессия_Приложение рус_ноябрь РБ_прил4р_к_Приложение_пост_рус_авг_Приложение 4 русс,каз 16.03.11. посл 2" xfId="7655"/>
    <cellStyle name="_Приложение 02 русс на 16.04.2009 г. 1 сессия_Приложение рус_ноябрь РБ_прил4р_к_Приложение_пост_рус_авг_Приложение 4 русс,каз 16.03.11. посл_Приложение_рус _2012-2014_29,30" xfId="2973"/>
    <cellStyle name="_Приложение 02 русс на 16.04.2009 г. 1 сессия_Приложение рус_ноябрь РБ_прил4р_к_Приложение_пост_рус_авг_Приложение 4 русс,каз 16.03.11. посл_Приложение_рус _2012-2014_29,30 2" xfId="7656"/>
    <cellStyle name="_Приложение 02 русс на 16.04.2009 г. 1 сессия_Приложение рус_ноябрь РБ_прил4р_к_Приложение_пост_рус_авг_Приложение_реал_рус 2011-2013 Уточнение" xfId="2974"/>
    <cellStyle name="_Приложение 02 русс на 16.04.2009 г. 1 сессия_Приложение рус_ноябрь РБ_прил4р_к_Приложение_пост_рус_авг_Приложение_реал_рус 2011-2013 Уточнение 2" xfId="7657"/>
    <cellStyle name="_Приложение 02 русс на 16.04.2009 г. 1 сессия_Приложение рус_ноябрь РБ_прил4р_к_Приложение_пост_рус_авг_Приложение_реал_рус 2011-2013 Уточнение_Приложение_рус _2012-2014_29,30" xfId="2975"/>
    <cellStyle name="_Приложение 02 русс на 16.04.2009 г. 1 сессия_Приложение рус_ноябрь РБ_прил4р_к_Приложение_пост_рус_авг_Приложение_реал_рус 2011-2013 Уточнение_Приложение_рус _2012-2014_29,30 2" xfId="7658"/>
    <cellStyle name="_Приложение 02 русс на 16.04.2009 г. 1 сессия_Приложение рус_ноябрь РБ_прил4р_к_Приложение_пост_рус_авг_Приложение_рус _2012-2014_29,30" xfId="2976"/>
    <cellStyle name="_Приложение 02 русс на 16.04.2009 г. 1 сессия_Приложение рус_ноябрь РБ_прил4р_к_Приложение_пост_рус_авг_Приложение_рус _2012-2014_29,30 2" xfId="7659"/>
    <cellStyle name="_Приложение 02 русс на 16.04.2009 г. 1 сессия_Приложение рус_ноябрь РБ_прил4р_к_Приложение_пост_рус_авг_приложения 2012 рус" xfId="2977"/>
    <cellStyle name="_Приложение 02 русс на 16.04.2009 г. 1 сессия_Приложение рус_ноябрь РБ_прил4р_к_Приложение_пост_рус_авг_приложения 2012 рус 2" xfId="7660"/>
    <cellStyle name="_Приложение 02 русс на 16.04.2009 г. 1 сессия_Приложение рус_ноябрь РБ_прил4р_к_Приложение_реал_рус 2011-2013 Уточнение" xfId="2978"/>
    <cellStyle name="_Приложение 02 русс на 16.04.2009 г. 1 сессия_Приложение рус_ноябрь РБ_прил4р_к_Приложение_реал_рус 2011-2013 Уточнение 2" xfId="7661"/>
    <cellStyle name="_Приложение 02 русс на 16.04.2009 г. 1 сессия_Приложение рус_ноябрь РБ_прил4р_к_Приложение_реал_рус 2011-2013 Уточнение_Приложение_рус _2012-2014_29,30" xfId="2979"/>
    <cellStyle name="_Приложение 02 русс на 16.04.2009 г. 1 сессия_Приложение рус_ноябрь РБ_прил4р_к_Приложение_реал_рус 2011-2013 Уточнение_Приложение_рус _2012-2014_29,30 2" xfId="7662"/>
    <cellStyle name="_Приложение 02 русс на 16.04.2009 г. 1 сессия_Приложение рус_ноябрь РБ_прил4р_к_Приложение_рус _2012-2014_29,30" xfId="2980"/>
    <cellStyle name="_Приложение 02 русс на 16.04.2009 г. 1 сессия_Приложение рус_ноябрь РБ_прил4р_к_Приложение_рус _2012-2014_29,30 2" xfId="7663"/>
    <cellStyle name="_Приложение 02 русс на 16.04.2009 г. 1 сессия_Приложение рус_ноябрь РБ_прил4р_к_приложения 2012 рус" xfId="2981"/>
    <cellStyle name="_Приложение 02 русс на 16.04.2009 г. 1 сессия_Приложение рус_ноябрь РБ_прил4р_к_приложения 2012 рус 2" xfId="7664"/>
    <cellStyle name="_Приложение 02 русс на 16.04.2009 г. 1 сессия_Приложение рус_ноябрь РБ_Приложение 4 русс,каз 16.03.11. посл" xfId="2982"/>
    <cellStyle name="_Приложение 02 русс на 16.04.2009 г. 1 сессия_Приложение рус_ноябрь РБ_Приложение 4 русс,каз 16.03.11. посл 2" xfId="7665"/>
    <cellStyle name="_Приложение 02 русс на 16.04.2009 г. 1 сессия_Приложение рус_ноябрь РБ_Приложение 4 русс,каз 16.03.11. посл_Приложение_рус _2012-2014_29,30" xfId="2983"/>
    <cellStyle name="_Приложение 02 русс на 16.04.2009 г. 1 сессия_Приложение рус_ноябрь РБ_Приложение 4 русс,каз 16.03.11. посл_Приложение_рус _2012-2014_29,30 2" xfId="7666"/>
    <cellStyle name="_Приложение 02 русс на 16.04.2009 г. 1 сессия_Приложение рус_ноябрь РБ_Приложение_2010-2012 каз 04.08.10_ДК-2020" xfId="2984"/>
    <cellStyle name="_Приложение 02 русс на 16.04.2009 г. 1 сессия_Приложение рус_ноябрь РБ_Приложение_2010-2012 каз 04.08.10_ДК-2020 2" xfId="7667"/>
    <cellStyle name="_Приложение 02 русс на 16.04.2009 г. 1 сессия_Приложение рус_ноябрь РБ_Приложение_2010-2012 каз 04.08.10_ДК-2020_Анализ" xfId="2985"/>
    <cellStyle name="_Приложение 02 русс на 16.04.2009 г. 1 сессия_Приложение рус_ноябрь РБ_Приложение_2010-2012 каз 04.08.10_ДК-2020_Анализ 2" xfId="7668"/>
    <cellStyle name="_Приложение 02 русс на 16.04.2009 г. 1 сессия_Приложение рус_ноябрь РБ_Приложение_2010-2012 каз 04.08.10_ДК-2020_Анализ 3.03.2011г." xfId="2986"/>
    <cellStyle name="_Приложение 02 русс на 16.04.2009 г. 1 сессия_Приложение рус_ноябрь РБ_Приложение_2010-2012 каз 04.08.10_ДК-2020_Анализ 6.03.2011г." xfId="2987"/>
    <cellStyle name="_Приложение 02 русс на 16.04.2009 г. 1 сессия_Приложение рус_ноябрь РБ_Приложение_2010-2012 каз 04.08.10_ДК-2020_Анализ 9.03.2011г." xfId="2988"/>
    <cellStyle name="_Приложение 02 русс на 16.04.2009 г. 1 сессия_Приложение рус_ноябрь РБ_Приложение_2010-2012 каз 04.08.10_ДК-2020_Анализ_Приложение_рус _2012-2014_29,30" xfId="2989"/>
    <cellStyle name="_Приложение 02 русс на 16.04.2009 г. 1 сессия_Приложение рус_ноябрь РБ_Приложение_2010-2012 каз 04.08.10_ДК-2020_Анализ_Приложение_рус _2012-2014_29,30 2" xfId="7669"/>
    <cellStyle name="_Приложение 02 русс на 16.04.2009 г. 1 сессия_Приложение рус_ноябрь РБ_Приложение_2010-2012 каз 04.08.10_ДК-2020_Пр 4     11.05.11. ИКС" xfId="2990"/>
    <cellStyle name="_Приложение 02 русс на 16.04.2009 г. 1 сессия_Приложение рус_ноябрь РБ_Приложение_2010-2012 каз 04.08.10_ДК-2020_Пр 4     11.05.11. ИКС 2" xfId="7670"/>
    <cellStyle name="_Приложение 02 русс на 16.04.2009 г. 1 сессия_Приложение рус_ноябрь РБ_Приложение_2010-2012 каз 04.08.10_ДК-2020_Пр 4     11.05.11. ИКС_Приложение_рус _2012-2014_29,30" xfId="2991"/>
    <cellStyle name="_Приложение 02 русс на 16.04.2009 г. 1 сессия_Приложение рус_ноябрь РБ_Приложение_2010-2012 каз 04.08.10_ДК-2020_Пр 4     11.05.11. ИКС_Приложение_рус _2012-2014_29,30 2" xfId="7671"/>
    <cellStyle name="_Приложение 02 русс на 16.04.2009 г. 1 сессия_Приложение рус_ноябрь РБ_Приложение_2010-2012 каз 04.08.10_ДК-2020_Приложение 4 русс,каз 16.03.11. посл" xfId="2992"/>
    <cellStyle name="_Приложение 02 русс на 16.04.2009 г. 1 сессия_Приложение рус_ноябрь РБ_Приложение_2010-2012 каз 04.08.10_ДК-2020_Приложение 4 русс,каз 16.03.11. посл 2" xfId="7672"/>
    <cellStyle name="_Приложение 02 русс на 16.04.2009 г. 1 сессия_Приложение рус_ноябрь РБ_Приложение_2010-2012 каз 04.08.10_ДК-2020_Приложение 4 русс,каз 16.03.11. посл_Приложение_рус _2012-2014_29,30" xfId="2993"/>
    <cellStyle name="_Приложение 02 русс на 16.04.2009 г. 1 сессия_Приложение рус_ноябрь РБ_Приложение_2010-2012 каз 04.08.10_ДК-2020_Приложение 4 русс,каз 16.03.11. посл_Приложение_рус _2012-2014_29,30 2" xfId="7673"/>
    <cellStyle name="_Приложение 02 русс на 16.04.2009 г. 1 сессия_Приложение рус_ноябрь РБ_Приложение_2010-2012 каз 04.08.10_ДК-2020_Приложение_реал_рус 2011-2013 Уточнение" xfId="2994"/>
    <cellStyle name="_Приложение 02 русс на 16.04.2009 г. 1 сессия_Приложение рус_ноябрь РБ_Приложение_2010-2012 каз 04.08.10_ДК-2020_Приложение_реал_рус 2011-2013 Уточнение 2" xfId="7674"/>
    <cellStyle name="_Приложение 02 русс на 16.04.2009 г. 1 сессия_Приложение рус_ноябрь РБ_Приложение_2010-2012 каз 04.08.10_ДК-2020_Приложение_реал_рус 2011-2013 Уточнение_Приложение_рус _2012-2014_29,30" xfId="2995"/>
    <cellStyle name="_Приложение 02 русс на 16.04.2009 г. 1 сессия_Приложение рус_ноябрь РБ_Приложение_2010-2012 каз 04.08.10_ДК-2020_Приложение_реал_рус 2011-2013 Уточнение_Приложение_рус _2012-2014_29,30 2" xfId="7675"/>
    <cellStyle name="_Приложение 02 русс на 16.04.2009 г. 1 сессия_Приложение рус_ноябрь РБ_Приложение_2010-2012 каз 04.08.10_ДК-2020_Приложение_рус _2012-2014_29,30" xfId="2996"/>
    <cellStyle name="_Приложение 02 русс на 16.04.2009 г. 1 сессия_Приложение рус_ноябрь РБ_Приложение_2010-2012 каз 04.08.10_ДК-2020_Приложение_рус _2012-2014_29,30 2" xfId="7676"/>
    <cellStyle name="_Приложение 02 русс на 16.04.2009 г. 1 сессия_Приложение рус_ноябрь РБ_Приложение_2010-2012 каз 04.08.10_ДК-2020_приложения 2012 рус" xfId="2997"/>
    <cellStyle name="_Приложение 02 русс на 16.04.2009 г. 1 сессия_Приложение рус_ноябрь РБ_Приложение_2010-2012 каз 04.08.10_ДК-2020_приложения 2012 рус 2" xfId="7677"/>
    <cellStyle name="_Приложение 02 русс на 16.04.2009 г. 1 сессия_Приложение рус_ноябрь РБ_Приложение_2010-2012 каз_март" xfId="2998"/>
    <cellStyle name="_Приложение 02 русс на 16.04.2009 г. 1 сессия_Приложение рус_ноябрь РБ_Приложение_2010-2012 каз_март 2" xfId="2999"/>
    <cellStyle name="_Приложение 02 русс на 16.04.2009 г. 1 сессия_Приложение рус_ноябрь РБ_Приложение_2010-2012 каз_март 2 2" xfId="7678"/>
    <cellStyle name="_Приложение 02 русс на 16.04.2009 г. 1 сессия_Приложение рус_ноябрь РБ_Приложение_2010-2012 каз_март 3" xfId="7679"/>
    <cellStyle name="_Приложение 02 русс на 16.04.2009 г. 1 сессия_Приложение рус_ноябрь РБ_Приложение_2010-2012 каз_март_Анализ" xfId="3000"/>
    <cellStyle name="_Приложение 02 русс на 16.04.2009 г. 1 сессия_Приложение рус_ноябрь РБ_Приложение_2010-2012 каз_март_Анализ 2" xfId="7680"/>
    <cellStyle name="_Приложение 02 русс на 16.04.2009 г. 1 сессия_Приложение рус_ноябрь РБ_Приложение_2010-2012 каз_март_Анализ 3.03.2011г." xfId="3001"/>
    <cellStyle name="_Приложение 02 русс на 16.04.2009 г. 1 сессия_Приложение рус_ноябрь РБ_Приложение_2010-2012 каз_март_Анализ 6.03.2011г." xfId="3002"/>
    <cellStyle name="_Приложение 02 русс на 16.04.2009 г. 1 сессия_Приложение рус_ноябрь РБ_Приложение_2010-2012 каз_март_Анализ 9.03.2011г." xfId="3003"/>
    <cellStyle name="_Приложение 02 русс на 16.04.2009 г. 1 сессия_Приложение рус_ноябрь РБ_Приложение_2010-2012 каз_март_Анализ_Приложение_рус _2012-2014_29,30" xfId="3004"/>
    <cellStyle name="_Приложение 02 русс на 16.04.2009 г. 1 сессия_Приложение рус_ноябрь РБ_Приложение_2010-2012 каз_март_Анализ_Приложение_рус _2012-2014_29,30 2" xfId="7681"/>
    <cellStyle name="_Приложение 02 русс на 16.04.2009 г. 1 сессия_Приложение рус_ноябрь РБ_Приложение_2010-2012 каз_март_Пр 4     11.05.11. ИКС" xfId="3005"/>
    <cellStyle name="_Приложение 02 русс на 16.04.2009 г. 1 сессия_Приложение рус_ноябрь РБ_Приложение_2010-2012 каз_март_Пр 4     11.05.11. ИКС 2" xfId="7682"/>
    <cellStyle name="_Приложение 02 русс на 16.04.2009 г. 1 сессия_Приложение рус_ноябрь РБ_Приложение_2010-2012 каз_март_Пр 4     11.05.11. ИКС_Приложение_рус _2012-2014_29,30" xfId="3006"/>
    <cellStyle name="_Приложение 02 русс на 16.04.2009 г. 1 сессия_Приложение рус_ноябрь РБ_Приложение_2010-2012 каз_март_Пр 4     11.05.11. ИКС_Приложение_рус _2012-2014_29,30 2" xfId="7683"/>
    <cellStyle name="_Приложение 02 русс на 16.04.2009 г. 1 сессия_Приложение рус_ноябрь РБ_Приложение_2010-2012 каз_март_Приложение 4 русс,каз 16.03.11. посл" xfId="3007"/>
    <cellStyle name="_Приложение 02 русс на 16.04.2009 г. 1 сессия_Приложение рус_ноябрь РБ_Приложение_2010-2012 каз_март_Приложение 4 русс,каз 16.03.11. посл 2" xfId="7684"/>
    <cellStyle name="_Приложение 02 русс на 16.04.2009 г. 1 сессия_Приложение рус_ноябрь РБ_Приложение_2010-2012 каз_март_Приложение 4 русс,каз 16.03.11. посл_Приложение_рус _2012-2014_29,30" xfId="3008"/>
    <cellStyle name="_Приложение 02 русс на 16.04.2009 г. 1 сессия_Приложение рус_ноябрь РБ_Приложение_2010-2012 каз_март_Приложение 4 русс,каз 16.03.11. посл_Приложение_рус _2012-2014_29,30 2" xfId="7685"/>
    <cellStyle name="_Приложение 02 русс на 16.04.2009 г. 1 сессия_Приложение рус_ноябрь РБ_Приложение_2010-2012 каз_март_Приложение_пост_каз_авг" xfId="3009"/>
    <cellStyle name="_Приложение 02 русс на 16.04.2009 г. 1 сессия_Приложение рус_ноябрь РБ_Приложение_2010-2012 каз_март_Приложение_пост_каз_авг 2" xfId="7686"/>
    <cellStyle name="_Приложение 02 русс на 16.04.2009 г. 1 сессия_Приложение рус_ноябрь РБ_Приложение_2010-2012 каз_март_Приложение_пост_каз_авг_Анализ" xfId="3010"/>
    <cellStyle name="_Приложение 02 русс на 16.04.2009 г. 1 сессия_Приложение рус_ноябрь РБ_Приложение_2010-2012 каз_март_Приложение_пост_каз_авг_Анализ 2" xfId="7687"/>
    <cellStyle name="_Приложение 02 русс на 16.04.2009 г. 1 сессия_Приложение рус_ноябрь РБ_Приложение_2010-2012 каз_март_Приложение_пост_каз_авг_Анализ 3.03.2011г." xfId="3011"/>
    <cellStyle name="_Приложение 02 русс на 16.04.2009 г. 1 сессия_Приложение рус_ноябрь РБ_Приложение_2010-2012 каз_март_Приложение_пост_каз_авг_Анализ 6.03.2011г." xfId="3012"/>
    <cellStyle name="_Приложение 02 русс на 16.04.2009 г. 1 сессия_Приложение рус_ноябрь РБ_Приложение_2010-2012 каз_март_Приложение_пост_каз_авг_Анализ 9.03.2011г." xfId="3013"/>
    <cellStyle name="_Приложение 02 русс на 16.04.2009 г. 1 сессия_Приложение рус_ноябрь РБ_Приложение_2010-2012 каз_март_Приложение_пост_каз_авг_Анализ_Приложение_рус _2012-2014_29,30" xfId="3014"/>
    <cellStyle name="_Приложение 02 русс на 16.04.2009 г. 1 сессия_Приложение рус_ноябрь РБ_Приложение_2010-2012 каз_март_Приложение_пост_каз_авг_Анализ_Приложение_рус _2012-2014_29,30 2" xfId="7688"/>
    <cellStyle name="_Приложение 02 русс на 16.04.2009 г. 1 сессия_Приложение рус_ноябрь РБ_Приложение_2010-2012 каз_март_Приложение_пост_каз_авг_Пр 4     11.05.11. ИКС" xfId="3015"/>
    <cellStyle name="_Приложение 02 русс на 16.04.2009 г. 1 сессия_Приложение рус_ноябрь РБ_Приложение_2010-2012 каз_март_Приложение_пост_каз_авг_Пр 4     11.05.11. ИКС 2" xfId="7689"/>
    <cellStyle name="_Приложение 02 русс на 16.04.2009 г. 1 сессия_Приложение рус_ноябрь РБ_Приложение_2010-2012 каз_март_Приложение_пост_каз_авг_Пр 4     11.05.11. ИКС_Приложение_рус _2012-2014_29,30" xfId="3016"/>
    <cellStyle name="_Приложение 02 русс на 16.04.2009 г. 1 сессия_Приложение рус_ноябрь РБ_Приложение_2010-2012 каз_март_Приложение_пост_каз_авг_Пр 4     11.05.11. ИКС_Приложение_рус _2012-2014_29,30 2" xfId="7690"/>
    <cellStyle name="_Приложение 02 русс на 16.04.2009 г. 1 сессия_Приложение рус_ноябрь РБ_Приложение_2010-2012 каз_март_Приложение_пост_каз_авг_Приложение 4 русс,каз 16.03.11. посл" xfId="3017"/>
    <cellStyle name="_Приложение 02 русс на 16.04.2009 г. 1 сессия_Приложение рус_ноябрь РБ_Приложение_2010-2012 каз_март_Приложение_пост_каз_авг_Приложение 4 русс,каз 16.03.11. посл 2" xfId="7691"/>
    <cellStyle name="_Приложение 02 русс на 16.04.2009 г. 1 сессия_Приложение рус_ноябрь РБ_Приложение_2010-2012 каз_март_Приложение_пост_каз_авг_Приложение 4 русс,каз 16.03.11. посл_Приложение_рус _2012-2014_29,30" xfId="3018"/>
    <cellStyle name="_Приложение 02 русс на 16.04.2009 г. 1 сессия_Приложение рус_ноябрь РБ_Приложение_2010-2012 каз_март_Приложение_пост_каз_авг_Приложение 4 русс,каз 16.03.11. посл_Приложение_рус _2012-2014_29,30 2" xfId="7692"/>
    <cellStyle name="_Приложение 02 русс на 16.04.2009 г. 1 сессия_Приложение рус_ноябрь РБ_Приложение_2010-2012 каз_март_Приложение_пост_каз_авг_Приложение_реал_рус 2011-2013 Уточнение" xfId="3019"/>
    <cellStyle name="_Приложение 02 русс на 16.04.2009 г. 1 сессия_Приложение рус_ноябрь РБ_Приложение_2010-2012 каз_март_Приложение_пост_каз_авг_Приложение_реал_рус 2011-2013 Уточнение 2" xfId="7693"/>
    <cellStyle name="_Приложение 02 русс на 16.04.2009 г. 1 сессия_Приложение рус_ноябрь РБ_Приложение_2010-2012 каз_март_Приложение_пост_каз_авг_Приложение_реал_рус 2011-2013 Уточнение_Приложение_рус _2012-2014_29,30" xfId="3020"/>
    <cellStyle name="_Приложение 02 русс на 16.04.2009 г. 1 сессия_Приложение рус_ноябрь РБ_Приложение_2010-2012 каз_март_Приложение_пост_каз_авг_Приложение_реал_рус 2011-2013 Уточнение_Приложение_рус _2012-2014_29,30 2" xfId="7694"/>
    <cellStyle name="_Приложение 02 русс на 16.04.2009 г. 1 сессия_Приложение рус_ноябрь РБ_Приложение_2010-2012 каз_март_Приложение_пост_каз_авг_Приложение_рус _2012-2014_29,30" xfId="3021"/>
    <cellStyle name="_Приложение 02 русс на 16.04.2009 г. 1 сессия_Приложение рус_ноябрь РБ_Приложение_2010-2012 каз_март_Приложение_пост_каз_авг_Приложение_рус _2012-2014_29,30 2" xfId="7695"/>
    <cellStyle name="_Приложение 02 русс на 16.04.2009 г. 1 сессия_Приложение рус_ноябрь РБ_Приложение_2010-2012 каз_март_Приложение_пост_каз_авг_приложения 2012 рус" xfId="3022"/>
    <cellStyle name="_Приложение 02 русс на 16.04.2009 г. 1 сессия_Приложение рус_ноябрь РБ_Приложение_2010-2012 каз_март_Приложение_пост_каз_авг_приложения 2012 рус 2" xfId="7696"/>
    <cellStyle name="_Приложение 02 русс на 16.04.2009 г. 1 сессия_Приложение рус_ноябрь РБ_Приложение_2010-2012 каз_март_Приложение_пост_рус_авг" xfId="3023"/>
    <cellStyle name="_Приложение 02 русс на 16.04.2009 г. 1 сессия_Приложение рус_ноябрь РБ_Приложение_2010-2012 каз_март_Приложение_пост_рус_авг 2" xfId="7697"/>
    <cellStyle name="_Приложение 02 русс на 16.04.2009 г. 1 сессия_Приложение рус_ноябрь РБ_Приложение_2010-2012 каз_март_Приложение_пост_рус_авг_Анализ" xfId="3024"/>
    <cellStyle name="_Приложение 02 русс на 16.04.2009 г. 1 сессия_Приложение рус_ноябрь РБ_Приложение_2010-2012 каз_март_Приложение_пост_рус_авг_Анализ 2" xfId="7698"/>
    <cellStyle name="_Приложение 02 русс на 16.04.2009 г. 1 сессия_Приложение рус_ноябрь РБ_Приложение_2010-2012 каз_март_Приложение_пост_рус_авг_Анализ 3.03.2011г." xfId="3025"/>
    <cellStyle name="_Приложение 02 русс на 16.04.2009 г. 1 сессия_Приложение рус_ноябрь РБ_Приложение_2010-2012 каз_март_Приложение_пост_рус_авг_Анализ 6.03.2011г." xfId="3026"/>
    <cellStyle name="_Приложение 02 русс на 16.04.2009 г. 1 сессия_Приложение рус_ноябрь РБ_Приложение_2010-2012 каз_март_Приложение_пост_рус_авг_Анализ 9.03.2011г." xfId="3027"/>
    <cellStyle name="_Приложение 02 русс на 16.04.2009 г. 1 сессия_Приложение рус_ноябрь РБ_Приложение_2010-2012 каз_март_Приложение_пост_рус_авг_Анализ_Приложение_рус _2012-2014_29,30" xfId="3028"/>
    <cellStyle name="_Приложение 02 русс на 16.04.2009 г. 1 сессия_Приложение рус_ноябрь РБ_Приложение_2010-2012 каз_март_Приложение_пост_рус_авг_Анализ_Приложение_рус _2012-2014_29,30 2" xfId="7699"/>
    <cellStyle name="_Приложение 02 русс на 16.04.2009 г. 1 сессия_Приложение рус_ноябрь РБ_Приложение_2010-2012 каз_март_Приложение_пост_рус_авг_Пр 4     11.05.11. ИКС" xfId="3029"/>
    <cellStyle name="_Приложение 02 русс на 16.04.2009 г. 1 сессия_Приложение рус_ноябрь РБ_Приложение_2010-2012 каз_март_Приложение_пост_рус_авг_Пр 4     11.05.11. ИКС 2" xfId="7700"/>
    <cellStyle name="_Приложение 02 русс на 16.04.2009 г. 1 сессия_Приложение рус_ноябрь РБ_Приложение_2010-2012 каз_март_Приложение_пост_рус_авг_Пр 4     11.05.11. ИКС_Приложение_рус _2012-2014_29,30" xfId="3030"/>
    <cellStyle name="_Приложение 02 русс на 16.04.2009 г. 1 сессия_Приложение рус_ноябрь РБ_Приложение_2010-2012 каз_март_Приложение_пост_рус_авг_Пр 4     11.05.11. ИКС_Приложение_рус _2012-2014_29,30 2" xfId="7701"/>
    <cellStyle name="_Приложение 02 русс на 16.04.2009 г. 1 сессия_Приложение рус_ноябрь РБ_Приложение_2010-2012 каз_март_Приложение_пост_рус_авг_Приложение 4 русс,каз 16.03.11. посл" xfId="3031"/>
    <cellStyle name="_Приложение 02 русс на 16.04.2009 г. 1 сессия_Приложение рус_ноябрь РБ_Приложение_2010-2012 каз_март_Приложение_пост_рус_авг_Приложение 4 русс,каз 16.03.11. посл 2" xfId="7702"/>
    <cellStyle name="_Приложение 02 русс на 16.04.2009 г. 1 сессия_Приложение рус_ноябрь РБ_Приложение_2010-2012 каз_март_Приложение_пост_рус_авг_Приложение 4 русс,каз 16.03.11. посл_Приложение_рус _2012-2014_29,30" xfId="3032"/>
    <cellStyle name="_Приложение 02 русс на 16.04.2009 г. 1 сессия_Приложение рус_ноябрь РБ_Приложение_2010-2012 каз_март_Приложение_пост_рус_авг_Приложение 4 русс,каз 16.03.11. посл_Приложение_рус _2012-2014_29,30 2" xfId="7703"/>
    <cellStyle name="_Приложение 02 русс на 16.04.2009 г. 1 сессия_Приложение рус_ноябрь РБ_Приложение_2010-2012 каз_март_Приложение_пост_рус_авг_Приложение_реал_рус 2011-2013 Уточнение" xfId="3033"/>
    <cellStyle name="_Приложение 02 русс на 16.04.2009 г. 1 сессия_Приложение рус_ноябрь РБ_Приложение_2010-2012 каз_март_Приложение_пост_рус_авг_Приложение_реал_рус 2011-2013 Уточнение 2" xfId="7704"/>
    <cellStyle name="_Приложение 02 русс на 16.04.2009 г. 1 сессия_Приложение рус_ноябрь РБ_Приложение_2010-2012 каз_март_Приложение_пост_рус_авг_Приложение_реал_рус 2011-2013 Уточнение_Приложение_рус _2012-2014_29,30" xfId="3034"/>
    <cellStyle name="_Приложение 02 русс на 16.04.2009 г. 1 сессия_Приложение рус_ноябрь РБ_Приложение_2010-2012 каз_март_Приложение_пост_рус_авг_Приложение_реал_рус 2011-2013 Уточнение_Приложение_рус _2012-2014_29,30 2" xfId="7705"/>
    <cellStyle name="_Приложение 02 русс на 16.04.2009 г. 1 сессия_Приложение рус_ноябрь РБ_Приложение_2010-2012 каз_март_Приложение_пост_рус_авг_Приложение_рус _2012-2014_29,30" xfId="3035"/>
    <cellStyle name="_Приложение 02 русс на 16.04.2009 г. 1 сессия_Приложение рус_ноябрь РБ_Приложение_2010-2012 каз_март_Приложение_пост_рус_авг_Приложение_рус _2012-2014_29,30 2" xfId="7706"/>
    <cellStyle name="_Приложение 02 русс на 16.04.2009 г. 1 сессия_Приложение рус_ноябрь РБ_Приложение_2010-2012 каз_март_Приложение_пост_рус_авг_приложения 2012 рус" xfId="3036"/>
    <cellStyle name="_Приложение 02 русс на 16.04.2009 г. 1 сессия_Приложение рус_ноябрь РБ_Приложение_2010-2012 каз_март_Приложение_пост_рус_авг_приложения 2012 рус 2" xfId="7707"/>
    <cellStyle name="_Приложение 02 русс на 16.04.2009 г. 1 сессия_Приложение рус_ноябрь РБ_Приложение_2010-2012 каз_март_Приложение_реал_рус 2011-2013 Уточнение" xfId="3037"/>
    <cellStyle name="_Приложение 02 русс на 16.04.2009 г. 1 сессия_Приложение рус_ноябрь РБ_Приложение_2010-2012 каз_март_Приложение_реал_рус 2011-2013 Уточнение 2" xfId="7708"/>
    <cellStyle name="_Приложение 02 русс на 16.04.2009 г. 1 сессия_Приложение рус_ноябрь РБ_Приложение_2010-2012 каз_март_Приложение_реал_рус 2011-2013 Уточнение_Приложение_рус _2012-2014_29,30" xfId="3038"/>
    <cellStyle name="_Приложение 02 русс на 16.04.2009 г. 1 сессия_Приложение рус_ноябрь РБ_Приложение_2010-2012 каз_март_Приложение_реал_рус 2011-2013 Уточнение_Приложение_рус _2012-2014_29,30 2" xfId="7709"/>
    <cellStyle name="_Приложение 02 русс на 16.04.2009 г. 1 сессия_Приложение рус_ноябрь РБ_Приложение_2010-2012 каз_март_Приложение_рус _2012-2014_29,30" xfId="3039"/>
    <cellStyle name="_Приложение 02 русс на 16.04.2009 г. 1 сессия_Приложение рус_ноябрь РБ_Приложение_2010-2012 каз_март_Приложение_рус _2012-2014_29,30 2" xfId="7710"/>
    <cellStyle name="_Приложение 02 русс на 16.04.2009 г. 1 сессия_Приложение рус_ноябрь РБ_Приложение_2010-2012 каз_март_приложения 2012 рус" xfId="3040"/>
    <cellStyle name="_Приложение 02 русс на 16.04.2009 г. 1 сессия_Приложение рус_ноябрь РБ_Приложение_2010-2012 каз_март_приложения 2012 рус 2" xfId="7711"/>
    <cellStyle name="_Приложение 02 русс на 16.04.2009 г. 1 сессия_Приложение рус_ноябрь РБ_Приложение_2010-2012 рус  КОРРЕКТИРОВКА" xfId="3041"/>
    <cellStyle name="_Приложение 02 русс на 16.04.2009 г. 1 сессия_Приложение рус_ноябрь РБ_Приложение_2010-2012 рус  КОРРЕКТИРОВКА 2" xfId="7712"/>
    <cellStyle name="_Приложение 02 русс на 16.04.2009 г. 1 сессия_Приложение рус_ноябрь РБ_Приложение_2010-2012 рус  КОРРЕКТИРОВКА_Анализ" xfId="3042"/>
    <cellStyle name="_Приложение 02 русс на 16.04.2009 г. 1 сессия_Приложение рус_ноябрь РБ_Приложение_2010-2012 рус  КОРРЕКТИРОВКА_Анализ 2" xfId="7713"/>
    <cellStyle name="_Приложение 02 русс на 16.04.2009 г. 1 сессия_Приложение рус_ноябрь РБ_Приложение_2010-2012 рус  КОРРЕКТИРОВКА_Анализ 3.03.2011г." xfId="3043"/>
    <cellStyle name="_Приложение 02 русс на 16.04.2009 г. 1 сессия_Приложение рус_ноябрь РБ_Приложение_2010-2012 рус  КОРРЕКТИРОВКА_Анализ 6.03.2011г." xfId="3044"/>
    <cellStyle name="_Приложение 02 русс на 16.04.2009 г. 1 сессия_Приложение рус_ноябрь РБ_Приложение_2010-2012 рус  КОРРЕКТИРОВКА_Анализ 9.03.2011г." xfId="3045"/>
    <cellStyle name="_Приложение 02 русс на 16.04.2009 г. 1 сессия_Приложение рус_ноябрь РБ_Приложение_2010-2012 рус  КОРРЕКТИРОВКА_Анализ_Приложение_рус _2012-2014_29,30" xfId="3046"/>
    <cellStyle name="_Приложение 02 русс на 16.04.2009 г. 1 сессия_Приложение рус_ноябрь РБ_Приложение_2010-2012 рус  КОРРЕКТИРОВКА_Анализ_Приложение_рус _2012-2014_29,30 2" xfId="7714"/>
    <cellStyle name="_Приложение 02 русс на 16.04.2009 г. 1 сессия_Приложение рус_ноябрь РБ_Приложение_2010-2012 рус  КОРРЕКТИРОВКА_Пр 4     11.05.11. ИКС" xfId="3047"/>
    <cellStyle name="_Приложение 02 русс на 16.04.2009 г. 1 сессия_Приложение рус_ноябрь РБ_Приложение_2010-2012 рус  КОРРЕКТИРОВКА_Пр 4     11.05.11. ИКС 2" xfId="7715"/>
    <cellStyle name="_Приложение 02 русс на 16.04.2009 г. 1 сессия_Приложение рус_ноябрь РБ_Приложение_2010-2012 рус  КОРРЕКТИРОВКА_Пр 4     11.05.11. ИКС_Приложение_рус _2012-2014_29,30" xfId="3048"/>
    <cellStyle name="_Приложение 02 русс на 16.04.2009 г. 1 сессия_Приложение рус_ноябрь РБ_Приложение_2010-2012 рус  КОРРЕКТИРОВКА_Пр 4     11.05.11. ИКС_Приложение_рус _2012-2014_29,30 2" xfId="7716"/>
    <cellStyle name="_Приложение 02 русс на 16.04.2009 г. 1 сессия_Приложение рус_ноябрь РБ_Приложение_2010-2012 рус  КОРРЕКТИРОВКА_Приложение 4 русс,каз 16.03.11. посл" xfId="3049"/>
    <cellStyle name="_Приложение 02 русс на 16.04.2009 г. 1 сессия_Приложение рус_ноябрь РБ_Приложение_2010-2012 рус  КОРРЕКТИРОВКА_Приложение 4 русс,каз 16.03.11. посл 2" xfId="7717"/>
    <cellStyle name="_Приложение 02 русс на 16.04.2009 г. 1 сессия_Приложение рус_ноябрь РБ_Приложение_2010-2012 рус  КОРРЕКТИРОВКА_Приложение 4 русс,каз 16.03.11. посл_Приложение_рус _2012-2014_29,30" xfId="3050"/>
    <cellStyle name="_Приложение 02 русс на 16.04.2009 г. 1 сессия_Приложение рус_ноябрь РБ_Приложение_2010-2012 рус  КОРРЕКТИРОВКА_Приложение 4 русс,каз 16.03.11. посл_Приложение_рус _2012-2014_29,30 2" xfId="7718"/>
    <cellStyle name="_Приложение 02 русс на 16.04.2009 г. 1 сессия_Приложение рус_ноябрь РБ_Приложение_2010-2012 рус  КОРРЕКТИРОВКА_Приложение_2010-2012 рус 04.08.10" xfId="3051"/>
    <cellStyle name="_Приложение 02 русс на 16.04.2009 г. 1 сессия_Приложение рус_ноябрь РБ_Приложение_2010-2012 рус  КОРРЕКТИРОВКА_Приложение_2010-2012 рус 04.08.10 2" xfId="7719"/>
    <cellStyle name="_Приложение 02 русс на 16.04.2009 г. 1 сессия_Приложение рус_ноябрь РБ_Приложение_2010-2012 рус  КОРРЕКТИРОВКА_Приложение_2010-2012 рус 04.08.10_Анализ" xfId="3052"/>
    <cellStyle name="_Приложение 02 русс на 16.04.2009 г. 1 сессия_Приложение рус_ноябрь РБ_Приложение_2010-2012 рус  КОРРЕКТИРОВКА_Приложение_2010-2012 рус 04.08.10_Анализ 2" xfId="7720"/>
    <cellStyle name="_Приложение 02 русс на 16.04.2009 г. 1 сессия_Приложение рус_ноябрь РБ_Приложение_2010-2012 рус  КОРРЕКТИРОВКА_Приложение_2010-2012 рус 04.08.10_Анализ 3.03.2011г." xfId="3053"/>
    <cellStyle name="_Приложение 02 русс на 16.04.2009 г. 1 сессия_Приложение рус_ноябрь РБ_Приложение_2010-2012 рус  КОРРЕКТИРОВКА_Приложение_2010-2012 рус 04.08.10_Анализ 6.03.2011г." xfId="3054"/>
    <cellStyle name="_Приложение 02 русс на 16.04.2009 г. 1 сессия_Приложение рус_ноябрь РБ_Приложение_2010-2012 рус  КОРРЕКТИРОВКА_Приложение_2010-2012 рус 04.08.10_Анализ 9.03.2011г." xfId="3055"/>
    <cellStyle name="_Приложение 02 русс на 16.04.2009 г. 1 сессия_Приложение рус_ноябрь РБ_Приложение_2010-2012 рус  КОРРЕКТИРОВКА_Приложение_2010-2012 рус 04.08.10_Анализ_Приложение_рус _2012-2014_29,30" xfId="3056"/>
    <cellStyle name="_Приложение 02 русс на 16.04.2009 г. 1 сессия_Приложение рус_ноябрь РБ_Приложение_2010-2012 рус  КОРРЕКТИРОВКА_Приложение_2010-2012 рус 04.08.10_Анализ_Приложение_рус _2012-2014_29,30 2" xfId="7721"/>
    <cellStyle name="_Приложение 02 русс на 16.04.2009 г. 1 сессия_Приложение рус_ноябрь РБ_Приложение_2010-2012 рус  КОРРЕКТИРОВКА_Приложение_2010-2012 рус 04.08.10_Пр 4     11.05.11. ИКС" xfId="3057"/>
    <cellStyle name="_Приложение 02 русс на 16.04.2009 г. 1 сессия_Приложение рус_ноябрь РБ_Приложение_2010-2012 рус  КОРРЕКТИРОВКА_Приложение_2010-2012 рус 04.08.10_Пр 4     11.05.11. ИКС 2" xfId="7722"/>
    <cellStyle name="_Приложение 02 русс на 16.04.2009 г. 1 сессия_Приложение рус_ноябрь РБ_Приложение_2010-2012 рус  КОРРЕКТИРОВКА_Приложение_2010-2012 рус 04.08.10_Пр 4     11.05.11. ИКС_Приложение_рус _2012-2014_29,30" xfId="3058"/>
    <cellStyle name="_Приложение 02 русс на 16.04.2009 г. 1 сессия_Приложение рус_ноябрь РБ_Приложение_2010-2012 рус  КОРРЕКТИРОВКА_Приложение_2010-2012 рус 04.08.10_Пр 4     11.05.11. ИКС_Приложение_рус _2012-2014_29,30 2" xfId="7723"/>
    <cellStyle name="_Приложение 02 русс на 16.04.2009 г. 1 сессия_Приложение рус_ноябрь РБ_Приложение_2010-2012 рус  КОРРЕКТИРОВКА_Приложение_2010-2012 рус 04.08.10_Приложение 4 русс,каз 16.03.11. посл" xfId="3059"/>
    <cellStyle name="_Приложение 02 русс на 16.04.2009 г. 1 сессия_Приложение рус_ноябрь РБ_Приложение_2010-2012 рус  КОРРЕКТИРОВКА_Приложение_2010-2012 рус 04.08.10_Приложение 4 русс,каз 16.03.11. посл 2" xfId="7724"/>
    <cellStyle name="_Приложение 02 русс на 16.04.2009 г. 1 сессия_Приложение рус_ноябрь РБ_Приложение_2010-2012 рус  КОРРЕКТИРОВКА_Приложение_2010-2012 рус 04.08.10_Приложение 4 русс,каз 16.03.11. посл_Приложение_рус _2012-2014_29,30" xfId="3060"/>
    <cellStyle name="_Приложение 02 русс на 16.04.2009 г. 1 сессия_Приложение рус_ноябрь РБ_Приложение_2010-2012 рус  КОРРЕКТИРОВКА_Приложение_2010-2012 рус 04.08.10_Приложение 4 русс,каз 16.03.11. посл_Приложение_рус _2012-2014_29,30 2" xfId="7725"/>
    <cellStyle name="_Приложение 02 русс на 16.04.2009 г. 1 сессия_Приложение рус_ноябрь РБ_Приложение_2010-2012 рус  КОРРЕКТИРОВКА_Приложение_2010-2012 рус 04.08.10_Приложение_реал_рус 2011-2013 Уточнение" xfId="3061"/>
    <cellStyle name="_Приложение 02 русс на 16.04.2009 г. 1 сессия_Приложение рус_ноябрь РБ_Приложение_2010-2012 рус  КОРРЕКТИРОВКА_Приложение_2010-2012 рус 04.08.10_Приложение_реал_рус 2011-2013 Уточнение 2" xfId="7726"/>
    <cellStyle name="_Приложение 02 русс на 16.04.2009 г. 1 сессия_Приложение рус_ноябрь РБ_Приложение_2010-2012 рус  КОРРЕКТИРОВКА_Приложение_2010-2012 рус 04.08.10_Приложение_реал_рус 2011-2013 Уточнение_Приложение_рус _2012-2014_29,30" xfId="3062"/>
    <cellStyle name="_Приложение 02 русс на 16.04.2009 г. 1 сессия_Приложение рус_ноябрь РБ_Приложение_2010-2012 рус  КОРРЕКТИРОВКА_Приложение_2010-2012 рус 04.08.10_Приложение_реал_рус 2011-2013 Уточнение_Приложение_рус _2012-2014_29,30 2" xfId="7727"/>
    <cellStyle name="_Приложение 02 русс на 16.04.2009 г. 1 сессия_Приложение рус_ноябрь РБ_Приложение_2010-2012 рус  КОРРЕКТИРОВКА_Приложение_2010-2012 рус 04.08.10_Приложение_рус _2012-2014_29,30" xfId="3063"/>
    <cellStyle name="_Приложение 02 русс на 16.04.2009 г. 1 сессия_Приложение рус_ноябрь РБ_Приложение_2010-2012 рус  КОРРЕКТИРОВКА_Приложение_2010-2012 рус 04.08.10_Приложение_рус _2012-2014_29,30 2" xfId="7728"/>
    <cellStyle name="_Приложение 02 русс на 16.04.2009 г. 1 сессия_Приложение рус_ноябрь РБ_Приложение_2010-2012 рус  КОРРЕКТИРОВКА_Приложение_2010-2012 рус 04.08.10_приложения 2012 рус" xfId="3064"/>
    <cellStyle name="_Приложение 02 русс на 16.04.2009 г. 1 сессия_Приложение рус_ноябрь РБ_Приложение_2010-2012 рус  КОРРЕКТИРОВКА_Приложение_2010-2012 рус 04.08.10_приложения 2012 рус 2" xfId="7729"/>
    <cellStyle name="_Приложение 02 русс на 16.04.2009 г. 1 сессия_Приложение рус_ноябрь РБ_Приложение_2010-2012 рус  КОРРЕКТИРОВКА_Приложение_пост_рус_авг" xfId="3065"/>
    <cellStyle name="_Приложение 02 русс на 16.04.2009 г. 1 сессия_Приложение рус_ноябрь РБ_Приложение_2010-2012 рус  КОРРЕКТИРОВКА_Приложение_пост_рус_авг 2" xfId="7730"/>
    <cellStyle name="_Приложение 02 русс на 16.04.2009 г. 1 сессия_Приложение рус_ноябрь РБ_Приложение_2010-2012 рус  КОРРЕКТИРОВКА_Приложение_пост_рус_авг_Анализ" xfId="3066"/>
    <cellStyle name="_Приложение 02 русс на 16.04.2009 г. 1 сессия_Приложение рус_ноябрь РБ_Приложение_2010-2012 рус  КОРРЕКТИРОВКА_Приложение_пост_рус_авг_Анализ 2" xfId="7731"/>
    <cellStyle name="_Приложение 02 русс на 16.04.2009 г. 1 сессия_Приложение рус_ноябрь РБ_Приложение_2010-2012 рус  КОРРЕКТИРОВКА_Приложение_пост_рус_авг_Анализ 3.03.2011г." xfId="3067"/>
    <cellStyle name="_Приложение 02 русс на 16.04.2009 г. 1 сессия_Приложение рус_ноябрь РБ_Приложение_2010-2012 рус  КОРРЕКТИРОВКА_Приложение_пост_рус_авг_Анализ 6.03.2011г." xfId="3068"/>
    <cellStyle name="_Приложение 02 русс на 16.04.2009 г. 1 сессия_Приложение рус_ноябрь РБ_Приложение_2010-2012 рус  КОРРЕКТИРОВКА_Приложение_пост_рус_авг_Анализ 9.03.2011г." xfId="3069"/>
    <cellStyle name="_Приложение 02 русс на 16.04.2009 г. 1 сессия_Приложение рус_ноябрь РБ_Приложение_2010-2012 рус  КОРРЕКТИРОВКА_Приложение_пост_рус_авг_Анализ_Приложение_рус _2012-2014_29,30" xfId="3070"/>
    <cellStyle name="_Приложение 02 русс на 16.04.2009 г. 1 сессия_Приложение рус_ноябрь РБ_Приложение_2010-2012 рус  КОРРЕКТИРОВКА_Приложение_пост_рус_авг_Анализ_Приложение_рус _2012-2014_29,30 2" xfId="7732"/>
    <cellStyle name="_Приложение 02 русс на 16.04.2009 г. 1 сессия_Приложение рус_ноябрь РБ_Приложение_2010-2012 рус  КОРРЕКТИРОВКА_Приложение_пост_рус_авг_Пр 4     11.05.11. ИКС" xfId="3071"/>
    <cellStyle name="_Приложение 02 русс на 16.04.2009 г. 1 сессия_Приложение рус_ноябрь РБ_Приложение_2010-2012 рус  КОРРЕКТИРОВКА_Приложение_пост_рус_авг_Пр 4     11.05.11. ИКС 2" xfId="7733"/>
    <cellStyle name="_Приложение 02 русс на 16.04.2009 г. 1 сессия_Приложение рус_ноябрь РБ_Приложение_2010-2012 рус  КОРРЕКТИРОВКА_Приложение_пост_рус_авг_Пр 4     11.05.11. ИКС_Приложение_рус _2012-2014_29,30" xfId="3072"/>
    <cellStyle name="_Приложение 02 русс на 16.04.2009 г. 1 сессия_Приложение рус_ноябрь РБ_Приложение_2010-2012 рус  КОРРЕКТИРОВКА_Приложение_пост_рус_авг_Пр 4     11.05.11. ИКС_Приложение_рус _2012-2014_29,30 2" xfId="7734"/>
    <cellStyle name="_Приложение 02 русс на 16.04.2009 г. 1 сессия_Приложение рус_ноябрь РБ_Приложение_2010-2012 рус  КОРРЕКТИРОВКА_Приложение_пост_рус_авг_Приложение 4 русс,каз 16.03.11. посл" xfId="3073"/>
    <cellStyle name="_Приложение 02 русс на 16.04.2009 г. 1 сессия_Приложение рус_ноябрь РБ_Приложение_2010-2012 рус  КОРРЕКТИРОВКА_Приложение_пост_рус_авг_Приложение 4 русс,каз 16.03.11. посл 2" xfId="7735"/>
    <cellStyle name="_Приложение 02 русс на 16.04.2009 г. 1 сессия_Приложение рус_ноябрь РБ_Приложение_2010-2012 рус  КОРРЕКТИРОВКА_Приложение_пост_рус_авг_Приложение 4 русс,каз 16.03.11. посл_Приложение_рус _2012-2014_29,30" xfId="3074"/>
    <cellStyle name="_Приложение 02 русс на 16.04.2009 г. 1 сессия_Приложение рус_ноябрь РБ_Приложение_2010-2012 рус  КОРРЕКТИРОВКА_Приложение_пост_рус_авг_Приложение 4 русс,каз 16.03.11. посл_Приложение_рус _2012-2014_29,30 2" xfId="7736"/>
    <cellStyle name="_Приложение 02 русс на 16.04.2009 г. 1 сессия_Приложение рус_ноябрь РБ_Приложение_2010-2012 рус  КОРРЕКТИРОВКА_Приложение_пост_рус_авг_Приложение_реал_рус 2011-2013 Уточнение" xfId="3075"/>
    <cellStyle name="_Приложение 02 русс на 16.04.2009 г. 1 сессия_Приложение рус_ноябрь РБ_Приложение_2010-2012 рус  КОРРЕКТИРОВКА_Приложение_пост_рус_авг_Приложение_реал_рус 2011-2013 Уточнение 2" xfId="7737"/>
    <cellStyle name="_Приложение 02 русс на 16.04.2009 г. 1 сессия_Приложение рус_ноябрь РБ_Приложение_2010-2012 рус  КОРРЕКТИРОВКА_Приложение_пост_рус_авг_Приложение_реал_рус 2011-2013 Уточнение_Приложение_рус _2012-2014_29,30" xfId="3076"/>
    <cellStyle name="_Приложение 02 русс на 16.04.2009 г. 1 сессия_Приложение рус_ноябрь РБ_Приложение_2010-2012 рус  КОРРЕКТИРОВКА_Приложение_пост_рус_авг_Приложение_реал_рус 2011-2013 Уточнение_Приложение_рус _2012-2014_29,30 2" xfId="7738"/>
    <cellStyle name="_Приложение 02 русс на 16.04.2009 г. 1 сессия_Приложение рус_ноябрь РБ_Приложение_2010-2012 рус  КОРРЕКТИРОВКА_Приложение_пост_рус_авг_Приложение_рус _2012-2014_29,30" xfId="3077"/>
    <cellStyle name="_Приложение 02 русс на 16.04.2009 г. 1 сессия_Приложение рус_ноябрь РБ_Приложение_2010-2012 рус  КОРРЕКТИРОВКА_Приложение_пост_рус_авг_Приложение_рус _2012-2014_29,30 2" xfId="7739"/>
    <cellStyle name="_Приложение 02 русс на 16.04.2009 г. 1 сессия_Приложение рус_ноябрь РБ_Приложение_2010-2012 рус  КОРРЕКТИРОВКА_Приложение_пост_рус_авг_приложения 2012 рус" xfId="3078"/>
    <cellStyle name="_Приложение 02 русс на 16.04.2009 г. 1 сессия_Приложение рус_ноябрь РБ_Приложение_2010-2012 рус  КОРРЕКТИРОВКА_Приложение_пост_рус_авг_приложения 2012 рус 2" xfId="7740"/>
    <cellStyle name="_Приложение 02 русс на 16.04.2009 г. 1 сессия_Приложение рус_ноябрь РБ_Приложение_2010-2012 рус  КОРРЕКТИРОВКА_Приложение_реал_рус 2011-2013 Уточнение" xfId="3079"/>
    <cellStyle name="_Приложение 02 русс на 16.04.2009 г. 1 сессия_Приложение рус_ноябрь РБ_Приложение_2010-2012 рус  КОРРЕКТИРОВКА_Приложение_реал_рус 2011-2013 Уточнение 2" xfId="7741"/>
    <cellStyle name="_Приложение 02 русс на 16.04.2009 г. 1 сессия_Приложение рус_ноябрь РБ_Приложение_2010-2012 рус  КОРРЕКТИРОВКА_Приложение_реал_рус 2011-2013 Уточнение_Приложение_рус _2012-2014_29,30" xfId="3080"/>
    <cellStyle name="_Приложение 02 русс на 16.04.2009 г. 1 сессия_Приложение рус_ноябрь РБ_Приложение_2010-2012 рус  КОРРЕКТИРОВКА_Приложение_реал_рус 2011-2013 Уточнение_Приложение_рус _2012-2014_29,30 2" xfId="7742"/>
    <cellStyle name="_Приложение 02 русс на 16.04.2009 г. 1 сессия_Приложение рус_ноябрь РБ_Приложение_2010-2012 рус  КОРРЕКТИРОВКА_Приложение_рус _2012-2014_29,30" xfId="3081"/>
    <cellStyle name="_Приложение 02 русс на 16.04.2009 г. 1 сессия_Приложение рус_ноябрь РБ_Приложение_2010-2012 рус  КОРРЕКТИРОВКА_Приложение_рус _2012-2014_29,30 2" xfId="7743"/>
    <cellStyle name="_Приложение 02 русс на 16.04.2009 г. 1 сессия_Приложение рус_ноябрь РБ_Приложение_2010-2012 рус  КОРРЕКТИРОВКА_приложения 2012 рус" xfId="3082"/>
    <cellStyle name="_Приложение 02 русс на 16.04.2009 г. 1 сессия_Приложение рус_ноябрь РБ_Приложение_2010-2012 рус  КОРРЕКТИРОВКА_приложения 2012 рус 2" xfId="7744"/>
    <cellStyle name="_Приложение 02 русс на 16.04.2009 г. 1 сессия_Приложение рус_ноябрь РБ_Приложение_2010-2012 рус 04.08.10" xfId="3083"/>
    <cellStyle name="_Приложение 02 русс на 16.04.2009 г. 1 сессия_Приложение рус_ноябрь РБ_Приложение_2010-2012 рус 04.08.10 2" xfId="7745"/>
    <cellStyle name="_Приложение 02 русс на 16.04.2009 г. 1 сессия_Приложение рус_ноябрь РБ_Приложение_2010-2012 рус 04.08.10_Анализ" xfId="3084"/>
    <cellStyle name="_Приложение 02 русс на 16.04.2009 г. 1 сессия_Приложение рус_ноябрь РБ_Приложение_2010-2012 рус 04.08.10_Анализ 2" xfId="7746"/>
    <cellStyle name="_Приложение 02 русс на 16.04.2009 г. 1 сессия_Приложение рус_ноябрь РБ_Приложение_2010-2012 рус 04.08.10_Анализ 3.03.2011г." xfId="3085"/>
    <cellStyle name="_Приложение 02 русс на 16.04.2009 г. 1 сессия_Приложение рус_ноябрь РБ_Приложение_2010-2012 рус 04.08.10_Анализ 6.03.2011г." xfId="3086"/>
    <cellStyle name="_Приложение 02 русс на 16.04.2009 г. 1 сессия_Приложение рус_ноябрь РБ_Приложение_2010-2012 рус 04.08.10_Анализ 9.03.2011г." xfId="3087"/>
    <cellStyle name="_Приложение 02 русс на 16.04.2009 г. 1 сессия_Приложение рус_ноябрь РБ_Приложение_2010-2012 рус 04.08.10_Анализ_Приложение_рус _2012-2014_29,30" xfId="3088"/>
    <cellStyle name="_Приложение 02 русс на 16.04.2009 г. 1 сессия_Приложение рус_ноябрь РБ_Приложение_2010-2012 рус 04.08.10_Анализ_Приложение_рус _2012-2014_29,30 2" xfId="7747"/>
    <cellStyle name="_Приложение 02 русс на 16.04.2009 г. 1 сессия_Приложение рус_ноябрь РБ_Приложение_2010-2012 рус 04.08.10_Пр 4     11.05.11. ИКС" xfId="3089"/>
    <cellStyle name="_Приложение 02 русс на 16.04.2009 г. 1 сессия_Приложение рус_ноябрь РБ_Приложение_2010-2012 рус 04.08.10_Пр 4     11.05.11. ИКС 2" xfId="7748"/>
    <cellStyle name="_Приложение 02 русс на 16.04.2009 г. 1 сессия_Приложение рус_ноябрь РБ_Приложение_2010-2012 рус 04.08.10_Пр 4     11.05.11. ИКС_Приложение_рус _2012-2014_29,30" xfId="3090"/>
    <cellStyle name="_Приложение 02 русс на 16.04.2009 г. 1 сессия_Приложение рус_ноябрь РБ_Приложение_2010-2012 рус 04.08.10_Пр 4     11.05.11. ИКС_Приложение_рус _2012-2014_29,30 2" xfId="7749"/>
    <cellStyle name="_Приложение 02 русс на 16.04.2009 г. 1 сессия_Приложение рус_ноябрь РБ_Приложение_2010-2012 рус 04.08.10_Приложение 4 русс,каз 16.03.11. посл" xfId="3091"/>
    <cellStyle name="_Приложение 02 русс на 16.04.2009 г. 1 сессия_Приложение рус_ноябрь РБ_Приложение_2010-2012 рус 04.08.10_Приложение 4 русс,каз 16.03.11. посл 2" xfId="7750"/>
    <cellStyle name="_Приложение 02 русс на 16.04.2009 г. 1 сессия_Приложение рус_ноябрь РБ_Приложение_2010-2012 рус 04.08.10_Приложение 4 русс,каз 16.03.11. посл_Приложение_рус _2012-2014_29,30" xfId="3092"/>
    <cellStyle name="_Приложение 02 русс на 16.04.2009 г. 1 сессия_Приложение рус_ноябрь РБ_Приложение_2010-2012 рус 04.08.10_Приложение 4 русс,каз 16.03.11. посл_Приложение_рус _2012-2014_29,30 2" xfId="7751"/>
    <cellStyle name="_Приложение 02 русс на 16.04.2009 г. 1 сессия_Приложение рус_ноябрь РБ_Приложение_2010-2012 рус 04.08.10_Приложение_реал_рус 2011-2013 Уточнение" xfId="3093"/>
    <cellStyle name="_Приложение 02 русс на 16.04.2009 г. 1 сессия_Приложение рус_ноябрь РБ_Приложение_2010-2012 рус 04.08.10_Приложение_реал_рус 2011-2013 Уточнение 2" xfId="7752"/>
    <cellStyle name="_Приложение 02 русс на 16.04.2009 г. 1 сессия_Приложение рус_ноябрь РБ_Приложение_2010-2012 рус 04.08.10_Приложение_реал_рус 2011-2013 Уточнение_Приложение_рус _2012-2014_29,30" xfId="3094"/>
    <cellStyle name="_Приложение 02 русс на 16.04.2009 г. 1 сессия_Приложение рус_ноябрь РБ_Приложение_2010-2012 рус 04.08.10_Приложение_реал_рус 2011-2013 Уточнение_Приложение_рус _2012-2014_29,30 2" xfId="7753"/>
    <cellStyle name="_Приложение 02 русс на 16.04.2009 г. 1 сессия_Приложение рус_ноябрь РБ_Приложение_2010-2012 рус 04.08.10_Приложение_рус _2012-2014_29,30" xfId="3095"/>
    <cellStyle name="_Приложение 02 русс на 16.04.2009 г. 1 сессия_Приложение рус_ноябрь РБ_Приложение_2010-2012 рус 04.08.10_Приложение_рус _2012-2014_29,30 2" xfId="7754"/>
    <cellStyle name="_Приложение 02 русс на 16.04.2009 г. 1 сессия_Приложение рус_ноябрь РБ_Приложение_2010-2012 рус 04.08.10_приложения 2012 рус" xfId="3096"/>
    <cellStyle name="_Приложение 02 русс на 16.04.2009 г. 1 сессия_Приложение рус_ноябрь РБ_Приложение_2010-2012 рус 04.08.10_приложения 2012 рус 2" xfId="7755"/>
    <cellStyle name="_Приложение 02 русс на 16.04.2009 г. 1 сессия_Приложение рус_ноябрь РБ_Приложение_2010-2012 рус март" xfId="3097"/>
    <cellStyle name="_Приложение 02 русс на 16.04.2009 г. 1 сессия_Приложение рус_ноябрь РБ_Приложение_2010-2012 рус март 2" xfId="7756"/>
    <cellStyle name="_Приложение 02 русс на 16.04.2009 г. 1 сессия_Приложение рус_ноябрь РБ_Приложение_2010-2012 рус март_Анализ" xfId="3098"/>
    <cellStyle name="_Приложение 02 русс на 16.04.2009 г. 1 сессия_Приложение рус_ноябрь РБ_Приложение_2010-2012 рус март_Анализ 2" xfId="7757"/>
    <cellStyle name="_Приложение 02 русс на 16.04.2009 г. 1 сессия_Приложение рус_ноябрь РБ_Приложение_2010-2012 рус март_Анализ 3.03.2011г." xfId="3099"/>
    <cellStyle name="_Приложение 02 русс на 16.04.2009 г. 1 сессия_Приложение рус_ноябрь РБ_Приложение_2010-2012 рус март_Анализ 6.03.2011г." xfId="3100"/>
    <cellStyle name="_Приложение 02 русс на 16.04.2009 г. 1 сессия_Приложение рус_ноябрь РБ_Приложение_2010-2012 рус март_Анализ 9.03.2011г." xfId="3101"/>
    <cellStyle name="_Приложение 02 русс на 16.04.2009 г. 1 сессия_Приложение рус_ноябрь РБ_Приложение_2010-2012 рус март_Анализ_Приложение_рус _2012-2014_29,30" xfId="3102"/>
    <cellStyle name="_Приложение 02 русс на 16.04.2009 г. 1 сессия_Приложение рус_ноябрь РБ_Приложение_2010-2012 рус март_Анализ_Приложение_рус _2012-2014_29,30 2" xfId="7758"/>
    <cellStyle name="_Приложение 02 русс на 16.04.2009 г. 1 сессия_Приложение рус_ноябрь РБ_Приложение_2010-2012 рус март_Пр 4     11.05.11. ИКС" xfId="3103"/>
    <cellStyle name="_Приложение 02 русс на 16.04.2009 г. 1 сессия_Приложение рус_ноябрь РБ_Приложение_2010-2012 рус март_Пр 4     11.05.11. ИКС 2" xfId="7759"/>
    <cellStyle name="_Приложение 02 русс на 16.04.2009 г. 1 сессия_Приложение рус_ноябрь РБ_Приложение_2010-2012 рус март_Пр 4     11.05.11. ИКС_Приложение_рус _2012-2014_29,30" xfId="3104"/>
    <cellStyle name="_Приложение 02 русс на 16.04.2009 г. 1 сессия_Приложение рус_ноябрь РБ_Приложение_2010-2012 рус март_Пр 4     11.05.11. ИКС_Приложение_рус _2012-2014_29,30 2" xfId="7760"/>
    <cellStyle name="_Приложение 02 русс на 16.04.2009 г. 1 сессия_Приложение рус_ноябрь РБ_Приложение_2010-2012 рус март_Приложение 4 русс,каз 16.03.11. посл" xfId="3105"/>
    <cellStyle name="_Приложение 02 русс на 16.04.2009 г. 1 сессия_Приложение рус_ноябрь РБ_Приложение_2010-2012 рус март_Приложение 4 русс,каз 16.03.11. посл 2" xfId="7761"/>
    <cellStyle name="_Приложение 02 русс на 16.04.2009 г. 1 сессия_Приложение рус_ноябрь РБ_Приложение_2010-2012 рус март_Приложение 4 русс,каз 16.03.11. посл_Приложение_рус _2012-2014_29,30" xfId="3106"/>
    <cellStyle name="_Приложение 02 русс на 16.04.2009 г. 1 сессия_Приложение рус_ноябрь РБ_Приложение_2010-2012 рус март_Приложение 4 русс,каз 16.03.11. посл_Приложение_рус _2012-2014_29,30 2" xfId="7762"/>
    <cellStyle name="_Приложение 02 русс на 16.04.2009 г. 1 сессия_Приложение рус_ноябрь РБ_Приложение_2010-2012 рус март_Приложение_2010-2012 рус 04.08.10" xfId="3107"/>
    <cellStyle name="_Приложение 02 русс на 16.04.2009 г. 1 сессия_Приложение рус_ноябрь РБ_Приложение_2010-2012 рус март_Приложение_2010-2012 рус 04.08.10 2" xfId="7763"/>
    <cellStyle name="_Приложение 02 русс на 16.04.2009 г. 1 сессия_Приложение рус_ноябрь РБ_Приложение_2010-2012 рус март_Приложение_2010-2012 рус 04.08.10_Анализ" xfId="3108"/>
    <cellStyle name="_Приложение 02 русс на 16.04.2009 г. 1 сессия_Приложение рус_ноябрь РБ_Приложение_2010-2012 рус март_Приложение_2010-2012 рус 04.08.10_Анализ 2" xfId="7764"/>
    <cellStyle name="_Приложение 02 русс на 16.04.2009 г. 1 сессия_Приложение рус_ноябрь РБ_Приложение_2010-2012 рус март_Приложение_2010-2012 рус 04.08.10_Анализ 3.03.2011г." xfId="3109"/>
    <cellStyle name="_Приложение 02 русс на 16.04.2009 г. 1 сессия_Приложение рус_ноябрь РБ_Приложение_2010-2012 рус март_Приложение_2010-2012 рус 04.08.10_Анализ 6.03.2011г." xfId="3110"/>
    <cellStyle name="_Приложение 02 русс на 16.04.2009 г. 1 сессия_Приложение рус_ноябрь РБ_Приложение_2010-2012 рус март_Приложение_2010-2012 рус 04.08.10_Анализ 9.03.2011г." xfId="3111"/>
    <cellStyle name="_Приложение 02 русс на 16.04.2009 г. 1 сессия_Приложение рус_ноябрь РБ_Приложение_2010-2012 рус март_Приложение_2010-2012 рус 04.08.10_Анализ_Приложение_рус _2012-2014_29,30" xfId="3112"/>
    <cellStyle name="_Приложение 02 русс на 16.04.2009 г. 1 сессия_Приложение рус_ноябрь РБ_Приложение_2010-2012 рус март_Приложение_2010-2012 рус 04.08.10_Анализ_Приложение_рус _2012-2014_29,30 2" xfId="7765"/>
    <cellStyle name="_Приложение 02 русс на 16.04.2009 г. 1 сессия_Приложение рус_ноябрь РБ_Приложение_2010-2012 рус март_Приложение_2010-2012 рус 04.08.10_Пр 4     11.05.11. ИКС" xfId="3113"/>
    <cellStyle name="_Приложение 02 русс на 16.04.2009 г. 1 сессия_Приложение рус_ноябрь РБ_Приложение_2010-2012 рус март_Приложение_2010-2012 рус 04.08.10_Пр 4     11.05.11. ИКС 2" xfId="7766"/>
    <cellStyle name="_Приложение 02 русс на 16.04.2009 г. 1 сессия_Приложение рус_ноябрь РБ_Приложение_2010-2012 рус март_Приложение_2010-2012 рус 04.08.10_Пр 4     11.05.11. ИКС_Приложение_рус _2012-2014_29,30" xfId="3114"/>
    <cellStyle name="_Приложение 02 русс на 16.04.2009 г. 1 сессия_Приложение рус_ноябрь РБ_Приложение_2010-2012 рус март_Приложение_2010-2012 рус 04.08.10_Пр 4     11.05.11. ИКС_Приложение_рус _2012-2014_29,30 2" xfId="7767"/>
    <cellStyle name="_Приложение 02 русс на 16.04.2009 г. 1 сессия_Приложение рус_ноябрь РБ_Приложение_2010-2012 рус март_Приложение_2010-2012 рус 04.08.10_Приложение 4 русс,каз 16.03.11. посл" xfId="3115"/>
    <cellStyle name="_Приложение 02 русс на 16.04.2009 г. 1 сессия_Приложение рус_ноябрь РБ_Приложение_2010-2012 рус март_Приложение_2010-2012 рус 04.08.10_Приложение 4 русс,каз 16.03.11. посл 2" xfId="7768"/>
    <cellStyle name="_Приложение 02 русс на 16.04.2009 г. 1 сессия_Приложение рус_ноябрь РБ_Приложение_2010-2012 рус март_Приложение_2010-2012 рус 04.08.10_Приложение 4 русс,каз 16.03.11. посл_Приложение_рус _2012-2014_29,30" xfId="3116"/>
    <cellStyle name="_Приложение 02 русс на 16.04.2009 г. 1 сессия_Приложение рус_ноябрь РБ_Приложение_2010-2012 рус март_Приложение_2010-2012 рус 04.08.10_Приложение 4 русс,каз 16.03.11. посл_Приложение_рус _2012-2014_29,30 2" xfId="7769"/>
    <cellStyle name="_Приложение 02 русс на 16.04.2009 г. 1 сессия_Приложение рус_ноябрь РБ_Приложение_2010-2012 рус март_Приложение_2010-2012 рус 04.08.10_Приложение_реал_рус 2011-2013 Уточнение" xfId="3117"/>
    <cellStyle name="_Приложение 02 русс на 16.04.2009 г. 1 сессия_Приложение рус_ноябрь РБ_Приложение_2010-2012 рус март_Приложение_2010-2012 рус 04.08.10_Приложение_реал_рус 2011-2013 Уточнение 2" xfId="7770"/>
    <cellStyle name="_Приложение 02 русс на 16.04.2009 г. 1 сессия_Приложение рус_ноябрь РБ_Приложение_2010-2012 рус март_Приложение_2010-2012 рус 04.08.10_Приложение_реал_рус 2011-2013 Уточнение_Приложение_рус _2012-2014_29,30" xfId="3118"/>
    <cellStyle name="_Приложение 02 русс на 16.04.2009 г. 1 сессия_Приложение рус_ноябрь РБ_Приложение_2010-2012 рус март_Приложение_2010-2012 рус 04.08.10_Приложение_реал_рус 2011-2013 Уточнение_Приложение_рус _2012-2014_29,30 2" xfId="7771"/>
    <cellStyle name="_Приложение 02 русс на 16.04.2009 г. 1 сессия_Приложение рус_ноябрь РБ_Приложение_2010-2012 рус март_Приложение_2010-2012 рус 04.08.10_Приложение_рус _2012-2014_29,30" xfId="3119"/>
    <cellStyle name="_Приложение 02 русс на 16.04.2009 г. 1 сессия_Приложение рус_ноябрь РБ_Приложение_2010-2012 рус март_Приложение_2010-2012 рус 04.08.10_Приложение_рус _2012-2014_29,30 2" xfId="7772"/>
    <cellStyle name="_Приложение 02 русс на 16.04.2009 г. 1 сессия_Приложение рус_ноябрь РБ_Приложение_2010-2012 рус март_Приложение_2010-2012 рус 04.08.10_приложения 2012 рус" xfId="3120"/>
    <cellStyle name="_Приложение 02 русс на 16.04.2009 г. 1 сессия_Приложение рус_ноябрь РБ_Приложение_2010-2012 рус март_Приложение_2010-2012 рус 04.08.10_приложения 2012 рус 2" xfId="7773"/>
    <cellStyle name="_Приложение 02 русс на 16.04.2009 г. 1 сессия_Приложение рус_ноябрь РБ_Приложение_2010-2012 рус март_Приложение_пост_рус_авг" xfId="3121"/>
    <cellStyle name="_Приложение 02 русс на 16.04.2009 г. 1 сессия_Приложение рус_ноябрь РБ_Приложение_2010-2012 рус март_Приложение_пост_рус_авг 2" xfId="7774"/>
    <cellStyle name="_Приложение 02 русс на 16.04.2009 г. 1 сессия_Приложение рус_ноябрь РБ_Приложение_2010-2012 рус март_Приложение_пост_рус_авг_Анализ" xfId="3122"/>
    <cellStyle name="_Приложение 02 русс на 16.04.2009 г. 1 сессия_Приложение рус_ноябрь РБ_Приложение_2010-2012 рус март_Приложение_пост_рус_авг_Анализ 2" xfId="7775"/>
    <cellStyle name="_Приложение 02 русс на 16.04.2009 г. 1 сессия_Приложение рус_ноябрь РБ_Приложение_2010-2012 рус март_Приложение_пост_рус_авг_Анализ 3.03.2011г." xfId="3123"/>
    <cellStyle name="_Приложение 02 русс на 16.04.2009 г. 1 сессия_Приложение рус_ноябрь РБ_Приложение_2010-2012 рус март_Приложение_пост_рус_авг_Анализ 6.03.2011г." xfId="3124"/>
    <cellStyle name="_Приложение 02 русс на 16.04.2009 г. 1 сессия_Приложение рус_ноябрь РБ_Приложение_2010-2012 рус март_Приложение_пост_рус_авг_Анализ 9.03.2011г." xfId="3125"/>
    <cellStyle name="_Приложение 02 русс на 16.04.2009 г. 1 сессия_Приложение рус_ноябрь РБ_Приложение_2010-2012 рус март_Приложение_пост_рус_авг_Анализ_Приложение_рус _2012-2014_29,30" xfId="3126"/>
    <cellStyle name="_Приложение 02 русс на 16.04.2009 г. 1 сессия_Приложение рус_ноябрь РБ_Приложение_2010-2012 рус март_Приложение_пост_рус_авг_Анализ_Приложение_рус _2012-2014_29,30 2" xfId="7776"/>
    <cellStyle name="_Приложение 02 русс на 16.04.2009 г. 1 сессия_Приложение рус_ноябрь РБ_Приложение_2010-2012 рус март_Приложение_пост_рус_авг_Пр 4     11.05.11. ИКС" xfId="3127"/>
    <cellStyle name="_Приложение 02 русс на 16.04.2009 г. 1 сессия_Приложение рус_ноябрь РБ_Приложение_2010-2012 рус март_Приложение_пост_рус_авг_Пр 4     11.05.11. ИКС 2" xfId="7777"/>
    <cellStyle name="_Приложение 02 русс на 16.04.2009 г. 1 сессия_Приложение рус_ноябрь РБ_Приложение_2010-2012 рус март_Приложение_пост_рус_авг_Пр 4     11.05.11. ИКС_Приложение_рус _2012-2014_29,30" xfId="3128"/>
    <cellStyle name="_Приложение 02 русс на 16.04.2009 г. 1 сессия_Приложение рус_ноябрь РБ_Приложение_2010-2012 рус март_Приложение_пост_рус_авг_Пр 4     11.05.11. ИКС_Приложение_рус _2012-2014_29,30 2" xfId="7778"/>
    <cellStyle name="_Приложение 02 русс на 16.04.2009 г. 1 сессия_Приложение рус_ноябрь РБ_Приложение_2010-2012 рус март_Приложение_пост_рус_авг_Приложение 4 русс,каз 16.03.11. посл" xfId="3129"/>
    <cellStyle name="_Приложение 02 русс на 16.04.2009 г. 1 сессия_Приложение рус_ноябрь РБ_Приложение_2010-2012 рус март_Приложение_пост_рус_авг_Приложение 4 русс,каз 16.03.11. посл 2" xfId="7779"/>
    <cellStyle name="_Приложение 02 русс на 16.04.2009 г. 1 сессия_Приложение рус_ноябрь РБ_Приложение_2010-2012 рус март_Приложение_пост_рус_авг_Приложение 4 русс,каз 16.03.11. посл_Приложение_рус _2012-2014_29,30" xfId="3130"/>
    <cellStyle name="_Приложение 02 русс на 16.04.2009 г. 1 сессия_Приложение рус_ноябрь РБ_Приложение_2010-2012 рус март_Приложение_пост_рус_авг_Приложение 4 русс,каз 16.03.11. посл_Приложение_рус _2012-2014_29,30 2" xfId="7780"/>
    <cellStyle name="_Приложение 02 русс на 16.04.2009 г. 1 сессия_Приложение рус_ноябрь РБ_Приложение_2010-2012 рус март_Приложение_пост_рус_авг_Приложение_реал_рус 2011-2013 Уточнение" xfId="3131"/>
    <cellStyle name="_Приложение 02 русс на 16.04.2009 г. 1 сессия_Приложение рус_ноябрь РБ_Приложение_2010-2012 рус март_Приложение_пост_рус_авг_Приложение_реал_рус 2011-2013 Уточнение 2" xfId="7781"/>
    <cellStyle name="_Приложение 02 русс на 16.04.2009 г. 1 сессия_Приложение рус_ноябрь РБ_Приложение_2010-2012 рус март_Приложение_пост_рус_авг_Приложение_реал_рус 2011-2013 Уточнение_Приложение_рус _2012-2014_29,30" xfId="3132"/>
    <cellStyle name="_Приложение 02 русс на 16.04.2009 г. 1 сессия_Приложение рус_ноябрь РБ_Приложение_2010-2012 рус март_Приложение_пост_рус_авг_Приложение_реал_рус 2011-2013 Уточнение_Приложение_рус _2012-2014_29,30 2" xfId="7782"/>
    <cellStyle name="_Приложение 02 русс на 16.04.2009 г. 1 сессия_Приложение рус_ноябрь РБ_Приложение_2010-2012 рус март_Приложение_пост_рус_авг_Приложение_рус _2012-2014_29,30" xfId="3133"/>
    <cellStyle name="_Приложение 02 русс на 16.04.2009 г. 1 сессия_Приложение рус_ноябрь РБ_Приложение_2010-2012 рус март_Приложение_пост_рус_авг_Приложение_рус _2012-2014_29,30 2" xfId="7783"/>
    <cellStyle name="_Приложение 02 русс на 16.04.2009 г. 1 сессия_Приложение рус_ноябрь РБ_Приложение_2010-2012 рус март_Приложение_пост_рус_авг_приложения 2012 рус" xfId="3134"/>
    <cellStyle name="_Приложение 02 русс на 16.04.2009 г. 1 сессия_Приложение рус_ноябрь РБ_Приложение_2010-2012 рус март_Приложение_пост_рус_авг_приложения 2012 рус 2" xfId="7784"/>
    <cellStyle name="_Приложение 02 русс на 16.04.2009 г. 1 сессия_Приложение рус_ноябрь РБ_Приложение_2010-2012 рус март_Приложение_реал_рус 2011-2013 Уточнение" xfId="3135"/>
    <cellStyle name="_Приложение 02 русс на 16.04.2009 г. 1 сессия_Приложение рус_ноябрь РБ_Приложение_2010-2012 рус март_Приложение_реал_рус 2011-2013 Уточнение 2" xfId="7785"/>
    <cellStyle name="_Приложение 02 русс на 16.04.2009 г. 1 сессия_Приложение рус_ноябрь РБ_Приложение_2010-2012 рус март_Приложение_реал_рус 2011-2013 Уточнение_Приложение_рус _2012-2014_29,30" xfId="3136"/>
    <cellStyle name="_Приложение 02 русс на 16.04.2009 г. 1 сессия_Приложение рус_ноябрь РБ_Приложение_2010-2012 рус март_Приложение_реал_рус 2011-2013 Уточнение_Приложение_рус _2012-2014_29,30 2" xfId="7786"/>
    <cellStyle name="_Приложение 02 русс на 16.04.2009 г. 1 сессия_Приложение рус_ноябрь РБ_Приложение_2010-2012 рус март_Приложение_рус _2012-2014_29,30" xfId="3137"/>
    <cellStyle name="_Приложение 02 русс на 16.04.2009 г. 1 сессия_Приложение рус_ноябрь РБ_Приложение_2010-2012 рус март_Приложение_рус _2012-2014_29,30 2" xfId="7787"/>
    <cellStyle name="_Приложение 02 русс на 16.04.2009 г. 1 сессия_Приложение рус_ноябрь РБ_Приложение_2010-2012 рус март_приложения 2012 рус" xfId="3138"/>
    <cellStyle name="_Приложение 02 русс на 16.04.2009 г. 1 сессия_Приложение рус_ноябрь РБ_Приложение_2010-2012 рус март_приложения 2012 рус 2" xfId="7788"/>
    <cellStyle name="_Приложение 02 русс на 16.04.2009 г. 1 сессия_Приложение рус_ноябрь РБ_Приложение_пост_каз_авг" xfId="3139"/>
    <cellStyle name="_Приложение 02 русс на 16.04.2009 г. 1 сессия_Приложение рус_ноябрь РБ_Приложение_пост_каз_авг 2" xfId="7789"/>
    <cellStyle name="_Приложение 02 русс на 16.04.2009 г. 1 сессия_Приложение рус_ноябрь РБ_Приложение_пост_каз_авг_Анализ" xfId="3140"/>
    <cellStyle name="_Приложение 02 русс на 16.04.2009 г. 1 сессия_Приложение рус_ноябрь РБ_Приложение_пост_каз_авг_Анализ 2" xfId="7790"/>
    <cellStyle name="_Приложение 02 русс на 16.04.2009 г. 1 сессия_Приложение рус_ноябрь РБ_Приложение_пост_каз_авг_Анализ 3.03.2011г." xfId="3141"/>
    <cellStyle name="_Приложение 02 русс на 16.04.2009 г. 1 сессия_Приложение рус_ноябрь РБ_Приложение_пост_каз_авг_Анализ 6.03.2011г." xfId="3142"/>
    <cellStyle name="_Приложение 02 русс на 16.04.2009 г. 1 сессия_Приложение рус_ноябрь РБ_Приложение_пост_каз_авг_Анализ 9.03.2011г." xfId="3143"/>
    <cellStyle name="_Приложение 02 русс на 16.04.2009 г. 1 сессия_Приложение рус_ноябрь РБ_Приложение_пост_каз_авг_Анализ_Приложение_рус _2012-2014_29,30" xfId="3144"/>
    <cellStyle name="_Приложение 02 русс на 16.04.2009 г. 1 сессия_Приложение рус_ноябрь РБ_Приложение_пост_каз_авг_Анализ_Приложение_рус _2012-2014_29,30 2" xfId="7791"/>
    <cellStyle name="_Приложение 02 русс на 16.04.2009 г. 1 сессия_Приложение рус_ноябрь РБ_Приложение_пост_каз_авг_Пр 4     11.05.11. ИКС" xfId="3145"/>
    <cellStyle name="_Приложение 02 русс на 16.04.2009 г. 1 сессия_Приложение рус_ноябрь РБ_Приложение_пост_каз_авг_Пр 4     11.05.11. ИКС 2" xfId="7792"/>
    <cellStyle name="_Приложение 02 русс на 16.04.2009 г. 1 сессия_Приложение рус_ноябрь РБ_Приложение_пост_каз_авг_Пр 4     11.05.11. ИКС_Приложение_рус _2012-2014_29,30" xfId="3146"/>
    <cellStyle name="_Приложение 02 русс на 16.04.2009 г. 1 сессия_Приложение рус_ноябрь РБ_Приложение_пост_каз_авг_Пр 4     11.05.11. ИКС_Приложение_рус _2012-2014_29,30 2" xfId="7793"/>
    <cellStyle name="_Приложение 02 русс на 16.04.2009 г. 1 сессия_Приложение рус_ноябрь РБ_Приложение_пост_каз_авг_Приложение 4 русс,каз 16.03.11. посл" xfId="3147"/>
    <cellStyle name="_Приложение 02 русс на 16.04.2009 г. 1 сессия_Приложение рус_ноябрь РБ_Приложение_пост_каз_авг_Приложение 4 русс,каз 16.03.11. посл 2" xfId="7794"/>
    <cellStyle name="_Приложение 02 русс на 16.04.2009 г. 1 сессия_Приложение рус_ноябрь РБ_Приложение_пост_каз_авг_Приложение 4 русс,каз 16.03.11. посл_Приложение_рус _2012-2014_29,30" xfId="3148"/>
    <cellStyle name="_Приложение 02 русс на 16.04.2009 г. 1 сессия_Приложение рус_ноябрь РБ_Приложение_пост_каз_авг_Приложение 4 русс,каз 16.03.11. посл_Приложение_рус _2012-2014_29,30 2" xfId="7795"/>
    <cellStyle name="_Приложение 02 русс на 16.04.2009 г. 1 сессия_Приложение рус_ноябрь РБ_Приложение_пост_каз_авг_Приложение_реал_рус 2011-2013 Уточнение" xfId="3149"/>
    <cellStyle name="_Приложение 02 русс на 16.04.2009 г. 1 сессия_Приложение рус_ноябрь РБ_Приложение_пост_каз_авг_Приложение_реал_рус 2011-2013 Уточнение 2" xfId="7796"/>
    <cellStyle name="_Приложение 02 русс на 16.04.2009 г. 1 сессия_Приложение рус_ноябрь РБ_Приложение_пост_каз_авг_Приложение_реал_рус 2011-2013 Уточнение_Приложение_рус _2012-2014_29,30" xfId="3150"/>
    <cellStyle name="_Приложение 02 русс на 16.04.2009 г. 1 сессия_Приложение рус_ноябрь РБ_Приложение_пост_каз_авг_Приложение_реал_рус 2011-2013 Уточнение_Приложение_рус _2012-2014_29,30 2" xfId="7797"/>
    <cellStyle name="_Приложение 02 русс на 16.04.2009 г. 1 сессия_Приложение рус_ноябрь РБ_Приложение_пост_каз_авг_Приложение_рус _2012-2014_29,30" xfId="3151"/>
    <cellStyle name="_Приложение 02 русс на 16.04.2009 г. 1 сессия_Приложение рус_ноябрь РБ_Приложение_пост_каз_авг_Приложение_рус _2012-2014_29,30 2" xfId="7798"/>
    <cellStyle name="_Приложение 02 русс на 16.04.2009 г. 1 сессия_Приложение рус_ноябрь РБ_Приложение_пост_каз_авг_приложения 2012 рус" xfId="3152"/>
    <cellStyle name="_Приложение 02 русс на 16.04.2009 г. 1 сессия_Приложение рус_ноябрь РБ_Приложение_пост_каз_авг_приложения 2012 рус 2" xfId="7799"/>
    <cellStyle name="_Приложение 02 русс на 16.04.2009 г. 1 сессия_Приложение рус_ноябрь РБ_Приложение_пост_рус_авг" xfId="3153"/>
    <cellStyle name="_Приложение 02 русс на 16.04.2009 г. 1 сессия_Приложение рус_ноябрь РБ_Приложение_пост_рус_авг 2" xfId="7800"/>
    <cellStyle name="_Приложение 02 русс на 16.04.2009 г. 1 сессия_Приложение рус_ноябрь РБ_Приложение_пост_рус_авг_Анализ" xfId="3154"/>
    <cellStyle name="_Приложение 02 русс на 16.04.2009 г. 1 сессия_Приложение рус_ноябрь РБ_Приложение_пост_рус_авг_Анализ 2" xfId="7801"/>
    <cellStyle name="_Приложение 02 русс на 16.04.2009 г. 1 сессия_Приложение рус_ноябрь РБ_Приложение_пост_рус_авг_Анализ 3.03.2011г." xfId="3155"/>
    <cellStyle name="_Приложение 02 русс на 16.04.2009 г. 1 сессия_Приложение рус_ноябрь РБ_Приложение_пост_рус_авг_Анализ 6.03.2011г." xfId="3156"/>
    <cellStyle name="_Приложение 02 русс на 16.04.2009 г. 1 сессия_Приложение рус_ноябрь РБ_Приложение_пост_рус_авг_Анализ 9.03.2011г." xfId="3157"/>
    <cellStyle name="_Приложение 02 русс на 16.04.2009 г. 1 сессия_Приложение рус_ноябрь РБ_Приложение_пост_рус_авг_Анализ_Приложение_рус _2012-2014_29,30" xfId="3158"/>
    <cellStyle name="_Приложение 02 русс на 16.04.2009 г. 1 сессия_Приложение рус_ноябрь РБ_Приложение_пост_рус_авг_Анализ_Приложение_рус _2012-2014_29,30 2" xfId="7802"/>
    <cellStyle name="_Приложение 02 русс на 16.04.2009 г. 1 сессия_Приложение рус_ноябрь РБ_Приложение_пост_рус_авг_Пр 4     11.05.11. ИКС" xfId="3159"/>
    <cellStyle name="_Приложение 02 русс на 16.04.2009 г. 1 сессия_Приложение рус_ноябрь РБ_Приложение_пост_рус_авг_Пр 4     11.05.11. ИКС 2" xfId="7803"/>
    <cellStyle name="_Приложение 02 русс на 16.04.2009 г. 1 сессия_Приложение рус_ноябрь РБ_Приложение_пост_рус_авг_Пр 4     11.05.11. ИКС_Приложение_рус _2012-2014_29,30" xfId="3160"/>
    <cellStyle name="_Приложение 02 русс на 16.04.2009 г. 1 сессия_Приложение рус_ноябрь РБ_Приложение_пост_рус_авг_Пр 4     11.05.11. ИКС_Приложение_рус _2012-2014_29,30 2" xfId="7804"/>
    <cellStyle name="_Приложение 02 русс на 16.04.2009 г. 1 сессия_Приложение рус_ноябрь РБ_Приложение_пост_рус_авг_Приложение 4 русс,каз 16.03.11. посл" xfId="3161"/>
    <cellStyle name="_Приложение 02 русс на 16.04.2009 г. 1 сессия_Приложение рус_ноябрь РБ_Приложение_пост_рус_авг_Приложение 4 русс,каз 16.03.11. посл 2" xfId="7805"/>
    <cellStyle name="_Приложение 02 русс на 16.04.2009 г. 1 сессия_Приложение рус_ноябрь РБ_Приложение_пост_рус_авг_Приложение 4 русс,каз 16.03.11. посл_Приложение_рус _2012-2014_29,30" xfId="3162"/>
    <cellStyle name="_Приложение 02 русс на 16.04.2009 г. 1 сессия_Приложение рус_ноябрь РБ_Приложение_пост_рус_авг_Приложение 4 русс,каз 16.03.11. посл_Приложение_рус _2012-2014_29,30 2" xfId="7806"/>
    <cellStyle name="_Приложение 02 русс на 16.04.2009 г. 1 сессия_Приложение рус_ноябрь РБ_Приложение_пост_рус_авг_Приложение_реал_рус 2011-2013 Уточнение" xfId="3163"/>
    <cellStyle name="_Приложение 02 русс на 16.04.2009 г. 1 сессия_Приложение рус_ноябрь РБ_Приложение_пост_рус_авг_Приложение_реал_рус 2011-2013 Уточнение 2" xfId="7807"/>
    <cellStyle name="_Приложение 02 русс на 16.04.2009 г. 1 сессия_Приложение рус_ноябрь РБ_Приложение_пост_рус_авг_Приложение_реал_рус 2011-2013 Уточнение_Приложение_рус _2012-2014_29,30" xfId="3164"/>
    <cellStyle name="_Приложение 02 русс на 16.04.2009 г. 1 сессия_Приложение рус_ноябрь РБ_Приложение_пост_рус_авг_Приложение_реал_рус 2011-2013 Уточнение_Приложение_рус _2012-2014_29,30 2" xfId="7808"/>
    <cellStyle name="_Приложение 02 русс на 16.04.2009 г. 1 сессия_Приложение рус_ноябрь РБ_Приложение_пост_рус_авг_Приложение_рус _2012-2014_29,30" xfId="3165"/>
    <cellStyle name="_Приложение 02 русс на 16.04.2009 г. 1 сессия_Приложение рус_ноябрь РБ_Приложение_пост_рус_авг_Приложение_рус _2012-2014_29,30 2" xfId="7809"/>
    <cellStyle name="_Приложение 02 русс на 16.04.2009 г. 1 сессия_Приложение рус_ноябрь РБ_Приложение_пост_рус_авг_приложения 2012 рус" xfId="3166"/>
    <cellStyle name="_Приложение 02 русс на 16.04.2009 г. 1 сессия_Приложение рус_ноябрь РБ_Приложение_пост_рус_авг_приложения 2012 рус 2" xfId="7810"/>
    <cellStyle name="_Приложение 02 русс на 16.04.2009 г. 1 сессия_Приложение рус_ноябрь РБ_Приложение_реал_рус 2011-2013 Уточнение" xfId="3167"/>
    <cellStyle name="_Приложение 02 русс на 16.04.2009 г. 1 сессия_Приложение рус_ноябрь РБ_Приложение_реал_рус 2011-2013 Уточнение 2" xfId="7811"/>
    <cellStyle name="_Приложение 02 русс на 16.04.2009 г. 1 сессия_Приложение рус_ноябрь РБ_Приложение_реал_рус 2011-2013 Уточнение_Приложение_рус _2012-2014_29,30" xfId="3168"/>
    <cellStyle name="_Приложение 02 русс на 16.04.2009 г. 1 сессия_Приложение рус_ноябрь РБ_Приложение_реал_рус 2011-2013 Уточнение_Приложение_рус _2012-2014_29,30 2" xfId="7812"/>
    <cellStyle name="_Приложение 02 русс на 16.04.2009 г. 1 сессия_Приложение рус_ноябрь РБ_Приложение_рус _2012-2014_29,30" xfId="3169"/>
    <cellStyle name="_Приложение 02 русс на 16.04.2009 г. 1 сессия_Приложение рус_ноябрь РБ_Приложение_рус _2012-2014_29,30 2" xfId="7813"/>
    <cellStyle name="_Приложение 02 русс на 16.04.2009 г. 1 сессия_Приложение рус_ноябрь РБ_приложения 2012 рус" xfId="3170"/>
    <cellStyle name="_Приложение 02 русс на 16.04.2009 г. 1 сессия_Приложение рус_ноябрь РБ_приложения 2012 рус 2" xfId="7814"/>
    <cellStyle name="_Приложение 02 русс на 16.04.2009 г. 1 сессия_Приложение_2010-2012 рус  КОРРЕКТИРОВКА" xfId="3171"/>
    <cellStyle name="_Приложение 02 русс на 16.04.2009 г. 1 сессия_Приложение_2010-2012 рус  КОРРЕКТИРОВКА 2" xfId="7815"/>
    <cellStyle name="_Приложение 02 русс на 16.04.2009 г. 1 сессия_Приложение_2010-2012 рус  КОРРЕКТИРОВКА_Анализ" xfId="3172"/>
    <cellStyle name="_Приложение 02 русс на 16.04.2009 г. 1 сессия_Приложение_2010-2012 рус  КОРРЕКТИРОВКА_Анализ 2" xfId="7816"/>
    <cellStyle name="_Приложение 02 русс на 16.04.2009 г. 1 сессия_Приложение_2010-2012 рус  КОРРЕКТИРОВКА_Анализ 3.03.2011г." xfId="3173"/>
    <cellStyle name="_Приложение 02 русс на 16.04.2009 г. 1 сессия_Приложение_2010-2012 рус  КОРРЕКТИРОВКА_Анализ 6.03.2011г." xfId="3174"/>
    <cellStyle name="_Приложение 02 русс на 16.04.2009 г. 1 сессия_Приложение_2010-2012 рус  КОРРЕКТИРОВКА_Анализ 9.03.2011г." xfId="3175"/>
    <cellStyle name="_Приложение 02 русс на 16.04.2009 г. 1 сессия_Приложение_2010-2012 рус  КОРРЕКТИРОВКА_Анализ_Приложение_рус _2012-2014_29,30" xfId="3176"/>
    <cellStyle name="_Приложение 02 русс на 16.04.2009 г. 1 сессия_Приложение_2010-2012 рус  КОРРЕКТИРОВКА_Анализ_Приложение_рус _2012-2014_29,30 2" xfId="7817"/>
    <cellStyle name="_Приложение 02 русс на 16.04.2009 г. 1 сессия_Приложение_2010-2012 рус  КОРРЕКТИРОВКА_Пр 4     11.05.11. ИКС" xfId="3177"/>
    <cellStyle name="_Приложение 02 русс на 16.04.2009 г. 1 сессия_Приложение_2010-2012 рус  КОРРЕКТИРОВКА_Пр 4     11.05.11. ИКС 2" xfId="7818"/>
    <cellStyle name="_Приложение 02 русс на 16.04.2009 г. 1 сессия_Приложение_2010-2012 рус  КОРРЕКТИРОВКА_Пр 4     11.05.11. ИКС_Приложение_рус _2012-2014_29,30" xfId="3178"/>
    <cellStyle name="_Приложение 02 русс на 16.04.2009 г. 1 сессия_Приложение_2010-2012 рус  КОРРЕКТИРОВКА_Пр 4     11.05.11. ИКС_Приложение_рус _2012-2014_29,30 2" xfId="7819"/>
    <cellStyle name="_Приложение 02 русс на 16.04.2009 г. 1 сессия_Приложение_2010-2012 рус  КОРРЕКТИРОВКА_Приложение 4 русс,каз 16.03.11. посл" xfId="3179"/>
    <cellStyle name="_Приложение 02 русс на 16.04.2009 г. 1 сессия_Приложение_2010-2012 рус  КОРРЕКТИРОВКА_Приложение 4 русс,каз 16.03.11. посл 2" xfId="7820"/>
    <cellStyle name="_Приложение 02 русс на 16.04.2009 г. 1 сессия_Приложение_2010-2012 рус  КОРРЕКТИРОВКА_Приложение 4 русс,каз 16.03.11. посл_Приложение_рус _2012-2014_29,30" xfId="3180"/>
    <cellStyle name="_Приложение 02 русс на 16.04.2009 г. 1 сессия_Приложение_2010-2012 рус  КОРРЕКТИРОВКА_Приложение 4 русс,каз 16.03.11. посл_Приложение_рус _2012-2014_29,30 2" xfId="7821"/>
    <cellStyle name="_Приложение 02 русс на 16.04.2009 г. 1 сессия_Приложение_2010-2012 рус  КОРРЕКТИРОВКА_Приложение_2010-2012 рус 04.08.10" xfId="3181"/>
    <cellStyle name="_Приложение 02 русс на 16.04.2009 г. 1 сессия_Приложение_2010-2012 рус  КОРРЕКТИРОВКА_Приложение_2010-2012 рус 04.08.10 2" xfId="7822"/>
    <cellStyle name="_Приложение 02 русс на 16.04.2009 г. 1 сессия_Приложение_2010-2012 рус  КОРРЕКТИРОВКА_Приложение_2010-2012 рус 04.08.10_Анализ" xfId="3182"/>
    <cellStyle name="_Приложение 02 русс на 16.04.2009 г. 1 сессия_Приложение_2010-2012 рус  КОРРЕКТИРОВКА_Приложение_2010-2012 рус 04.08.10_Анализ 2" xfId="7823"/>
    <cellStyle name="_Приложение 02 русс на 16.04.2009 г. 1 сессия_Приложение_2010-2012 рус  КОРРЕКТИРОВКА_Приложение_2010-2012 рус 04.08.10_Анализ 3.03.2011г." xfId="3183"/>
    <cellStyle name="_Приложение 02 русс на 16.04.2009 г. 1 сессия_Приложение_2010-2012 рус  КОРРЕКТИРОВКА_Приложение_2010-2012 рус 04.08.10_Анализ 6.03.2011г." xfId="3184"/>
    <cellStyle name="_Приложение 02 русс на 16.04.2009 г. 1 сессия_Приложение_2010-2012 рус  КОРРЕКТИРОВКА_Приложение_2010-2012 рус 04.08.10_Анализ 9.03.2011г." xfId="3185"/>
    <cellStyle name="_Приложение 02 русс на 16.04.2009 г. 1 сессия_Приложение_2010-2012 рус  КОРРЕКТИРОВКА_Приложение_2010-2012 рус 04.08.10_Анализ_Приложение_рус _2012-2014_29,30" xfId="3186"/>
    <cellStyle name="_Приложение 02 русс на 16.04.2009 г. 1 сессия_Приложение_2010-2012 рус  КОРРЕКТИРОВКА_Приложение_2010-2012 рус 04.08.10_Анализ_Приложение_рус _2012-2014_29,30 2" xfId="7824"/>
    <cellStyle name="_Приложение 02 русс на 16.04.2009 г. 1 сессия_Приложение_2010-2012 рус  КОРРЕКТИРОВКА_Приложение_2010-2012 рус 04.08.10_Пр 4     11.05.11. ИКС" xfId="3187"/>
    <cellStyle name="_Приложение 02 русс на 16.04.2009 г. 1 сессия_Приложение_2010-2012 рус  КОРРЕКТИРОВКА_Приложение_2010-2012 рус 04.08.10_Пр 4     11.05.11. ИКС 2" xfId="7825"/>
    <cellStyle name="_Приложение 02 русс на 16.04.2009 г. 1 сессия_Приложение_2010-2012 рус  КОРРЕКТИРОВКА_Приложение_2010-2012 рус 04.08.10_Пр 4     11.05.11. ИКС_Приложение_рус _2012-2014_29,30" xfId="3188"/>
    <cellStyle name="_Приложение 02 русс на 16.04.2009 г. 1 сессия_Приложение_2010-2012 рус  КОРРЕКТИРОВКА_Приложение_2010-2012 рус 04.08.10_Пр 4     11.05.11. ИКС_Приложение_рус _2012-2014_29,30 2" xfId="7826"/>
    <cellStyle name="_Приложение 02 русс на 16.04.2009 г. 1 сессия_Приложение_2010-2012 рус  КОРРЕКТИРОВКА_Приложение_2010-2012 рус 04.08.10_Приложение 4 русс,каз 16.03.11. посл" xfId="3189"/>
    <cellStyle name="_Приложение 02 русс на 16.04.2009 г. 1 сессия_Приложение_2010-2012 рус  КОРРЕКТИРОВКА_Приложение_2010-2012 рус 04.08.10_Приложение 4 русс,каз 16.03.11. посл 2" xfId="7827"/>
    <cellStyle name="_Приложение 02 русс на 16.04.2009 г. 1 сессия_Приложение_2010-2012 рус  КОРРЕКТИРОВКА_Приложение_2010-2012 рус 04.08.10_Приложение 4 русс,каз 16.03.11. посл_Приложение_рус _2012-2014_29,30" xfId="3190"/>
    <cellStyle name="_Приложение 02 русс на 16.04.2009 г. 1 сессия_Приложение_2010-2012 рус  КОРРЕКТИРОВКА_Приложение_2010-2012 рус 04.08.10_Приложение 4 русс,каз 16.03.11. посл_Приложение_рус _2012-2014_29,30 2" xfId="7828"/>
    <cellStyle name="_Приложение 02 русс на 16.04.2009 г. 1 сессия_Приложение_2010-2012 рус  КОРРЕКТИРОВКА_Приложение_2010-2012 рус 04.08.10_Приложение_реал_рус 2011-2013 Уточнение" xfId="3191"/>
    <cellStyle name="_Приложение 02 русс на 16.04.2009 г. 1 сессия_Приложение_2010-2012 рус  КОРРЕКТИРОВКА_Приложение_2010-2012 рус 04.08.10_Приложение_реал_рус 2011-2013 Уточнение 2" xfId="7829"/>
    <cellStyle name="_Приложение 02 русс на 16.04.2009 г. 1 сессия_Приложение_2010-2012 рус  КОРРЕКТИРОВКА_Приложение_2010-2012 рус 04.08.10_Приложение_реал_рус 2011-2013 Уточнение_Приложение_рус _2012-2014_29,30" xfId="3192"/>
    <cellStyle name="_Приложение 02 русс на 16.04.2009 г. 1 сессия_Приложение_2010-2012 рус  КОРРЕКТИРОВКА_Приложение_2010-2012 рус 04.08.10_Приложение_реал_рус 2011-2013 Уточнение_Приложение_рус _2012-2014_29,30 2" xfId="7830"/>
    <cellStyle name="_Приложение 02 русс на 16.04.2009 г. 1 сессия_Приложение_2010-2012 рус  КОРРЕКТИРОВКА_Приложение_2010-2012 рус 04.08.10_Приложение_рус _2012-2014_29,30" xfId="3193"/>
    <cellStyle name="_Приложение 02 русс на 16.04.2009 г. 1 сессия_Приложение_2010-2012 рус  КОРРЕКТИРОВКА_Приложение_2010-2012 рус 04.08.10_Приложение_рус _2012-2014_29,30 2" xfId="7831"/>
    <cellStyle name="_Приложение 02 русс на 16.04.2009 г. 1 сессия_Приложение_2010-2012 рус  КОРРЕКТИРОВКА_Приложение_2010-2012 рус 04.08.10_приложения 2012 рус" xfId="3194"/>
    <cellStyle name="_Приложение 02 русс на 16.04.2009 г. 1 сессия_Приложение_2010-2012 рус  КОРРЕКТИРОВКА_Приложение_2010-2012 рус 04.08.10_приложения 2012 рус 2" xfId="7832"/>
    <cellStyle name="_Приложение 02 русс на 16.04.2009 г. 1 сессия_Приложение_2010-2012 рус  КОРРЕКТИРОВКА_Приложение_пост_рус_авг" xfId="3195"/>
    <cellStyle name="_Приложение 02 русс на 16.04.2009 г. 1 сессия_Приложение_2010-2012 рус  КОРРЕКТИРОВКА_Приложение_пост_рус_авг 2" xfId="7833"/>
    <cellStyle name="_Приложение 02 русс на 16.04.2009 г. 1 сессия_Приложение_2010-2012 рус  КОРРЕКТИРОВКА_Приложение_пост_рус_авг_Анализ" xfId="3196"/>
    <cellStyle name="_Приложение 02 русс на 16.04.2009 г. 1 сессия_Приложение_2010-2012 рус  КОРРЕКТИРОВКА_Приложение_пост_рус_авг_Анализ 2" xfId="7834"/>
    <cellStyle name="_Приложение 02 русс на 16.04.2009 г. 1 сессия_Приложение_2010-2012 рус  КОРРЕКТИРОВКА_Приложение_пост_рус_авг_Анализ 3.03.2011г." xfId="3197"/>
    <cellStyle name="_Приложение 02 русс на 16.04.2009 г. 1 сессия_Приложение_2010-2012 рус  КОРРЕКТИРОВКА_Приложение_пост_рус_авг_Анализ 6.03.2011г." xfId="3198"/>
    <cellStyle name="_Приложение 02 русс на 16.04.2009 г. 1 сессия_Приложение_2010-2012 рус  КОРРЕКТИРОВКА_Приложение_пост_рус_авг_Анализ 9.03.2011г." xfId="3199"/>
    <cellStyle name="_Приложение 02 русс на 16.04.2009 г. 1 сессия_Приложение_2010-2012 рус  КОРРЕКТИРОВКА_Приложение_пост_рус_авг_Анализ_Приложение_рус _2012-2014_29,30" xfId="3200"/>
    <cellStyle name="_Приложение 02 русс на 16.04.2009 г. 1 сессия_Приложение_2010-2012 рус  КОРРЕКТИРОВКА_Приложение_пост_рус_авг_Анализ_Приложение_рус _2012-2014_29,30 2" xfId="7835"/>
    <cellStyle name="_Приложение 02 русс на 16.04.2009 г. 1 сессия_Приложение_2010-2012 рус  КОРРЕКТИРОВКА_Приложение_пост_рус_авг_Пр 4     11.05.11. ИКС" xfId="3201"/>
    <cellStyle name="_Приложение 02 русс на 16.04.2009 г. 1 сессия_Приложение_2010-2012 рус  КОРРЕКТИРОВКА_Приложение_пост_рус_авг_Пр 4     11.05.11. ИКС 2" xfId="7836"/>
    <cellStyle name="_Приложение 02 русс на 16.04.2009 г. 1 сессия_Приложение_2010-2012 рус  КОРРЕКТИРОВКА_Приложение_пост_рус_авг_Пр 4     11.05.11. ИКС_Приложение_рус _2012-2014_29,30" xfId="3202"/>
    <cellStyle name="_Приложение 02 русс на 16.04.2009 г. 1 сессия_Приложение_2010-2012 рус  КОРРЕКТИРОВКА_Приложение_пост_рус_авг_Пр 4     11.05.11. ИКС_Приложение_рус _2012-2014_29,30 2" xfId="7837"/>
    <cellStyle name="_Приложение 02 русс на 16.04.2009 г. 1 сессия_Приложение_2010-2012 рус  КОРРЕКТИРОВКА_Приложение_пост_рус_авг_Приложение 4 русс,каз 16.03.11. посл" xfId="3203"/>
    <cellStyle name="_Приложение 02 русс на 16.04.2009 г. 1 сессия_Приложение_2010-2012 рус  КОРРЕКТИРОВКА_Приложение_пост_рус_авг_Приложение 4 русс,каз 16.03.11. посл 2" xfId="7838"/>
    <cellStyle name="_Приложение 02 русс на 16.04.2009 г. 1 сессия_Приложение_2010-2012 рус  КОРРЕКТИРОВКА_Приложение_пост_рус_авг_Приложение 4 русс,каз 16.03.11. посл_Приложение_рус _2012-2014_29,30" xfId="3204"/>
    <cellStyle name="_Приложение 02 русс на 16.04.2009 г. 1 сессия_Приложение_2010-2012 рус  КОРРЕКТИРОВКА_Приложение_пост_рус_авг_Приложение 4 русс,каз 16.03.11. посл_Приложение_рус _2012-2014_29,30 2" xfId="7839"/>
    <cellStyle name="_Приложение 02 русс на 16.04.2009 г. 1 сессия_Приложение_2010-2012 рус  КОРРЕКТИРОВКА_Приложение_пост_рус_авг_Приложение_реал_рус 2011-2013 Уточнение" xfId="3205"/>
    <cellStyle name="_Приложение 02 русс на 16.04.2009 г. 1 сессия_Приложение_2010-2012 рус  КОРРЕКТИРОВКА_Приложение_пост_рус_авг_Приложение_реал_рус 2011-2013 Уточнение 2" xfId="7840"/>
    <cellStyle name="_Приложение 02 русс на 16.04.2009 г. 1 сессия_Приложение_2010-2012 рус  КОРРЕКТИРОВКА_Приложение_пост_рус_авг_Приложение_реал_рус 2011-2013 Уточнение_Приложение_рус _2012-2014_29,30" xfId="3206"/>
    <cellStyle name="_Приложение 02 русс на 16.04.2009 г. 1 сессия_Приложение_2010-2012 рус  КОРРЕКТИРОВКА_Приложение_пост_рус_авг_Приложение_реал_рус 2011-2013 Уточнение_Приложение_рус _2012-2014_29,30 2" xfId="7841"/>
    <cellStyle name="_Приложение 02 русс на 16.04.2009 г. 1 сессия_Приложение_2010-2012 рус  КОРРЕКТИРОВКА_Приложение_пост_рус_авг_Приложение_рус _2012-2014_29,30" xfId="3207"/>
    <cellStyle name="_Приложение 02 русс на 16.04.2009 г. 1 сессия_Приложение_2010-2012 рус  КОРРЕКТИРОВКА_Приложение_пост_рус_авг_Приложение_рус _2012-2014_29,30 2" xfId="7842"/>
    <cellStyle name="_Приложение 02 русс на 16.04.2009 г. 1 сессия_Приложение_2010-2012 рус  КОРРЕКТИРОВКА_Приложение_пост_рус_авг_приложения 2012 рус" xfId="3208"/>
    <cellStyle name="_Приложение 02 русс на 16.04.2009 г. 1 сессия_Приложение_2010-2012 рус  КОРРЕКТИРОВКА_Приложение_пост_рус_авг_приложения 2012 рус 2" xfId="7843"/>
    <cellStyle name="_Приложение 02 русс на 16.04.2009 г. 1 сессия_Приложение_2010-2012 рус  КОРРЕКТИРОВКА_Приложение_реал_рус 2011-2013 Уточнение" xfId="3209"/>
    <cellStyle name="_Приложение 02 русс на 16.04.2009 г. 1 сессия_Приложение_2010-2012 рус  КОРРЕКТИРОВКА_Приложение_реал_рус 2011-2013 Уточнение 2" xfId="7844"/>
    <cellStyle name="_Приложение 02 русс на 16.04.2009 г. 1 сессия_Приложение_2010-2012 рус  КОРРЕКТИРОВКА_Приложение_реал_рус 2011-2013 Уточнение_Приложение_рус _2012-2014_29,30" xfId="3210"/>
    <cellStyle name="_Приложение 02 русс на 16.04.2009 г. 1 сессия_Приложение_2010-2012 рус  КОРРЕКТИРОВКА_Приложение_реал_рус 2011-2013 Уточнение_Приложение_рус _2012-2014_29,30 2" xfId="7845"/>
    <cellStyle name="_Приложение 02 русс на 16.04.2009 г. 1 сессия_Приложение_2010-2012 рус  КОРРЕКТИРОВКА_Приложение_рус _2012-2014_29,30" xfId="3211"/>
    <cellStyle name="_Приложение 02 русс на 16.04.2009 г. 1 сессия_Приложение_2010-2012 рус  КОРРЕКТИРОВКА_Приложение_рус _2012-2014_29,30 2" xfId="7846"/>
    <cellStyle name="_Приложение 02 русс на 16.04.2009 г. 1 сессия_Приложение_2010-2012 рус  КОРРЕКТИРОВКА_приложения 2012 рус" xfId="3212"/>
    <cellStyle name="_Приложение 02 русс на 16.04.2009 г. 1 сессия_Приложение_2010-2012 рус  КОРРЕКТИРОВКА_приложения 2012 рус 2" xfId="7847"/>
    <cellStyle name="_Приложение 02 русс на 16.04.2009 г. 1 сессия_Приложение_2010-2012 рус 04.08.10" xfId="3213"/>
    <cellStyle name="_Приложение 02 русс на 16.04.2009 г. 1 сессия_Приложение_2010-2012 рус 04.08.10 2" xfId="7848"/>
    <cellStyle name="_Приложение 02 русс на 16.04.2009 г. 1 сессия_Приложение_2010-2012 рус 04.08.10_Анализ" xfId="3214"/>
    <cellStyle name="_Приложение 02 русс на 16.04.2009 г. 1 сессия_Приложение_2010-2012 рус 04.08.10_Анализ 2" xfId="7849"/>
    <cellStyle name="_Приложение 02 русс на 16.04.2009 г. 1 сессия_Приложение_2010-2012 рус 04.08.10_Анализ 3.03.2011г." xfId="3215"/>
    <cellStyle name="_Приложение 02 русс на 16.04.2009 г. 1 сессия_Приложение_2010-2012 рус 04.08.10_Анализ 6.03.2011г." xfId="3216"/>
    <cellStyle name="_Приложение 02 русс на 16.04.2009 г. 1 сессия_Приложение_2010-2012 рус 04.08.10_Анализ 9.03.2011г." xfId="3217"/>
    <cellStyle name="_Приложение 02 русс на 16.04.2009 г. 1 сессия_Приложение_2010-2012 рус 04.08.10_Анализ_Приложение_рус _2012-2014_29,30" xfId="3218"/>
    <cellStyle name="_Приложение 02 русс на 16.04.2009 г. 1 сессия_Приложение_2010-2012 рус 04.08.10_Анализ_Приложение_рус _2012-2014_29,30 2" xfId="7850"/>
    <cellStyle name="_Приложение 02 русс на 16.04.2009 г. 1 сессия_Приложение_2010-2012 рус 04.08.10_Пр 4     11.05.11. ИКС" xfId="3219"/>
    <cellStyle name="_Приложение 02 русс на 16.04.2009 г. 1 сессия_Приложение_2010-2012 рус 04.08.10_Пр 4     11.05.11. ИКС 2" xfId="7851"/>
    <cellStyle name="_Приложение 02 русс на 16.04.2009 г. 1 сессия_Приложение_2010-2012 рус 04.08.10_Пр 4     11.05.11. ИКС_Приложение_рус _2012-2014_29,30" xfId="3220"/>
    <cellStyle name="_Приложение 02 русс на 16.04.2009 г. 1 сессия_Приложение_2010-2012 рус 04.08.10_Пр 4     11.05.11. ИКС_Приложение_рус _2012-2014_29,30 2" xfId="7852"/>
    <cellStyle name="_Приложение 02 русс на 16.04.2009 г. 1 сессия_Приложение_2010-2012 рус 04.08.10_Приложение 4 русс,каз 16.03.11. посл" xfId="3221"/>
    <cellStyle name="_Приложение 02 русс на 16.04.2009 г. 1 сессия_Приложение_2010-2012 рус 04.08.10_Приложение 4 русс,каз 16.03.11. посл 2" xfId="7853"/>
    <cellStyle name="_Приложение 02 русс на 16.04.2009 г. 1 сессия_Приложение_2010-2012 рус 04.08.10_Приложение 4 русс,каз 16.03.11. посл_Приложение_рус _2012-2014_29,30" xfId="3222"/>
    <cellStyle name="_Приложение 02 русс на 16.04.2009 г. 1 сессия_Приложение_2010-2012 рус 04.08.10_Приложение 4 русс,каз 16.03.11. посл_Приложение_рус _2012-2014_29,30 2" xfId="7854"/>
    <cellStyle name="_Приложение 02 русс на 16.04.2009 г. 1 сессия_Приложение_2010-2012 рус 04.08.10_Приложение_реал_рус 2011-2013 Уточнение" xfId="3223"/>
    <cellStyle name="_Приложение 02 русс на 16.04.2009 г. 1 сессия_Приложение_2010-2012 рус 04.08.10_Приложение_реал_рус 2011-2013 Уточнение 2" xfId="7855"/>
    <cellStyle name="_Приложение 02 русс на 16.04.2009 г. 1 сессия_Приложение_2010-2012 рус 04.08.10_Приложение_реал_рус 2011-2013 Уточнение_Приложение_рус _2012-2014_29,30" xfId="3224"/>
    <cellStyle name="_Приложение 02 русс на 16.04.2009 г. 1 сессия_Приложение_2010-2012 рус 04.08.10_Приложение_реал_рус 2011-2013 Уточнение_Приложение_рус _2012-2014_29,30 2" xfId="7856"/>
    <cellStyle name="_Приложение 02 русс на 16.04.2009 г. 1 сессия_Приложение_2010-2012 рус 04.08.10_Приложение_рус _2012-2014_29,30" xfId="3225"/>
    <cellStyle name="_Приложение 02 русс на 16.04.2009 г. 1 сессия_Приложение_2010-2012 рус 04.08.10_Приложение_рус _2012-2014_29,30 2" xfId="7857"/>
    <cellStyle name="_Приложение 02 русс на 16.04.2009 г. 1 сессия_Приложение_2010-2012 рус 04.08.10_приложения 2012 рус" xfId="3226"/>
    <cellStyle name="_Приложение 02 русс на 16.04.2009 г. 1 сессия_Приложение_2010-2012 рус 04.08.10_приложения 2012 рус 2" xfId="7858"/>
    <cellStyle name="_Приложение 02 русс на 16.04.2009 г. 1 сессия_Приложение_2010-2012 рус март" xfId="3227"/>
    <cellStyle name="_Приложение 02 русс на 16.04.2009 г. 1 сессия_Приложение_2010-2012 рус март 2" xfId="7859"/>
    <cellStyle name="_Приложение 02 русс на 16.04.2009 г. 1 сессия_Приложение_2010-2012 рус март_Анализ" xfId="3228"/>
    <cellStyle name="_Приложение 02 русс на 16.04.2009 г. 1 сессия_Приложение_2010-2012 рус март_Анализ 2" xfId="7860"/>
    <cellStyle name="_Приложение 02 русс на 16.04.2009 г. 1 сессия_Приложение_2010-2012 рус март_Анализ 3.03.2011г." xfId="3229"/>
    <cellStyle name="_Приложение 02 русс на 16.04.2009 г. 1 сессия_Приложение_2010-2012 рус март_Анализ 6.03.2011г." xfId="3230"/>
    <cellStyle name="_Приложение 02 русс на 16.04.2009 г. 1 сессия_Приложение_2010-2012 рус март_Анализ 9.03.2011г." xfId="3231"/>
    <cellStyle name="_Приложение 02 русс на 16.04.2009 г. 1 сессия_Приложение_2010-2012 рус март_Анализ_Приложение_рус _2012-2014_29,30" xfId="3232"/>
    <cellStyle name="_Приложение 02 русс на 16.04.2009 г. 1 сессия_Приложение_2010-2012 рус март_Анализ_Приложение_рус _2012-2014_29,30 2" xfId="7861"/>
    <cellStyle name="_Приложение 02 русс на 16.04.2009 г. 1 сессия_Приложение_2010-2012 рус март_Пр 4     11.05.11. ИКС" xfId="3233"/>
    <cellStyle name="_Приложение 02 русс на 16.04.2009 г. 1 сессия_Приложение_2010-2012 рус март_Пр 4     11.05.11. ИКС 2" xfId="7862"/>
    <cellStyle name="_Приложение 02 русс на 16.04.2009 г. 1 сессия_Приложение_2010-2012 рус март_Пр 4     11.05.11. ИКС_Приложение_рус _2012-2014_29,30" xfId="3234"/>
    <cellStyle name="_Приложение 02 русс на 16.04.2009 г. 1 сессия_Приложение_2010-2012 рус март_Пр 4     11.05.11. ИКС_Приложение_рус _2012-2014_29,30 2" xfId="7863"/>
    <cellStyle name="_Приложение 02 русс на 16.04.2009 г. 1 сессия_Приложение_2010-2012 рус март_Приложение 4 русс,каз 16.03.11. посл" xfId="3235"/>
    <cellStyle name="_Приложение 02 русс на 16.04.2009 г. 1 сессия_Приложение_2010-2012 рус март_Приложение 4 русс,каз 16.03.11. посл 2" xfId="7864"/>
    <cellStyle name="_Приложение 02 русс на 16.04.2009 г. 1 сессия_Приложение_2010-2012 рус март_Приложение 4 русс,каз 16.03.11. посл_Приложение_рус _2012-2014_29,30" xfId="3236"/>
    <cellStyle name="_Приложение 02 русс на 16.04.2009 г. 1 сессия_Приложение_2010-2012 рус март_Приложение 4 русс,каз 16.03.11. посл_Приложение_рус _2012-2014_29,30 2" xfId="7865"/>
    <cellStyle name="_Приложение 02 русс на 16.04.2009 г. 1 сессия_Приложение_2010-2012 рус март_Приложение_2010-2012 рус 04.08.10" xfId="3237"/>
    <cellStyle name="_Приложение 02 русс на 16.04.2009 г. 1 сессия_Приложение_2010-2012 рус март_Приложение_2010-2012 рус 04.08.10 2" xfId="7866"/>
    <cellStyle name="_Приложение 02 русс на 16.04.2009 г. 1 сессия_Приложение_2010-2012 рус март_Приложение_2010-2012 рус 04.08.10_Анализ" xfId="3238"/>
    <cellStyle name="_Приложение 02 русс на 16.04.2009 г. 1 сессия_Приложение_2010-2012 рус март_Приложение_2010-2012 рус 04.08.10_Анализ 2" xfId="7867"/>
    <cellStyle name="_Приложение 02 русс на 16.04.2009 г. 1 сессия_Приложение_2010-2012 рус март_Приложение_2010-2012 рус 04.08.10_Анализ 3.03.2011г." xfId="3239"/>
    <cellStyle name="_Приложение 02 русс на 16.04.2009 г. 1 сессия_Приложение_2010-2012 рус март_Приложение_2010-2012 рус 04.08.10_Анализ 6.03.2011г." xfId="3240"/>
    <cellStyle name="_Приложение 02 русс на 16.04.2009 г. 1 сессия_Приложение_2010-2012 рус март_Приложение_2010-2012 рус 04.08.10_Анализ 9.03.2011г." xfId="3241"/>
    <cellStyle name="_Приложение 02 русс на 16.04.2009 г. 1 сессия_Приложение_2010-2012 рус март_Приложение_2010-2012 рус 04.08.10_Анализ_Приложение_рус _2012-2014_29,30" xfId="3242"/>
    <cellStyle name="_Приложение 02 русс на 16.04.2009 г. 1 сессия_Приложение_2010-2012 рус март_Приложение_2010-2012 рус 04.08.10_Анализ_Приложение_рус _2012-2014_29,30 2" xfId="7868"/>
    <cellStyle name="_Приложение 02 русс на 16.04.2009 г. 1 сессия_Приложение_2010-2012 рус март_Приложение_2010-2012 рус 04.08.10_Пр 4     11.05.11. ИКС" xfId="3243"/>
    <cellStyle name="_Приложение 02 русс на 16.04.2009 г. 1 сессия_Приложение_2010-2012 рус март_Приложение_2010-2012 рус 04.08.10_Пр 4     11.05.11. ИКС 2" xfId="7869"/>
    <cellStyle name="_Приложение 02 русс на 16.04.2009 г. 1 сессия_Приложение_2010-2012 рус март_Приложение_2010-2012 рус 04.08.10_Пр 4     11.05.11. ИКС_Приложение_рус _2012-2014_29,30" xfId="3244"/>
    <cellStyle name="_Приложение 02 русс на 16.04.2009 г. 1 сессия_Приложение_2010-2012 рус март_Приложение_2010-2012 рус 04.08.10_Пр 4     11.05.11. ИКС_Приложение_рус _2012-2014_29,30 2" xfId="7870"/>
    <cellStyle name="_Приложение 02 русс на 16.04.2009 г. 1 сессия_Приложение_2010-2012 рус март_Приложение_2010-2012 рус 04.08.10_Приложение 4 русс,каз 16.03.11. посл" xfId="3245"/>
    <cellStyle name="_Приложение 02 русс на 16.04.2009 г. 1 сессия_Приложение_2010-2012 рус март_Приложение_2010-2012 рус 04.08.10_Приложение 4 русс,каз 16.03.11. посл 2" xfId="7871"/>
    <cellStyle name="_Приложение 02 русс на 16.04.2009 г. 1 сессия_Приложение_2010-2012 рус март_Приложение_2010-2012 рус 04.08.10_Приложение 4 русс,каз 16.03.11. посл_Приложение_рус _2012-2014_29,30" xfId="3246"/>
    <cellStyle name="_Приложение 02 русс на 16.04.2009 г. 1 сессия_Приложение_2010-2012 рус март_Приложение_2010-2012 рус 04.08.10_Приложение 4 русс,каз 16.03.11. посл_Приложение_рус _2012-2014_29,30 2" xfId="7872"/>
    <cellStyle name="_Приложение 02 русс на 16.04.2009 г. 1 сессия_Приложение_2010-2012 рус март_Приложение_2010-2012 рус 04.08.10_Приложение_реал_рус 2011-2013 Уточнение" xfId="3247"/>
    <cellStyle name="_Приложение 02 русс на 16.04.2009 г. 1 сессия_Приложение_2010-2012 рус март_Приложение_2010-2012 рус 04.08.10_Приложение_реал_рус 2011-2013 Уточнение 2" xfId="7873"/>
    <cellStyle name="_Приложение 02 русс на 16.04.2009 г. 1 сессия_Приложение_2010-2012 рус март_Приложение_2010-2012 рус 04.08.10_Приложение_реал_рус 2011-2013 Уточнение_Приложение_рус _2012-2014_29,30" xfId="3248"/>
    <cellStyle name="_Приложение 02 русс на 16.04.2009 г. 1 сессия_Приложение_2010-2012 рус март_Приложение_2010-2012 рус 04.08.10_Приложение_реал_рус 2011-2013 Уточнение_Приложение_рус _2012-2014_29,30 2" xfId="7874"/>
    <cellStyle name="_Приложение 02 русс на 16.04.2009 г. 1 сессия_Приложение_2010-2012 рус март_Приложение_2010-2012 рус 04.08.10_Приложение_рус _2012-2014_29,30" xfId="3249"/>
    <cellStyle name="_Приложение 02 русс на 16.04.2009 г. 1 сессия_Приложение_2010-2012 рус март_Приложение_2010-2012 рус 04.08.10_Приложение_рус _2012-2014_29,30 2" xfId="7875"/>
    <cellStyle name="_Приложение 02 русс на 16.04.2009 г. 1 сессия_Приложение_2010-2012 рус март_Приложение_2010-2012 рус 04.08.10_приложения 2012 рус" xfId="3250"/>
    <cellStyle name="_Приложение 02 русс на 16.04.2009 г. 1 сессия_Приложение_2010-2012 рус март_Приложение_2010-2012 рус 04.08.10_приложения 2012 рус 2" xfId="7876"/>
    <cellStyle name="_Приложение 02 русс на 16.04.2009 г. 1 сессия_Приложение_2010-2012 рус март_Приложение_пост_рус_авг" xfId="3251"/>
    <cellStyle name="_Приложение 02 русс на 16.04.2009 г. 1 сессия_Приложение_2010-2012 рус март_Приложение_пост_рус_авг 2" xfId="7877"/>
    <cellStyle name="_Приложение 02 русс на 16.04.2009 г. 1 сессия_Приложение_2010-2012 рус март_Приложение_пост_рус_авг_Анализ" xfId="3252"/>
    <cellStyle name="_Приложение 02 русс на 16.04.2009 г. 1 сессия_Приложение_2010-2012 рус март_Приложение_пост_рус_авг_Анализ 2" xfId="7878"/>
    <cellStyle name="_Приложение 02 русс на 16.04.2009 г. 1 сессия_Приложение_2010-2012 рус март_Приложение_пост_рус_авг_Анализ 3.03.2011г." xfId="3253"/>
    <cellStyle name="_Приложение 02 русс на 16.04.2009 г. 1 сессия_Приложение_2010-2012 рус март_Приложение_пост_рус_авг_Анализ 6.03.2011г." xfId="3254"/>
    <cellStyle name="_Приложение 02 русс на 16.04.2009 г. 1 сессия_Приложение_2010-2012 рус март_Приложение_пост_рус_авг_Анализ 9.03.2011г." xfId="3255"/>
    <cellStyle name="_Приложение 02 русс на 16.04.2009 г. 1 сессия_Приложение_2010-2012 рус март_Приложение_пост_рус_авг_Анализ_Приложение_рус _2012-2014_29,30" xfId="3256"/>
    <cellStyle name="_Приложение 02 русс на 16.04.2009 г. 1 сессия_Приложение_2010-2012 рус март_Приложение_пост_рус_авг_Анализ_Приложение_рус _2012-2014_29,30 2" xfId="7879"/>
    <cellStyle name="_Приложение 02 русс на 16.04.2009 г. 1 сессия_Приложение_2010-2012 рус март_Приложение_пост_рус_авг_Пр 4     11.05.11. ИКС" xfId="3257"/>
    <cellStyle name="_Приложение 02 русс на 16.04.2009 г. 1 сессия_Приложение_2010-2012 рус март_Приложение_пост_рус_авг_Пр 4     11.05.11. ИКС 2" xfId="7880"/>
    <cellStyle name="_Приложение 02 русс на 16.04.2009 г. 1 сессия_Приложение_2010-2012 рус март_Приложение_пост_рус_авг_Пр 4     11.05.11. ИКС_Приложение_рус _2012-2014_29,30" xfId="3258"/>
    <cellStyle name="_Приложение 02 русс на 16.04.2009 г. 1 сессия_Приложение_2010-2012 рус март_Приложение_пост_рус_авг_Пр 4     11.05.11. ИКС_Приложение_рус _2012-2014_29,30 2" xfId="7881"/>
    <cellStyle name="_Приложение 02 русс на 16.04.2009 г. 1 сессия_Приложение_2010-2012 рус март_Приложение_пост_рус_авг_Приложение 4 русс,каз 16.03.11. посл" xfId="3259"/>
    <cellStyle name="_Приложение 02 русс на 16.04.2009 г. 1 сессия_Приложение_2010-2012 рус март_Приложение_пост_рус_авг_Приложение 4 русс,каз 16.03.11. посл 2" xfId="7882"/>
    <cellStyle name="_Приложение 02 русс на 16.04.2009 г. 1 сессия_Приложение_2010-2012 рус март_Приложение_пост_рус_авг_Приложение 4 русс,каз 16.03.11. посл_Приложение_рус _2012-2014_29,30" xfId="3260"/>
    <cellStyle name="_Приложение 02 русс на 16.04.2009 г. 1 сессия_Приложение_2010-2012 рус март_Приложение_пост_рус_авг_Приложение 4 русс,каз 16.03.11. посл_Приложение_рус _2012-2014_29,30 2" xfId="7883"/>
    <cellStyle name="_Приложение 02 русс на 16.04.2009 г. 1 сессия_Приложение_2010-2012 рус март_Приложение_пост_рус_авг_Приложение_реал_рус 2011-2013 Уточнение" xfId="3261"/>
    <cellStyle name="_Приложение 02 русс на 16.04.2009 г. 1 сессия_Приложение_2010-2012 рус март_Приложение_пост_рус_авг_Приложение_реал_рус 2011-2013 Уточнение 2" xfId="7884"/>
    <cellStyle name="_Приложение 02 русс на 16.04.2009 г. 1 сессия_Приложение_2010-2012 рус март_Приложение_пост_рус_авг_Приложение_реал_рус 2011-2013 Уточнение_Приложение_рус _2012-2014_29,30" xfId="3262"/>
    <cellStyle name="_Приложение 02 русс на 16.04.2009 г. 1 сессия_Приложение_2010-2012 рус март_Приложение_пост_рус_авг_Приложение_реал_рус 2011-2013 Уточнение_Приложение_рус _2012-2014_29,30 2" xfId="7885"/>
    <cellStyle name="_Приложение 02 русс на 16.04.2009 г. 1 сессия_Приложение_2010-2012 рус март_Приложение_пост_рус_авг_Приложение_рус _2012-2014_29,30" xfId="3263"/>
    <cellStyle name="_Приложение 02 русс на 16.04.2009 г. 1 сессия_Приложение_2010-2012 рус март_Приложение_пост_рус_авг_Приложение_рус _2012-2014_29,30 2" xfId="7886"/>
    <cellStyle name="_Приложение 02 русс на 16.04.2009 г. 1 сессия_Приложение_2010-2012 рус март_Приложение_пост_рус_авг_приложения 2012 рус" xfId="3264"/>
    <cellStyle name="_Приложение 02 русс на 16.04.2009 г. 1 сессия_Приложение_2010-2012 рус март_Приложение_пост_рус_авг_приложения 2012 рус 2" xfId="7887"/>
    <cellStyle name="_Приложение 02 русс на 16.04.2009 г. 1 сессия_Приложение_2010-2012 рус март_Приложение_реал_рус 2011-2013 Уточнение" xfId="3265"/>
    <cellStyle name="_Приложение 02 русс на 16.04.2009 г. 1 сессия_Приложение_2010-2012 рус март_Приложение_реал_рус 2011-2013 Уточнение 2" xfId="7888"/>
    <cellStyle name="_Приложение 02 русс на 16.04.2009 г. 1 сессия_Приложение_2010-2012 рус март_Приложение_реал_рус 2011-2013 Уточнение_Приложение_рус _2012-2014_29,30" xfId="3266"/>
    <cellStyle name="_Приложение 02 русс на 16.04.2009 г. 1 сессия_Приложение_2010-2012 рус март_Приложение_реал_рус 2011-2013 Уточнение_Приложение_рус _2012-2014_29,30 2" xfId="7889"/>
    <cellStyle name="_Приложение 02 русс на 16.04.2009 г. 1 сессия_Приложение_2010-2012 рус март_Приложение_рус _2012-2014_29,30" xfId="3267"/>
    <cellStyle name="_Приложение 02 русс на 16.04.2009 г. 1 сессия_Приложение_2010-2012 рус март_Приложение_рус _2012-2014_29,30 2" xfId="7890"/>
    <cellStyle name="_Приложение 02 русс на 16.04.2009 г. 1 сессия_Приложение_2010-2012 рус март_приложения 2012 рус" xfId="3268"/>
    <cellStyle name="_Приложение 02 русс на 16.04.2009 г. 1 сессия_Приложение_2010-2012 рус март_приложения 2012 рус 2" xfId="7891"/>
    <cellStyle name="_Приложение 02 русс на 16.04.2009 г. 1 сессия_Приложение_пост_рус_авг" xfId="3269"/>
    <cellStyle name="_Приложение 02 русс на 16.04.2009 г. 1 сессия_Приложение_пост_рус_авг 2" xfId="7892"/>
    <cellStyle name="_Приложение 02 русс на 16.04.2009 г. 1 сессия_Приложение_пост_рус_авг_Анализ" xfId="3270"/>
    <cellStyle name="_Приложение 02 русс на 16.04.2009 г. 1 сессия_Приложение_пост_рус_авг_Анализ 2" xfId="7893"/>
    <cellStyle name="_Приложение 02 русс на 16.04.2009 г. 1 сессия_Приложение_пост_рус_авг_Анализ 3.03.2011г." xfId="3271"/>
    <cellStyle name="_Приложение 02 русс на 16.04.2009 г. 1 сессия_Приложение_пост_рус_авг_Анализ 6.03.2011г." xfId="3272"/>
    <cellStyle name="_Приложение 02 русс на 16.04.2009 г. 1 сессия_Приложение_пост_рус_авг_Анализ 9.03.2011г." xfId="3273"/>
    <cellStyle name="_Приложение 02 русс на 16.04.2009 г. 1 сессия_Приложение_пост_рус_авг_Анализ_Приложение_рус _2012-2014_29,30" xfId="3274"/>
    <cellStyle name="_Приложение 02 русс на 16.04.2009 г. 1 сессия_Приложение_пост_рус_авг_Анализ_Приложение_рус _2012-2014_29,30 2" xfId="7894"/>
    <cellStyle name="_Приложение 02 русс на 16.04.2009 г. 1 сессия_Приложение_пост_рус_авг_Пр 4     11.05.11. ИКС" xfId="3275"/>
    <cellStyle name="_Приложение 02 русс на 16.04.2009 г. 1 сессия_Приложение_пост_рус_авг_Пр 4     11.05.11. ИКС 2" xfId="7895"/>
    <cellStyle name="_Приложение 02 русс на 16.04.2009 г. 1 сессия_Приложение_пост_рус_авг_Пр 4     11.05.11. ИКС_Приложение_рус _2012-2014_29,30" xfId="3276"/>
    <cellStyle name="_Приложение 02 русс на 16.04.2009 г. 1 сессия_Приложение_пост_рус_авг_Пр 4     11.05.11. ИКС_Приложение_рус _2012-2014_29,30 2" xfId="7896"/>
    <cellStyle name="_Приложение 02 русс на 16.04.2009 г. 1 сессия_Приложение_пост_рус_авг_Приложение 4 русс,каз 16.03.11. посл" xfId="3277"/>
    <cellStyle name="_Приложение 02 русс на 16.04.2009 г. 1 сессия_Приложение_пост_рус_авг_Приложение 4 русс,каз 16.03.11. посл 2" xfId="7897"/>
    <cellStyle name="_Приложение 02 русс на 16.04.2009 г. 1 сессия_Приложение_пост_рус_авг_Приложение 4 русс,каз 16.03.11. посл_Приложение_рус _2012-2014_29,30" xfId="3278"/>
    <cellStyle name="_Приложение 02 русс на 16.04.2009 г. 1 сессия_Приложение_пост_рус_авг_Приложение 4 русс,каз 16.03.11. посл_Приложение_рус _2012-2014_29,30 2" xfId="7898"/>
    <cellStyle name="_Приложение 02 русс на 16.04.2009 г. 1 сессия_Приложение_пост_рус_авг_Приложение_реал_рус 2011-2013 Уточнение" xfId="3279"/>
    <cellStyle name="_Приложение 02 русс на 16.04.2009 г. 1 сессия_Приложение_пост_рус_авг_Приложение_реал_рус 2011-2013 Уточнение 2" xfId="7899"/>
    <cellStyle name="_Приложение 02 русс на 16.04.2009 г. 1 сессия_Приложение_пост_рус_авг_Приложение_реал_рус 2011-2013 Уточнение_Приложение_рус _2012-2014_29,30" xfId="3280"/>
    <cellStyle name="_Приложение 02 русс на 16.04.2009 г. 1 сессия_Приложение_пост_рус_авг_Приложение_реал_рус 2011-2013 Уточнение_Приложение_рус _2012-2014_29,30 2" xfId="7900"/>
    <cellStyle name="_Приложение 02 русс на 16.04.2009 г. 1 сессия_Приложение_пост_рус_авг_Приложение_рус _2012-2014_29,30" xfId="3281"/>
    <cellStyle name="_Приложение 02 русс на 16.04.2009 г. 1 сессия_Приложение_пост_рус_авг_Приложение_рус _2012-2014_29,30 2" xfId="7901"/>
    <cellStyle name="_Приложение 02 русс на 16.04.2009 г. 1 сессия_Приложение_пост_рус_авг_приложения 2012 рус" xfId="3282"/>
    <cellStyle name="_Приложение 02 русс на 16.04.2009 г. 1 сессия_Приложение_пост_рус_авг_приложения 2012 рус 2" xfId="7902"/>
    <cellStyle name="_Приложение 02 русс на 16.04.2009 г. 1 сессия_Приложение_реал_рус 2011-2013 Уточнение" xfId="3283"/>
    <cellStyle name="_Приложение 02 русс на 16.04.2009 г. 1 сессия_Приложение_реал_рус 2011-2013 Уточнение 2" xfId="7903"/>
    <cellStyle name="_Приложение 02 русс на 16.04.2009 г. 1 сессия_Приложение_реал_рус 2011-2013 Уточнение_Приложение_рус _2012-2014_29,30" xfId="3284"/>
    <cellStyle name="_Приложение 02 русс на 16.04.2009 г. 1 сессия_Приложение_реал_рус 2011-2013 Уточнение_Приложение_рус _2012-2014_29,30 2" xfId="7904"/>
    <cellStyle name="_Приложение 02 русс на 16.04.2009 г. 1 сессия_Приложение_рус _2012-2014_29,30" xfId="3285"/>
    <cellStyle name="_Приложение 02 русс на 16.04.2009 г. 1 сессия_Приложение_рус _2012-2014_29,30 2" xfId="7905"/>
    <cellStyle name="_Приложение 02 русс на 16.04.2009 г. 1 сессия_приложения 2012 рус" xfId="3286"/>
    <cellStyle name="_Приложение 02 русс на 16.04.2009 г. 1 сессия_приложения 2012 рус 2" xfId="7906"/>
    <cellStyle name="_Приложение 1,3 от 15.12.2010г." xfId="3287"/>
    <cellStyle name="_Приложение 2" xfId="3288"/>
    <cellStyle name="_Приложение 2 2" xfId="3289"/>
    <cellStyle name="_Приложение 2 2 2" xfId="7907"/>
    <cellStyle name="_Приложение 2 на 2008 год" xfId="3290"/>
    <cellStyle name="_Приложение 2 на 2008 год 2" xfId="3291"/>
    <cellStyle name="_Приложение 2 на 2008 год 2 2" xfId="7908"/>
    <cellStyle name="_Приложение 2 на 2008 год_Прилож_1_к пр_9" xfId="3292"/>
    <cellStyle name="_Приложение 2 на 2008 год_Прилож_1_к пр_9 2" xfId="7909"/>
    <cellStyle name="_Приложение 2 на 2008 год_Приложен протоколоа" xfId="3293"/>
    <cellStyle name="_Приложение 2 на 2008 год_Приложен протоколоа 2" xfId="7910"/>
    <cellStyle name="_Приложение 2 на 2008 год_Свод БЗ 2009 год_на уточнение июль 25.06-1" xfId="3294"/>
    <cellStyle name="_Приложение 2 на 2008 год_Свод БЗ 2009 год_на уточнение июль 25.06-1 2" xfId="7911"/>
    <cellStyle name="_Приложение 2 на 2008 год_Свод БЗ 2009 год_на уточнение июль 25.06-1-1" xfId="3295"/>
    <cellStyle name="_Приложение 2 на 2008 год_Свод БЗ 2009 год_на уточнение июль 25.06-1-1 2" xfId="7912"/>
    <cellStyle name="_Приложение 2 от 15.12.2010 г." xfId="3296"/>
    <cellStyle name="_Приложение 2_Прилож_1_к пр_9" xfId="3297"/>
    <cellStyle name="_Приложение 2_Прилож_1_к пр_9 2" xfId="7913"/>
    <cellStyle name="_Приложение 2_Приложен протоколоа" xfId="3298"/>
    <cellStyle name="_Приложение 2_Приложен протоколоа 2" xfId="7914"/>
    <cellStyle name="_Приложение 2_Свод БЗ 2009 год_на уточнение июль 25.06-1" xfId="3299"/>
    <cellStyle name="_Приложение 2_Свод БЗ 2009 год_на уточнение июль 25.06-1 2" xfId="7915"/>
    <cellStyle name="_Приложение 2_Свод БЗ 2009 год_на уточнение июль 25.06-1-1" xfId="3300"/>
    <cellStyle name="_Приложение 2_Свод БЗ 2009 год_на уточнение июль 25.06-1-1 2" xfId="7916"/>
    <cellStyle name="_приложение 4 (рус)" xfId="3301"/>
    <cellStyle name="_приложение 4 (рус)_распределение по областям 29 пр., 77 пр. (прил.)" xfId="3302"/>
    <cellStyle name="_Приложение рус" xfId="3303"/>
    <cellStyle name="_Приложение рус 2" xfId="3304"/>
    <cellStyle name="_Приложение рус 2 2" xfId="7917"/>
    <cellStyle name="_Приложение рус реал" xfId="3305"/>
    <cellStyle name="_Приложение рус реал 2" xfId="3306"/>
    <cellStyle name="_Приложение рус реал 2 2" xfId="7918"/>
    <cellStyle name="_Приложение рус реал октя" xfId="3307"/>
    <cellStyle name="_Приложение рус реал октя 2" xfId="3308"/>
    <cellStyle name="_Приложение рус реал октя 2 2" xfId="7919"/>
    <cellStyle name="_Приложение рус реал октя_Прилож_1_к пр_9" xfId="3309"/>
    <cellStyle name="_Приложение рус реал октя_Прилож_1_к пр_9 2" xfId="7920"/>
    <cellStyle name="_Приложение рус реал октя_Приложен протоколоа" xfId="3310"/>
    <cellStyle name="_Приложение рус реал октя_Приложен протоколоа 2" xfId="7921"/>
    <cellStyle name="_Приложение рус реал октя_Свод БЗ 2009 год_на уточнение июль 25.06-1" xfId="3311"/>
    <cellStyle name="_Приложение рус реал октя_Свод БЗ 2009 год_на уточнение июль 25.06-1 2" xfId="7922"/>
    <cellStyle name="_Приложение рус реал октя_Свод БЗ 2009 год_на уточнение июль 25.06-1-1" xfId="3312"/>
    <cellStyle name="_Приложение рус реал октя_Свод БЗ 2009 год_на уточнение июль 25.06-1-1 2" xfId="7923"/>
    <cellStyle name="_Приложение рус реал_Прилож_1_к пр_9" xfId="3313"/>
    <cellStyle name="_Приложение рус реал_Прилож_1_к пр_9 2" xfId="7924"/>
    <cellStyle name="_Приложение рус реал_Приложен протоколоа" xfId="3314"/>
    <cellStyle name="_Приложение рус реал_Приложен протоколоа 2" xfId="7925"/>
    <cellStyle name="_Приложение рус реал_Свод БЗ 2009 год_на уточнение июль 25.06-1" xfId="3315"/>
    <cellStyle name="_Приложение рус реал_Свод БЗ 2009 год_на уточнение июль 25.06-1 2" xfId="7926"/>
    <cellStyle name="_Приложение рус реал_Свод БЗ 2009 год_на уточнение июль 25.06-1-1" xfId="3316"/>
    <cellStyle name="_Приложение рус реал_Свод БЗ 2009 год_на уточнение июль 25.06-1-1 2" xfId="7927"/>
    <cellStyle name="_Приложение рус реал06" xfId="3317"/>
    <cellStyle name="_Приложение рус реал06 2" xfId="3318"/>
    <cellStyle name="_Приложение рус реал06 2 2" xfId="7928"/>
    <cellStyle name="_Приложение рус реал06_Прилож_1_к пр_9" xfId="3319"/>
    <cellStyle name="_Приложение рус реал06_Прилож_1_к пр_9 2" xfId="7929"/>
    <cellStyle name="_Приложение рус реал06_Приложен протоколоа" xfId="3320"/>
    <cellStyle name="_Приложение рус реал06_Приложен протоколоа 2" xfId="7930"/>
    <cellStyle name="_Приложение рус реал06_Свод БЗ 2009 год_на уточнение июль 25.06-1" xfId="3321"/>
    <cellStyle name="_Приложение рус реал06_Свод БЗ 2009 год_на уточнение июль 25.06-1 2" xfId="7931"/>
    <cellStyle name="_Приложение рус реал06_Свод БЗ 2009 год_на уточнение июль 25.06-1-1" xfId="3322"/>
    <cellStyle name="_Приложение рус реал06_Свод БЗ 2009 год_на уточнение июль 25.06-1-1 2" xfId="7932"/>
    <cellStyle name="_Приложение рус_Прилож_1_к пр_9" xfId="3323"/>
    <cellStyle name="_Приложение рус_Прилож_1_к пр_9 2" xfId="7933"/>
    <cellStyle name="_Приложение рус_Приложен протоколоа" xfId="3324"/>
    <cellStyle name="_Приложение рус_Приложен протоколоа 2" xfId="7934"/>
    <cellStyle name="_Приложение рус_Свод БЗ 2009 год_на уточнение июль 25.06-1" xfId="3325"/>
    <cellStyle name="_Приложение рус_Свод БЗ 2009 год_на уточнение июль 25.06-1 2" xfId="7935"/>
    <cellStyle name="_Приложение рус_Свод БЗ 2009 год_на уточнение июль 25.06-1-1" xfId="3326"/>
    <cellStyle name="_Приложение рус_Свод БЗ 2009 год_на уточнение июль 25.06-1-1 2" xfId="7936"/>
    <cellStyle name="_Приложения 1,2,3" xfId="3327"/>
    <cellStyle name="_Природа" xfId="3328"/>
    <cellStyle name="_Прлиложения БИП рус,каз 1,20,21" xfId="3329"/>
    <cellStyle name="_ПРОБЛЕМНЫЕ  2012-2014 (22.09.11)" xfId="3330"/>
    <cellStyle name="_Прог.007 (2)" xfId="3331"/>
    <cellStyle name="_разбивка на 2011 год по регионам МЭРТ" xfId="3332"/>
    <cellStyle name="_РБ до МИДа" xfId="3333"/>
    <cellStyle name="_РБ после МИДа" xfId="3334"/>
    <cellStyle name="_РБ третья" xfId="3335"/>
    <cellStyle name="_Свод для А.Ф." xfId="3336"/>
    <cellStyle name="_Свод для А.Ф._(опт вар) 19.07.10 ожидаемое по СГП" xfId="3337"/>
    <cellStyle name="_Свод для А.Ф._025  питание на 2011-2013гг" xfId="3338"/>
    <cellStyle name="_Свод для А.Ф._06.10.10г уточн план" xfId="3339"/>
    <cellStyle name="_Свод для А.Ф._07.09.10 ожидаемое по СГП" xfId="3340"/>
    <cellStyle name="_Свод для А.Ф._08.09.10 ожидаемое соцпрограммы" xfId="3341"/>
    <cellStyle name="_Свод для А.Ф._08.09.10 ожидаемое соцпрограммы_План на 2011 г. 13.10.10гТК" xfId="3342"/>
    <cellStyle name="_Свод для А.Ф._08.09.10 ожидаемое соцпрограммы_План на 2011 г. 15.10.10г" xfId="3343"/>
    <cellStyle name="_Свод для А.Ф._09.02.10 ожидамое 007 - дети" xfId="3344"/>
    <cellStyle name="_Свод для А.Ф._мэбп трансф общ хар-ра 2011-2013 гг" xfId="3345"/>
    <cellStyle name="_Свод для А.Ф._Окончат 210510  004 2010-2012 г" xfId="3346"/>
    <cellStyle name="_Свод для А.Ф._окончательный вариант" xfId="3347"/>
    <cellStyle name="_Свод для А.Ф._окончательный вариант_План на 2011 г. 13.10.10гТК" xfId="3348"/>
    <cellStyle name="_Свод для А.Ф._окончательный вариант_План на 2011 г. 15.10.10г" xfId="3349"/>
    <cellStyle name="_Свод для А.Ф._План на 2011 г. 13.10.10гТК" xfId="3350"/>
    <cellStyle name="_Свод для А.Ф._План на 2011 г. 15.10.10г" xfId="3351"/>
    <cellStyle name="_Свод для А.Ф._План с остатками на 2011 г. 06.12.10г " xfId="3352"/>
    <cellStyle name="_Свод для А.Ф._План с остатками на 2011 г. 24.11.10г ТК" xfId="3353"/>
    <cellStyle name="_Свод для А.Ф._План с остатками на 2011 г. 26.10.10г ТК" xfId="3354"/>
    <cellStyle name="_Свод для А.Ф._Расходы РБ на 2010 год, 2011-2013 годы" xfId="3355"/>
    <cellStyle name="_Свод для А.Ф._уточнение 2010" xfId="3356"/>
    <cellStyle name="_Свод для А.Ф._Формы ГУ к БЗ на 2011-2013гг" xfId="3357"/>
    <cellStyle name="_Свод по ФОТ Приложение 2 для Минтруда" xfId="3358"/>
    <cellStyle name="_Свод по ФОТ собств-обл. бюджет" xfId="3359"/>
    <cellStyle name="_Свод по ФОТ собств-обл. бюджет_(опт вар) 19.07.10 ожидаемое по СГП" xfId="3360"/>
    <cellStyle name="_Свод по ФОТ собств-обл. бюджет_025  питание на 2011-2013гг" xfId="3361"/>
    <cellStyle name="_Свод по ФОТ собств-обл. бюджет_06.10.10г уточн план" xfId="3362"/>
    <cellStyle name="_Свод по ФОТ собств-обл. бюджет_07.09.10 ожидаемое по СГП" xfId="3363"/>
    <cellStyle name="_Свод по ФОТ собств-обл. бюджет_08.09.10 ожидаемое соцпрограммы" xfId="3364"/>
    <cellStyle name="_Свод по ФОТ собств-обл. бюджет_08.09.10 ожидаемое соцпрограммы_План на 2011 г. 13.10.10гТК" xfId="3365"/>
    <cellStyle name="_Свод по ФОТ собств-обл. бюджет_08.09.10 ожидаемое соцпрограммы_План на 2011 г. 15.10.10г" xfId="3366"/>
    <cellStyle name="_Свод по ФОТ собств-обл. бюджет_09.02.10 ожидамое 007 - дети" xfId="3367"/>
    <cellStyle name="_Свод по ФОТ собств-обл. бюджет_мэбп трансф общ хар-ра 2011-2013 гг" xfId="3368"/>
    <cellStyle name="_Свод по ФОТ собств-обл. бюджет_Окончат 210510  004 2010-2012 г" xfId="3369"/>
    <cellStyle name="_Свод по ФОТ собств-обл. бюджет_окончательный вариант" xfId="3370"/>
    <cellStyle name="_Свод по ФОТ собств-обл. бюджет_окончательный вариант_План на 2011 г. 13.10.10гТК" xfId="3371"/>
    <cellStyle name="_Свод по ФОТ собств-обл. бюджет_окончательный вариант_План на 2011 г. 15.10.10г" xfId="3372"/>
    <cellStyle name="_Свод по ФОТ собств-обл. бюджет_План на 2011 г. 13.10.10гТК" xfId="3373"/>
    <cellStyle name="_Свод по ФОТ собств-обл. бюджет_План на 2011 г. 15.10.10г" xfId="3374"/>
    <cellStyle name="_Свод по ФОТ собств-обл. бюджет_План с остатками на 2011 г. 06.12.10г " xfId="3375"/>
    <cellStyle name="_Свод по ФОТ собств-обл. бюджет_План с остатками на 2011 г. 24.11.10г ТК" xfId="3376"/>
    <cellStyle name="_Свод по ФОТ собств-обл. бюджет_План с остатками на 2011 г. 26.10.10г ТК" xfId="3377"/>
    <cellStyle name="_Свод по ФОТ собств-обл. бюджет_Расходы РБ на 2010 год, 2011-2013 годы" xfId="3378"/>
    <cellStyle name="_Свод по ФОТ собств-обл. бюджет_уточнение 2010" xfId="3379"/>
    <cellStyle name="_Свод по ФОТ собств-обл. бюджет_Формы ГУ к БЗ на 2011-2013гг" xfId="3380"/>
    <cellStyle name="_свод расш. 2009г обр с вновь  ввод" xfId="3381"/>
    <cellStyle name="_Свод численность на 2011 год 31.07.10" xfId="3382"/>
    <cellStyle name="_СПОРТ потребность на 2010г., новый вариант" xfId="3383"/>
    <cellStyle name="_СПСЭР на 2008-2010_11.09.07" xfId="3384"/>
    <cellStyle name="_Сред. сроч. план." xfId="3385"/>
    <cellStyle name="_Сред. сроч. план. 2" xfId="7937"/>
    <cellStyle name="_Су" xfId="3386"/>
    <cellStyle name="_Транспорт" xfId="3387"/>
    <cellStyle name="_Уточ-2 на отправку в Антико и МЮ от 14.10.2011" xfId="3388"/>
    <cellStyle name="_УТОЧНЕНИЕ-2 посл" xfId="3389"/>
    <cellStyle name="_ФОРМЫ для защиты бюджета на 2006 год здрав" xfId="3390"/>
    <cellStyle name="_ФОТ 2006 год Костанайская 1" xfId="3391"/>
    <cellStyle name="0,0_x000d__x000a_NA_x000d__x000a_" xfId="3392"/>
    <cellStyle name="20% - Accent1" xfId="3393"/>
    <cellStyle name="20% - Accent1 2" xfId="3394"/>
    <cellStyle name="20% - Accent2" xfId="3395"/>
    <cellStyle name="20% - Accent2 2" xfId="3396"/>
    <cellStyle name="20% - Accent3" xfId="3397"/>
    <cellStyle name="20% - Accent3 2" xfId="3398"/>
    <cellStyle name="20% - Accent4" xfId="3399"/>
    <cellStyle name="20% - Accent4 2" xfId="3400"/>
    <cellStyle name="20% - Accent5" xfId="3401"/>
    <cellStyle name="20% - Accent5 2" xfId="3402"/>
    <cellStyle name="20% - Accent6" xfId="3403"/>
    <cellStyle name="20% - Accent6 2" xfId="3404"/>
    <cellStyle name="20% - Акцент1 2" xfId="3405"/>
    <cellStyle name="20% - Акцент1 2 2" xfId="3406"/>
    <cellStyle name="20% - Акцент1 2 2 2" xfId="3407"/>
    <cellStyle name="20% - Акцент1 2 3" xfId="3408"/>
    <cellStyle name="20% - Акцент1 2 3 2" xfId="3409"/>
    <cellStyle name="20% - Акцент1 2 4" xfId="3410"/>
    <cellStyle name="20% - Акцент1 2 4 2" xfId="3411"/>
    <cellStyle name="20% - Акцент2 2" xfId="3412"/>
    <cellStyle name="20% - Акцент2 2 2" xfId="3413"/>
    <cellStyle name="20% - Акцент2 2 2 2" xfId="3414"/>
    <cellStyle name="20% - Акцент2 2 3" xfId="3415"/>
    <cellStyle name="20% - Акцент2 2 3 2" xfId="3416"/>
    <cellStyle name="20% - Акцент2 2 4" xfId="3417"/>
    <cellStyle name="20% - Акцент2 2 4 2" xfId="3418"/>
    <cellStyle name="20% - Акцент3 2" xfId="3419"/>
    <cellStyle name="20% - Акцент3 2 2" xfId="3420"/>
    <cellStyle name="20% - Акцент3 2 2 2" xfId="3421"/>
    <cellStyle name="20% - Акцент3 2 3" xfId="3422"/>
    <cellStyle name="20% - Акцент3 2 3 2" xfId="3423"/>
    <cellStyle name="20% - Акцент3 2 4" xfId="3424"/>
    <cellStyle name="20% - Акцент3 2 4 2" xfId="3425"/>
    <cellStyle name="20% - Акцент4 2" xfId="3426"/>
    <cellStyle name="20% - Акцент4 2 2" xfId="3427"/>
    <cellStyle name="20% - Акцент4 2 2 2" xfId="3428"/>
    <cellStyle name="20% - Акцент4 2 3" xfId="3429"/>
    <cellStyle name="20% - Акцент4 2 3 2" xfId="3430"/>
    <cellStyle name="20% - Акцент4 2 4" xfId="3431"/>
    <cellStyle name="20% - Акцент4 2 4 2" xfId="3432"/>
    <cellStyle name="20% - Акцент5 2" xfId="3433"/>
    <cellStyle name="20% - Акцент5 2 2" xfId="3434"/>
    <cellStyle name="20% - Акцент5 2 2 2" xfId="3435"/>
    <cellStyle name="20% - Акцент5 2 3" xfId="3436"/>
    <cellStyle name="20% - Акцент5 2 3 2" xfId="3437"/>
    <cellStyle name="20% - Акцент5 2 4" xfId="3438"/>
    <cellStyle name="20% - Акцент5 2 4 2" xfId="3439"/>
    <cellStyle name="20% - Акцент6 2" xfId="3440"/>
    <cellStyle name="20% - Акцент6 2 2" xfId="3441"/>
    <cellStyle name="20% - Акцент6 2 2 2" xfId="3442"/>
    <cellStyle name="20% - Акцент6 2 3" xfId="3443"/>
    <cellStyle name="20% - Акцент6 2 3 2" xfId="3444"/>
    <cellStyle name="20% - Акцент6 2 4" xfId="3445"/>
    <cellStyle name="20% - Акцент6 2 4 2" xfId="3446"/>
    <cellStyle name="40% - Accent1" xfId="3447"/>
    <cellStyle name="40% - Accent1 2" xfId="3448"/>
    <cellStyle name="40% - Accent2" xfId="3449"/>
    <cellStyle name="40% - Accent2 2" xfId="3450"/>
    <cellStyle name="40% - Accent3" xfId="3451"/>
    <cellStyle name="40% - Accent3 2" xfId="3452"/>
    <cellStyle name="40% - Accent4" xfId="3453"/>
    <cellStyle name="40% - Accent4 2" xfId="3454"/>
    <cellStyle name="40% - Accent5" xfId="3455"/>
    <cellStyle name="40% - Accent5 2" xfId="3456"/>
    <cellStyle name="40% - Accent6" xfId="3457"/>
    <cellStyle name="40% - Accent6 2" xfId="3458"/>
    <cellStyle name="40% - Акцент1 2" xfId="3459"/>
    <cellStyle name="40% - Акцент1 2 2" xfId="3460"/>
    <cellStyle name="40% - Акцент1 2 2 2" xfId="3461"/>
    <cellStyle name="40% - Акцент1 2 3" xfId="3462"/>
    <cellStyle name="40% - Акцент1 2 3 2" xfId="3463"/>
    <cellStyle name="40% - Акцент1 2 4" xfId="3464"/>
    <cellStyle name="40% - Акцент1 2 4 2" xfId="3465"/>
    <cellStyle name="40% - Акцент2 2" xfId="3466"/>
    <cellStyle name="40% - Акцент2 2 2" xfId="3467"/>
    <cellStyle name="40% - Акцент2 2 2 2" xfId="3468"/>
    <cellStyle name="40% - Акцент2 2 3" xfId="3469"/>
    <cellStyle name="40% - Акцент2 2 3 2" xfId="3470"/>
    <cellStyle name="40% - Акцент2 2 4" xfId="3471"/>
    <cellStyle name="40% - Акцент2 2 4 2" xfId="3472"/>
    <cellStyle name="40% - Акцент3 2" xfId="3473"/>
    <cellStyle name="40% - Акцент3 2 2" xfId="3474"/>
    <cellStyle name="40% - Акцент3 2 2 2" xfId="3475"/>
    <cellStyle name="40% - Акцент3 2 3" xfId="3476"/>
    <cellStyle name="40% - Акцент3 2 3 2" xfId="3477"/>
    <cellStyle name="40% - Акцент3 2 4" xfId="3478"/>
    <cellStyle name="40% - Акцент3 2 4 2" xfId="3479"/>
    <cellStyle name="40% - Акцент4 2" xfId="3480"/>
    <cellStyle name="40% - Акцент4 2 2" xfId="3481"/>
    <cellStyle name="40% - Акцент4 2 2 2" xfId="3482"/>
    <cellStyle name="40% - Акцент4 2 3" xfId="3483"/>
    <cellStyle name="40% - Акцент4 2 3 2" xfId="3484"/>
    <cellStyle name="40% - Акцент4 2 4" xfId="3485"/>
    <cellStyle name="40% - Акцент4 2 4 2" xfId="3486"/>
    <cellStyle name="40% - Акцент5 2" xfId="3487"/>
    <cellStyle name="40% - Акцент5 2 2" xfId="3488"/>
    <cellStyle name="40% - Акцент5 2 2 2" xfId="3489"/>
    <cellStyle name="40% - Акцент5 2 3" xfId="3490"/>
    <cellStyle name="40% - Акцент5 2 3 2" xfId="3491"/>
    <cellStyle name="40% - Акцент5 2 4" xfId="3492"/>
    <cellStyle name="40% - Акцент5 2 4 2" xfId="3493"/>
    <cellStyle name="40% - Акцент6 2" xfId="3494"/>
    <cellStyle name="40% - Акцент6 2 2" xfId="3495"/>
    <cellStyle name="40% - Акцент6 2 2 2" xfId="3496"/>
    <cellStyle name="40% - Акцент6 2 3" xfId="3497"/>
    <cellStyle name="40% - Акцент6 2 3 2" xfId="3498"/>
    <cellStyle name="40% - Акцент6 2 4" xfId="3499"/>
    <cellStyle name="40% - Акцент6 2 4 2" xfId="3500"/>
    <cellStyle name="60% - Accent1" xfId="3501"/>
    <cellStyle name="60% - Accent2" xfId="3502"/>
    <cellStyle name="60% - Accent3" xfId="3503"/>
    <cellStyle name="60% - Accent4" xfId="3504"/>
    <cellStyle name="60% - Accent5" xfId="3505"/>
    <cellStyle name="60% - Accent6" xfId="3506"/>
    <cellStyle name="60% - Акцент1 2" xfId="3507"/>
    <cellStyle name="60% - Акцент1 2 2" xfId="3508"/>
    <cellStyle name="60% - Акцент1 2 2 2" xfId="3509"/>
    <cellStyle name="60% - Акцент1 2 3" xfId="3510"/>
    <cellStyle name="60% - Акцент1 2 3 2" xfId="3511"/>
    <cellStyle name="60% - Акцент1 2 4" xfId="3512"/>
    <cellStyle name="60% - Акцент1 2 4 2" xfId="3513"/>
    <cellStyle name="60% - Акцент1 2 5" xfId="3514"/>
    <cellStyle name="60% - Акцент1 2 6" xfId="3515"/>
    <cellStyle name="60% - Акцент1 2_16 МСХ 13.09.11 с проблемными" xfId="3516"/>
    <cellStyle name="60% - Акцент2 2" xfId="3517"/>
    <cellStyle name="60% - Акцент2 2 2" xfId="3518"/>
    <cellStyle name="60% - Акцент2 2 2 2" xfId="3519"/>
    <cellStyle name="60% - Акцент2 2 3" xfId="3520"/>
    <cellStyle name="60% - Акцент2 2 3 2" xfId="3521"/>
    <cellStyle name="60% - Акцент2 2 4" xfId="3522"/>
    <cellStyle name="60% - Акцент2 2 4 2" xfId="3523"/>
    <cellStyle name="60% - Акцент2 2 5" xfId="3524"/>
    <cellStyle name="60% - Акцент2 2 6" xfId="3525"/>
    <cellStyle name="60% - Акцент2 2_16 МСХ 13.09.11 с проблемными" xfId="3526"/>
    <cellStyle name="60% - Акцент3 2" xfId="3527"/>
    <cellStyle name="60% - Акцент3 2 2" xfId="3528"/>
    <cellStyle name="60% - Акцент3 2 2 2" xfId="3529"/>
    <cellStyle name="60% - Акцент3 2 3" xfId="3530"/>
    <cellStyle name="60% - Акцент3 2 3 2" xfId="3531"/>
    <cellStyle name="60% - Акцент3 2 4" xfId="3532"/>
    <cellStyle name="60% - Акцент3 2 4 2" xfId="3533"/>
    <cellStyle name="60% - Акцент3 2 5" xfId="3534"/>
    <cellStyle name="60% - Акцент3 2 6" xfId="3535"/>
    <cellStyle name="60% - Акцент3 2_16 МСХ 13.09.11 с проблемными" xfId="3536"/>
    <cellStyle name="60% - Акцент4 2" xfId="3537"/>
    <cellStyle name="60% - Акцент4 2 2" xfId="3538"/>
    <cellStyle name="60% - Акцент4 2 2 2" xfId="3539"/>
    <cellStyle name="60% - Акцент4 2 3" xfId="3540"/>
    <cellStyle name="60% - Акцент4 2 3 2" xfId="3541"/>
    <cellStyle name="60% - Акцент4 2 4" xfId="3542"/>
    <cellStyle name="60% - Акцент4 2 4 2" xfId="3543"/>
    <cellStyle name="60% - Акцент4 2 5" xfId="3544"/>
    <cellStyle name="60% - Акцент4 2 6" xfId="3545"/>
    <cellStyle name="60% - Акцент4 2_16 МСХ 13.09.11 с проблемными" xfId="3546"/>
    <cellStyle name="60% - Акцент5 2" xfId="3547"/>
    <cellStyle name="60% - Акцент5 2 2" xfId="3548"/>
    <cellStyle name="60% - Акцент5 2 2 2" xfId="3549"/>
    <cellStyle name="60% - Акцент5 2 3" xfId="3550"/>
    <cellStyle name="60% - Акцент5 2 3 2" xfId="3551"/>
    <cellStyle name="60% - Акцент5 2 4" xfId="3552"/>
    <cellStyle name="60% - Акцент5 2 4 2" xfId="3553"/>
    <cellStyle name="60% - Акцент5 2 5" xfId="3554"/>
    <cellStyle name="60% - Акцент5 2 6" xfId="3555"/>
    <cellStyle name="60% - Акцент5 2_16 МСХ 13.09.11 с проблемными" xfId="3556"/>
    <cellStyle name="60% - Акцент6 2" xfId="3557"/>
    <cellStyle name="60% - Акцент6 2 2" xfId="3558"/>
    <cellStyle name="60% - Акцент6 2 2 2" xfId="3559"/>
    <cellStyle name="60% - Акцент6 2 3" xfId="3560"/>
    <cellStyle name="60% - Акцент6 2 3 2" xfId="3561"/>
    <cellStyle name="60% - Акцент6 2 4" xfId="3562"/>
    <cellStyle name="60% - Акцент6 2 4 2" xfId="3563"/>
    <cellStyle name="60% - Акцент6 2 5" xfId="3564"/>
    <cellStyle name="60% - Акцент6 2 6" xfId="3565"/>
    <cellStyle name="60% - Акцент6 2_16 МСХ 13.09.11 с проблемными" xfId="3566"/>
    <cellStyle name="Aaia?iue_laroux" xfId="3567"/>
    <cellStyle name="Accent1" xfId="3568"/>
    <cellStyle name="Accent2" xfId="3569"/>
    <cellStyle name="Accent3" xfId="3570"/>
    <cellStyle name="Accent4" xfId="3571"/>
    <cellStyle name="Accent5" xfId="3572"/>
    <cellStyle name="Accent6" xfId="3573"/>
    <cellStyle name="Bad" xfId="3574"/>
    <cellStyle name="Calc Currency (0)" xfId="3575"/>
    <cellStyle name="Calc Currency (2)" xfId="3576"/>
    <cellStyle name="Calc Percent (0)" xfId="3577"/>
    <cellStyle name="Calc Percent (1)" xfId="3578"/>
    <cellStyle name="Calc Percent (2)" xfId="3579"/>
    <cellStyle name="Calc Units (0)" xfId="3580"/>
    <cellStyle name="Calc Units (1)" xfId="3581"/>
    <cellStyle name="Calc Units (2)" xfId="3582"/>
    <cellStyle name="Calculation" xfId="3583"/>
    <cellStyle name="Cel6" xfId="3584"/>
    <cellStyle name="Cell1" xfId="3585"/>
    <cellStyle name="Cell2" xfId="3586"/>
    <cellStyle name="Cell3" xfId="3587"/>
    <cellStyle name="Cell4" xfId="3588"/>
    <cellStyle name="Cell5" xfId="3589"/>
    <cellStyle name="Check Cell" xfId="3590"/>
    <cellStyle name="Column7" xfId="3591"/>
    <cellStyle name="Comma [0]_#6 Temps &amp; Contractors" xfId="3592"/>
    <cellStyle name="Comma [00]" xfId="3593"/>
    <cellStyle name="Comma 2" xfId="3594"/>
    <cellStyle name="Comma_#6 Temps &amp; Contractors" xfId="3595"/>
    <cellStyle name="Currency [0]_#6 Temps &amp; Contractors" xfId="3596"/>
    <cellStyle name="Currency [00]" xfId="3597"/>
    <cellStyle name="Currency_#6 Temps &amp; Contractors" xfId="3598"/>
    <cellStyle name="Date Short" xfId="3599"/>
    <cellStyle name="DELTA" xfId="3600"/>
    <cellStyle name="Enter Currency (0)" xfId="3601"/>
    <cellStyle name="Enter Currency (2)" xfId="3602"/>
    <cellStyle name="Enter Units (0)" xfId="3603"/>
    <cellStyle name="Enter Units (1)" xfId="3604"/>
    <cellStyle name="Enter Units (2)" xfId="3605"/>
    <cellStyle name="Excel Built-in Normal" xfId="3606"/>
    <cellStyle name="Excel Built-in Normal 1" xfId="3607"/>
    <cellStyle name="Excel Built-in Normal 2" xfId="3608"/>
    <cellStyle name="Explanatory Text" xfId="3609"/>
    <cellStyle name="Flag" xfId="3610"/>
    <cellStyle name="Good" xfId="3611"/>
    <cellStyle name="Header1" xfId="3612"/>
    <cellStyle name="Header2" xfId="3613"/>
    <cellStyle name="Heading 1" xfId="3614"/>
    <cellStyle name="Heading 2" xfId="3615"/>
    <cellStyle name="Heading 3" xfId="3616"/>
    <cellStyle name="Heading 4" xfId="3617"/>
    <cellStyle name="Heading1" xfId="3618"/>
    <cellStyle name="Heading2" xfId="3619"/>
    <cellStyle name="Heading3" xfId="3620"/>
    <cellStyle name="Heading4" xfId="3621"/>
    <cellStyle name="Heading5" xfId="3622"/>
    <cellStyle name="Heading6" xfId="3623"/>
    <cellStyle name="Horizontal" xfId="3624"/>
    <cellStyle name="Hyperlink" xfId="3625"/>
    <cellStyle name="Iau?iue_23_1 " xfId="3626"/>
    <cellStyle name="Input" xfId="3627"/>
    <cellStyle name="Link Currency (0)" xfId="3628"/>
    <cellStyle name="Link Currency (2)" xfId="3629"/>
    <cellStyle name="Link Units (0)" xfId="3630"/>
    <cellStyle name="Link Units (1)" xfId="3631"/>
    <cellStyle name="Link Units (2)" xfId="3632"/>
    <cellStyle name="Linked Cell" xfId="3633"/>
    <cellStyle name="Matrix" xfId="3634"/>
    <cellStyle name="Name1" xfId="3635"/>
    <cellStyle name="Name2" xfId="3636"/>
    <cellStyle name="Name3" xfId="3637"/>
    <cellStyle name="Name3 2" xfId="3638"/>
    <cellStyle name="Name4" xfId="3639"/>
    <cellStyle name="Name5" xfId="3640"/>
    <cellStyle name="Neutral" xfId="3641"/>
    <cellStyle name="Normal 3" xfId="8224"/>
    <cellStyle name="Normal_# 41-Market &amp;Trends" xfId="3642"/>
    <cellStyle name="Note" xfId="3643"/>
    <cellStyle name="Oeiainiaue [0]_laroux" xfId="3644"/>
    <cellStyle name="Oeiainiaue_laroux" xfId="3645"/>
    <cellStyle name="Option" xfId="3646"/>
    <cellStyle name="OptionHeading" xfId="3647"/>
    <cellStyle name="Output" xfId="3648"/>
    <cellStyle name="Percent [0]" xfId="3649"/>
    <cellStyle name="Percent [00]" xfId="3650"/>
    <cellStyle name="Percent_#6 Temps &amp; Contractors" xfId="3651"/>
    <cellStyle name="PrePop Currency (0)" xfId="3652"/>
    <cellStyle name="PrePop Currency (2)" xfId="3653"/>
    <cellStyle name="PrePop Units (0)" xfId="3654"/>
    <cellStyle name="PrePop Units (1)" xfId="3655"/>
    <cellStyle name="PrePop Units (2)" xfId="3656"/>
    <cellStyle name="Price" xfId="3657"/>
    <cellStyle name="S0" xfId="3658"/>
    <cellStyle name="S0 2" xfId="3659"/>
    <cellStyle name="S0 3" xfId="3660"/>
    <cellStyle name="S1" xfId="3661"/>
    <cellStyle name="S1 2" xfId="3662"/>
    <cellStyle name="S1 3" xfId="3663"/>
    <cellStyle name="S1 4" xfId="8130"/>
    <cellStyle name="S10" xfId="3664"/>
    <cellStyle name="S10 2" xfId="3665"/>
    <cellStyle name="S10 3" xfId="3666"/>
    <cellStyle name="S10 4" xfId="7938"/>
    <cellStyle name="S11" xfId="3667"/>
    <cellStyle name="S2" xfId="3668"/>
    <cellStyle name="S2 2" xfId="3669"/>
    <cellStyle name="S2 3" xfId="3670"/>
    <cellStyle name="S3" xfId="3671"/>
    <cellStyle name="S3 2" xfId="3672"/>
    <cellStyle name="S3 3" xfId="3673"/>
    <cellStyle name="S4" xfId="3674"/>
    <cellStyle name="S4 2" xfId="3675"/>
    <cellStyle name="S4 2 2" xfId="3676"/>
    <cellStyle name="S4_16 МСХ 13.09.11 с проблемными" xfId="3677"/>
    <cellStyle name="S5" xfId="3678"/>
    <cellStyle name="S5 2" xfId="3679"/>
    <cellStyle name="S5 2 2" xfId="3680"/>
    <cellStyle name="S5_16 МСХ 13.09.11 с проблемными" xfId="3681"/>
    <cellStyle name="S6" xfId="3682"/>
    <cellStyle name="S6 2" xfId="3683"/>
    <cellStyle name="S6 3" xfId="3684"/>
    <cellStyle name="S7" xfId="3685"/>
    <cellStyle name="S7 2" xfId="3686"/>
    <cellStyle name="S7 3" xfId="3687"/>
    <cellStyle name="S7 4" xfId="7939"/>
    <cellStyle name="S8" xfId="3688"/>
    <cellStyle name="S8 2" xfId="3689"/>
    <cellStyle name="S8 3" xfId="7940"/>
    <cellStyle name="S9" xfId="3690"/>
    <cellStyle name="S9 2" xfId="3691"/>
    <cellStyle name="S9 3" xfId="7941"/>
    <cellStyle name="S9_ПРОБЛЕМНЫЕ  2012-2014 (22.09.11)" xfId="3692"/>
    <cellStyle name="Text Indent A" xfId="3693"/>
    <cellStyle name="Text Indent B" xfId="3694"/>
    <cellStyle name="Text Indent C" xfId="3695"/>
    <cellStyle name="Title" xfId="3696"/>
    <cellStyle name="Total" xfId="3697"/>
    <cellStyle name="Unit" xfId="3698"/>
    <cellStyle name="Vertical" xfId="3699"/>
    <cellStyle name="Warning Text" xfId="3700"/>
    <cellStyle name="White1" xfId="3701"/>
    <cellStyle name="White2" xfId="3702"/>
    <cellStyle name="White3" xfId="3703"/>
    <cellStyle name="White4" xfId="3704"/>
    <cellStyle name="White5" xfId="3705"/>
    <cellStyle name="Акцент1" xfId="8250" builtinId="29" customBuiltin="1"/>
    <cellStyle name="Акцент1 2" xfId="3706"/>
    <cellStyle name="Акцент1 2 2" xfId="3707"/>
    <cellStyle name="Акцент1 2 2 2" xfId="3708"/>
    <cellStyle name="Акцент1 2 3" xfId="3709"/>
    <cellStyle name="Акцент1 2 3 2" xfId="3710"/>
    <cellStyle name="Акцент1 2 4" xfId="3711"/>
    <cellStyle name="Акцент1 2 4 2" xfId="3712"/>
    <cellStyle name="Акцент1 2 5" xfId="3713"/>
    <cellStyle name="Акцент1 2 6" xfId="3714"/>
    <cellStyle name="Акцент1 2_16 МСХ 13.09.11 с проблемными" xfId="3715"/>
    <cellStyle name="Акцент1 3" xfId="3716"/>
    <cellStyle name="Акцент1 3 2" xfId="3717"/>
    <cellStyle name="Акцент2" xfId="8251" builtinId="33" customBuiltin="1"/>
    <cellStyle name="Акцент2 2" xfId="3718"/>
    <cellStyle name="Акцент2 2 2" xfId="3719"/>
    <cellStyle name="Акцент2 2 2 2" xfId="3720"/>
    <cellStyle name="Акцент2 2 3" xfId="3721"/>
    <cellStyle name="Акцент2 2 3 2" xfId="3722"/>
    <cellStyle name="Акцент2 2 4" xfId="3723"/>
    <cellStyle name="Акцент2 2 4 2" xfId="3724"/>
    <cellStyle name="Акцент2 2 5" xfId="3725"/>
    <cellStyle name="Акцент2 2 6" xfId="3726"/>
    <cellStyle name="Акцент2 2_16 МСХ 13.09.11 с проблемными" xfId="3727"/>
    <cellStyle name="Акцент2 3" xfId="3728"/>
    <cellStyle name="Акцент2 3 2" xfId="3729"/>
    <cellStyle name="Акцент3" xfId="8252" builtinId="37" customBuiltin="1"/>
    <cellStyle name="Акцент3 2" xfId="3730"/>
    <cellStyle name="Акцент3 2 2" xfId="3731"/>
    <cellStyle name="Акцент3 2 2 2" xfId="3732"/>
    <cellStyle name="Акцент3 2 3" xfId="3733"/>
    <cellStyle name="Акцент3 2 3 2" xfId="3734"/>
    <cellStyle name="Акцент3 2 4" xfId="3735"/>
    <cellStyle name="Акцент3 2 4 2" xfId="3736"/>
    <cellStyle name="Акцент3 2 5" xfId="3737"/>
    <cellStyle name="Акцент3 2 6" xfId="3738"/>
    <cellStyle name="Акцент3 2_16 МСХ 13.09.11 с проблемными" xfId="3739"/>
    <cellStyle name="Акцент3 3" xfId="3740"/>
    <cellStyle name="Акцент3 3 2" xfId="3741"/>
    <cellStyle name="Акцент4" xfId="8253" builtinId="41" customBuiltin="1"/>
    <cellStyle name="Акцент4 2" xfId="3742"/>
    <cellStyle name="Акцент4 2 2" xfId="3743"/>
    <cellStyle name="Акцент4 2 2 2" xfId="3744"/>
    <cellStyle name="Акцент4 2 3" xfId="3745"/>
    <cellStyle name="Акцент4 2 3 2" xfId="3746"/>
    <cellStyle name="Акцент4 2 4" xfId="3747"/>
    <cellStyle name="Акцент4 2 4 2" xfId="3748"/>
    <cellStyle name="Акцент4 2 5" xfId="3749"/>
    <cellStyle name="Акцент4 2 6" xfId="3750"/>
    <cellStyle name="Акцент4 2_16 МСХ 13.09.11 с проблемными" xfId="3751"/>
    <cellStyle name="Акцент4 3" xfId="3752"/>
    <cellStyle name="Акцент4 3 2" xfId="3753"/>
    <cellStyle name="Акцент5" xfId="8254" builtinId="45" customBuiltin="1"/>
    <cellStyle name="Акцент5 2" xfId="3754"/>
    <cellStyle name="Акцент5 2 2" xfId="3755"/>
    <cellStyle name="Акцент5 2 2 2" xfId="3756"/>
    <cellStyle name="Акцент5 2 3" xfId="3757"/>
    <cellStyle name="Акцент5 2 3 2" xfId="3758"/>
    <cellStyle name="Акцент5 2 4" xfId="3759"/>
    <cellStyle name="Акцент5 2 4 2" xfId="3760"/>
    <cellStyle name="Акцент5 2 5" xfId="3761"/>
    <cellStyle name="Акцент5 2 6" xfId="3762"/>
    <cellStyle name="Акцент5 2_16 МСХ 13.09.11 с проблемными" xfId="3763"/>
    <cellStyle name="Акцент5 3" xfId="3764"/>
    <cellStyle name="Акцент5 3 2" xfId="3765"/>
    <cellStyle name="Акцент6" xfId="8255" builtinId="49" customBuiltin="1"/>
    <cellStyle name="Акцент6 2" xfId="3766"/>
    <cellStyle name="Акцент6 2 2" xfId="3767"/>
    <cellStyle name="Акцент6 2 2 2" xfId="3768"/>
    <cellStyle name="Акцент6 2 3" xfId="3769"/>
    <cellStyle name="Акцент6 2 3 2" xfId="3770"/>
    <cellStyle name="Акцент6 2 4" xfId="3771"/>
    <cellStyle name="Акцент6 2 4 2" xfId="3772"/>
    <cellStyle name="Акцент6 2 5" xfId="3773"/>
    <cellStyle name="Акцент6 2 6" xfId="3774"/>
    <cellStyle name="Акцент6 2_16 МСХ 13.09.11 с проблемными" xfId="3775"/>
    <cellStyle name="Акцент6 3" xfId="3776"/>
    <cellStyle name="Акцент6 3 2" xfId="3777"/>
    <cellStyle name="Ввод " xfId="8242" builtinId="20" customBuiltin="1"/>
    <cellStyle name="Ввод  2" xfId="3778"/>
    <cellStyle name="Ввод  2 2" xfId="3779"/>
    <cellStyle name="Ввод  2 3" xfId="3780"/>
    <cellStyle name="Ввод  2 4" xfId="3781"/>
    <cellStyle name="Ввод  2 5" xfId="3782"/>
    <cellStyle name="Ввод  3" xfId="3783"/>
    <cellStyle name="Ввод  3 2" xfId="3784"/>
    <cellStyle name="Вывод" xfId="8243" builtinId="21" customBuiltin="1"/>
    <cellStyle name="Вывод 2" xfId="3785"/>
    <cellStyle name="Вывод 2 2" xfId="3786"/>
    <cellStyle name="Вывод 2 3" xfId="3787"/>
    <cellStyle name="Вывод 2 4" xfId="3788"/>
    <cellStyle name="Вывод 2 5" xfId="3789"/>
    <cellStyle name="Вывод 3" xfId="3790"/>
    <cellStyle name="Вывод 3 2" xfId="3791"/>
    <cellStyle name="Вычисление" xfId="8244" builtinId="22" customBuiltin="1"/>
    <cellStyle name="Вычисление 2" xfId="3792"/>
    <cellStyle name="Вычисление 2 2" xfId="3793"/>
    <cellStyle name="Вычисление 2 3" xfId="3794"/>
    <cellStyle name="Вычисление 2 4" xfId="3795"/>
    <cellStyle name="Вычисление 2 5" xfId="3796"/>
    <cellStyle name="Вычисление 3" xfId="3797"/>
    <cellStyle name="Вычисление 3 2" xfId="3798"/>
    <cellStyle name="Гиперссылка 2" xfId="3799"/>
    <cellStyle name="Денежный 2" xfId="3800"/>
    <cellStyle name="Денежный 2 10" xfId="3801"/>
    <cellStyle name="Денежный 2 11" xfId="3802"/>
    <cellStyle name="Денежный 2 12" xfId="3803"/>
    <cellStyle name="Денежный 2 13" xfId="3804"/>
    <cellStyle name="Денежный 2 14" xfId="3805"/>
    <cellStyle name="Денежный 2 15" xfId="3806"/>
    <cellStyle name="Денежный 2 16" xfId="3807"/>
    <cellStyle name="Денежный 2 17" xfId="3808"/>
    <cellStyle name="Денежный 2 18" xfId="3809"/>
    <cellStyle name="Денежный 2 19" xfId="3810"/>
    <cellStyle name="Денежный 2 2" xfId="3811"/>
    <cellStyle name="Денежный 2 2 2" xfId="7942"/>
    <cellStyle name="Денежный 2 20" xfId="3812"/>
    <cellStyle name="Денежный 2 21" xfId="3813"/>
    <cellStyle name="Денежный 2 22" xfId="3814"/>
    <cellStyle name="Денежный 2 23" xfId="3815"/>
    <cellStyle name="Денежный 2 24" xfId="3816"/>
    <cellStyle name="Денежный 2 25" xfId="3817"/>
    <cellStyle name="Денежный 2 26" xfId="3818"/>
    <cellStyle name="Денежный 2 27" xfId="3819"/>
    <cellStyle name="Денежный 2 28" xfId="3820"/>
    <cellStyle name="Денежный 2 29" xfId="3821"/>
    <cellStyle name="Денежный 2 3" xfId="3822"/>
    <cellStyle name="Денежный 2 30" xfId="3823"/>
    <cellStyle name="Денежный 2 31" xfId="3824"/>
    <cellStyle name="Денежный 2 32" xfId="3825"/>
    <cellStyle name="Денежный 2 33" xfId="3826"/>
    <cellStyle name="Денежный 2 34" xfId="3827"/>
    <cellStyle name="Денежный 2 35" xfId="3828"/>
    <cellStyle name="Денежный 2 36" xfId="3829"/>
    <cellStyle name="Денежный 2 37" xfId="3830"/>
    <cellStyle name="Денежный 2 38" xfId="3831"/>
    <cellStyle name="Денежный 2 39" xfId="3832"/>
    <cellStyle name="Денежный 2 4" xfId="3833"/>
    <cellStyle name="Денежный 2 40" xfId="3834"/>
    <cellStyle name="Денежный 2 41" xfId="3835"/>
    <cellStyle name="Денежный 2 42" xfId="3836"/>
    <cellStyle name="Денежный 2 43" xfId="3837"/>
    <cellStyle name="Денежный 2 44" xfId="3838"/>
    <cellStyle name="Денежный 2 45" xfId="3839"/>
    <cellStyle name="Денежный 2 46" xfId="3840"/>
    <cellStyle name="Денежный 2 47" xfId="3841"/>
    <cellStyle name="Денежный 2 48" xfId="3842"/>
    <cellStyle name="Денежный 2 49" xfId="3843"/>
    <cellStyle name="Денежный 2 5" xfId="3844"/>
    <cellStyle name="Денежный 2 50" xfId="3845"/>
    <cellStyle name="Денежный 2 51" xfId="3846"/>
    <cellStyle name="Денежный 2 52" xfId="3847"/>
    <cellStyle name="Денежный 2 53" xfId="3848"/>
    <cellStyle name="Денежный 2 54" xfId="3849"/>
    <cellStyle name="Денежный 2 55" xfId="3850"/>
    <cellStyle name="Денежный 2 56" xfId="3851"/>
    <cellStyle name="Денежный 2 57" xfId="3852"/>
    <cellStyle name="Денежный 2 58" xfId="3853"/>
    <cellStyle name="Денежный 2 59" xfId="8219"/>
    <cellStyle name="Денежный 2 6" xfId="3854"/>
    <cellStyle name="Денежный 2 7" xfId="3855"/>
    <cellStyle name="Денежный 2 8" xfId="3856"/>
    <cellStyle name="Денежный 2 9" xfId="3857"/>
    <cellStyle name="Заголовок 1" xfId="8235" builtinId="16" customBuiltin="1"/>
    <cellStyle name="Заголовок 1 2" xfId="3858"/>
    <cellStyle name="Заголовок 1 2 2" xfId="3859"/>
    <cellStyle name="Заголовок 1 2 3" xfId="3860"/>
    <cellStyle name="Заголовок 1 2 4" xfId="3861"/>
    <cellStyle name="Заголовок 1 2 5" xfId="3862"/>
    <cellStyle name="Заголовок 1 3" xfId="3863"/>
    <cellStyle name="Заголовок 1 3 2" xfId="3864"/>
    <cellStyle name="Заголовок 2" xfId="8236" builtinId="17" customBuiltin="1"/>
    <cellStyle name="Заголовок 2 2" xfId="3865"/>
    <cellStyle name="Заголовок 2 2 2" xfId="3866"/>
    <cellStyle name="Заголовок 2 2 3" xfId="3867"/>
    <cellStyle name="Заголовок 2 2 4" xfId="3868"/>
    <cellStyle name="Заголовок 2 2 5" xfId="3869"/>
    <cellStyle name="Заголовок 2 3" xfId="3870"/>
    <cellStyle name="Заголовок 2 3 2" xfId="3871"/>
    <cellStyle name="Заголовок 3" xfId="8237" builtinId="18" customBuiltin="1"/>
    <cellStyle name="Заголовок 3 2" xfId="3872"/>
    <cellStyle name="Заголовок 3 2 2" xfId="3873"/>
    <cellStyle name="Заголовок 3 2 3" xfId="3874"/>
    <cellStyle name="Заголовок 3 2 4" xfId="3875"/>
    <cellStyle name="Заголовок 3 2 5" xfId="3876"/>
    <cellStyle name="Заголовок 3 3" xfId="3877"/>
    <cellStyle name="Заголовок 3 3 2" xfId="3878"/>
    <cellStyle name="Заголовок 4" xfId="8238" builtinId="19" customBuiltin="1"/>
    <cellStyle name="Заголовок 4 2" xfId="3879"/>
    <cellStyle name="Заголовок 4 2 2" xfId="3880"/>
    <cellStyle name="Заголовок 4 2 3" xfId="3881"/>
    <cellStyle name="Заголовок 4 2 4" xfId="3882"/>
    <cellStyle name="Заголовок 4 2 5" xfId="3883"/>
    <cellStyle name="Заголовок 4 3" xfId="3884"/>
    <cellStyle name="Заголовок 4 3 2" xfId="3885"/>
    <cellStyle name="Итог" xfId="8249" builtinId="25" customBuiltin="1"/>
    <cellStyle name="Итог 2" xfId="3886"/>
    <cellStyle name="Итог 2 2" xfId="3887"/>
    <cellStyle name="Итог 2 3" xfId="3888"/>
    <cellStyle name="Итог 2 4" xfId="3889"/>
    <cellStyle name="Итог 2 5" xfId="3890"/>
    <cellStyle name="Итог 3" xfId="3891"/>
    <cellStyle name="Итог 3 2" xfId="3892"/>
    <cellStyle name="Контрольная ячейка" xfId="8246" builtinId="23" customBuiltin="1"/>
    <cellStyle name="Контрольная ячейка 2" xfId="3893"/>
    <cellStyle name="Контрольная ячейка 2 2" xfId="3894"/>
    <cellStyle name="Контрольная ячейка 2 3" xfId="3895"/>
    <cellStyle name="Контрольная ячейка 2 4" xfId="3896"/>
    <cellStyle name="Контрольная ячейка 2 5" xfId="3897"/>
    <cellStyle name="Контрольная ячейка 3" xfId="3898"/>
    <cellStyle name="Контрольная ячейка 3 2" xfId="3899"/>
    <cellStyle name="Название 2" xfId="3900"/>
    <cellStyle name="Название 2 2" xfId="3901"/>
    <cellStyle name="Название 2 2 2" xfId="3902"/>
    <cellStyle name="Название 2 3" xfId="3903"/>
    <cellStyle name="Название 2 4" xfId="3904"/>
    <cellStyle name="Название 2 5" xfId="3905"/>
    <cellStyle name="Название 3" xfId="3906"/>
    <cellStyle name="Нейтральный" xfId="8241" builtinId="28" customBuiltin="1"/>
    <cellStyle name="Нейтральный 2" xfId="3907"/>
    <cellStyle name="Нейтральный 2 2" xfId="3908"/>
    <cellStyle name="Нейтральный 2 3" xfId="3909"/>
    <cellStyle name="Нейтральный 2 4" xfId="3910"/>
    <cellStyle name="Нейтральный 2 5" xfId="3911"/>
    <cellStyle name="Нейтральный 3" xfId="3912"/>
    <cellStyle name="Нейтральный 3 2" xfId="3913"/>
    <cellStyle name="Обычный" xfId="0" builtinId="0"/>
    <cellStyle name="Обычный 10" xfId="3914"/>
    <cellStyle name="Обычный 10 2" xfId="3915"/>
    <cellStyle name="Обычный 10 2 2" xfId="7943"/>
    <cellStyle name="Обычный 10 3" xfId="3916"/>
    <cellStyle name="Обычный 10 3 2" xfId="3917"/>
    <cellStyle name="Обычный 10 4" xfId="3918"/>
    <cellStyle name="Обычный 10 4 2" xfId="11"/>
    <cellStyle name="Обычный 10 4 2 2" xfId="8065"/>
    <cellStyle name="Обычный 10 4 2 3" xfId="8074"/>
    <cellStyle name="Обычный 10 4 2 4" xfId="8075"/>
    <cellStyle name="Обычный 10 4 2 5" xfId="8076"/>
    <cellStyle name="Обычный 10 4 2 5 2" xfId="8077"/>
    <cellStyle name="Обычный 10 4 2 5 3" xfId="8078"/>
    <cellStyle name="Обычный 10 4 2 6" xfId="8128"/>
    <cellStyle name="Обычный 11" xfId="3919"/>
    <cellStyle name="Обычный 11 2" xfId="3920"/>
    <cellStyle name="Обычный 11 2 2" xfId="8214"/>
    <cellStyle name="Обычный 11 3" xfId="8206"/>
    <cellStyle name="Обычный 11 4" xfId="8225"/>
    <cellStyle name="Обычный 12" xfId="3921"/>
    <cellStyle name="Обычный 12 2" xfId="3922"/>
    <cellStyle name="Обычный 12 2 2" xfId="7944"/>
    <cellStyle name="Обычный 12 3" xfId="8226"/>
    <cellStyle name="Обычный 12 6" xfId="3923"/>
    <cellStyle name="Обычный 121" xfId="3924"/>
    <cellStyle name="Обычный 122" xfId="3925"/>
    <cellStyle name="Обычный 13" xfId="3926"/>
    <cellStyle name="Обычный 131" xfId="3927"/>
    <cellStyle name="Обычный 131 10" xfId="3928"/>
    <cellStyle name="Обычный 131 11" xfId="3929"/>
    <cellStyle name="Обычный 131 12" xfId="3930"/>
    <cellStyle name="Обычный 131 13" xfId="3931"/>
    <cellStyle name="Обычный 131 14" xfId="3932"/>
    <cellStyle name="Обычный 131 15" xfId="3933"/>
    <cellStyle name="Обычный 131 16" xfId="3934"/>
    <cellStyle name="Обычный 131 17" xfId="3935"/>
    <cellStyle name="Обычный 131 18" xfId="3936"/>
    <cellStyle name="Обычный 131 19" xfId="3937"/>
    <cellStyle name="Обычный 131 2" xfId="3938"/>
    <cellStyle name="Обычный 131 20" xfId="3939"/>
    <cellStyle name="Обычный 131 21" xfId="3940"/>
    <cellStyle name="Обычный 131 22" xfId="3941"/>
    <cellStyle name="Обычный 131 23" xfId="3942"/>
    <cellStyle name="Обычный 131 24" xfId="3943"/>
    <cellStyle name="Обычный 131 25" xfId="3944"/>
    <cellStyle name="Обычный 131 26" xfId="3945"/>
    <cellStyle name="Обычный 131 27" xfId="3946"/>
    <cellStyle name="Обычный 131 28" xfId="3947"/>
    <cellStyle name="Обычный 131 29" xfId="3948"/>
    <cellStyle name="Обычный 131 3" xfId="3949"/>
    <cellStyle name="Обычный 131 30" xfId="3950"/>
    <cellStyle name="Обычный 131 31" xfId="3951"/>
    <cellStyle name="Обычный 131 32" xfId="3952"/>
    <cellStyle name="Обычный 131 33" xfId="3953"/>
    <cellStyle name="Обычный 131 34" xfId="3954"/>
    <cellStyle name="Обычный 131 35" xfId="3955"/>
    <cellStyle name="Обычный 131 36" xfId="3956"/>
    <cellStyle name="Обычный 131 37" xfId="3957"/>
    <cellStyle name="Обычный 131 38" xfId="3958"/>
    <cellStyle name="Обычный 131 39" xfId="3959"/>
    <cellStyle name="Обычный 131 4" xfId="3960"/>
    <cellStyle name="Обычный 131 40" xfId="3961"/>
    <cellStyle name="Обычный 131 41" xfId="3962"/>
    <cellStyle name="Обычный 131 42" xfId="3963"/>
    <cellStyle name="Обычный 131 43" xfId="3964"/>
    <cellStyle name="Обычный 131 44" xfId="3965"/>
    <cellStyle name="Обычный 131 45" xfId="3966"/>
    <cellStyle name="Обычный 131 46" xfId="3967"/>
    <cellStyle name="Обычный 131 47" xfId="3968"/>
    <cellStyle name="Обычный 131 48" xfId="3969"/>
    <cellStyle name="Обычный 131 49" xfId="3970"/>
    <cellStyle name="Обычный 131 5" xfId="3971"/>
    <cellStyle name="Обычный 131 50" xfId="3972"/>
    <cellStyle name="Обычный 131 51" xfId="3973"/>
    <cellStyle name="Обычный 131 52" xfId="3974"/>
    <cellStyle name="Обычный 131 53" xfId="3975"/>
    <cellStyle name="Обычный 131 54" xfId="3976"/>
    <cellStyle name="Обычный 131 55" xfId="3977"/>
    <cellStyle name="Обычный 131 56" xfId="3978"/>
    <cellStyle name="Обычный 131 57" xfId="3979"/>
    <cellStyle name="Обычный 131 6" xfId="3980"/>
    <cellStyle name="Обычный 131 7" xfId="3981"/>
    <cellStyle name="Обычный 131 8" xfId="3982"/>
    <cellStyle name="Обычный 131 9" xfId="3983"/>
    <cellStyle name="Обычный 132" xfId="3984"/>
    <cellStyle name="Обычный 133" xfId="3985"/>
    <cellStyle name="Обычный 134" xfId="3986"/>
    <cellStyle name="Обычный 134 10" xfId="3987"/>
    <cellStyle name="Обычный 134 11" xfId="3988"/>
    <cellStyle name="Обычный 134 12" xfId="3989"/>
    <cellStyle name="Обычный 134 13" xfId="3990"/>
    <cellStyle name="Обычный 134 14" xfId="3991"/>
    <cellStyle name="Обычный 134 15" xfId="3992"/>
    <cellStyle name="Обычный 134 16" xfId="3993"/>
    <cellStyle name="Обычный 134 17" xfId="3994"/>
    <cellStyle name="Обычный 134 18" xfId="3995"/>
    <cellStyle name="Обычный 134 19" xfId="3996"/>
    <cellStyle name="Обычный 134 2" xfId="3997"/>
    <cellStyle name="Обычный 134 20" xfId="3998"/>
    <cellStyle name="Обычный 134 21" xfId="3999"/>
    <cellStyle name="Обычный 134 22" xfId="4000"/>
    <cellStyle name="Обычный 134 23" xfId="4001"/>
    <cellStyle name="Обычный 134 24" xfId="4002"/>
    <cellStyle name="Обычный 134 25" xfId="4003"/>
    <cellStyle name="Обычный 134 26" xfId="4004"/>
    <cellStyle name="Обычный 134 27" xfId="4005"/>
    <cellStyle name="Обычный 134 28" xfId="4006"/>
    <cellStyle name="Обычный 134 29" xfId="4007"/>
    <cellStyle name="Обычный 134 3" xfId="4008"/>
    <cellStyle name="Обычный 134 30" xfId="4009"/>
    <cellStyle name="Обычный 134 31" xfId="4010"/>
    <cellStyle name="Обычный 134 32" xfId="4011"/>
    <cellStyle name="Обычный 134 33" xfId="4012"/>
    <cellStyle name="Обычный 134 34" xfId="4013"/>
    <cellStyle name="Обычный 134 35" xfId="4014"/>
    <cellStyle name="Обычный 134 36" xfId="4015"/>
    <cellStyle name="Обычный 134 37" xfId="4016"/>
    <cellStyle name="Обычный 134 38" xfId="4017"/>
    <cellStyle name="Обычный 134 39" xfId="4018"/>
    <cellStyle name="Обычный 134 4" xfId="4019"/>
    <cellStyle name="Обычный 134 40" xfId="4020"/>
    <cellStyle name="Обычный 134 41" xfId="4021"/>
    <cellStyle name="Обычный 134 42" xfId="4022"/>
    <cellStyle name="Обычный 134 43" xfId="4023"/>
    <cellStyle name="Обычный 134 44" xfId="4024"/>
    <cellStyle name="Обычный 134 45" xfId="4025"/>
    <cellStyle name="Обычный 134 46" xfId="4026"/>
    <cellStyle name="Обычный 134 47" xfId="4027"/>
    <cellStyle name="Обычный 134 48" xfId="4028"/>
    <cellStyle name="Обычный 134 49" xfId="4029"/>
    <cellStyle name="Обычный 134 5" xfId="4030"/>
    <cellStyle name="Обычный 134 50" xfId="4031"/>
    <cellStyle name="Обычный 134 51" xfId="4032"/>
    <cellStyle name="Обычный 134 52" xfId="4033"/>
    <cellStyle name="Обычный 134 53" xfId="4034"/>
    <cellStyle name="Обычный 134 54" xfId="4035"/>
    <cellStyle name="Обычный 134 55" xfId="4036"/>
    <cellStyle name="Обычный 134 56" xfId="4037"/>
    <cellStyle name="Обычный 134 57" xfId="4038"/>
    <cellStyle name="Обычный 134 6" xfId="4039"/>
    <cellStyle name="Обычный 134 7" xfId="4040"/>
    <cellStyle name="Обычный 134 8" xfId="4041"/>
    <cellStyle name="Обычный 134 9" xfId="4042"/>
    <cellStyle name="Обычный 135" xfId="4043"/>
    <cellStyle name="Обычный 136" xfId="4044"/>
    <cellStyle name="Обычный 136 10" xfId="4045"/>
    <cellStyle name="Обычный 136 11" xfId="4046"/>
    <cellStyle name="Обычный 136 12" xfId="4047"/>
    <cellStyle name="Обычный 136 13" xfId="4048"/>
    <cellStyle name="Обычный 136 14" xfId="4049"/>
    <cellStyle name="Обычный 136 15" xfId="4050"/>
    <cellStyle name="Обычный 136 16" xfId="4051"/>
    <cellStyle name="Обычный 136 17" xfId="4052"/>
    <cellStyle name="Обычный 136 18" xfId="4053"/>
    <cellStyle name="Обычный 136 19" xfId="4054"/>
    <cellStyle name="Обычный 136 2" xfId="4055"/>
    <cellStyle name="Обычный 136 20" xfId="4056"/>
    <cellStyle name="Обычный 136 21" xfId="4057"/>
    <cellStyle name="Обычный 136 22" xfId="4058"/>
    <cellStyle name="Обычный 136 23" xfId="4059"/>
    <cellStyle name="Обычный 136 24" xfId="4060"/>
    <cellStyle name="Обычный 136 25" xfId="4061"/>
    <cellStyle name="Обычный 136 26" xfId="4062"/>
    <cellStyle name="Обычный 136 27" xfId="4063"/>
    <cellStyle name="Обычный 136 28" xfId="4064"/>
    <cellStyle name="Обычный 136 29" xfId="4065"/>
    <cellStyle name="Обычный 136 3" xfId="4066"/>
    <cellStyle name="Обычный 136 30" xfId="4067"/>
    <cellStyle name="Обычный 136 31" xfId="4068"/>
    <cellStyle name="Обычный 136 32" xfId="4069"/>
    <cellStyle name="Обычный 136 33" xfId="4070"/>
    <cellStyle name="Обычный 136 34" xfId="4071"/>
    <cellStyle name="Обычный 136 35" xfId="4072"/>
    <cellStyle name="Обычный 136 36" xfId="4073"/>
    <cellStyle name="Обычный 136 37" xfId="4074"/>
    <cellStyle name="Обычный 136 38" xfId="4075"/>
    <cellStyle name="Обычный 136 39" xfId="4076"/>
    <cellStyle name="Обычный 136 4" xfId="4077"/>
    <cellStyle name="Обычный 136 40" xfId="4078"/>
    <cellStyle name="Обычный 136 41" xfId="4079"/>
    <cellStyle name="Обычный 136 42" xfId="4080"/>
    <cellStyle name="Обычный 136 43" xfId="4081"/>
    <cellStyle name="Обычный 136 44" xfId="4082"/>
    <cellStyle name="Обычный 136 45" xfId="4083"/>
    <cellStyle name="Обычный 136 46" xfId="4084"/>
    <cellStyle name="Обычный 136 47" xfId="4085"/>
    <cellStyle name="Обычный 136 48" xfId="4086"/>
    <cellStyle name="Обычный 136 49" xfId="4087"/>
    <cellStyle name="Обычный 136 5" xfId="4088"/>
    <cellStyle name="Обычный 136 50" xfId="4089"/>
    <cellStyle name="Обычный 136 51" xfId="4090"/>
    <cellStyle name="Обычный 136 52" xfId="4091"/>
    <cellStyle name="Обычный 136 53" xfId="4092"/>
    <cellStyle name="Обычный 136 54" xfId="4093"/>
    <cellStyle name="Обычный 136 55" xfId="4094"/>
    <cellStyle name="Обычный 136 56" xfId="4095"/>
    <cellStyle name="Обычный 136 57" xfId="4096"/>
    <cellStyle name="Обычный 136 6" xfId="4097"/>
    <cellStyle name="Обычный 136 7" xfId="4098"/>
    <cellStyle name="Обычный 136 8" xfId="4099"/>
    <cellStyle name="Обычный 136 9" xfId="4100"/>
    <cellStyle name="Обычный 138" xfId="4101"/>
    <cellStyle name="Обычный 14" xfId="4102"/>
    <cellStyle name="Обычный 140" xfId="4103"/>
    <cellStyle name="Обычный 141" xfId="4104"/>
    <cellStyle name="Обычный 141 10" xfId="4105"/>
    <cellStyle name="Обычный 141 11" xfId="4106"/>
    <cellStyle name="Обычный 141 12" xfId="4107"/>
    <cellStyle name="Обычный 141 13" xfId="4108"/>
    <cellStyle name="Обычный 141 14" xfId="4109"/>
    <cellStyle name="Обычный 141 15" xfId="4110"/>
    <cellStyle name="Обычный 141 16" xfId="4111"/>
    <cellStyle name="Обычный 141 17" xfId="4112"/>
    <cellStyle name="Обычный 141 18" xfId="4113"/>
    <cellStyle name="Обычный 141 19" xfId="4114"/>
    <cellStyle name="Обычный 141 2" xfId="4115"/>
    <cellStyle name="Обычный 141 20" xfId="4116"/>
    <cellStyle name="Обычный 141 21" xfId="4117"/>
    <cellStyle name="Обычный 141 22" xfId="4118"/>
    <cellStyle name="Обычный 141 23" xfId="4119"/>
    <cellStyle name="Обычный 141 24" xfId="4120"/>
    <cellStyle name="Обычный 141 25" xfId="4121"/>
    <cellStyle name="Обычный 141 26" xfId="4122"/>
    <cellStyle name="Обычный 141 27" xfId="4123"/>
    <cellStyle name="Обычный 141 28" xfId="4124"/>
    <cellStyle name="Обычный 141 29" xfId="4125"/>
    <cellStyle name="Обычный 141 3" xfId="4126"/>
    <cellStyle name="Обычный 141 30" xfId="4127"/>
    <cellStyle name="Обычный 141 31" xfId="4128"/>
    <cellStyle name="Обычный 141 32" xfId="4129"/>
    <cellStyle name="Обычный 141 33" xfId="4130"/>
    <cellStyle name="Обычный 141 34" xfId="4131"/>
    <cellStyle name="Обычный 141 35" xfId="4132"/>
    <cellStyle name="Обычный 141 36" xfId="4133"/>
    <cellStyle name="Обычный 141 37" xfId="4134"/>
    <cellStyle name="Обычный 141 38" xfId="4135"/>
    <cellStyle name="Обычный 141 39" xfId="4136"/>
    <cellStyle name="Обычный 141 4" xfId="4137"/>
    <cellStyle name="Обычный 141 40" xfId="4138"/>
    <cellStyle name="Обычный 141 41" xfId="4139"/>
    <cellStyle name="Обычный 141 42" xfId="4140"/>
    <cellStyle name="Обычный 141 43" xfId="4141"/>
    <cellStyle name="Обычный 141 44" xfId="4142"/>
    <cellStyle name="Обычный 141 45" xfId="4143"/>
    <cellStyle name="Обычный 141 46" xfId="4144"/>
    <cellStyle name="Обычный 141 47" xfId="4145"/>
    <cellStyle name="Обычный 141 48" xfId="4146"/>
    <cellStyle name="Обычный 141 49" xfId="4147"/>
    <cellStyle name="Обычный 141 5" xfId="4148"/>
    <cellStyle name="Обычный 141 50" xfId="4149"/>
    <cellStyle name="Обычный 141 51" xfId="4150"/>
    <cellStyle name="Обычный 141 52" xfId="4151"/>
    <cellStyle name="Обычный 141 53" xfId="4152"/>
    <cellStyle name="Обычный 141 54" xfId="4153"/>
    <cellStyle name="Обычный 141 55" xfId="4154"/>
    <cellStyle name="Обычный 141 56" xfId="4155"/>
    <cellStyle name="Обычный 141 57" xfId="4156"/>
    <cellStyle name="Обычный 141 6" xfId="4157"/>
    <cellStyle name="Обычный 141 7" xfId="4158"/>
    <cellStyle name="Обычный 141 8" xfId="4159"/>
    <cellStyle name="Обычный 141 9" xfId="4160"/>
    <cellStyle name="Обычный 142" xfId="4161"/>
    <cellStyle name="Обычный 15" xfId="4162"/>
    <cellStyle name="Обычный 15 2" xfId="7945"/>
    <cellStyle name="Обычный 16" xfId="4163"/>
    <cellStyle name="Обычный 16 2" xfId="4164"/>
    <cellStyle name="Обычный 16 2 2" xfId="4165"/>
    <cellStyle name="Обычный 17" xfId="4166"/>
    <cellStyle name="Обычный 17 2" xfId="7946"/>
    <cellStyle name="Обычный 18" xfId="4167"/>
    <cellStyle name="Обычный 18 2" xfId="7947"/>
    <cellStyle name="Обычный 19" xfId="4168"/>
    <cellStyle name="Обычный 19 2" xfId="7948"/>
    <cellStyle name="Обычный 2" xfId="18"/>
    <cellStyle name="Обычный 2 10" xfId="4169"/>
    <cellStyle name="Обычный 2 10 2" xfId="4170"/>
    <cellStyle name="Обычный 2 10 3" xfId="8220"/>
    <cellStyle name="Обычный 2 11" xfId="4171"/>
    <cellStyle name="Обычный 2 11 2" xfId="4172"/>
    <cellStyle name="Обычный 2 11 2 2" xfId="4173"/>
    <cellStyle name="Обычный 2 11 2 4" xfId="4174"/>
    <cellStyle name="Обычный 2 11 2 4 2" xfId="4175"/>
    <cellStyle name="Обычный 2 11 2 4 2 2" xfId="4176"/>
    <cellStyle name="Обычный 2 11 2 4 2 3" xfId="4177"/>
    <cellStyle name="Обычный 2 11 2 4 2 3 2" xfId="7949"/>
    <cellStyle name="Обычный 2 11 3" xfId="4178"/>
    <cellStyle name="Обычный 2 11 3 2" xfId="4179"/>
    <cellStyle name="Обычный 2 11 3 3" xfId="4180"/>
    <cellStyle name="Обычный 2 11 3 3 2" xfId="4181"/>
    <cellStyle name="Обычный 2 11 3 3 3" xfId="4182"/>
    <cellStyle name="Обычный 2 11 3 3 3 2" xfId="4183"/>
    <cellStyle name="Обычный 2 11 3 3 3 2 2" xfId="7950"/>
    <cellStyle name="Обычный 2 11 3 3 3 2 3" xfId="7951"/>
    <cellStyle name="Обычный 2 11 3 3 3 2 3 2" xfId="7952"/>
    <cellStyle name="Обычный 2 11 3 3 3 2 4" xfId="8131"/>
    <cellStyle name="Обычный 2 11 3 3 3 2 5" xfId="8132"/>
    <cellStyle name="Обычный 2 11 3 3 3 2 6" xfId="8133"/>
    <cellStyle name="Обычный 2 11 3 3 3 2 6 2" xfId="8134"/>
    <cellStyle name="Обычный 2 11 3 3 3 2 6 3" xfId="8135"/>
    <cellStyle name="Обычный 2 11 3 3 3 2 7" xfId="8136"/>
    <cellStyle name="Обычный 2 11 4" xfId="21"/>
    <cellStyle name="Обычный 2 11 4 10" xfId="8079"/>
    <cellStyle name="Обычный 2 11 4 11" xfId="8080"/>
    <cellStyle name="Обычный 2 11 4 12" xfId="8081"/>
    <cellStyle name="Обычный 2 11 4 12 2" xfId="8082"/>
    <cellStyle name="Обычный 2 11 4 12 3" xfId="8083"/>
    <cellStyle name="Обычный 2 11 4 13" xfId="8129"/>
    <cellStyle name="Обычный 2 11 4 2" xfId="4184"/>
    <cellStyle name="Обычный 2 11 4 2 2" xfId="4185"/>
    <cellStyle name="Обычный 2 11 4 2 3" xfId="4186"/>
    <cellStyle name="Обычный 2 11 4 3" xfId="4187"/>
    <cellStyle name="Обычный 2 11 4 4" xfId="7953"/>
    <cellStyle name="Обычный 2 11 4 4 2" xfId="7954"/>
    <cellStyle name="Обычный 2 11 4 5" xfId="7955"/>
    <cellStyle name="Обычный 2 11 4 6" xfId="7956"/>
    <cellStyle name="Обычный 2 11 4 6 2" xfId="7957"/>
    <cellStyle name="Обычный 2 11 4 7" xfId="8055"/>
    <cellStyle name="Обычный 2 11 4 8" xfId="8056"/>
    <cellStyle name="Обычный 2 11 4 9" xfId="8066"/>
    <cellStyle name="Обычный 2 11 5" xfId="4188"/>
    <cellStyle name="Обычный 2 11 5 2" xfId="8"/>
    <cellStyle name="Обычный 2 11 5 2 2" xfId="8067"/>
    <cellStyle name="Обычный 2 11 5 2 3" xfId="8084"/>
    <cellStyle name="Обычный 2 11 5 2 3 2" xfId="8234"/>
    <cellStyle name="Обычный 2 11 5 2 4" xfId="8085"/>
    <cellStyle name="Обычный 2 11 5 2 5" xfId="8086"/>
    <cellStyle name="Обычный 2 11 5 2 5 2" xfId="8087"/>
    <cellStyle name="Обычный 2 11 5 2 5 3" xfId="8088"/>
    <cellStyle name="Обычный 2 11 5 2 6" xfId="8124"/>
    <cellStyle name="Обычный 2 11 6" xfId="8216"/>
    <cellStyle name="Обычный 2 12" xfId="4189"/>
    <cellStyle name="Обычный 2 12 2" xfId="7958"/>
    <cellStyle name="Обычный 2 13" xfId="4190"/>
    <cellStyle name="Обычный 2 13 2" xfId="7959"/>
    <cellStyle name="Обычный 2 14" xfId="4191"/>
    <cellStyle name="Обычный 2 14 2" xfId="7960"/>
    <cellStyle name="Обычный 2 15" xfId="4192"/>
    <cellStyle name="Обычный 2 15 10" xfId="7961"/>
    <cellStyle name="Обычный 2 15 2" xfId="4193"/>
    <cellStyle name="Обычный 2 15 2 2" xfId="7962"/>
    <cellStyle name="Обычный 2 15 3" xfId="4194"/>
    <cellStyle name="Обычный 2 15 3 2" xfId="7963"/>
    <cellStyle name="Обычный 2 15 4" xfId="4195"/>
    <cellStyle name="Обычный 2 15 4 2" xfId="7964"/>
    <cellStyle name="Обычный 2 15 5" xfId="4196"/>
    <cellStyle name="Обычный 2 15 5 2" xfId="7965"/>
    <cellStyle name="Обычный 2 15 6" xfId="4197"/>
    <cellStyle name="Обычный 2 15 6 2" xfId="7966"/>
    <cellStyle name="Обычный 2 15 7" xfId="4198"/>
    <cellStyle name="Обычный 2 15 7 2" xfId="7967"/>
    <cellStyle name="Обычный 2 15 8" xfId="4199"/>
    <cellStyle name="Обычный 2 15 8 2" xfId="7968"/>
    <cellStyle name="Обычный 2 15 9" xfId="4200"/>
    <cellStyle name="Обычный 2 15 9 2" xfId="7969"/>
    <cellStyle name="Обычный 2 16" xfId="4201"/>
    <cellStyle name="Обычный 2 16 2" xfId="7970"/>
    <cellStyle name="Обычный 2 17" xfId="4202"/>
    <cellStyle name="Обычный 2 17 2" xfId="7971"/>
    <cellStyle name="Обычный 2 18" xfId="4203"/>
    <cellStyle name="Обычный 2 18 2" xfId="7972"/>
    <cellStyle name="Обычный 2 19" xfId="4204"/>
    <cellStyle name="Обычный 2 19 2" xfId="7973"/>
    <cellStyle name="Обычный 2 2" xfId="4205"/>
    <cellStyle name="Обычный 2 2 10" xfId="4206"/>
    <cellStyle name="Обычный 2 2 10 2" xfId="4207"/>
    <cellStyle name="Обычный 2 2 10 3" xfId="7974"/>
    <cellStyle name="Обычный 2 2 11" xfId="4208"/>
    <cellStyle name="Обычный 2 2 12" xfId="4209"/>
    <cellStyle name="Обычный 2 2 13" xfId="4210"/>
    <cellStyle name="Обычный 2 2 14" xfId="4211"/>
    <cellStyle name="Обычный 2 2 15" xfId="4212"/>
    <cellStyle name="Обычный 2 2 16" xfId="4213"/>
    <cellStyle name="Обычный 2 2 17" xfId="4214"/>
    <cellStyle name="Обычный 2 2 18" xfId="4215"/>
    <cellStyle name="Обычный 2 2 19" xfId="4216"/>
    <cellStyle name="Обычный 2 2 2" xfId="4217"/>
    <cellStyle name="Обычный 2 2 2 2" xfId="4218"/>
    <cellStyle name="Обычный 2 2 2 2 2" xfId="4219"/>
    <cellStyle name="Обычный 2 2 2 2 3" xfId="4220"/>
    <cellStyle name="Обычный 2 2 2 2 4" xfId="8259"/>
    <cellStyle name="Обычный 2 2 2 3" xfId="4221"/>
    <cellStyle name="Обычный 2 2 2 3 2" xfId="4222"/>
    <cellStyle name="Обычный 2 2 2 3 3" xfId="8260"/>
    <cellStyle name="Обычный 2 2 2 4" xfId="4223"/>
    <cellStyle name="Обычный 2 2 20" xfId="4224"/>
    <cellStyle name="Обычный 2 2 21" xfId="4225"/>
    <cellStyle name="Обычный 2 2 22" xfId="4226"/>
    <cellStyle name="Обычный 2 2 23" xfId="4227"/>
    <cellStyle name="Обычный 2 2 24" xfId="4228"/>
    <cellStyle name="Обычный 2 2 25" xfId="4229"/>
    <cellStyle name="Обычный 2 2 26" xfId="4230"/>
    <cellStyle name="Обычный 2 2 27" xfId="4231"/>
    <cellStyle name="Обычный 2 2 28" xfId="4232"/>
    <cellStyle name="Обычный 2 2 29" xfId="4233"/>
    <cellStyle name="Обычный 2 2 3" xfId="4234"/>
    <cellStyle name="Обычный 2 2 3 2" xfId="4235"/>
    <cellStyle name="Обычный 2 2 3 3" xfId="4236"/>
    <cellStyle name="Обычный 2 2 3 4" xfId="4237"/>
    <cellStyle name="Обычный 2 2 3 5" xfId="4238"/>
    <cellStyle name="Обычный 2 2 30" xfId="4239"/>
    <cellStyle name="Обычный 2 2 31" xfId="4240"/>
    <cellStyle name="Обычный 2 2 32" xfId="4241"/>
    <cellStyle name="Обычный 2 2 33" xfId="4242"/>
    <cellStyle name="Обычный 2 2 34" xfId="4243"/>
    <cellStyle name="Обычный 2 2 35" xfId="4244"/>
    <cellStyle name="Обычный 2 2 36" xfId="4245"/>
    <cellStyle name="Обычный 2 2 37" xfId="4246"/>
    <cellStyle name="Обычный 2 2 38" xfId="4247"/>
    <cellStyle name="Обычный 2 2 39" xfId="4248"/>
    <cellStyle name="Обычный 2 2 4" xfId="4249"/>
    <cellStyle name="Обычный 2 2 4 2" xfId="4250"/>
    <cellStyle name="Обычный 2 2 4 3" xfId="4251"/>
    <cellStyle name="Обычный 2 2 4 4" xfId="8230"/>
    <cellStyle name="Обычный 2 2 4 5" xfId="8261"/>
    <cellStyle name="Обычный 2 2 40" xfId="4252"/>
    <cellStyle name="Обычный 2 2 41" xfId="4253"/>
    <cellStyle name="Обычный 2 2 42" xfId="4254"/>
    <cellStyle name="Обычный 2 2 43" xfId="4255"/>
    <cellStyle name="Обычный 2 2 44" xfId="4256"/>
    <cellStyle name="Обычный 2 2 45" xfId="4257"/>
    <cellStyle name="Обычный 2 2 46" xfId="4258"/>
    <cellStyle name="Обычный 2 2 47" xfId="4259"/>
    <cellStyle name="Обычный 2 2 48" xfId="4260"/>
    <cellStyle name="Обычный 2 2 49" xfId="4261"/>
    <cellStyle name="Обычный 2 2 5" xfId="4262"/>
    <cellStyle name="Обычный 2 2 5 2" xfId="4263"/>
    <cellStyle name="Обычный 2 2 50" xfId="4264"/>
    <cellStyle name="Обычный 2 2 51" xfId="4265"/>
    <cellStyle name="Обычный 2 2 52" xfId="4266"/>
    <cellStyle name="Обычный 2 2 53" xfId="4267"/>
    <cellStyle name="Обычный 2 2 54" xfId="4268"/>
    <cellStyle name="Обычный 2 2 55" xfId="4269"/>
    <cellStyle name="Обычный 2 2 56" xfId="4270"/>
    <cellStyle name="Обычный 2 2 57" xfId="4271"/>
    <cellStyle name="Обычный 2 2 58" xfId="4272"/>
    <cellStyle name="Обычный 2 2 59" xfId="4273"/>
    <cellStyle name="Обычный 2 2 6" xfId="4274"/>
    <cellStyle name="Обычный 2 2 7" xfId="4275"/>
    <cellStyle name="Обычный 2 2 8" xfId="4276"/>
    <cellStyle name="Обычный 2 2 9" xfId="4277"/>
    <cellStyle name="Обычный 2 2_4 МСХ 27.07.11 переигровки" xfId="4278"/>
    <cellStyle name="Обычный 2 20" xfId="4279"/>
    <cellStyle name="Обычный 2 20 2" xfId="4280"/>
    <cellStyle name="Обычный 2 20 2 2" xfId="7975"/>
    <cellStyle name="Обычный 2 20 2 2 2" xfId="7976"/>
    <cellStyle name="Обычный 2 20 2 2 2 2" xfId="7977"/>
    <cellStyle name="Обычный 2 20 2 2 2 3" xfId="7978"/>
    <cellStyle name="Обычный 2 20 2 2 2 4" xfId="7979"/>
    <cellStyle name="Обычный 2 20 2 3" xfId="4281"/>
    <cellStyle name="Обычный 2 20 2 3 2" xfId="4282"/>
    <cellStyle name="Обычный 2 20 2 3 2 2" xfId="7980"/>
    <cellStyle name="Обычный 2 20 2 3 3" xfId="8137"/>
    <cellStyle name="Обычный 2 20 2 3 3 2" xfId="8138"/>
    <cellStyle name="Обычный 2 20 2 3 3 2 2" xfId="8139"/>
    <cellStyle name="Обычный 2 20 2 3 3 2 2 2" xfId="8140"/>
    <cellStyle name="Обычный 2 20 2 3 3 2 2 3" xfId="8141"/>
    <cellStyle name="Обычный 2 20 2 3 3 2 2 3 2" xfId="8142"/>
    <cellStyle name="Обычный 2 20 3" xfId="8068"/>
    <cellStyle name="Обычный 2 20 3 2" xfId="8089"/>
    <cellStyle name="Обычный 2 20 3 2 2" xfId="8090"/>
    <cellStyle name="Обычный 2 20 3 2 2 2" xfId="8091"/>
    <cellStyle name="Обычный 2 20 3 2 2 3" xfId="8092"/>
    <cellStyle name="Обычный 2 21" xfId="4283"/>
    <cellStyle name="Обычный 2 21 2" xfId="7981"/>
    <cellStyle name="Обычный 2 21 3" xfId="7982"/>
    <cellStyle name="Обычный 2 21 3 2" xfId="7983"/>
    <cellStyle name="Обычный 2 21 3 2 2" xfId="7984"/>
    <cellStyle name="Обычный 2 21 3 2 3" xfId="7985"/>
    <cellStyle name="Обычный 2 21 3 2 4" xfId="7986"/>
    <cellStyle name="Обычный 2 21 3 3" xfId="7987"/>
    <cellStyle name="Обычный 2 22" xfId="4284"/>
    <cellStyle name="Обычный 2 23" xfId="4285"/>
    <cellStyle name="Обычный 2 24" xfId="4286"/>
    <cellStyle name="Обычный 2 24 2" xfId="4"/>
    <cellStyle name="Обычный 2 24 2 2" xfId="4287"/>
    <cellStyle name="Обычный 2 24 2 3" xfId="7988"/>
    <cellStyle name="Обычный 2 24 2 4" xfId="7989"/>
    <cellStyle name="Обычный 2 24 2 5" xfId="7990"/>
    <cellStyle name="Обычный 2 24 2 6" xfId="7991"/>
    <cellStyle name="Обычный 2 24 2 7" xfId="8093"/>
    <cellStyle name="Обычный 2 24 2 8" xfId="8122"/>
    <cellStyle name="Обычный 2 24 3" xfId="8069"/>
    <cellStyle name="Обычный 2 24 3 2" xfId="8094"/>
    <cellStyle name="Обычный 2 24 3 2 2" xfId="8095"/>
    <cellStyle name="Обычный 2 24 3 2 2 2" xfId="8096"/>
    <cellStyle name="Обычный 2 24 3 2 2 3" xfId="8097"/>
    <cellStyle name="Обычный 2 25" xfId="4288"/>
    <cellStyle name="Обычный 2 26" xfId="4289"/>
    <cellStyle name="Обычный 2 27" xfId="4290"/>
    <cellStyle name="Обычный 2 28" xfId="4291"/>
    <cellStyle name="Обычный 2 28 2" xfId="5"/>
    <cellStyle name="Обычный 2 28 2 10" xfId="8098"/>
    <cellStyle name="Обычный 2 28 2 11" xfId="8099"/>
    <cellStyle name="Обычный 2 28 2 12" xfId="8100"/>
    <cellStyle name="Обычный 2 28 2 12 2" xfId="8101"/>
    <cellStyle name="Обычный 2 28 2 12 3" xfId="8102"/>
    <cellStyle name="Обычный 2 28 2 13" xfId="8123"/>
    <cellStyle name="Обычный 2 28 2 2" xfId="4292"/>
    <cellStyle name="Обычный 2 28 2 2 2" xfId="7992"/>
    <cellStyle name="Обычный 2 28 2 2 2 2" xfId="7993"/>
    <cellStyle name="Обычный 2 28 2 2 3" xfId="8143"/>
    <cellStyle name="Обычный 2 28 2 3" xfId="7994"/>
    <cellStyle name="Обычный 2 28 2 4" xfId="7995"/>
    <cellStyle name="Обычный 2 28 2 5" xfId="7996"/>
    <cellStyle name="Обычный 2 28 2 6" xfId="7997"/>
    <cellStyle name="Обычный 2 28 2 6 2" xfId="7998"/>
    <cellStyle name="Обычный 2 28 2 7" xfId="8057"/>
    <cellStyle name="Обычный 2 28 2 8" xfId="8058"/>
    <cellStyle name="Обычный 2 28 2 9" xfId="8070"/>
    <cellStyle name="Обычный 2 29" xfId="4293"/>
    <cellStyle name="Обычный 2 3" xfId="4294"/>
    <cellStyle name="Обычный 2 3 2" xfId="4295"/>
    <cellStyle name="Обычный 2 3 2 2" xfId="4296"/>
    <cellStyle name="Обычный 2 3 3" xfId="1"/>
    <cellStyle name="Обычный 2 3 3 2" xfId="8262"/>
    <cellStyle name="Обычный 2 3 4" xfId="4297"/>
    <cellStyle name="Обычный 2 3 5" xfId="4298"/>
    <cellStyle name="Обычный 2 3 6" xfId="4299"/>
    <cellStyle name="Обычный 2 30" xfId="4300"/>
    <cellStyle name="Обычный 2 31" xfId="4301"/>
    <cellStyle name="Обычный 2 32" xfId="4302"/>
    <cellStyle name="Обычный 2 33" xfId="4303"/>
    <cellStyle name="Обычный 2 34" xfId="4304"/>
    <cellStyle name="Обычный 2 35" xfId="4305"/>
    <cellStyle name="Обычный 2 36" xfId="4306"/>
    <cellStyle name="Обычный 2 37" xfId="4307"/>
    <cellStyle name="Обычный 2 38" xfId="4308"/>
    <cellStyle name="Обычный 2 39" xfId="4309"/>
    <cellStyle name="Обычный 2 4" xfId="4310"/>
    <cellStyle name="Обычный 2 4 2" xfId="4311"/>
    <cellStyle name="Обычный 2 4 2 2" xfId="4312"/>
    <cellStyle name="Обычный 2 4 2 2 2" xfId="4313"/>
    <cellStyle name="Обычный 2 4 2 2 3" xfId="4314"/>
    <cellStyle name="Обычный 2 4 2 2 3 2" xfId="7999"/>
    <cellStyle name="Обычный 2 4 2 2 3 2 2" xfId="8000"/>
    <cellStyle name="Обычный 2 4 2 3" xfId="8144"/>
    <cellStyle name="Обычный 2 4 2 3 2" xfId="8145"/>
    <cellStyle name="Обычный 2 4 2 3 2 2" xfId="8146"/>
    <cellStyle name="Обычный 2 4 2 3 2 2 2" xfId="8147"/>
    <cellStyle name="Обычный 2 4 2 3 2 2 3" xfId="8148"/>
    <cellStyle name="Обычный 2 4 2 3 2 2 3 2" xfId="8149"/>
    <cellStyle name="Обычный 2 4 3" xfId="4315"/>
    <cellStyle name="Обычный 2 4 3 2" xfId="4316"/>
    <cellStyle name="Обычный 2 4 3 3" xfId="4317"/>
    <cellStyle name="Обычный 2 4 3 3 2" xfId="4318"/>
    <cellStyle name="Обычный 2 4 3 3 2 2" xfId="8001"/>
    <cellStyle name="Обычный 2 4 3 3 2 3" xfId="8002"/>
    <cellStyle name="Обычный 2 4 3 3 2 3 2" xfId="8003"/>
    <cellStyle name="Обычный 2 4 3 3 2 4" xfId="8004"/>
    <cellStyle name="Обычный 2 4 3 3 2 5" xfId="8150"/>
    <cellStyle name="Обычный 2 4 3 3 2 6" xfId="8151"/>
    <cellStyle name="Обычный 2 4 3 3 2 7" xfId="8152"/>
    <cellStyle name="Обычный 2 4 3 3 2 7 2" xfId="8153"/>
    <cellStyle name="Обычный 2 4 3 3 2 7 3" xfId="8154"/>
    <cellStyle name="Обычный 2 4 3 3 2 8" xfId="8155"/>
    <cellStyle name="Обычный 2 4 4" xfId="8203"/>
    <cellStyle name="Обычный 2 4 5" xfId="8227"/>
    <cellStyle name="Обычный 2 4 6" xfId="8263"/>
    <cellStyle name="Обычный 2 40" xfId="4319"/>
    <cellStyle name="Обычный 2 41" xfId="4320"/>
    <cellStyle name="Обычный 2 42" xfId="4321"/>
    <cellStyle name="Обычный 2 43" xfId="4322"/>
    <cellStyle name="Обычный 2 44" xfId="4323"/>
    <cellStyle name="Обычный 2 45" xfId="4324"/>
    <cellStyle name="Обычный 2 46" xfId="4325"/>
    <cellStyle name="Обычный 2 47" xfId="4326"/>
    <cellStyle name="Обычный 2 48" xfId="4327"/>
    <cellStyle name="Обычный 2 49" xfId="4328"/>
    <cellStyle name="Обычный 2 5" xfId="4329"/>
    <cellStyle name="Обычный 2 5 2" xfId="2"/>
    <cellStyle name="Обычный 2 5 2 10" xfId="8121"/>
    <cellStyle name="Обычный 2 5 2 10 2" xfId="8156"/>
    <cellStyle name="Обычный 2 5 2 10 3" xfId="8157"/>
    <cellStyle name="Обычный 2 5 2 11" xfId="8158"/>
    <cellStyle name="Обычный 2 5 2 15" xfId="8232"/>
    <cellStyle name="Обычный 2 5 2 16" xfId="8233"/>
    <cellStyle name="Обычный 2 5 2 2" xfId="4330"/>
    <cellStyle name="Обычный 2 5 2 2 2" xfId="4331"/>
    <cellStyle name="Обычный 2 5 2 2 3" xfId="4332"/>
    <cellStyle name="Обычный 2 5 2 2 3 2" xfId="4333"/>
    <cellStyle name="Обычный 2 5 2 2 3 2 2" xfId="8005"/>
    <cellStyle name="Обычный 2 5 2 2 3 2 2 2" xfId="8006"/>
    <cellStyle name="Обычный 2 5 2 2 3 2 3" xfId="8159"/>
    <cellStyle name="Обычный 2 5 2 2 3 2 4" xfId="8160"/>
    <cellStyle name="Обычный 2 5 2 2 3 2 5" xfId="8161"/>
    <cellStyle name="Обычный 2 5 2 2 3 2 5 2" xfId="8162"/>
    <cellStyle name="Обычный 2 5 2 2 3 2 5 3" xfId="8163"/>
    <cellStyle name="Обычный 2 5 2 2 3 2 6" xfId="8164"/>
    <cellStyle name="Обычный 2 5 2 3" xfId="4334"/>
    <cellStyle name="Обычный 2 5 2 4" xfId="4335"/>
    <cellStyle name="Обычный 2 5 2 4 2" xfId="8007"/>
    <cellStyle name="Обычный 2 5 2 5" xfId="4336"/>
    <cellStyle name="Обычный 2 5 2 5 2" xfId="8008"/>
    <cellStyle name="Обычный 2 5 2 5 2 2" xfId="8009"/>
    <cellStyle name="Обычный 2 5 2 5 3" xfId="8165"/>
    <cellStyle name="Обычный 2 5 2 5 4" xfId="8166"/>
    <cellStyle name="Обычный 2 5 2 5 5" xfId="8167"/>
    <cellStyle name="Обычный 2 5 2 5 5 2" xfId="8168"/>
    <cellStyle name="Обычный 2 5 2 5 5 3" xfId="8169"/>
    <cellStyle name="Обычный 2 5 2 5 6" xfId="8170"/>
    <cellStyle name="Обычный 2 5 2 6" xfId="8010"/>
    <cellStyle name="Обычный 2 5 2 6 2" xfId="8011"/>
    <cellStyle name="Обычный 2 5 2 6 2 2" xfId="8059"/>
    <cellStyle name="Обычный 2 5 2 6 2 3" xfId="8060"/>
    <cellStyle name="Обычный 2 5 2 7" xfId="8071"/>
    <cellStyle name="Обычный 2 5 2 8" xfId="8103"/>
    <cellStyle name="Обычный 2 5 2 8 2" xfId="8104"/>
    <cellStyle name="Обычный 2 5 2 8 2 2" xfId="8105"/>
    <cellStyle name="Обычный 2 5 2 8 2 2 2" xfId="8106"/>
    <cellStyle name="Обычный 2 5 2 8 2 2 3" xfId="8107"/>
    <cellStyle name="Обычный 2 5 2 9" xfId="8108"/>
    <cellStyle name="Обычный 2 5 2 9 2" xfId="8109"/>
    <cellStyle name="Обычный 2 5 2 9 3" xfId="8110"/>
    <cellStyle name="Обычный 2 5 3" xfId="8215"/>
    <cellStyle name="Обычный 2 50" xfId="4337"/>
    <cellStyle name="Обычный 2 51" xfId="4338"/>
    <cellStyle name="Обычный 2 52" xfId="4339"/>
    <cellStyle name="Обычный 2 53" xfId="4340"/>
    <cellStyle name="Обычный 2 54" xfId="4341"/>
    <cellStyle name="Обычный 2 55" xfId="4342"/>
    <cellStyle name="Обычный 2 56" xfId="4343"/>
    <cellStyle name="Обычный 2 57" xfId="4344"/>
    <cellStyle name="Обычный 2 58" xfId="4345"/>
    <cellStyle name="Обычный 2 59" xfId="4346"/>
    <cellStyle name="Обычный 2 59 2" xfId="4347"/>
    <cellStyle name="Обычный 2 6" xfId="4348"/>
    <cellStyle name="Обычный 2 7" xfId="4349"/>
    <cellStyle name="Обычный 2 7 2" xfId="4350"/>
    <cellStyle name="Обычный 2 7 3" xfId="4351"/>
    <cellStyle name="Обычный 2 8" xfId="4352"/>
    <cellStyle name="Обычный 2 8 2" xfId="4353"/>
    <cellStyle name="Обычный 2 8 3" xfId="8264"/>
    <cellStyle name="Обычный 2 9" xfId="4354"/>
    <cellStyle name="Обычный 2_16 МСХ 13.09.11 с проблемными" xfId="4355"/>
    <cellStyle name="Обычный 20" xfId="4356"/>
    <cellStyle name="Обычный 20 2" xfId="8012"/>
    <cellStyle name="Обычный 21" xfId="4357"/>
    <cellStyle name="Обычный 21 2" xfId="8013"/>
    <cellStyle name="Обычный 22" xfId="4358"/>
    <cellStyle name="Обычный 22 2" xfId="4359"/>
    <cellStyle name="Обычный 22 2 2" xfId="8015"/>
    <cellStyle name="Обычный 22 2 3" xfId="8014"/>
    <cellStyle name="Обычный 23" xfId="3"/>
    <cellStyle name="Обычный 24" xfId="4360"/>
    <cellStyle name="Обычный 25" xfId="12"/>
    <cellStyle name="Обычный 25 2" xfId="4361"/>
    <cellStyle name="Обычный 25 3" xfId="4362"/>
    <cellStyle name="Обычный 26" xfId="10"/>
    <cellStyle name="Обычный 27" xfId="4363"/>
    <cellStyle name="Обычный 28" xfId="4364"/>
    <cellStyle name="Обычный 29" xfId="4365"/>
    <cellStyle name="Обычный 3" xfId="4366"/>
    <cellStyle name="Обычный 3 10" xfId="4367"/>
    <cellStyle name="Обычный 3 11" xfId="4368"/>
    <cellStyle name="Обычный 3 12" xfId="4369"/>
    <cellStyle name="Обычный 3 13" xfId="8212"/>
    <cellStyle name="Обычный 3 2" xfId="4370"/>
    <cellStyle name="Обычный 3 2 2" xfId="9"/>
    <cellStyle name="Обычный 3 2 2 2" xfId="4371"/>
    <cellStyle name="Обычный 3 2 2 2 2" xfId="4372"/>
    <cellStyle name="Обычный 3 2 2 3" xfId="4373"/>
    <cellStyle name="Обычный 3 2 2 4" xfId="8265"/>
    <cellStyle name="Обычный 3 2 3" xfId="4374"/>
    <cellStyle name="Обычный 3 2 3 2" xfId="4375"/>
    <cellStyle name="Обычный 3 2 4" xfId="8209"/>
    <cellStyle name="Обычный 3 2_СЛАЙДЫ 16.08" xfId="4376"/>
    <cellStyle name="Обычный 3 3" xfId="4377"/>
    <cellStyle name="Обычный 3 3 2" xfId="4378"/>
    <cellStyle name="Обычный 3 3 3" xfId="4379"/>
    <cellStyle name="Обычный 3 3 3 2" xfId="4380"/>
    <cellStyle name="Обычный 3 3 4" xfId="4381"/>
    <cellStyle name="Обычный 3 3 5" xfId="4382"/>
    <cellStyle name="Обычный 3 3 6" xfId="4383"/>
    <cellStyle name="Обычный 3 4" xfId="4384"/>
    <cellStyle name="Обычный 3 4 2" xfId="4385"/>
    <cellStyle name="Обычный 3 4 3" xfId="4386"/>
    <cellStyle name="Обычный 3 4 4" xfId="8266"/>
    <cellStyle name="Обычный 3 5" xfId="4387"/>
    <cellStyle name="Обычный 3 5 2" xfId="4388"/>
    <cellStyle name="Обычный 3 6" xfId="4389"/>
    <cellStyle name="Обычный 3 7" xfId="4390"/>
    <cellStyle name="Обычный 3 8" xfId="4391"/>
    <cellStyle name="Обычный 3 9" xfId="4392"/>
    <cellStyle name="Обычный 3_1. Образование - 2012" xfId="4393"/>
    <cellStyle name="Обычный 30" xfId="4394"/>
    <cellStyle name="Обычный 31" xfId="4395"/>
    <cellStyle name="Обычный 32" xfId="4396"/>
    <cellStyle name="Обычный 33" xfId="4397"/>
    <cellStyle name="Обычный 34" xfId="4398"/>
    <cellStyle name="Обычный 35" xfId="4399"/>
    <cellStyle name="Обычный 36" xfId="4400"/>
    <cellStyle name="Обычный 37" xfId="4401"/>
    <cellStyle name="Обычный 38" xfId="4402"/>
    <cellStyle name="Обычный 39" xfId="4403"/>
    <cellStyle name="Обычный 39 10" xfId="4404"/>
    <cellStyle name="Обычный 39 11" xfId="4405"/>
    <cellStyle name="Обычный 39 12" xfId="4406"/>
    <cellStyle name="Обычный 39 13" xfId="4407"/>
    <cellStyle name="Обычный 39 14" xfId="4408"/>
    <cellStyle name="Обычный 39 15" xfId="4409"/>
    <cellStyle name="Обычный 39 16" xfId="4410"/>
    <cellStyle name="Обычный 39 17" xfId="4411"/>
    <cellStyle name="Обычный 39 18" xfId="4412"/>
    <cellStyle name="Обычный 39 19" xfId="4413"/>
    <cellStyle name="Обычный 39 2" xfId="4414"/>
    <cellStyle name="Обычный 39 20" xfId="4415"/>
    <cellStyle name="Обычный 39 21" xfId="4416"/>
    <cellStyle name="Обычный 39 22" xfId="4417"/>
    <cellStyle name="Обычный 39 23" xfId="4418"/>
    <cellStyle name="Обычный 39 24" xfId="4419"/>
    <cellStyle name="Обычный 39 25" xfId="4420"/>
    <cellStyle name="Обычный 39 26" xfId="4421"/>
    <cellStyle name="Обычный 39 27" xfId="4422"/>
    <cellStyle name="Обычный 39 28" xfId="4423"/>
    <cellStyle name="Обычный 39 29" xfId="4424"/>
    <cellStyle name="Обычный 39 3" xfId="4425"/>
    <cellStyle name="Обычный 39 30" xfId="4426"/>
    <cellStyle name="Обычный 39 31" xfId="4427"/>
    <cellStyle name="Обычный 39 32" xfId="4428"/>
    <cellStyle name="Обычный 39 33" xfId="4429"/>
    <cellStyle name="Обычный 39 34" xfId="4430"/>
    <cellStyle name="Обычный 39 35" xfId="4431"/>
    <cellStyle name="Обычный 39 36" xfId="4432"/>
    <cellStyle name="Обычный 39 37" xfId="4433"/>
    <cellStyle name="Обычный 39 38" xfId="4434"/>
    <cellStyle name="Обычный 39 39" xfId="4435"/>
    <cellStyle name="Обычный 39 4" xfId="4436"/>
    <cellStyle name="Обычный 39 40" xfId="4437"/>
    <cellStyle name="Обычный 39 41" xfId="4438"/>
    <cellStyle name="Обычный 39 42" xfId="4439"/>
    <cellStyle name="Обычный 39 43" xfId="4440"/>
    <cellStyle name="Обычный 39 44" xfId="4441"/>
    <cellStyle name="Обычный 39 45" xfId="4442"/>
    <cellStyle name="Обычный 39 46" xfId="4443"/>
    <cellStyle name="Обычный 39 47" xfId="4444"/>
    <cellStyle name="Обычный 39 48" xfId="4445"/>
    <cellStyle name="Обычный 39 49" xfId="4446"/>
    <cellStyle name="Обычный 39 5" xfId="4447"/>
    <cellStyle name="Обычный 39 50" xfId="4448"/>
    <cellStyle name="Обычный 39 51" xfId="4449"/>
    <cellStyle name="Обычный 39 52" xfId="4450"/>
    <cellStyle name="Обычный 39 53" xfId="4451"/>
    <cellStyle name="Обычный 39 54" xfId="4452"/>
    <cellStyle name="Обычный 39 55" xfId="4453"/>
    <cellStyle name="Обычный 39 56" xfId="4454"/>
    <cellStyle name="Обычный 39 57" xfId="4455"/>
    <cellStyle name="Обычный 39 6" xfId="4456"/>
    <cellStyle name="Обычный 39 7" xfId="4457"/>
    <cellStyle name="Обычный 39 8" xfId="4458"/>
    <cellStyle name="Обычный 39 9" xfId="4459"/>
    <cellStyle name="Обычный 4" xfId="4460"/>
    <cellStyle name="Обычный 4 10" xfId="4461"/>
    <cellStyle name="Обычный 4 11" xfId="4462"/>
    <cellStyle name="Обычный 4 12" xfId="4463"/>
    <cellStyle name="Обычный 4 13" xfId="4464"/>
    <cellStyle name="Обычный 4 14" xfId="4465"/>
    <cellStyle name="Обычный 4 15" xfId="4466"/>
    <cellStyle name="Обычный 4 16" xfId="4467"/>
    <cellStyle name="Обычный 4 17" xfId="4468"/>
    <cellStyle name="Обычный 4 18" xfId="4469"/>
    <cellStyle name="Обычный 4 19" xfId="4470"/>
    <cellStyle name="Обычный 4 2" xfId="15"/>
    <cellStyle name="Обычный 4 2 2" xfId="4471"/>
    <cellStyle name="Обычный 4 2 2 2" xfId="4472"/>
    <cellStyle name="Обычный 4 2 2 3" xfId="4473"/>
    <cellStyle name="Обычный 4 2 3" xfId="4474"/>
    <cellStyle name="Обычный 4 2 3 2" xfId="4475"/>
    <cellStyle name="Обычный 4 2 4" xfId="4476"/>
    <cellStyle name="Обычный 4 2 5" xfId="4477"/>
    <cellStyle name="Обычный 4 20" xfId="4478"/>
    <cellStyle name="Обычный 4 21" xfId="4479"/>
    <cellStyle name="Обычный 4 22" xfId="4480"/>
    <cellStyle name="Обычный 4 23" xfId="4481"/>
    <cellStyle name="Обычный 4 24" xfId="4482"/>
    <cellStyle name="Обычный 4 25" xfId="4483"/>
    <cellStyle name="Обычный 4 26" xfId="4484"/>
    <cellStyle name="Обычный 4 27" xfId="4485"/>
    <cellStyle name="Обычный 4 28" xfId="4486"/>
    <cellStyle name="Обычный 4 29" xfId="4487"/>
    <cellStyle name="Обычный 4 3" xfId="4488"/>
    <cellStyle name="Обычный 4 3 2" xfId="4489"/>
    <cellStyle name="Обычный 4 3 3" xfId="4490"/>
    <cellStyle name="Обычный 4 30" xfId="4491"/>
    <cellStyle name="Обычный 4 31" xfId="4492"/>
    <cellStyle name="Обычный 4 32" xfId="4493"/>
    <cellStyle name="Обычный 4 33" xfId="4494"/>
    <cellStyle name="Обычный 4 34" xfId="4495"/>
    <cellStyle name="Обычный 4 35" xfId="4496"/>
    <cellStyle name="Обычный 4 36" xfId="4497"/>
    <cellStyle name="Обычный 4 37" xfId="4498"/>
    <cellStyle name="Обычный 4 38" xfId="4499"/>
    <cellStyle name="Обычный 4 39" xfId="4500"/>
    <cellStyle name="Обычный 4 4" xfId="22"/>
    <cellStyle name="Обычный 4 4 2" xfId="4501"/>
    <cellStyle name="Обычный 4 40" xfId="4502"/>
    <cellStyle name="Обычный 4 41" xfId="4503"/>
    <cellStyle name="Обычный 4 42" xfId="4504"/>
    <cellStyle name="Обычный 4 43" xfId="4505"/>
    <cellStyle name="Обычный 4 44" xfId="4506"/>
    <cellStyle name="Обычный 4 45" xfId="4507"/>
    <cellStyle name="Обычный 4 46" xfId="4508"/>
    <cellStyle name="Обычный 4 47" xfId="4509"/>
    <cellStyle name="Обычный 4 48" xfId="4510"/>
    <cellStyle name="Обычный 4 49" xfId="4511"/>
    <cellStyle name="Обычный 4 5" xfId="4512"/>
    <cellStyle name="Обычный 4 5 2" xfId="4513"/>
    <cellStyle name="Обычный 4 5 3" xfId="4514"/>
    <cellStyle name="Обычный 4 50" xfId="4515"/>
    <cellStyle name="Обычный 4 51" xfId="4516"/>
    <cellStyle name="Обычный 4 52" xfId="4517"/>
    <cellStyle name="Обычный 4 53" xfId="4518"/>
    <cellStyle name="Обычный 4 54" xfId="4519"/>
    <cellStyle name="Обычный 4 55" xfId="4520"/>
    <cellStyle name="Обычный 4 56" xfId="4521"/>
    <cellStyle name="Обычный 4 57" xfId="4522"/>
    <cellStyle name="Обычный 4 58" xfId="4523"/>
    <cellStyle name="Обычный 4 6" xfId="4524"/>
    <cellStyle name="Обычный 4 7" xfId="4525"/>
    <cellStyle name="Обычный 4 8" xfId="4526"/>
    <cellStyle name="Обычный 4 9" xfId="4527"/>
    <cellStyle name="Обычный 4_Приложение_2010-2012 каз 04.08.10_ДК-2020" xfId="4528"/>
    <cellStyle name="Обычный 40" xfId="4529"/>
    <cellStyle name="Обычный 41" xfId="4530"/>
    <cellStyle name="Обычный 42" xfId="4531"/>
    <cellStyle name="Обычный 43" xfId="4532"/>
    <cellStyle name="Обычный 43 10" xfId="4533"/>
    <cellStyle name="Обычный 43 11" xfId="4534"/>
    <cellStyle name="Обычный 43 12" xfId="4535"/>
    <cellStyle name="Обычный 43 13" xfId="4536"/>
    <cellStyle name="Обычный 43 14" xfId="4537"/>
    <cellStyle name="Обычный 43 15" xfId="4538"/>
    <cellStyle name="Обычный 43 16" xfId="4539"/>
    <cellStyle name="Обычный 43 17" xfId="4540"/>
    <cellStyle name="Обычный 43 18" xfId="4541"/>
    <cellStyle name="Обычный 43 19" xfId="4542"/>
    <cellStyle name="Обычный 43 2" xfId="4543"/>
    <cellStyle name="Обычный 43 20" xfId="4544"/>
    <cellStyle name="Обычный 43 21" xfId="4545"/>
    <cellStyle name="Обычный 43 22" xfId="4546"/>
    <cellStyle name="Обычный 43 23" xfId="4547"/>
    <cellStyle name="Обычный 43 24" xfId="4548"/>
    <cellStyle name="Обычный 43 25" xfId="4549"/>
    <cellStyle name="Обычный 43 26" xfId="4550"/>
    <cellStyle name="Обычный 43 27" xfId="4551"/>
    <cellStyle name="Обычный 43 28" xfId="4552"/>
    <cellStyle name="Обычный 43 29" xfId="4553"/>
    <cellStyle name="Обычный 43 3" xfId="4554"/>
    <cellStyle name="Обычный 43 30" xfId="4555"/>
    <cellStyle name="Обычный 43 31" xfId="4556"/>
    <cellStyle name="Обычный 43 32" xfId="4557"/>
    <cellStyle name="Обычный 43 33" xfId="4558"/>
    <cellStyle name="Обычный 43 34" xfId="4559"/>
    <cellStyle name="Обычный 43 35" xfId="4560"/>
    <cellStyle name="Обычный 43 36" xfId="4561"/>
    <cellStyle name="Обычный 43 37" xfId="4562"/>
    <cellStyle name="Обычный 43 38" xfId="4563"/>
    <cellStyle name="Обычный 43 39" xfId="4564"/>
    <cellStyle name="Обычный 43 4" xfId="4565"/>
    <cellStyle name="Обычный 43 40" xfId="4566"/>
    <cellStyle name="Обычный 43 41" xfId="4567"/>
    <cellStyle name="Обычный 43 42" xfId="4568"/>
    <cellStyle name="Обычный 43 43" xfId="4569"/>
    <cellStyle name="Обычный 43 44" xfId="4570"/>
    <cellStyle name="Обычный 43 45" xfId="4571"/>
    <cellStyle name="Обычный 43 46" xfId="4572"/>
    <cellStyle name="Обычный 43 47" xfId="4573"/>
    <cellStyle name="Обычный 43 48" xfId="4574"/>
    <cellStyle name="Обычный 43 49" xfId="4575"/>
    <cellStyle name="Обычный 43 5" xfId="4576"/>
    <cellStyle name="Обычный 43 50" xfId="4577"/>
    <cellStyle name="Обычный 43 51" xfId="4578"/>
    <cellStyle name="Обычный 43 52" xfId="4579"/>
    <cellStyle name="Обычный 43 53" xfId="4580"/>
    <cellStyle name="Обычный 43 54" xfId="4581"/>
    <cellStyle name="Обычный 43 55" xfId="4582"/>
    <cellStyle name="Обычный 43 56" xfId="4583"/>
    <cellStyle name="Обычный 43 57" xfId="4584"/>
    <cellStyle name="Обычный 43 6" xfId="4585"/>
    <cellStyle name="Обычный 43 7" xfId="4586"/>
    <cellStyle name="Обычный 43 8" xfId="4587"/>
    <cellStyle name="Обычный 43 9" xfId="4588"/>
    <cellStyle name="Обычный 44" xfId="4589"/>
    <cellStyle name="Обычный 45" xfId="4590"/>
    <cellStyle name="Обычный 45 2" xfId="4591"/>
    <cellStyle name="Обычный 46" xfId="4592"/>
    <cellStyle name="Обычный 47" xfId="4593"/>
    <cellStyle name="Обычный 47 2" xfId="4594"/>
    <cellStyle name="Обычный 48" xfId="4595"/>
    <cellStyle name="Обычный 49" xfId="4596"/>
    <cellStyle name="Обычный 49 2" xfId="4597"/>
    <cellStyle name="Обычный 5" xfId="4598"/>
    <cellStyle name="Обычный 5 2" xfId="4599"/>
    <cellStyle name="Обычный 5 2 2" xfId="4600"/>
    <cellStyle name="Обычный 5 2 2 2" xfId="8016"/>
    <cellStyle name="Обычный 5 2 3" xfId="4601"/>
    <cellStyle name="Обычный 5 2 3 2" xfId="8017"/>
    <cellStyle name="Обычный 5 2 4" xfId="4602"/>
    <cellStyle name="Обычный 5 2 5" xfId="8267"/>
    <cellStyle name="Обычный 5 3" xfId="4603"/>
    <cellStyle name="Обычный 5 3 2" xfId="4604"/>
    <cellStyle name="Обычный 5 3 2 2" xfId="8018"/>
    <cellStyle name="Обычный 5 4" xfId="4605"/>
    <cellStyle name="Обычный 5 4 2" xfId="4606"/>
    <cellStyle name="Обычный 5 4 2 2" xfId="8019"/>
    <cellStyle name="Обычный 5 4 3" xfId="4607"/>
    <cellStyle name="Обычный 5 4 3 2" xfId="8020"/>
    <cellStyle name="Обычный 5 4 4" xfId="4608"/>
    <cellStyle name="Обычный 5 4 4 2" xfId="4609"/>
    <cellStyle name="Обычный 5 4 5" xfId="4610"/>
    <cellStyle name="Обычный 5 4 5 2" xfId="8021"/>
    <cellStyle name="Обычный 5 4 6" xfId="4611"/>
    <cellStyle name="Обычный 5 4 6 2" xfId="8022"/>
    <cellStyle name="Обычный 5 4 7" xfId="4612"/>
    <cellStyle name="Обычный 5 4 7 2" xfId="8023"/>
    <cellStyle name="Обычный 5 4 8" xfId="4613"/>
    <cellStyle name="Обычный 5 4 8 2" xfId="8024"/>
    <cellStyle name="Обычный 5 4 9" xfId="4614"/>
    <cellStyle name="Обычный 5 5" xfId="4615"/>
    <cellStyle name="Обычный 5 5 2" xfId="4616"/>
    <cellStyle name="Обычный 5 5 2 2" xfId="8171"/>
    <cellStyle name="Обычный 5 5 3" xfId="8025"/>
    <cellStyle name="Обычный 5 6" xfId="8211"/>
    <cellStyle name="Обычный 5 7" xfId="8221"/>
    <cellStyle name="Обычный 50" xfId="4617"/>
    <cellStyle name="Обычный 51" xfId="4618"/>
    <cellStyle name="Обычный 52" xfId="4619"/>
    <cellStyle name="Обычный 52 2" xfId="4620"/>
    <cellStyle name="Обычный 53" xfId="4621"/>
    <cellStyle name="Обычный 53 2" xfId="4622"/>
    <cellStyle name="Обычный 54" xfId="4623"/>
    <cellStyle name="Обычный 55" xfId="4624"/>
    <cellStyle name="Обычный 56" xfId="4625"/>
    <cellStyle name="Обычный 57" xfId="4626"/>
    <cellStyle name="Обычный 58" xfId="4627"/>
    <cellStyle name="Обычный 58 2" xfId="4628"/>
    <cellStyle name="Обычный 59" xfId="4629"/>
    <cellStyle name="Обычный 59 2" xfId="4630"/>
    <cellStyle name="Обычный 6" xfId="4631"/>
    <cellStyle name="Обычный 6 2" xfId="4632"/>
    <cellStyle name="Обычный 6 2 2" xfId="4633"/>
    <cellStyle name="Обычный 6 2 2 2" xfId="4634"/>
    <cellStyle name="Обычный 6 2 3" xfId="4635"/>
    <cellStyle name="Обычный 6 2 4" xfId="4636"/>
    <cellStyle name="Обычный 6 2 4 2" xfId="8026"/>
    <cellStyle name="Обычный 6 2 5" xfId="8207"/>
    <cellStyle name="Обычный 6 2_86 2011 жылы курылысы жумыстары аякталатын нысандар саны 86" xfId="4637"/>
    <cellStyle name="Обычный 6 3" xfId="4638"/>
    <cellStyle name="Обычный 6 3 2" xfId="8268"/>
    <cellStyle name="Обычный 6 4" xfId="4639"/>
    <cellStyle name="Обычный 6 4 2" xfId="8027"/>
    <cellStyle name="Обычный 6 5" xfId="4640"/>
    <cellStyle name="Обычный 6 6" xfId="8028"/>
    <cellStyle name="Обычный 6_57 приложения  2012-2014 Куат Новый" xfId="4641"/>
    <cellStyle name="Обычный 60" xfId="4642"/>
    <cellStyle name="Обычный 60 10" xfId="4643"/>
    <cellStyle name="Обычный 60 11" xfId="4644"/>
    <cellStyle name="Обычный 60 12" xfId="4645"/>
    <cellStyle name="Обычный 60 13" xfId="4646"/>
    <cellStyle name="Обычный 60 14" xfId="4647"/>
    <cellStyle name="Обычный 60 15" xfId="4648"/>
    <cellStyle name="Обычный 60 16" xfId="4649"/>
    <cellStyle name="Обычный 60 17" xfId="4650"/>
    <cellStyle name="Обычный 60 18" xfId="4651"/>
    <cellStyle name="Обычный 60 19" xfId="4652"/>
    <cellStyle name="Обычный 60 2" xfId="4653"/>
    <cellStyle name="Обычный 60 20" xfId="4654"/>
    <cellStyle name="Обычный 60 21" xfId="4655"/>
    <cellStyle name="Обычный 60 22" xfId="4656"/>
    <cellStyle name="Обычный 60 23" xfId="4657"/>
    <cellStyle name="Обычный 60 24" xfId="4658"/>
    <cellStyle name="Обычный 60 25" xfId="4659"/>
    <cellStyle name="Обычный 60 26" xfId="4660"/>
    <cellStyle name="Обычный 60 27" xfId="4661"/>
    <cellStyle name="Обычный 60 28" xfId="4662"/>
    <cellStyle name="Обычный 60 29" xfId="4663"/>
    <cellStyle name="Обычный 60 3" xfId="4664"/>
    <cellStyle name="Обычный 60 30" xfId="4665"/>
    <cellStyle name="Обычный 60 31" xfId="4666"/>
    <cellStyle name="Обычный 60 32" xfId="4667"/>
    <cellStyle name="Обычный 60 33" xfId="4668"/>
    <cellStyle name="Обычный 60 34" xfId="4669"/>
    <cellStyle name="Обычный 60 35" xfId="4670"/>
    <cellStyle name="Обычный 60 36" xfId="4671"/>
    <cellStyle name="Обычный 60 37" xfId="4672"/>
    <cellStyle name="Обычный 60 38" xfId="4673"/>
    <cellStyle name="Обычный 60 39" xfId="4674"/>
    <cellStyle name="Обычный 60 4" xfId="4675"/>
    <cellStyle name="Обычный 60 40" xfId="4676"/>
    <cellStyle name="Обычный 60 41" xfId="4677"/>
    <cellStyle name="Обычный 60 42" xfId="4678"/>
    <cellStyle name="Обычный 60 43" xfId="4679"/>
    <cellStyle name="Обычный 60 44" xfId="4680"/>
    <cellStyle name="Обычный 60 45" xfId="4681"/>
    <cellStyle name="Обычный 60 46" xfId="4682"/>
    <cellStyle name="Обычный 60 47" xfId="4683"/>
    <cellStyle name="Обычный 60 48" xfId="4684"/>
    <cellStyle name="Обычный 60 49" xfId="4685"/>
    <cellStyle name="Обычный 60 5" xfId="4686"/>
    <cellStyle name="Обычный 60 50" xfId="4687"/>
    <cellStyle name="Обычный 60 51" xfId="4688"/>
    <cellStyle name="Обычный 60 52" xfId="4689"/>
    <cellStyle name="Обычный 60 53" xfId="4690"/>
    <cellStyle name="Обычный 60 54" xfId="4691"/>
    <cellStyle name="Обычный 60 55" xfId="4692"/>
    <cellStyle name="Обычный 60 56" xfId="4693"/>
    <cellStyle name="Обычный 60 57" xfId="4694"/>
    <cellStyle name="Обычный 60 6" xfId="4695"/>
    <cellStyle name="Обычный 60 7" xfId="4696"/>
    <cellStyle name="Обычный 60 8" xfId="4697"/>
    <cellStyle name="Обычный 60 9" xfId="4698"/>
    <cellStyle name="Обычный 61" xfId="4699"/>
    <cellStyle name="Обычный 62" xfId="4700"/>
    <cellStyle name="Обычный 63" xfId="4701"/>
    <cellStyle name="Обычный 64" xfId="4702"/>
    <cellStyle name="Обычный 65" xfId="4703"/>
    <cellStyle name="Обычный 65 2" xfId="8172"/>
    <cellStyle name="Обычный 65 3" xfId="8173"/>
    <cellStyle name="Обычный 65 4" xfId="8174"/>
    <cellStyle name="Обычный 65 4 2" xfId="8175"/>
    <cellStyle name="Обычный 65 4 3" xfId="8176"/>
    <cellStyle name="Обычный 65 5" xfId="8177"/>
    <cellStyle name="Обычный 66" xfId="4704"/>
    <cellStyle name="Обычный 67" xfId="4705"/>
    <cellStyle name="Обычный 68" xfId="4706"/>
    <cellStyle name="Обычный 69" xfId="4707"/>
    <cellStyle name="Обычный 69 2" xfId="8178"/>
    <cellStyle name="Обычный 69 3" xfId="8179"/>
    <cellStyle name="Обычный 69 4" xfId="8180"/>
    <cellStyle name="Обычный 69 4 2" xfId="8181"/>
    <cellStyle name="Обычный 69 4 3" xfId="8182"/>
    <cellStyle name="Обычный 69 5" xfId="8183"/>
    <cellStyle name="Обычный 7" xfId="4708"/>
    <cellStyle name="Обычный 7 2" xfId="4709"/>
    <cellStyle name="Обычный 7 2 2" xfId="4710"/>
    <cellStyle name="Обычный 7 2 3" xfId="4711"/>
    <cellStyle name="Обычный 7 2 4" xfId="8228"/>
    <cellStyle name="Обычный 7 2 5" xfId="8269"/>
    <cellStyle name="Обычный 7 3" xfId="4712"/>
    <cellStyle name="Обычный 7 3 2" xfId="4713"/>
    <cellStyle name="Обычный 7 4" xfId="4714"/>
    <cellStyle name="Обычный 7 5" xfId="8222"/>
    <cellStyle name="Обычный 70" xfId="4715"/>
    <cellStyle name="Обычный 71" xfId="4716"/>
    <cellStyle name="Обычный 72" xfId="4717"/>
    <cellStyle name="Обычный 73" xfId="4718"/>
    <cellStyle name="Обычный 74" xfId="4719"/>
    <cellStyle name="Обычный 75" xfId="4720"/>
    <cellStyle name="Обычный 75 2" xfId="8184"/>
    <cellStyle name="Обычный 75 3" xfId="8185"/>
    <cellStyle name="Обычный 75 4" xfId="8186"/>
    <cellStyle name="Обычный 75 4 2" xfId="8187"/>
    <cellStyle name="Обычный 75 4 3" xfId="8188"/>
    <cellStyle name="Обычный 75 5" xfId="8189"/>
    <cellStyle name="Обычный 76" xfId="8125"/>
    <cellStyle name="Обычный 77" xfId="8190"/>
    <cellStyle name="Обычный 78" xfId="8256"/>
    <cellStyle name="Обычный 79" xfId="4721"/>
    <cellStyle name="Обычный 8" xfId="4722"/>
    <cellStyle name="Обычный 8 2" xfId="4723"/>
    <cellStyle name="Обычный 8 2 2" xfId="4724"/>
    <cellStyle name="Обычный 8 2 2 2" xfId="4725"/>
    <cellStyle name="Обычный 8 2 2 3" xfId="4726"/>
    <cellStyle name="Обычный 8 2 3" xfId="4727"/>
    <cellStyle name="Обычный 8 2 4" xfId="4728"/>
    <cellStyle name="Обычный 8 2 5" xfId="4729"/>
    <cellStyle name="Обычный 8 2 6" xfId="8229"/>
    <cellStyle name="Обычный 8 3" xfId="4730"/>
    <cellStyle name="Обычный 8 3 2" xfId="4731"/>
    <cellStyle name="Обычный 8 4" xfId="4732"/>
    <cellStyle name="Обычный 8 5" xfId="4733"/>
    <cellStyle name="Обычный 8 6" xfId="8204"/>
    <cellStyle name="Обычный 8 8" xfId="4734"/>
    <cellStyle name="Обычный 80" xfId="8304"/>
    <cellStyle name="Обычный 80 2" xfId="8312"/>
    <cellStyle name="Обычный 81" xfId="8305"/>
    <cellStyle name="Обычный 82" xfId="8306"/>
    <cellStyle name="Обычный 82 2" xfId="8310"/>
    <cellStyle name="Обычный 83" xfId="8307"/>
    <cellStyle name="Обычный 83 2" xfId="8309"/>
    <cellStyle name="Обычный 84" xfId="8308"/>
    <cellStyle name="Обычный 84 2" xfId="8311"/>
    <cellStyle name="Обычный 9" xfId="4735"/>
    <cellStyle name="Обычный 9 10" xfId="8258"/>
    <cellStyle name="Обычный 9 2" xfId="4736"/>
    <cellStyle name="Обычный 9 2 10" xfId="4737"/>
    <cellStyle name="Обычный 9 2 10 2" xfId="4738"/>
    <cellStyle name="Обычный 9 2 11" xfId="8029"/>
    <cellStyle name="Обычный 9 2 2" xfId="4739"/>
    <cellStyle name="Обычный 9 2 2 2" xfId="4740"/>
    <cellStyle name="Обычный 9 2 2 2 2" xfId="4741"/>
    <cellStyle name="Обычный 9 2 2 2 3" xfId="8210"/>
    <cellStyle name="Обычный 9 2 2 3" xfId="4742"/>
    <cellStyle name="Обычный 9 2 2 4" xfId="4743"/>
    <cellStyle name="Обычный 9 2 2 4 2" xfId="19"/>
    <cellStyle name="Обычный 9 2 2 4 2 2" xfId="8072"/>
    <cellStyle name="Обычный 9 2 2 4 2 3" xfId="8111"/>
    <cellStyle name="Обычный 9 2 2 4 2 4" xfId="8112"/>
    <cellStyle name="Обычный 9 2 2 4 2 5" xfId="8113"/>
    <cellStyle name="Обычный 9 2 2 4 2 5 2" xfId="8114"/>
    <cellStyle name="Обычный 9 2 2 4 2 5 3" xfId="8115"/>
    <cellStyle name="Обычный 9 2 2 4 2 6" xfId="8126"/>
    <cellStyle name="Обычный 9 2 2 4 2 7" xfId="8218"/>
    <cellStyle name="Обычный 9 2 2 4 4" xfId="5379"/>
    <cellStyle name="Обычный 9 2 2 4 4 2" xfId="8231"/>
    <cellStyle name="Обычный 9 2 3" xfId="4744"/>
    <cellStyle name="Обычный 9 2 3 2" xfId="4745"/>
    <cellStyle name="Обычный 9 2 3 2 2" xfId="4746"/>
    <cellStyle name="Обычный 9 2 3 3" xfId="4747"/>
    <cellStyle name="Обычный 9 2 3 3 2" xfId="4748"/>
    <cellStyle name="Обычный 9 2 3 3 3" xfId="4749"/>
    <cellStyle name="Обычный 9 2 3 3 3 2" xfId="4750"/>
    <cellStyle name="Обычный 9 2 3 3 3 2 2" xfId="8030"/>
    <cellStyle name="Обычный 9 2 3 3 3 2 3" xfId="8031"/>
    <cellStyle name="Обычный 9 2 3 3 3 2 3 2" xfId="8032"/>
    <cellStyle name="Обычный 9 2 3 3 3 2 4" xfId="8191"/>
    <cellStyle name="Обычный 9 2 3 3 3 2 5" xfId="8192"/>
    <cellStyle name="Обычный 9 2 3 3 3 2 6" xfId="8193"/>
    <cellStyle name="Обычный 9 2 3 3 3 2 6 2" xfId="8194"/>
    <cellStyle name="Обычный 9 2 3 3 3 2 6 3" xfId="8195"/>
    <cellStyle name="Обычный 9 2 3 3 3 2 7" xfId="8196"/>
    <cellStyle name="Обычный 9 2 3 3 3 2 8" xfId="8217"/>
    <cellStyle name="Обычный 9 2 4" xfId="4751"/>
    <cellStyle name="Обычный 9 2 4 2" xfId="17"/>
    <cellStyle name="Обычный 9 2 4 2 10" xfId="8116"/>
    <cellStyle name="Обычный 9 2 4 2 11" xfId="8117"/>
    <cellStyle name="Обычный 9 2 4 2 12" xfId="8118"/>
    <cellStyle name="Обычный 9 2 4 2 12 2" xfId="8119"/>
    <cellStyle name="Обычный 9 2 4 2 12 3" xfId="8120"/>
    <cellStyle name="Обычный 9 2 4 2 13" xfId="8127"/>
    <cellStyle name="Обычный 9 2 4 2 2" xfId="4752"/>
    <cellStyle name="Обычный 9 2 4 2 2 2" xfId="4753"/>
    <cellStyle name="Обычный 9 2 4 2 2 3" xfId="4754"/>
    <cellStyle name="Обычный 9 2 4 2 2 3 2" xfId="4755"/>
    <cellStyle name="Обычный 9 2 4 2 2 3 2 2" xfId="8033"/>
    <cellStyle name="Обычный 9 2 4 2 2 3 2 2 2" xfId="8034"/>
    <cellStyle name="Обычный 9 2 4 2 2 3 2 3" xfId="8197"/>
    <cellStyle name="Обычный 9 2 4 2 2 3 2 4" xfId="8198"/>
    <cellStyle name="Обычный 9 2 4 2 2 3 2 5" xfId="8199"/>
    <cellStyle name="Обычный 9 2 4 2 2 3 2 5 2" xfId="8200"/>
    <cellStyle name="Обычный 9 2 4 2 2 3 2 5 3" xfId="8201"/>
    <cellStyle name="Обычный 9 2 4 2 2 3 2 6" xfId="8202"/>
    <cellStyle name="Обычный 9 2 4 2 3" xfId="4756"/>
    <cellStyle name="Обычный 9 2 4 2 4" xfId="8035"/>
    <cellStyle name="Обычный 9 2 4 2 4 2" xfId="8036"/>
    <cellStyle name="Обычный 9 2 4 2 5" xfId="8037"/>
    <cellStyle name="Обычный 9 2 4 2 6" xfId="8038"/>
    <cellStyle name="Обычный 9 2 4 2 6 2" xfId="8039"/>
    <cellStyle name="Обычный 9 2 4 2 6 2 2" xfId="8061"/>
    <cellStyle name="Обычный 9 2 4 2 6 2 3" xfId="8062"/>
    <cellStyle name="Обычный 9 2 4 2 7" xfId="8063"/>
    <cellStyle name="Обычный 9 2 4 2 8" xfId="8064"/>
    <cellStyle name="Обычный 9 2 4 2 9" xfId="8073"/>
    <cellStyle name="Обычный 9 2 4 3" xfId="8040"/>
    <cellStyle name="Обычный 9 2 5" xfId="4757"/>
    <cellStyle name="Обычный 9 2 5 2" xfId="8041"/>
    <cellStyle name="Обычный 9 2 6" xfId="4758"/>
    <cellStyle name="Обычный 9 2 6 2" xfId="8042"/>
    <cellStyle name="Обычный 9 2 7" xfId="4759"/>
    <cellStyle name="Обычный 9 2 7 2" xfId="5380"/>
    <cellStyle name="Обычный 9 2 8" xfId="4760"/>
    <cellStyle name="Обычный 9 2 8 2" xfId="8043"/>
    <cellStyle name="Обычный 9 2 9" xfId="4761"/>
    <cellStyle name="Обычный 9 2 9 2" xfId="8044"/>
    <cellStyle name="Обычный 9 2_Бз 30.12.2015" xfId="14"/>
    <cellStyle name="Обычный 9 3" xfId="4762"/>
    <cellStyle name="Обычный 9 4" xfId="4763"/>
    <cellStyle name="Обычный 9 4 2" xfId="8045"/>
    <cellStyle name="Обычный 9 5" xfId="4764"/>
    <cellStyle name="Обычный 9 6" xfId="8046"/>
    <cellStyle name="Обычный 9 7" xfId="8213"/>
    <cellStyle name="Обычный 9 8" xfId="8270"/>
    <cellStyle name="Обычный 9 9" xfId="8257"/>
    <cellStyle name="Обычный 9_Бз 30.12.2015" xfId="4765"/>
    <cellStyle name="Обычный_Приложения 30.09 Исправ" xfId="6"/>
    <cellStyle name="Обычный_Приложения 30.09 Исправ 2 2" xfId="7"/>
    <cellStyle name="Плохой" xfId="8240" builtinId="27" customBuiltin="1"/>
    <cellStyle name="Плохой 2" xfId="4766"/>
    <cellStyle name="Плохой 2 2" xfId="4767"/>
    <cellStyle name="Плохой 2 3" xfId="4768"/>
    <cellStyle name="Плохой 2 4" xfId="4769"/>
    <cellStyle name="Плохой 2 5" xfId="4770"/>
    <cellStyle name="Плохой 3" xfId="4771"/>
    <cellStyle name="Плохой 3 2" xfId="4772"/>
    <cellStyle name="Пояснение" xfId="8248" builtinId="53" customBuiltin="1"/>
    <cellStyle name="Пояснение 2" xfId="4773"/>
    <cellStyle name="Пояснение 2 2" xfId="4774"/>
    <cellStyle name="Пояснение 2 3" xfId="4775"/>
    <cellStyle name="Пояснение 2 4" xfId="4776"/>
    <cellStyle name="Пояснение 2 5" xfId="4777"/>
    <cellStyle name="Пояснение 3" xfId="4778"/>
    <cellStyle name="Пояснение 3 2" xfId="4779"/>
    <cellStyle name="Примечание 2" xfId="4780"/>
    <cellStyle name="Примечание 2 2" xfId="4781"/>
    <cellStyle name="Примечание 2 2 2" xfId="4782"/>
    <cellStyle name="Примечание 2 3" xfId="4783"/>
    <cellStyle name="Примечание 2 4" xfId="4784"/>
    <cellStyle name="Примечание 2 5" xfId="4785"/>
    <cellStyle name="Примечание 3" xfId="4786"/>
    <cellStyle name="Примечание 3 2" xfId="4787"/>
    <cellStyle name="Примечание 4" xfId="4788"/>
    <cellStyle name="Примечание 4 2" xfId="4789"/>
    <cellStyle name="Примечание 5" xfId="4790"/>
    <cellStyle name="Примечание 5 2" xfId="4791"/>
    <cellStyle name="Примечание 6" xfId="4792"/>
    <cellStyle name="Примечание 6 2" xfId="4793"/>
    <cellStyle name="Примечание 7" xfId="4794"/>
    <cellStyle name="Процентный 2" xfId="4795"/>
    <cellStyle name="Процентный 2 2" xfId="8047"/>
    <cellStyle name="Процентный 2 3" xfId="8271"/>
    <cellStyle name="Связанная ячейка" xfId="8245" builtinId="24" customBuiltin="1"/>
    <cellStyle name="Связанная ячейка 2" xfId="4796"/>
    <cellStyle name="Связанная ячейка 2 2" xfId="4797"/>
    <cellStyle name="Связанная ячейка 2 3" xfId="4798"/>
    <cellStyle name="Связанная ячейка 2 4" xfId="4799"/>
    <cellStyle name="Связанная ячейка 2 5" xfId="4800"/>
    <cellStyle name="Связанная ячейка 3" xfId="4801"/>
    <cellStyle name="Связанная ячейка 3 2" xfId="4802"/>
    <cellStyle name="Стиль 1" xfId="13"/>
    <cellStyle name="Стиль 1 10" xfId="4803"/>
    <cellStyle name="Стиль 1 11" xfId="4804"/>
    <cellStyle name="Стиль 1 12" xfId="4805"/>
    <cellStyle name="Стиль 1 13" xfId="4806"/>
    <cellStyle name="Стиль 1 14" xfId="4807"/>
    <cellStyle name="Стиль 1 15" xfId="4808"/>
    <cellStyle name="Стиль 1 16" xfId="4809"/>
    <cellStyle name="Стиль 1 17" xfId="4810"/>
    <cellStyle name="Стиль 1 18" xfId="4811"/>
    <cellStyle name="Стиль 1 19" xfId="4812"/>
    <cellStyle name="Стиль 1 2" xfId="4813"/>
    <cellStyle name="Стиль 1 2 2" xfId="4814"/>
    <cellStyle name="Стиль 1 2 3" xfId="4815"/>
    <cellStyle name="Стиль 1 2 4" xfId="8272"/>
    <cellStyle name="Стиль 1 2_РБ и ОБ на 2012. год 01.07.2012 111" xfId="4816"/>
    <cellStyle name="Стиль 1 20" xfId="4817"/>
    <cellStyle name="Стиль 1 21" xfId="4818"/>
    <cellStyle name="Стиль 1 22" xfId="4819"/>
    <cellStyle name="Стиль 1 23" xfId="4820"/>
    <cellStyle name="Стиль 1 24" xfId="4821"/>
    <cellStyle name="Стиль 1 25" xfId="4822"/>
    <cellStyle name="Стиль 1 26" xfId="4823"/>
    <cellStyle name="Стиль 1 27" xfId="4824"/>
    <cellStyle name="Стиль 1 28" xfId="4825"/>
    <cellStyle name="Стиль 1 29" xfId="4826"/>
    <cellStyle name="Стиль 1 3" xfId="4827"/>
    <cellStyle name="Стиль 1 3 2" xfId="4828"/>
    <cellStyle name="Стиль 1 30" xfId="4829"/>
    <cellStyle name="Стиль 1 31" xfId="4830"/>
    <cellStyle name="Стиль 1 32" xfId="4831"/>
    <cellStyle name="Стиль 1 33" xfId="4832"/>
    <cellStyle name="Стиль 1 34" xfId="4833"/>
    <cellStyle name="Стиль 1 35" xfId="4834"/>
    <cellStyle name="Стиль 1 36" xfId="4835"/>
    <cellStyle name="Стиль 1 37" xfId="4836"/>
    <cellStyle name="Стиль 1 38" xfId="4837"/>
    <cellStyle name="Стиль 1 39" xfId="4838"/>
    <cellStyle name="Стиль 1 4" xfId="4839"/>
    <cellStyle name="Стиль 1 4 2" xfId="4840"/>
    <cellStyle name="Стиль 1 4 2 2" xfId="4841"/>
    <cellStyle name="Стиль 1 4_гос задание НКА казакша" xfId="4842"/>
    <cellStyle name="Стиль 1 40" xfId="4843"/>
    <cellStyle name="Стиль 1 41" xfId="4844"/>
    <cellStyle name="Стиль 1 42" xfId="4845"/>
    <cellStyle name="Стиль 1 43" xfId="4846"/>
    <cellStyle name="Стиль 1 44" xfId="4847"/>
    <cellStyle name="Стиль 1 45" xfId="4848"/>
    <cellStyle name="Стиль 1 46" xfId="4849"/>
    <cellStyle name="Стиль 1 47" xfId="4850"/>
    <cellStyle name="Стиль 1 48" xfId="4851"/>
    <cellStyle name="Стиль 1 49" xfId="4852"/>
    <cellStyle name="Стиль 1 5" xfId="4853"/>
    <cellStyle name="Стиль 1 50" xfId="4854"/>
    <cellStyle name="Стиль 1 51" xfId="4855"/>
    <cellStyle name="Стиль 1 52" xfId="4856"/>
    <cellStyle name="Стиль 1 53" xfId="4857"/>
    <cellStyle name="Стиль 1 54" xfId="4858"/>
    <cellStyle name="Стиль 1 55" xfId="4859"/>
    <cellStyle name="Стиль 1 56" xfId="4860"/>
    <cellStyle name="Стиль 1 57" xfId="4861"/>
    <cellStyle name="Стиль 1 58" xfId="4862"/>
    <cellStyle name="Стиль 1 59" xfId="4863"/>
    <cellStyle name="Стиль 1 6" xfId="4864"/>
    <cellStyle name="Стиль 1 7" xfId="4865"/>
    <cellStyle name="Стиль 1 8" xfId="4866"/>
    <cellStyle name="Стиль 1 9" xfId="4867"/>
    <cellStyle name="Стиль 1_16 МСХ 13.09.11 с проблемными" xfId="4868"/>
    <cellStyle name="Текст предупреждения" xfId="8247" builtinId="11" customBuiltin="1"/>
    <cellStyle name="Текст предупреждения 2" xfId="4869"/>
    <cellStyle name="Текст предупреждения 2 2" xfId="4870"/>
    <cellStyle name="Текст предупреждения 2 3" xfId="4871"/>
    <cellStyle name="Текст предупреждения 2 4" xfId="4872"/>
    <cellStyle name="Текст предупреждения 2 5" xfId="4873"/>
    <cellStyle name="Текст предупреждения 3" xfId="4874"/>
    <cellStyle name="Текст предупреждения 3 2" xfId="4875"/>
    <cellStyle name="Тысячи [0]_Dbf_25" xfId="4876"/>
    <cellStyle name="Тысячи_Dbf_25" xfId="4877"/>
    <cellStyle name="Финансовый 10" xfId="4878"/>
    <cellStyle name="Финансовый 10 2" xfId="8048"/>
    <cellStyle name="Финансовый 10 2 2" xfId="8273"/>
    <cellStyle name="Финансовый 10 3" xfId="8223"/>
    <cellStyle name="Финансовый 11" xfId="4879"/>
    <cellStyle name="Финансовый 11 2" xfId="4880"/>
    <cellStyle name="Финансовый 11 2 2" xfId="4881"/>
    <cellStyle name="Финансовый 11 2 3" xfId="8049"/>
    <cellStyle name="Финансовый 11 3" xfId="4882"/>
    <cellStyle name="Финансовый 12" xfId="4883"/>
    <cellStyle name="Финансовый 15" xfId="4884"/>
    <cellStyle name="Финансовый 2" xfId="4885"/>
    <cellStyle name="Финансовый 2 10" xfId="4886"/>
    <cellStyle name="Финансовый 2 10 2" xfId="4887"/>
    <cellStyle name="Финансовый 2 11" xfId="4888"/>
    <cellStyle name="Финансовый 2 11 2" xfId="4889"/>
    <cellStyle name="Финансовый 2 12" xfId="4890"/>
    <cellStyle name="Финансовый 2 13" xfId="4891"/>
    <cellStyle name="Финансовый 2 14" xfId="4892"/>
    <cellStyle name="Финансовый 2 15" xfId="4893"/>
    <cellStyle name="Финансовый 2 16" xfId="4894"/>
    <cellStyle name="Финансовый 2 17" xfId="4895"/>
    <cellStyle name="Финансовый 2 18" xfId="4896"/>
    <cellStyle name="Финансовый 2 19" xfId="4897"/>
    <cellStyle name="Финансовый 2 2" xfId="4898"/>
    <cellStyle name="Финансовый 2 2 10" xfId="4899"/>
    <cellStyle name="Финансовый 2 2 11" xfId="4900"/>
    <cellStyle name="Финансовый 2 2 12" xfId="4901"/>
    <cellStyle name="Финансовый 2 2 12 2" xfId="4902"/>
    <cellStyle name="Финансовый 2 2 13" xfId="4903"/>
    <cellStyle name="Финансовый 2 2 2" xfId="4904"/>
    <cellStyle name="Финансовый 2 2 2 10" xfId="4905"/>
    <cellStyle name="Финансовый 2 2 2 11" xfId="8050"/>
    <cellStyle name="Финансовый 2 2 2 2" xfId="4906"/>
    <cellStyle name="Финансовый 2 2 2 2 2" xfId="4907"/>
    <cellStyle name="Финансовый 2 2 2 2 2 2" xfId="4908"/>
    <cellStyle name="Финансовый 2 2 2 2 2 3" xfId="4909"/>
    <cellStyle name="Финансовый 2 2 2 2 2 4" xfId="4910"/>
    <cellStyle name="Финансовый 2 2 2 2 3" xfId="4911"/>
    <cellStyle name="Финансовый 2 2 2 2 3 2" xfId="4912"/>
    <cellStyle name="Финансовый 2 2 2 2 3 3" xfId="4913"/>
    <cellStyle name="Финансовый 2 2 2 2 3 4" xfId="4914"/>
    <cellStyle name="Финансовый 2 2 2 2 4" xfId="4915"/>
    <cellStyle name="Финансовый 2 2 2 2 5" xfId="4916"/>
    <cellStyle name="Финансовый 2 2 2 2 6" xfId="4917"/>
    <cellStyle name="Финансовый 2 2 2 2 7" xfId="4918"/>
    <cellStyle name="Финансовый 2 2 2 2 8" xfId="4919"/>
    <cellStyle name="Финансовый 2 2 2 3" xfId="4920"/>
    <cellStyle name="Финансовый 2 2 2 3 2" xfId="4921"/>
    <cellStyle name="Финансовый 2 2 2 3 2 2" xfId="4922"/>
    <cellStyle name="Финансовый 2 2 2 3 2 3" xfId="4923"/>
    <cellStyle name="Финансовый 2 2 2 3 2 4" xfId="4924"/>
    <cellStyle name="Финансовый 2 2 2 3 3" xfId="4925"/>
    <cellStyle name="Финансовый 2 2 2 3 4" xfId="4926"/>
    <cellStyle name="Финансовый 2 2 2 3 5" xfId="4927"/>
    <cellStyle name="Финансовый 2 2 2 4" xfId="4928"/>
    <cellStyle name="Финансовый 2 2 2 4 2" xfId="4929"/>
    <cellStyle name="Финансовый 2 2 2 4 3" xfId="4930"/>
    <cellStyle name="Финансовый 2 2 2 4 4" xfId="4931"/>
    <cellStyle name="Финансовый 2 2 2 5" xfId="4932"/>
    <cellStyle name="Финансовый 2 2 2 5 2" xfId="4933"/>
    <cellStyle name="Финансовый 2 2 2 5 3" xfId="4934"/>
    <cellStyle name="Финансовый 2 2 2 5 4" xfId="4935"/>
    <cellStyle name="Финансовый 2 2 2 6" xfId="4936"/>
    <cellStyle name="Финансовый 2 2 2 7" xfId="4937"/>
    <cellStyle name="Финансовый 2 2 2 8" xfId="4938"/>
    <cellStyle name="Финансовый 2 2 2 9" xfId="4939"/>
    <cellStyle name="Финансовый 2 2 3" xfId="4940"/>
    <cellStyle name="Финансовый 2 2 3 2" xfId="4941"/>
    <cellStyle name="Финансовый 2 2 3 2 2" xfId="4942"/>
    <cellStyle name="Финансовый 2 2 3 2 3" xfId="4943"/>
    <cellStyle name="Финансовый 2 2 3 2 4" xfId="4944"/>
    <cellStyle name="Финансовый 2 2 3 3" xfId="4945"/>
    <cellStyle name="Финансовый 2 2 3 3 2" xfId="4946"/>
    <cellStyle name="Финансовый 2 2 3 3 3" xfId="4947"/>
    <cellStyle name="Финансовый 2 2 3 3 4" xfId="4948"/>
    <cellStyle name="Финансовый 2 2 3 4" xfId="4949"/>
    <cellStyle name="Финансовый 2 2 3 5" xfId="4950"/>
    <cellStyle name="Финансовый 2 2 3 6" xfId="4951"/>
    <cellStyle name="Финансовый 2 2 3 7" xfId="4952"/>
    <cellStyle name="Финансовый 2 2 3 8" xfId="4953"/>
    <cellStyle name="Финансовый 2 2 4" xfId="4954"/>
    <cellStyle name="Финансовый 2 2 4 2" xfId="4955"/>
    <cellStyle name="Финансовый 2 2 4 2 2" xfId="4956"/>
    <cellStyle name="Финансовый 2 2 4 2 3" xfId="4957"/>
    <cellStyle name="Финансовый 2 2 4 2 4" xfId="4958"/>
    <cellStyle name="Финансовый 2 2 4 3" xfId="4959"/>
    <cellStyle name="Финансовый 2 2 4 4" xfId="4960"/>
    <cellStyle name="Финансовый 2 2 4 5" xfId="4961"/>
    <cellStyle name="Финансовый 2 2 4 6" xfId="4962"/>
    <cellStyle name="Финансовый 2 2 5" xfId="4963"/>
    <cellStyle name="Финансовый 2 2 5 2" xfId="4964"/>
    <cellStyle name="Финансовый 2 2 5 3" xfId="4965"/>
    <cellStyle name="Финансовый 2 2 5 4" xfId="4966"/>
    <cellStyle name="Финансовый 2 2 5 5" xfId="4967"/>
    <cellStyle name="Финансовый 2 2 5 6" xfId="4968"/>
    <cellStyle name="Финансовый 2 2 5 6 2" xfId="4969"/>
    <cellStyle name="Финансовый 2 2 5 7" xfId="4970"/>
    <cellStyle name="Финансовый 2 2 6" xfId="4971"/>
    <cellStyle name="Финансовый 2 2 6 2" xfId="4972"/>
    <cellStyle name="Финансовый 2 2 6 3" xfId="4973"/>
    <cellStyle name="Финансовый 2 2 6 4" xfId="4974"/>
    <cellStyle name="Финансовый 2 2 6 5" xfId="4975"/>
    <cellStyle name="Финансовый 2 2 6 6" xfId="4976"/>
    <cellStyle name="Финансовый 2 2 6 6 2" xfId="4977"/>
    <cellStyle name="Финансовый 2 2 6 7" xfId="4978"/>
    <cellStyle name="Финансовый 2 2 7" xfId="4979"/>
    <cellStyle name="Финансовый 2 2 8" xfId="4980"/>
    <cellStyle name="Финансовый 2 2 9" xfId="4981"/>
    <cellStyle name="Финансовый 2 20" xfId="4982"/>
    <cellStyle name="Финансовый 2 21" xfId="4983"/>
    <cellStyle name="Финансовый 2 22" xfId="4984"/>
    <cellStyle name="Финансовый 2 23" xfId="4985"/>
    <cellStyle name="Финансовый 2 24" xfId="4986"/>
    <cellStyle name="Финансовый 2 25" xfId="4987"/>
    <cellStyle name="Финансовый 2 26" xfId="4988"/>
    <cellStyle name="Финансовый 2 27" xfId="4989"/>
    <cellStyle name="Финансовый 2 28" xfId="4990"/>
    <cellStyle name="Финансовый 2 29" xfId="4991"/>
    <cellStyle name="Финансовый 2 3" xfId="23"/>
    <cellStyle name="Финансовый 2 3 10" xfId="4992"/>
    <cellStyle name="Финансовый 2 3 11" xfId="8275"/>
    <cellStyle name="Финансовый 2 3 2" xfId="4993"/>
    <cellStyle name="Финансовый 2 3 2 2" xfId="4994"/>
    <cellStyle name="Финансовый 2 3 2 2 2" xfId="4995"/>
    <cellStyle name="Финансовый 2 3 2 2 3" xfId="4996"/>
    <cellStyle name="Финансовый 2 3 2 2 4" xfId="4997"/>
    <cellStyle name="Финансовый 2 3 2 3" xfId="4998"/>
    <cellStyle name="Финансовый 2 3 2 3 2" xfId="4999"/>
    <cellStyle name="Финансовый 2 3 2 3 3" xfId="5000"/>
    <cellStyle name="Финансовый 2 3 2 3 4" xfId="5001"/>
    <cellStyle name="Финансовый 2 3 2 3 5" xfId="8277"/>
    <cellStyle name="Финансовый 2 3 2 4" xfId="5002"/>
    <cellStyle name="Финансовый 2 3 2 5" xfId="5003"/>
    <cellStyle name="Финансовый 2 3 2 6" xfId="5004"/>
    <cellStyle name="Финансовый 2 3 2 7" xfId="5005"/>
    <cellStyle name="Финансовый 2 3 2 8" xfId="5006"/>
    <cellStyle name="Финансовый 2 3 2 9" xfId="8276"/>
    <cellStyle name="Финансовый 2 3 3" xfId="5007"/>
    <cellStyle name="Финансовый 2 3 3 2" xfId="5008"/>
    <cellStyle name="Финансовый 2 3 3 2 2" xfId="5009"/>
    <cellStyle name="Финансовый 2 3 3 2 3" xfId="5010"/>
    <cellStyle name="Финансовый 2 3 3 2 4" xfId="5011"/>
    <cellStyle name="Финансовый 2 3 3 2 5" xfId="8279"/>
    <cellStyle name="Финансовый 2 3 3 3" xfId="5012"/>
    <cellStyle name="Финансовый 2 3 3 4" xfId="5013"/>
    <cellStyle name="Финансовый 2 3 3 5" xfId="5014"/>
    <cellStyle name="Финансовый 2 3 3 6" xfId="5015"/>
    <cellStyle name="Финансовый 2 3 3 7" xfId="8278"/>
    <cellStyle name="Финансовый 2 3 4" xfId="5016"/>
    <cellStyle name="Финансовый 2 3 4 2" xfId="5017"/>
    <cellStyle name="Финансовый 2 3 4 3" xfId="5018"/>
    <cellStyle name="Финансовый 2 3 4 4" xfId="5019"/>
    <cellStyle name="Финансовый 2 3 5" xfId="5020"/>
    <cellStyle name="Финансовый 2 3 5 2" xfId="5021"/>
    <cellStyle name="Финансовый 2 3 5 3" xfId="5022"/>
    <cellStyle name="Финансовый 2 3 5 4" xfId="5023"/>
    <cellStyle name="Финансовый 2 3 6" xfId="5024"/>
    <cellStyle name="Финансовый 2 3 7" xfId="5025"/>
    <cellStyle name="Финансовый 2 3 8" xfId="5026"/>
    <cellStyle name="Финансовый 2 3 9" xfId="5027"/>
    <cellStyle name="Финансовый 2 30" xfId="5028"/>
    <cellStyle name="Финансовый 2 31" xfId="5029"/>
    <cellStyle name="Финансовый 2 32" xfId="5030"/>
    <cellStyle name="Финансовый 2 33" xfId="5031"/>
    <cellStyle name="Финансовый 2 34" xfId="5032"/>
    <cellStyle name="Финансовый 2 35" xfId="5033"/>
    <cellStyle name="Финансовый 2 36" xfId="5034"/>
    <cellStyle name="Финансовый 2 37" xfId="5035"/>
    <cellStyle name="Финансовый 2 38" xfId="5036"/>
    <cellStyle name="Финансовый 2 39" xfId="5037"/>
    <cellStyle name="Финансовый 2 4" xfId="5038"/>
    <cellStyle name="Финансовый 2 4 2" xfId="5039"/>
    <cellStyle name="Финансовый 2 4 2 2" xfId="5040"/>
    <cellStyle name="Финансовый 2 4 2 3" xfId="5041"/>
    <cellStyle name="Финансовый 2 4 2 4" xfId="5042"/>
    <cellStyle name="Финансовый 2 4 2 5" xfId="8281"/>
    <cellStyle name="Финансовый 2 4 3" xfId="5043"/>
    <cellStyle name="Финансовый 2 4 3 2" xfId="5044"/>
    <cellStyle name="Финансовый 2 4 3 3" xfId="5045"/>
    <cellStyle name="Финансовый 2 4 3 4" xfId="5046"/>
    <cellStyle name="Финансовый 2 4 4" xfId="5047"/>
    <cellStyle name="Финансовый 2 4 5" xfId="5048"/>
    <cellStyle name="Финансовый 2 4 6" xfId="5049"/>
    <cellStyle name="Финансовый 2 4 7" xfId="5050"/>
    <cellStyle name="Финансовый 2 4 8" xfId="5051"/>
    <cellStyle name="Финансовый 2 4 9" xfId="8280"/>
    <cellStyle name="Финансовый 2 40" xfId="5052"/>
    <cellStyle name="Финансовый 2 41" xfId="5053"/>
    <cellStyle name="Финансовый 2 42" xfId="5054"/>
    <cellStyle name="Финансовый 2 43" xfId="5055"/>
    <cellStyle name="Финансовый 2 44" xfId="5056"/>
    <cellStyle name="Финансовый 2 45" xfId="5057"/>
    <cellStyle name="Финансовый 2 46" xfId="5058"/>
    <cellStyle name="Финансовый 2 47" xfId="5059"/>
    <cellStyle name="Финансовый 2 48" xfId="5060"/>
    <cellStyle name="Финансовый 2 49" xfId="5061"/>
    <cellStyle name="Финансовый 2 5" xfId="5062"/>
    <cellStyle name="Финансовый 2 5 2" xfId="5063"/>
    <cellStyle name="Финансовый 2 5 2 2" xfId="5064"/>
    <cellStyle name="Финансовый 2 5 2 3" xfId="5065"/>
    <cellStyle name="Финансовый 2 5 2 4" xfId="5066"/>
    <cellStyle name="Финансовый 2 5 2 5" xfId="8283"/>
    <cellStyle name="Финансовый 2 5 3" xfId="5067"/>
    <cellStyle name="Финансовый 2 5 3 2" xfId="5068"/>
    <cellStyle name="Финансовый 2 5 4" xfId="5069"/>
    <cellStyle name="Финансовый 2 5 5" xfId="5070"/>
    <cellStyle name="Финансовый 2 5 6" xfId="5071"/>
    <cellStyle name="Финансовый 2 5 7" xfId="5072"/>
    <cellStyle name="Финансовый 2 5 8" xfId="8282"/>
    <cellStyle name="Финансовый 2 50" xfId="5073"/>
    <cellStyle name="Финансовый 2 51" xfId="5074"/>
    <cellStyle name="Финансовый 2 52" xfId="5075"/>
    <cellStyle name="Финансовый 2 53" xfId="5076"/>
    <cellStyle name="Финансовый 2 54" xfId="5077"/>
    <cellStyle name="Финансовый 2 55" xfId="5078"/>
    <cellStyle name="Финансовый 2 56" xfId="5079"/>
    <cellStyle name="Финансовый 2 57" xfId="5080"/>
    <cellStyle name="Финансовый 2 58" xfId="5081"/>
    <cellStyle name="Финансовый 2 59" xfId="8274"/>
    <cellStyle name="Финансовый 2 6" xfId="5082"/>
    <cellStyle name="Финансовый 2 6 2" xfId="5083"/>
    <cellStyle name="Финансовый 2 6 3" xfId="5084"/>
    <cellStyle name="Финансовый 2 6 4" xfId="5085"/>
    <cellStyle name="Финансовый 2 6 5" xfId="5086"/>
    <cellStyle name="Финансовый 2 7" xfId="5087"/>
    <cellStyle name="Финансовый 2 7 2" xfId="5088"/>
    <cellStyle name="Финансовый 2 7 3" xfId="5089"/>
    <cellStyle name="Финансовый 2 7 4" xfId="5090"/>
    <cellStyle name="Финансовый 2 7 5" xfId="5091"/>
    <cellStyle name="Финансовый 2 8" xfId="5092"/>
    <cellStyle name="Финансовый 2 8 2" xfId="5093"/>
    <cellStyle name="Финансовый 2 9" xfId="5094"/>
    <cellStyle name="Финансовый 2 9 2" xfId="5095"/>
    <cellStyle name="Финансовый 20 2" xfId="5096"/>
    <cellStyle name="Финансовый 3" xfId="20"/>
    <cellStyle name="Финансовый 3 10" xfId="5097"/>
    <cellStyle name="Финансовый 3 11" xfId="5098"/>
    <cellStyle name="Финансовый 3 11 2" xfId="5099"/>
    <cellStyle name="Финансовый 3 12" xfId="5100"/>
    <cellStyle name="Финансовый 3 13" xfId="8284"/>
    <cellStyle name="Финансовый 3 2" xfId="5101"/>
    <cellStyle name="Финансовый 3 2 10" xfId="8285"/>
    <cellStyle name="Финансовый 3 2 2" xfId="5102"/>
    <cellStyle name="Финансовый 3 2 2 2" xfId="5103"/>
    <cellStyle name="Финансовый 3 2 2 2 2" xfId="5104"/>
    <cellStyle name="Финансовый 3 2 2 2 2 2" xfId="5105"/>
    <cellStyle name="Финансовый 3 2 2 2 2 3" xfId="5106"/>
    <cellStyle name="Финансовый 3 2 2 2 2 4" xfId="5107"/>
    <cellStyle name="Финансовый 3 2 2 2 3" xfId="5108"/>
    <cellStyle name="Финансовый 3 2 2 2 3 2" xfId="5109"/>
    <cellStyle name="Финансовый 3 2 2 2 3 3" xfId="5110"/>
    <cellStyle name="Финансовый 3 2 2 2 3 4" xfId="5111"/>
    <cellStyle name="Финансовый 3 2 2 2 4" xfId="5112"/>
    <cellStyle name="Финансовый 3 2 2 2 5" xfId="5113"/>
    <cellStyle name="Финансовый 3 2 2 2 6" xfId="5114"/>
    <cellStyle name="Финансовый 3 2 2 2 7" xfId="5115"/>
    <cellStyle name="Финансовый 3 2 2 3" xfId="5116"/>
    <cellStyle name="Финансовый 3 2 2 3 2" xfId="5117"/>
    <cellStyle name="Финансовый 3 2 2 3 3" xfId="5118"/>
    <cellStyle name="Финансовый 3 2 2 3 4" xfId="5119"/>
    <cellStyle name="Финансовый 3 2 2 4" xfId="5120"/>
    <cellStyle name="Финансовый 3 2 2 4 2" xfId="5121"/>
    <cellStyle name="Финансовый 3 2 2 4 3" xfId="5122"/>
    <cellStyle name="Финансовый 3 2 2 4 4" xfId="5123"/>
    <cellStyle name="Финансовый 3 2 2 5" xfId="5124"/>
    <cellStyle name="Финансовый 3 2 2 6" xfId="5125"/>
    <cellStyle name="Финансовый 3 2 2 7" xfId="5126"/>
    <cellStyle name="Финансовый 3 2 2 8" xfId="5127"/>
    <cellStyle name="Финансовый 3 2 3" xfId="5128"/>
    <cellStyle name="Финансовый 3 2 3 2" xfId="5129"/>
    <cellStyle name="Финансовый 3 2 3 2 2" xfId="5130"/>
    <cellStyle name="Финансовый 3 2 3 2 3" xfId="5131"/>
    <cellStyle name="Финансовый 3 2 3 2 4" xfId="5132"/>
    <cellStyle name="Финансовый 3 2 3 3" xfId="5133"/>
    <cellStyle name="Финансовый 3 2 3 3 2" xfId="5134"/>
    <cellStyle name="Финансовый 3 2 3 3 3" xfId="5135"/>
    <cellStyle name="Финансовый 3 2 3 3 4" xfId="5136"/>
    <cellStyle name="Финансовый 3 2 3 4" xfId="5137"/>
    <cellStyle name="Финансовый 3 2 3 5" xfId="5138"/>
    <cellStyle name="Финансовый 3 2 3 6" xfId="5139"/>
    <cellStyle name="Финансовый 3 2 3 7" xfId="5140"/>
    <cellStyle name="Финансовый 3 2 4" xfId="5141"/>
    <cellStyle name="Финансовый 3 2 4 2" xfId="5142"/>
    <cellStyle name="Финансовый 3 2 4 2 2" xfId="5143"/>
    <cellStyle name="Финансовый 3 2 4 2 3" xfId="5144"/>
    <cellStyle name="Финансовый 3 2 4 2 4" xfId="5145"/>
    <cellStyle name="Финансовый 3 2 4 3" xfId="5146"/>
    <cellStyle name="Финансовый 3 2 4 4" xfId="5147"/>
    <cellStyle name="Финансовый 3 2 4 5" xfId="5148"/>
    <cellStyle name="Финансовый 3 2 5" xfId="5149"/>
    <cellStyle name="Финансовый 3 2 5 2" xfId="5150"/>
    <cellStyle name="Финансовый 3 2 5 3" xfId="5151"/>
    <cellStyle name="Финансовый 3 2 5 4" xfId="5152"/>
    <cellStyle name="Финансовый 3 2 6" xfId="5153"/>
    <cellStyle name="Финансовый 3 2 7" xfId="5154"/>
    <cellStyle name="Финансовый 3 2 8" xfId="5155"/>
    <cellStyle name="Финансовый 3 2 9" xfId="5156"/>
    <cellStyle name="Финансовый 3 3" xfId="5157"/>
    <cellStyle name="Финансовый 3 3 10" xfId="5158"/>
    <cellStyle name="Финансовый 3 3 10 2" xfId="5159"/>
    <cellStyle name="Финансовый 3 3 11" xfId="5160"/>
    <cellStyle name="Финансовый 3 3 2" xfId="5161"/>
    <cellStyle name="Финансовый 3 3 2 2" xfId="5162"/>
    <cellStyle name="Финансовый 3 3 2 2 2" xfId="5163"/>
    <cellStyle name="Финансовый 3 3 2 2 3" xfId="5164"/>
    <cellStyle name="Финансовый 3 3 2 2 4" xfId="5165"/>
    <cellStyle name="Финансовый 3 3 2 3" xfId="5166"/>
    <cellStyle name="Финансовый 3 3 2 3 2" xfId="5167"/>
    <cellStyle name="Финансовый 3 3 2 3 3" xfId="5168"/>
    <cellStyle name="Финансовый 3 3 2 3 4" xfId="5169"/>
    <cellStyle name="Финансовый 3 3 2 4" xfId="5170"/>
    <cellStyle name="Финансовый 3 3 2 5" xfId="5171"/>
    <cellStyle name="Финансовый 3 3 2 6" xfId="5172"/>
    <cellStyle name="Финансовый 3 3 2 7" xfId="5173"/>
    <cellStyle name="Финансовый 3 3 3" xfId="5174"/>
    <cellStyle name="Финансовый 3 3 3 2" xfId="5175"/>
    <cellStyle name="Финансовый 3 3 3 3" xfId="5176"/>
    <cellStyle name="Финансовый 3 3 3 4" xfId="5177"/>
    <cellStyle name="Финансовый 3 3 4" xfId="5178"/>
    <cellStyle name="Финансовый 3 3 4 2" xfId="5179"/>
    <cellStyle name="Финансовый 3 3 4 3" xfId="5180"/>
    <cellStyle name="Финансовый 3 3 4 4" xfId="5181"/>
    <cellStyle name="Финансовый 3 3 5" xfId="5182"/>
    <cellStyle name="Финансовый 3 3 6" xfId="5183"/>
    <cellStyle name="Финансовый 3 3 7" xfId="5184"/>
    <cellStyle name="Финансовый 3 3 8" xfId="5185"/>
    <cellStyle name="Финансовый 3 3 9" xfId="5186"/>
    <cellStyle name="Финансовый 3 4" xfId="5187"/>
    <cellStyle name="Финансовый 3 4 10" xfId="5188"/>
    <cellStyle name="Финансовый 3 4 11" xfId="8286"/>
    <cellStyle name="Финансовый 3 4 2" xfId="5189"/>
    <cellStyle name="Финансовый 3 4 2 2" xfId="5190"/>
    <cellStyle name="Финансовый 3 4 2 3" xfId="5191"/>
    <cellStyle name="Финансовый 3 4 2 4" xfId="5192"/>
    <cellStyle name="Финансовый 3 4 3" xfId="5193"/>
    <cellStyle name="Финансовый 3 4 3 2" xfId="5194"/>
    <cellStyle name="Финансовый 3 4 3 3" xfId="5195"/>
    <cellStyle name="Финансовый 3 4 3 4" xfId="5196"/>
    <cellStyle name="Финансовый 3 4 4" xfId="5197"/>
    <cellStyle name="Финансовый 3 4 5" xfId="5198"/>
    <cellStyle name="Финансовый 3 4 6" xfId="5199"/>
    <cellStyle name="Финансовый 3 4 7" xfId="5200"/>
    <cellStyle name="Финансовый 3 4 8" xfId="5201"/>
    <cellStyle name="Финансовый 3 4 9" xfId="5202"/>
    <cellStyle name="Финансовый 3 4 9 2" xfId="5203"/>
    <cellStyle name="Финансовый 3 5" xfId="5204"/>
    <cellStyle name="Финансовый 3 5 2" xfId="5205"/>
    <cellStyle name="Финансовый 3 5 2 2" xfId="5206"/>
    <cellStyle name="Финансовый 3 5 2 3" xfId="5207"/>
    <cellStyle name="Финансовый 3 5 2 4" xfId="5208"/>
    <cellStyle name="Финансовый 3 5 3" xfId="5209"/>
    <cellStyle name="Финансовый 3 5 4" xfId="5210"/>
    <cellStyle name="Финансовый 3 5 5" xfId="5211"/>
    <cellStyle name="Финансовый 3 6" xfId="5212"/>
    <cellStyle name="Финансовый 3 6 2" xfId="5213"/>
    <cellStyle name="Финансовый 3 6 3" xfId="5214"/>
    <cellStyle name="Финансовый 3 6 4" xfId="5215"/>
    <cellStyle name="Финансовый 3 7" xfId="5216"/>
    <cellStyle name="Финансовый 3 8" xfId="5217"/>
    <cellStyle name="Финансовый 3 9" xfId="5218"/>
    <cellStyle name="Финансовый 37" xfId="5219"/>
    <cellStyle name="Финансовый 4" xfId="5220"/>
    <cellStyle name="Финансовый 4 2" xfId="5221"/>
    <cellStyle name="Финансовый 4 2 2" xfId="5222"/>
    <cellStyle name="Финансовый 4 2 2 2" xfId="5223"/>
    <cellStyle name="Финансовый 4 2 3" xfId="8288"/>
    <cellStyle name="Финансовый 4 3" xfId="5224"/>
    <cellStyle name="Финансовый 4 3 2" xfId="16"/>
    <cellStyle name="Финансовый 4 3 3" xfId="8289"/>
    <cellStyle name="Финансовый 4 4" xfId="5225"/>
    <cellStyle name="Финансовый 4 4 2" xfId="8290"/>
    <cellStyle name="Финансовый 4 5" xfId="8287"/>
    <cellStyle name="Финансовый 5" xfId="5226"/>
    <cellStyle name="Финансовый 5 10" xfId="5227"/>
    <cellStyle name="Финансовый 5 11" xfId="8205"/>
    <cellStyle name="Финансовый 5 12" xfId="8291"/>
    <cellStyle name="Финансовый 5 2" xfId="5228"/>
    <cellStyle name="Финансовый 5 2 2" xfId="5229"/>
    <cellStyle name="Финансовый 5 2 2 2" xfId="5230"/>
    <cellStyle name="Финансовый 5 2 2 2 2" xfId="5231"/>
    <cellStyle name="Финансовый 5 2 2 2 3" xfId="5232"/>
    <cellStyle name="Финансовый 5 2 2 2 4" xfId="5233"/>
    <cellStyle name="Финансовый 5 2 2 3" xfId="5234"/>
    <cellStyle name="Финансовый 5 2 2 3 2" xfId="5235"/>
    <cellStyle name="Финансовый 5 2 2 3 3" xfId="5236"/>
    <cellStyle name="Финансовый 5 2 2 3 4" xfId="5237"/>
    <cellStyle name="Финансовый 5 2 2 4" xfId="5238"/>
    <cellStyle name="Финансовый 5 2 2 5" xfId="5239"/>
    <cellStyle name="Финансовый 5 2 2 6" xfId="5240"/>
    <cellStyle name="Финансовый 5 2 2 7" xfId="5241"/>
    <cellStyle name="Финансовый 5 2 2 8" xfId="8293"/>
    <cellStyle name="Финансовый 5 2 3" xfId="5242"/>
    <cellStyle name="Финансовый 5 2 3 2" xfId="5243"/>
    <cellStyle name="Финансовый 5 2 3 3" xfId="5244"/>
    <cellStyle name="Финансовый 5 2 3 4" xfId="5245"/>
    <cellStyle name="Финансовый 5 2 4" xfId="5246"/>
    <cellStyle name="Финансовый 5 2 4 2" xfId="5247"/>
    <cellStyle name="Финансовый 5 2 4 3" xfId="5248"/>
    <cellStyle name="Финансовый 5 2 4 4" xfId="5249"/>
    <cellStyle name="Финансовый 5 2 5" xfId="5250"/>
    <cellStyle name="Финансовый 5 2 6" xfId="5251"/>
    <cellStyle name="Финансовый 5 2 7" xfId="5252"/>
    <cellStyle name="Финансовый 5 2 8" xfId="5253"/>
    <cellStyle name="Финансовый 5 2 9" xfId="8292"/>
    <cellStyle name="Финансовый 5 3" xfId="5254"/>
    <cellStyle name="Финансовый 5 3 2" xfId="5255"/>
    <cellStyle name="Финансовый 5 3 2 2" xfId="5256"/>
    <cellStyle name="Финансовый 5 3 2 3" xfId="5257"/>
    <cellStyle name="Финансовый 5 3 2 4" xfId="5258"/>
    <cellStyle name="Финансовый 5 3 2 5" xfId="8295"/>
    <cellStyle name="Финансовый 5 3 3" xfId="5259"/>
    <cellStyle name="Финансовый 5 3 3 2" xfId="5260"/>
    <cellStyle name="Финансовый 5 3 3 3" xfId="5261"/>
    <cellStyle name="Финансовый 5 3 3 4" xfId="5262"/>
    <cellStyle name="Финансовый 5 3 4" xfId="5263"/>
    <cellStyle name="Финансовый 5 3 5" xfId="5264"/>
    <cellStyle name="Финансовый 5 3 6" xfId="5265"/>
    <cellStyle name="Финансовый 5 3 7" xfId="5266"/>
    <cellStyle name="Финансовый 5 3 8" xfId="8294"/>
    <cellStyle name="Финансовый 5 4" xfId="5267"/>
    <cellStyle name="Финансовый 5 4 2" xfId="5268"/>
    <cellStyle name="Финансовый 5 4 3" xfId="5269"/>
    <cellStyle name="Финансовый 5 4 4" xfId="5270"/>
    <cellStyle name="Финансовый 5 4 5" xfId="8296"/>
    <cellStyle name="Финансовый 5 5" xfId="5271"/>
    <cellStyle name="Финансовый 5 5 2" xfId="5272"/>
    <cellStyle name="Финансовый 5 5 3" xfId="5273"/>
    <cellStyle name="Финансовый 5 5 4" xfId="5274"/>
    <cellStyle name="Финансовый 5 5 5" xfId="8297"/>
    <cellStyle name="Финансовый 5 6" xfId="5275"/>
    <cellStyle name="Финансовый 5 7" xfId="5276"/>
    <cellStyle name="Финансовый 5 8" xfId="5277"/>
    <cellStyle name="Финансовый 5 9" xfId="5278"/>
    <cellStyle name="Финансовый 6" xfId="5279"/>
    <cellStyle name="Финансовый 6 10" xfId="5280"/>
    <cellStyle name="Финансовый 6 11" xfId="8208"/>
    <cellStyle name="Финансовый 6 12" xfId="8298"/>
    <cellStyle name="Финансовый 6 2" xfId="5281"/>
    <cellStyle name="Финансовый 6 2 2" xfId="5282"/>
    <cellStyle name="Финансовый 6 2 2 2" xfId="5283"/>
    <cellStyle name="Финансовый 6 2 2 2 2" xfId="5284"/>
    <cellStyle name="Финансовый 6 2 2 2 3" xfId="5285"/>
    <cellStyle name="Финансовый 6 2 2 2 4" xfId="5286"/>
    <cellStyle name="Финансовый 6 2 2 3" xfId="5287"/>
    <cellStyle name="Финансовый 6 2 2 3 2" xfId="5288"/>
    <cellStyle name="Финансовый 6 2 2 3 3" xfId="5289"/>
    <cellStyle name="Финансовый 6 2 2 3 4" xfId="5290"/>
    <cellStyle name="Финансовый 6 2 2 4" xfId="5291"/>
    <cellStyle name="Финансовый 6 2 2 5" xfId="5292"/>
    <cellStyle name="Финансовый 6 2 2 6" xfId="5293"/>
    <cellStyle name="Финансовый 6 2 2 7" xfId="5294"/>
    <cellStyle name="Финансовый 6 2 3" xfId="5295"/>
    <cellStyle name="Финансовый 6 2 3 2" xfId="5296"/>
    <cellStyle name="Финансовый 6 2 3 3" xfId="5297"/>
    <cellStyle name="Финансовый 6 2 3 4" xfId="5298"/>
    <cellStyle name="Финансовый 6 2 4" xfId="5299"/>
    <cellStyle name="Финансовый 6 2 4 2" xfId="5300"/>
    <cellStyle name="Финансовый 6 2 4 3" xfId="5301"/>
    <cellStyle name="Финансовый 6 2 4 4" xfId="5302"/>
    <cellStyle name="Финансовый 6 2 5" xfId="5303"/>
    <cellStyle name="Финансовый 6 2 6" xfId="5304"/>
    <cellStyle name="Финансовый 6 2 7" xfId="5305"/>
    <cellStyle name="Финансовый 6 2 8" xfId="5306"/>
    <cellStyle name="Финансовый 6 2 9" xfId="8299"/>
    <cellStyle name="Финансовый 6 3" xfId="5307"/>
    <cellStyle name="Финансовый 6 3 2" xfId="5308"/>
    <cellStyle name="Финансовый 6 3 2 2" xfId="5309"/>
    <cellStyle name="Финансовый 6 3 2 3" xfId="5310"/>
    <cellStyle name="Финансовый 6 3 2 4" xfId="5311"/>
    <cellStyle name="Финансовый 6 3 3" xfId="5312"/>
    <cellStyle name="Финансовый 6 3 3 2" xfId="5313"/>
    <cellStyle name="Финансовый 6 3 3 3" xfId="5314"/>
    <cellStyle name="Финансовый 6 3 3 4" xfId="5315"/>
    <cellStyle name="Финансовый 6 3 4" xfId="5316"/>
    <cellStyle name="Финансовый 6 3 5" xfId="5317"/>
    <cellStyle name="Финансовый 6 3 6" xfId="5318"/>
    <cellStyle name="Финансовый 6 3 7" xfId="5319"/>
    <cellStyle name="Финансовый 6 3 8" xfId="8300"/>
    <cellStyle name="Финансовый 6 4" xfId="5320"/>
    <cellStyle name="Финансовый 6 4 2" xfId="5321"/>
    <cellStyle name="Финансовый 6 4 3" xfId="5322"/>
    <cellStyle name="Финансовый 6 4 4" xfId="5323"/>
    <cellStyle name="Финансовый 6 4 5" xfId="8301"/>
    <cellStyle name="Финансовый 6 5" xfId="5324"/>
    <cellStyle name="Финансовый 6 5 2" xfId="5325"/>
    <cellStyle name="Финансовый 6 5 3" xfId="5326"/>
    <cellStyle name="Финансовый 6 5 4" xfId="5327"/>
    <cellStyle name="Финансовый 6 5 5" xfId="8051"/>
    <cellStyle name="Финансовый 6 6" xfId="5328"/>
    <cellStyle name="Финансовый 6 7" xfId="5329"/>
    <cellStyle name="Финансовый 6 8" xfId="5330"/>
    <cellStyle name="Финансовый 6 9" xfId="5331"/>
    <cellStyle name="Финансовый 7" xfId="5332"/>
    <cellStyle name="Финансовый 7 2" xfId="5333"/>
    <cellStyle name="Финансовый 7 2 2" xfId="5334"/>
    <cellStyle name="Финансовый 7 2 2 2" xfId="5335"/>
    <cellStyle name="Финансовый 7 2 2 3" xfId="5336"/>
    <cellStyle name="Финансовый 7 2 2 4" xfId="5337"/>
    <cellStyle name="Финансовый 7 2 3" xfId="5338"/>
    <cellStyle name="Финансовый 7 2 3 2" xfId="5339"/>
    <cellStyle name="Финансовый 7 2 3 3" xfId="5340"/>
    <cellStyle name="Финансовый 7 2 3 4" xfId="5341"/>
    <cellStyle name="Финансовый 7 2 4" xfId="5342"/>
    <cellStyle name="Финансовый 7 2 5" xfId="5343"/>
    <cellStyle name="Финансовый 7 2 6" xfId="5344"/>
    <cellStyle name="Финансовый 7 2 7" xfId="5345"/>
    <cellStyle name="Финансовый 7 2 8" xfId="8052"/>
    <cellStyle name="Финансовый 7 3" xfId="5346"/>
    <cellStyle name="Финансовый 7 3 2" xfId="5347"/>
    <cellStyle name="Финансовый 7 3 3" xfId="5348"/>
    <cellStyle name="Финансовый 7 3 4" xfId="5349"/>
    <cellStyle name="Финансовый 7 4" xfId="5350"/>
    <cellStyle name="Финансовый 7 4 2" xfId="5351"/>
    <cellStyle name="Финансовый 7 4 3" xfId="5352"/>
    <cellStyle name="Финансовый 7 4 4" xfId="5353"/>
    <cellStyle name="Финансовый 7 5" xfId="5354"/>
    <cellStyle name="Финансовый 7 6" xfId="5355"/>
    <cellStyle name="Финансовый 7 7" xfId="5356"/>
    <cellStyle name="Финансовый 7 8" xfId="5357"/>
    <cellStyle name="Финансовый 7 9" xfId="8302"/>
    <cellStyle name="Финансовый 8" xfId="5358"/>
    <cellStyle name="Финансовый 8 2" xfId="5359"/>
    <cellStyle name="Финансовый 8 2 2" xfId="5360"/>
    <cellStyle name="Финансовый 8 2 3" xfId="5361"/>
    <cellStyle name="Финансовый 8 2 4" xfId="5362"/>
    <cellStyle name="Финансовый 8 2 5" xfId="8053"/>
    <cellStyle name="Финансовый 8 3" xfId="5363"/>
    <cellStyle name="Финансовый 8 3 2" xfId="5364"/>
    <cellStyle name="Финансовый 8 3 3" xfId="5365"/>
    <cellStyle name="Финансовый 8 3 4" xfId="5366"/>
    <cellStyle name="Финансовый 8 4" xfId="5367"/>
    <cellStyle name="Финансовый 8 5" xfId="5368"/>
    <cellStyle name="Финансовый 8 6" xfId="5369"/>
    <cellStyle name="Финансовый 8 7" xfId="5370"/>
    <cellStyle name="Финансовый 8 8" xfId="8303"/>
    <cellStyle name="Финансовый 9" xfId="5371"/>
    <cellStyle name="Финансовый 9 2" xfId="8054"/>
    <cellStyle name="Хороший" xfId="8239" builtinId="26" customBuiltin="1"/>
    <cellStyle name="Хороший 2" xfId="5372"/>
    <cellStyle name="Хороший 2 2" xfId="5373"/>
    <cellStyle name="Хороший 2 3" xfId="5374"/>
    <cellStyle name="Хороший 2 4" xfId="5375"/>
    <cellStyle name="Хороший 2 5" xfId="5376"/>
    <cellStyle name="Хороший 3" xfId="5377"/>
    <cellStyle name="Хороший 3 2" xfId="5378"/>
  </cellStyles>
  <dxfs count="0"/>
  <tableStyles count="0" defaultTableStyle="TableStyleMedium2" defaultPivotStyle="PivotStyleLight16"/>
  <colors>
    <mruColors>
      <color rgb="FFFF7C8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user\Local%20Settings\Temporary%20Internet%20Files\Content.IE5\1IE4OPAM\&#1086;&#1087;&#1083;&#1072;&#1090;&#1072;%20&#1087;&#1086;%20&#1074;&#1077;&#1088;&#1089;&#1080;&#1080;%20&#1042;&#1046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MF_AP4_d(&#1085;&#1077;&#1092;&#1090;%20&#1086;&#1090;&#1088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lmt40\&#1044;&#1083;&#1103;%20&#1086;&#1073;&#1084;&#1077;&#1085;&#1072;\&#1044;&#1083;&#1103;%20&#1086;&#1073;&#1084;&#1077;&#1085;&#1072;\&#1082;%205.04.2008\&#1086;&#1073;&#1083;&#1072;&#1089;&#1090;&#1080;\&#1040;&#1082;&#1084;&#1086;&#1083;&#1080;&#1085;&#1089;&#1082;&#1072;&#1103;%20&#1086;&#1073;&#1083;\&#1042;%20&#1052;&#1080;&#1085;&#1058;&#1088;&#1091;&#1076;_2\&#1057;&#1042;&#1054;&#1044;%202009_&#1072;&#1087;&#1087;&#1072;&#1088;&#1072;&#109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lfiya\Revenue%20Report\Xls\Monitor99_03%20Adjusted%20for%20S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himzhanov\SharedDocs\Documents%20and%20Settings\NRahimzhanov\&#1052;&#1086;&#1080;%20&#1076;&#1086;&#1082;&#1091;&#1084;&#1077;&#1085;&#1090;&#1099;\&#1053;&#1077;%20&#1103;%20&#1072;&#1074;&#1090;&#1086;&#1088;\&#1048;&#1088;&#1072;\&#1050;&#1072;&#1089;&#1089;&#1072;97_2003_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43.113.241\shar\Users\zh.nurkhalikov\Downloads\Documents%20and%20Settings\User\Local%20Settings\Temporary%20Internet%20Files\Content.IE5\MBORQHIB\&#1041;&#1077;&#1082;&#1078;&#1072;&#1085;\&#1059;&#1090;&#1086;&#1095;&#1085;&#1077;&#1085;&#1080;&#1077;%2011-13%20&#1072;&#1087;&#1088;&#1077;&#1083;&#1100;\&#1042;&#1090;&#1086;&#1088;&#1086;&#1077;%20&#1059;&#1058;&#1054;&#1063;&#1053;&#1045;&#1053;&#1048;&#1045;%20&#1041;&#1070;&#1044;&#1046;&#1045;&#1058;&#1040;%202011%20(&#1072;&#1087;&#1088;&#1077;&#1083;&#1100;,%20&#1057;&#1042;&#1054;&#1044;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himzhanov\&#1044;&#1086;&#1082;&#1091;&#1084;&#1077;&#1085;&#1090;&#1099;\Documents%20and%20Settings\NRahimzhanov\&#1052;&#1086;&#1080;%20&#1076;&#1086;&#1082;&#1091;&#1084;&#1077;&#1085;&#1090;&#1099;\&#1053;&#1077;%20&#1103;%20&#1072;&#1074;&#1090;&#1086;&#1088;\&#1048;&#1088;&#1072;\&#1050;&#1072;&#1089;&#1089;&#1072;97_2003_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43.113.241\shar\Users\zh.nurkhalikov\Downloads\&#1076;&#1083;&#1103;%20&#1082;&#1085;&#1080;&#1078;&#1082;&#1080;+\&#1089;&#1090;&#1088;&#1086;&#1081;&#1082;&#1072;\012\Documents%20and%20Settings\user\Local%20Settings\Temporary%20Internet%20Files\Content.IE5\1IE4OPAM\&#1086;&#1087;&#1083;&#1072;&#1090;&#1072;%20&#1087;&#1086;%20&#1074;&#1077;&#1088;&#1089;&#1080;&#1080;%20&#1042;&#104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оплата по версии ВЖ"/>
      <sheetName val="#REF"/>
      <sheetName val="Расчет ДСДПУР"/>
      <sheetName val="067 100 (АПП не имеющ.право) "/>
      <sheetName val="оплата%20по%20версии%20ВЖ.xlsx"/>
      <sheetName val=""/>
      <sheetName val="оплата%20по%20версии%20ВЖ"/>
    </sheetNames>
    <definedNames>
      <definedName name="__________prt1" refersTo="#ССЫЛКА!"/>
      <definedName name="__________prt2" refersTo="#ССЫЛКА!"/>
      <definedName name="__________prt3" refersTo="#ССЫЛКА!"/>
      <definedName name="__________prt4" refersTo="#ССЫЛКА!"/>
      <definedName name="__________prt5" refersTo="#ССЫЛКА!"/>
      <definedName name="__________prt6" refersTo="#ССЫЛКА!"/>
      <definedName name="__________prt7" refersTo="#ССЫЛКА!"/>
      <definedName name="__________prt8" refersTo="#ССЫЛКА!"/>
      <definedName name="_________prt1" refersTo="#ССЫЛКА!"/>
      <definedName name="_________prt2" refersTo="#ССЫЛКА!"/>
      <definedName name="_________prt3" refersTo="#ССЫЛКА!"/>
      <definedName name="_________prt4" refersTo="#ССЫЛКА!"/>
      <definedName name="_________prt5" refersTo="#ССЫЛКА!"/>
      <definedName name="_________prt6" refersTo="#ССЫЛКА!"/>
      <definedName name="_________prt7" refersTo="#ССЫЛКА!"/>
      <definedName name="_________prt8" refersTo="#ССЫЛКА!"/>
      <definedName name="________prt1" refersTo="#ССЫЛКА!"/>
      <definedName name="________prt2" refersTo="#ССЫЛКА!"/>
      <definedName name="________prt3" refersTo="#ССЫЛКА!"/>
      <definedName name="________prt4" refersTo="#ССЫЛКА!"/>
      <definedName name="________prt5" refersTo="#ССЫЛКА!"/>
      <definedName name="________prt6" refersTo="#ССЫЛКА!"/>
      <definedName name="________prt7" refersTo="#ССЫЛКА!"/>
      <definedName name="________prt8" refersTo="#ССЫЛКА!"/>
      <definedName name="_______prt1" refersTo="#ССЫЛКА!"/>
      <definedName name="_______prt2" refersTo="#ССЫЛКА!"/>
      <definedName name="_______prt3" refersTo="#ССЫЛКА!"/>
      <definedName name="_______prt4" refersTo="#ССЫЛКА!"/>
      <definedName name="_______prt5" refersTo="#ССЫЛКА!"/>
      <definedName name="_______prt6" refersTo="#ССЫЛКА!"/>
      <definedName name="_______prt7" refersTo="#ССЫЛКА!"/>
      <definedName name="_______prt8" refersTo="#ССЫЛКА!"/>
      <definedName name="______prt1" refersTo="#ССЫЛКА!"/>
      <definedName name="______prt2" refersTo="#ССЫЛКА!"/>
      <definedName name="______prt3" refersTo="#ССЫЛКА!"/>
      <definedName name="______prt4" refersTo="#ССЫЛКА!"/>
      <definedName name="______prt5" refersTo="#ССЫЛКА!"/>
      <definedName name="______prt6" refersTo="#ССЫЛКА!"/>
      <definedName name="______prt7" refersTo="#ССЫЛКА!"/>
      <definedName name="______prt8" refersTo="#ССЫЛКА!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UL (2)"/>
      <sheetName val="NUL"/>
      <sheetName val="ANALYSIS"/>
      <sheetName val="QUICK"/>
      <sheetName val="PLAN"/>
      <sheetName val="BANKRUPTCY"/>
      <sheetName val="DETAIL"/>
      <sheetName val="Currency"/>
      <sheetName val="Preset"/>
      <sheetName val="NWC"/>
      <sheetName val="CUR_ASS-1"/>
      <sheetName val="CUR_LIAB-1"/>
      <sheetName val="LIQUIDITY-1"/>
      <sheetName val="LIQUIDITY-2"/>
      <sheetName val="CUR_ASS-2"/>
      <sheetName val="CUR_LIAB-2"/>
      <sheetName val="SALES"/>
      <sheetName val="PROFIT"/>
      <sheetName val="TURNOVER"/>
      <sheetName val="ROE"/>
      <sheetName val="LABOUR"/>
      <sheetName val="Text Set"/>
      <sheetName val="Phrase Set"/>
      <sheetName val="Plan Group"/>
      <sheetName val="Plan Set"/>
      <sheetName val="SuperPlan Set"/>
      <sheetName val="Detail Set"/>
      <sheetName val="dlgRecover"/>
      <sheetName val="dlgText"/>
      <sheetName val="dlgPerAnalysis"/>
      <sheetName val="Reports"/>
      <sheetName val="dlgView"/>
      <sheetName val="dlgAbout"/>
      <sheetName val="dlgSuperPlan"/>
      <sheetName val="dlgPlanSetup"/>
      <sheetName val="dlgPrint"/>
      <sheetName val="dlgChPlanning"/>
      <sheetName val="dlgPlan"/>
      <sheetName val="dlgGoto"/>
      <sheetName val="dlgSelMove"/>
      <sheetName val="dlgProdPlan"/>
      <sheetName val="prgOpen"/>
      <sheetName val="prgPrint"/>
      <sheetName val="prgVM"/>
      <sheetName val="prgGoto"/>
      <sheetName val="prgService"/>
      <sheetName val="prgView"/>
      <sheetName val="prgPlan"/>
      <sheetName val="prgDetail"/>
      <sheetName val="prgGraph"/>
      <sheetName val="prgQuick"/>
      <sheetName val="prgWord"/>
      <sheetName val="prgTextResults"/>
      <sheetName val="prgSuperPlan"/>
      <sheetName val="Акмолинская"/>
      <sheetName val="реестр "/>
      <sheetName val="Мартук"/>
      <sheetName val="Мугалжар"/>
      <sheetName val="Темир"/>
      <sheetName val="Уил"/>
      <sheetName val="программа по сокращ на 01.07.10"/>
      <sheetName val="на коллегию"/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макро"/>
      <sheetName val="рыжик"/>
      <sheetName val="Баланс"/>
      <sheetName val="Варианты фин."/>
      <sheetName val="БЗ в рамках лим."/>
      <sheetName val="Доп. БЗ "/>
      <sheetName val="проблемн.  кор"/>
      <sheetName val="причина соц."/>
      <sheetName val="причины реальный"/>
      <sheetName val="причина силовой"/>
      <sheetName val="проблемн. "/>
      <sheetName val="проблемн.  (2)"/>
      <sheetName val="расходы"/>
      <sheetName val="Налог. и таможен"/>
      <sheetName val="проектн групп"/>
      <sheetName val="Приложение"/>
      <sheetName val="m Project Num-Sevice-Pay"/>
      <sheetName val="3 отдел"/>
      <sheetName val="MF_AP4_d(нефт отр)"/>
      <sheetName val="#ССЫЛКА"/>
      <sheetName val="ЯНВ_99"/>
      <sheetName val="N_SVOD"/>
      <sheetName val="EXP"/>
      <sheetName val="IN"/>
      <sheetName val="DBF"/>
      <sheetName val="По отраслям 2024г."/>
      <sheetName val="приложение 2"/>
      <sheetName val="КБК"/>
      <sheetName val="Kaz_D"/>
      <sheetName val="Info"/>
      <sheetName val="300,0 мың теңге"/>
      <sheetName val="питание"/>
      <sheetName val="билеты"/>
      <sheetName val="расчеты"/>
      <sheetName val="Малика"/>
      <sheetName val="Феруза апай"/>
      <sheetName val="Жас туристер"/>
      <sheetName val="Құрала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 refreshError="1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9_аппарат"/>
      <sheetName val="00"/>
      <sheetName val="апп_2009"/>
      <sheetName val="Аршалы"/>
      <sheetName val="Акколь"/>
      <sheetName val="Астрах."/>
      <sheetName val="Атбасар"/>
      <sheetName val="Буланды"/>
      <sheetName val="Ереймент."/>
      <sheetName val="Егиндык."/>
      <sheetName val="Енбек."/>
      <sheetName val="Есиль"/>
      <sheetName val="Зеренда"/>
      <sheetName val="Коргалжы"/>
      <sheetName val="Сандыкт."/>
      <sheetName val="Жаксы"/>
      <sheetName val="Жаркаин."/>
      <sheetName val="Шортан."/>
      <sheetName val="Щучинск"/>
      <sheetName val="Целиногр."/>
      <sheetName val="Степног."/>
      <sheetName val="Кокше"/>
      <sheetName val="99"/>
      <sheetName val="проверка"/>
      <sheetName val="отклонен"/>
      <sheetName val="СВОД 2009_аппарат"/>
      <sheetName val="bop-weo"/>
      <sheetName val="22"/>
      <sheetName val="СМП_СЗТ_моделирование"/>
      <sheetName val="1.1_нцоз_прогноз"/>
      <sheetName val="консалт"/>
      <sheetName val="Main"/>
      <sheetName val="2"/>
      <sheetName val="Изменения"/>
      <sheetName val="1"/>
      <sheetName val="DEPLETION TOOL"/>
      <sheetName val="FY16_"/>
      <sheetName val="Общий охват"/>
      <sheetName val="охват по напр"/>
      <sheetName val="Активные меры занятости"/>
      <sheetName val="меры по Труд"/>
      <sheetName val="Свод обучение "/>
      <sheetName val="Трудоустройство вариант 2"/>
      <sheetName val="Трудоустройство 2"/>
      <sheetName val="Свод обучение"/>
      <sheetName val="Серпін"/>
      <sheetName val="обучение Типо (МОН)"/>
      <sheetName val="краткосрочные"/>
      <sheetName val="продолжающие"/>
      <sheetName val="ЖК  обучение"/>
      <sheetName val="ЖК Гранты"/>
      <sheetName val=" ЖК кредиты"/>
      <sheetName val="гранты 100,200 мрп"/>
      <sheetName val="срм на дому"/>
      <sheetName val="МП с учетом жас маман"/>
      <sheetName val="Обучение ОСП"/>
      <sheetName val="Кредиты доп средства"/>
      <sheetName val="Свод микрокредит"/>
      <sheetName val="кредит город"/>
      <sheetName val="кредит село"/>
      <sheetName val="кредит село (нац. фонд)"/>
      <sheetName val="кредитование за счет возратных "/>
      <sheetName val="2 напр. дополнительные рм."/>
      <sheetName val="Гарантирование микрокредитов"/>
      <sheetName val="Операционные затраты МФО"/>
      <sheetName val="ООР"/>
      <sheetName val="Переходящие с СРМ, МП, ООР"/>
      <sheetName val=" трудовая мобильность сводная"/>
      <sheetName val="переселение из южных"/>
      <sheetName val="Оралманы"/>
      <sheetName val="субсидии работодателям"/>
      <sheetName val="развитие инфрастр. и ЖКХ"/>
      <sheetName val="инфраструктуры в разрезе"/>
      <sheetName val="финансы (уточнены)"/>
      <sheetName val="финансы (анализ)"/>
      <sheetName val="финансы продолжение (анализ)"/>
      <sheetName val="кредит город (анализ)"/>
      <sheetName val="финансы"/>
      <sheetName val="финансы 2"/>
      <sheetName val="фин продолж"/>
      <sheetName val="7"/>
      <sheetName val="расш по 146  _2_"/>
      <sheetName val="067 100 (апп не имеющ.право) "/>
      <sheetName val="Население "/>
      <sheetName val="vars"/>
      <sheetName val="33 ф. список гос.школ"/>
      <sheetName val="Control"/>
      <sheetName val="Курсы валют"/>
      <sheetName val="private"/>
      <sheetName val="cash"/>
      <sheetName val="Тяжесть_заболевания"/>
      <sheetName val="149_прочие"/>
      <sheetName val="139 мягк_"/>
      <sheetName val="139 мягк_ _лаб_ ислед_"/>
      <sheetName val="139 мягк_ _дезинфекция_"/>
    </sheetNames>
    <sheetDataSet>
      <sheetData sheetId="0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1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2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3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4" refreshError="1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  <row r="3">
          <cell r="C3" t="str">
            <v>работников казенных предприятий на __2009 год   по Аккольскому району</v>
          </cell>
        </row>
        <row r="6">
          <cell r="A6" t="str">
            <v>8712</v>
          </cell>
        </row>
        <row r="8">
          <cell r="A8" t="str">
            <v>Категория должностей</v>
          </cell>
          <cell r="B8" t="str">
            <v>Стаж работы по специальности</v>
          </cell>
          <cell r="C8" t="str">
            <v>Коэффициенты для исчисления ДО (ставок)</v>
          </cell>
          <cell r="D8" t="str">
            <v xml:space="preserve">количество штатных единиц (ставок) </v>
          </cell>
          <cell r="E8" t="str">
            <v>Сумма должностных окладов в месяц, тыс.тенге</v>
          </cell>
          <cell r="F8" t="str">
            <v>Повышение должностного оклада (ставки) за работу в сельской местности</v>
          </cell>
          <cell r="H8" t="str">
            <v>Сумма должностного оклада в месяц с учетом повышения, тыс.тенге</v>
          </cell>
          <cell r="I8" t="str">
            <v>Надтарифная часть, тыс.тенге</v>
          </cell>
          <cell r="AZ8" t="str">
            <v>Месячный фонд заработной платы, .тыс.тенге</v>
          </cell>
          <cell r="BA8" t="str">
            <v>Годовой фонд заработной платы, млн.тенге.тенге</v>
          </cell>
          <cell r="BB8" t="str">
            <v>Среднемесячная заработная плата в месяц на 1 работника, тенге</v>
          </cell>
        </row>
        <row r="9">
          <cell r="J9" t="str">
            <v xml:space="preserve">За выполнение обязанностей временно отсутствующего работника </v>
          </cell>
          <cell r="M9" t="str">
            <v>Работникам, занятым на тяжелых (особо тяжелых) физических работах и работах с врекдными (особо вредными) и опасными  (особо опасными) условиями труда</v>
          </cell>
          <cell r="P9" t="str">
            <v xml:space="preserve">За особые условия </v>
          </cell>
          <cell r="S9" t="str">
            <v>Прочее</v>
          </cell>
          <cell r="V9" t="str">
            <v>За ученую степень</v>
          </cell>
          <cell r="Y9" t="str">
            <v>За работу в ночное время</v>
          </cell>
          <cell r="AB9" t="str">
            <v>За работу в праздничные и выходные дни</v>
          </cell>
          <cell r="AE9" t="str">
            <v>За психоэмоциональные  нагрузки</v>
          </cell>
          <cell r="AH9" t="str">
            <v>Дополнительная оплата труда за проживание  на территориях  радиационного риска</v>
          </cell>
          <cell r="AK9" t="str">
            <v>Коэффициент за проживание в зонах экологического бедствия</v>
          </cell>
          <cell r="AN9" t="str">
            <v>Прочее</v>
          </cell>
          <cell r="AQ9" t="str">
            <v>За классную квалификацию</v>
          </cell>
          <cell r="AT9" t="str">
            <v>За квалификацинную категорию</v>
          </cell>
          <cell r="AW9" t="str">
            <v xml:space="preserve">За почетное звание </v>
          </cell>
        </row>
        <row r="10">
          <cell r="F10" t="str">
            <v>Кол-во шт.ед</v>
          </cell>
          <cell r="G10" t="str">
            <v>Сумма, тыс.тенге</v>
          </cell>
          <cell r="J10" t="str">
            <v>Кол-во шт.ед</v>
          </cell>
          <cell r="K10" t="str">
            <v>доплата в %</v>
          </cell>
          <cell r="L10" t="str">
            <v>Сумма, тыс.тенге</v>
          </cell>
          <cell r="M10" t="str">
            <v>Кол-во шт.ед</v>
          </cell>
          <cell r="N10" t="str">
            <v>доплата в %</v>
          </cell>
          <cell r="O10" t="str">
            <v>Сумма, тыс.тенге</v>
          </cell>
          <cell r="P10" t="str">
            <v>Кол-во шт.ед</v>
          </cell>
          <cell r="Q10" t="str">
            <v>доплата в %</v>
          </cell>
          <cell r="R10" t="str">
            <v>Сумма, тыс.тенге</v>
          </cell>
          <cell r="S10" t="str">
            <v>Кол-во шт.ед</v>
          </cell>
          <cell r="T10" t="str">
            <v>доплата в %</v>
          </cell>
          <cell r="U10" t="str">
            <v>Сумма, тыс.тенге</v>
          </cell>
          <cell r="V10" t="str">
            <v>Кол-во шт.ед</v>
          </cell>
          <cell r="W10" t="str">
            <v>доплата в %</v>
          </cell>
          <cell r="X10" t="str">
            <v>Сумма, тыс.тенге</v>
          </cell>
          <cell r="Y10" t="str">
            <v>Кол-во шт.ед</v>
          </cell>
          <cell r="Z10" t="str">
            <v>доплата в %</v>
          </cell>
          <cell r="AA10" t="str">
            <v>Сумма, тыс.тенге</v>
          </cell>
          <cell r="AB10" t="str">
            <v>Кол-во шт.ед</v>
          </cell>
          <cell r="AC10" t="str">
            <v>доплата в %</v>
          </cell>
          <cell r="AD10" t="str">
            <v>Сумма, тыс.тенге</v>
          </cell>
          <cell r="AE10" t="str">
            <v>Кол-во шт.ед</v>
          </cell>
          <cell r="AF10" t="str">
            <v>доплата в %</v>
          </cell>
          <cell r="AG10" t="str">
            <v>Сумма, тыс.тенге</v>
          </cell>
          <cell r="AH10" t="str">
            <v>Кол-во шт.ед</v>
          </cell>
          <cell r="AI10" t="str">
            <v>доплата в %</v>
          </cell>
          <cell r="AJ10" t="str">
            <v>Сумма, тыс.тенге</v>
          </cell>
          <cell r="AK10" t="str">
            <v>Кол-во шт.ед</v>
          </cell>
          <cell r="AL10" t="str">
            <v>доплата в %</v>
          </cell>
          <cell r="AM10" t="str">
            <v>Сумма, тыс.тенге</v>
          </cell>
          <cell r="AN10" t="str">
            <v>Кол-во шт.ед</v>
          </cell>
          <cell r="AO10" t="str">
            <v>доплата в %</v>
          </cell>
          <cell r="AP10" t="str">
            <v>Сумма, тыс.тенге</v>
          </cell>
          <cell r="AQ10" t="str">
            <v>Кол-во шт.ед</v>
          </cell>
          <cell r="AR10" t="str">
            <v>доплата в %</v>
          </cell>
          <cell r="AS10" t="str">
            <v>Сумма, тыс.тенге</v>
          </cell>
          <cell r="AT10" t="str">
            <v>Кол-во шт.ед</v>
          </cell>
          <cell r="AU10" t="str">
            <v>доплата в %</v>
          </cell>
          <cell r="AV10" t="str">
            <v>Сумма, тыс.тенге</v>
          </cell>
          <cell r="AW10" t="str">
            <v>Кол-во шт.ед</v>
          </cell>
          <cell r="AX10" t="str">
            <v>Размер от БДО</v>
          </cell>
          <cell r="AY10" t="str">
            <v>Сумма, тыс.тенге</v>
          </cell>
        </row>
        <row r="11">
          <cell r="A11" t="str">
            <v>G</v>
          </cell>
          <cell r="B11">
            <v>0</v>
          </cell>
          <cell r="C11" t="b">
            <v>1</v>
          </cell>
        </row>
        <row r="13">
          <cell r="A13">
            <v>1</v>
          </cell>
          <cell r="B13">
            <v>2</v>
          </cell>
          <cell r="C13">
            <v>3</v>
          </cell>
          <cell r="D13">
            <v>4</v>
          </cell>
          <cell r="E13">
            <v>5</v>
          </cell>
          <cell r="F13">
            <v>6</v>
          </cell>
          <cell r="G13">
            <v>7</v>
          </cell>
          <cell r="H13">
            <v>8</v>
          </cell>
          <cell r="I13">
            <v>9</v>
          </cell>
          <cell r="J13">
            <v>10</v>
          </cell>
          <cell r="K13">
            <v>11</v>
          </cell>
          <cell r="L13">
            <v>12</v>
          </cell>
          <cell r="M13">
            <v>13</v>
          </cell>
          <cell r="N13">
            <v>14</v>
          </cell>
          <cell r="O13">
            <v>15</v>
          </cell>
          <cell r="P13">
            <v>16</v>
          </cell>
          <cell r="Q13">
            <v>17</v>
          </cell>
          <cell r="R13">
            <v>18</v>
          </cell>
          <cell r="S13">
            <v>19</v>
          </cell>
          <cell r="T13">
            <v>20</v>
          </cell>
          <cell r="U13">
            <v>21</v>
          </cell>
          <cell r="V13">
            <v>22</v>
          </cell>
          <cell r="W13">
            <v>23</v>
          </cell>
          <cell r="X13">
            <v>24</v>
          </cell>
          <cell r="Y13">
            <v>25</v>
          </cell>
          <cell r="Z13">
            <v>26</v>
          </cell>
          <cell r="AA13">
            <v>27</v>
          </cell>
          <cell r="AB13">
            <v>28</v>
          </cell>
          <cell r="AC13">
            <v>29</v>
          </cell>
          <cell r="AD13">
            <v>30</v>
          </cell>
          <cell r="AE13">
            <v>31</v>
          </cell>
          <cell r="AF13">
            <v>32</v>
          </cell>
          <cell r="AG13">
            <v>33</v>
          </cell>
          <cell r="AH13">
            <v>34</v>
          </cell>
          <cell r="AI13">
            <v>35</v>
          </cell>
          <cell r="AJ13">
            <v>36</v>
          </cell>
          <cell r="AK13">
            <v>37</v>
          </cell>
          <cell r="AL13">
            <v>38</v>
          </cell>
          <cell r="AM13">
            <v>39</v>
          </cell>
          <cell r="AN13">
            <v>40</v>
          </cell>
          <cell r="AO13">
            <v>41</v>
          </cell>
          <cell r="AP13">
            <v>42</v>
          </cell>
          <cell r="AQ13">
            <v>43</v>
          </cell>
          <cell r="AR13">
            <v>44</v>
          </cell>
          <cell r="AS13">
            <v>45</v>
          </cell>
          <cell r="AT13">
            <v>46</v>
          </cell>
          <cell r="AU13">
            <v>47</v>
          </cell>
          <cell r="AV13">
            <v>48</v>
          </cell>
          <cell r="AW13">
            <v>49</v>
          </cell>
          <cell r="AX13">
            <v>50</v>
          </cell>
          <cell r="AY13">
            <v>51</v>
          </cell>
          <cell r="AZ13">
            <v>52</v>
          </cell>
          <cell r="BA13">
            <v>53</v>
          </cell>
          <cell r="BB13">
            <v>54</v>
          </cell>
        </row>
        <row r="14">
          <cell r="A14" t="str">
            <v>1. Специалисты по категориям Реестра должностей</v>
          </cell>
        </row>
        <row r="15">
          <cell r="A15" t="str">
            <v>G - 1</v>
          </cell>
          <cell r="B15" t="str">
            <v>до года</v>
          </cell>
          <cell r="C15">
            <v>4.29</v>
          </cell>
        </row>
        <row r="16">
          <cell r="B16" t="str">
            <v>с 1 до 2</v>
          </cell>
          <cell r="C16">
            <v>4.37</v>
          </cell>
        </row>
        <row r="17">
          <cell r="B17" t="str">
            <v>с 2 до 3</v>
          </cell>
          <cell r="C17">
            <v>4.46</v>
          </cell>
        </row>
        <row r="18">
          <cell r="B18" t="str">
            <v>с 3 до 5</v>
          </cell>
          <cell r="C18">
            <v>4.55</v>
          </cell>
        </row>
        <row r="19">
          <cell r="B19" t="str">
            <v>с 5 до 7</v>
          </cell>
          <cell r="C19">
            <v>4.6500000000000004</v>
          </cell>
        </row>
        <row r="20">
          <cell r="B20" t="str">
            <v>с 7  до  9</v>
          </cell>
          <cell r="C20">
            <v>4.76</v>
          </cell>
        </row>
        <row r="21">
          <cell r="B21" t="str">
            <v>с 9 до 11</v>
          </cell>
          <cell r="C21">
            <v>4.8499999999999996</v>
          </cell>
        </row>
        <row r="22">
          <cell r="B22" t="str">
            <v>с 11 до 14</v>
          </cell>
          <cell r="C22">
            <v>4.9400000000000004</v>
          </cell>
        </row>
        <row r="23">
          <cell r="B23" t="str">
            <v>с 14 до 17</v>
          </cell>
          <cell r="C23">
            <v>5.03</v>
          </cell>
        </row>
        <row r="24">
          <cell r="B24" t="str">
            <v>с 17 до 20</v>
          </cell>
          <cell r="C24">
            <v>5.0999999999999996</v>
          </cell>
        </row>
        <row r="25">
          <cell r="B25" t="str">
            <v>свыше 20</v>
          </cell>
          <cell r="C25">
            <v>5.15</v>
          </cell>
        </row>
        <row r="26">
          <cell r="B26" t="str">
            <v>Итого</v>
          </cell>
        </row>
        <row r="27">
          <cell r="A27" t="str">
            <v>G - 2</v>
          </cell>
          <cell r="B27" t="str">
            <v>до года</v>
          </cell>
          <cell r="C27">
            <v>3.99</v>
          </cell>
        </row>
        <row r="28">
          <cell r="B28" t="str">
            <v>с 1 до 2</v>
          </cell>
          <cell r="C28">
            <v>4.07</v>
          </cell>
        </row>
        <row r="29">
          <cell r="B29" t="str">
            <v>с 2 до 3</v>
          </cell>
          <cell r="C29">
            <v>4.1500000000000004</v>
          </cell>
        </row>
        <row r="30">
          <cell r="B30" t="str">
            <v>с 3 до 5</v>
          </cell>
          <cell r="C30">
            <v>4.24</v>
          </cell>
        </row>
        <row r="31">
          <cell r="B31" t="str">
            <v>с 5 до 7</v>
          </cell>
          <cell r="C31">
            <v>4.33</v>
          </cell>
        </row>
        <row r="32">
          <cell r="B32" t="str">
            <v>с 7  до  9</v>
          </cell>
          <cell r="C32">
            <v>4.42</v>
          </cell>
        </row>
        <row r="33">
          <cell r="B33" t="str">
            <v>с 9 до 11</v>
          </cell>
          <cell r="C33">
            <v>4.51</v>
          </cell>
        </row>
        <row r="34">
          <cell r="B34" t="str">
            <v>с 11 до 14</v>
          </cell>
          <cell r="C34">
            <v>4.59</v>
          </cell>
        </row>
        <row r="35">
          <cell r="B35" t="str">
            <v>с 14 до 17</v>
          </cell>
          <cell r="C35">
            <v>4.68</v>
          </cell>
        </row>
        <row r="36">
          <cell r="B36" t="str">
            <v>с 17 до 20</v>
          </cell>
          <cell r="C36">
            <v>4.7300000000000004</v>
          </cell>
        </row>
        <row r="37">
          <cell r="B37" t="str">
            <v>свыше 20</v>
          </cell>
          <cell r="C37">
            <v>4.78</v>
          </cell>
        </row>
        <row r="38">
          <cell r="B38" t="str">
            <v>Итого</v>
          </cell>
        </row>
        <row r="39">
          <cell r="A39" t="str">
            <v>G - 3</v>
          </cell>
          <cell r="B39" t="str">
            <v>до года</v>
          </cell>
          <cell r="C39">
            <v>3.72</v>
          </cell>
        </row>
        <row r="40">
          <cell r="B40" t="str">
            <v>с 1 до 2</v>
          </cell>
          <cell r="C40">
            <v>3.8</v>
          </cell>
        </row>
        <row r="41">
          <cell r="B41" t="str">
            <v>с 2 до 3</v>
          </cell>
          <cell r="C41">
            <v>3.87</v>
          </cell>
        </row>
        <row r="42">
          <cell r="B42" t="str">
            <v>с 3 до 5</v>
          </cell>
          <cell r="C42">
            <v>3.95</v>
          </cell>
        </row>
        <row r="43">
          <cell r="B43" t="str">
            <v>с 5 до 7</v>
          </cell>
          <cell r="C43">
            <v>4.04</v>
          </cell>
        </row>
        <row r="44">
          <cell r="B44" t="str">
            <v>с 7  до  9</v>
          </cell>
          <cell r="C44">
            <v>4.12</v>
          </cell>
        </row>
        <row r="45">
          <cell r="B45" t="str">
            <v>с 9 до 11</v>
          </cell>
          <cell r="C45">
            <v>4.21</v>
          </cell>
        </row>
        <row r="46">
          <cell r="B46" t="str">
            <v>с 11 до 14</v>
          </cell>
          <cell r="C46">
            <v>4.29</v>
          </cell>
        </row>
        <row r="47">
          <cell r="B47" t="str">
            <v>с 14 до 17</v>
          </cell>
          <cell r="C47">
            <v>4.37</v>
          </cell>
        </row>
        <row r="48">
          <cell r="B48" t="str">
            <v>с 17 до 20</v>
          </cell>
          <cell r="C48">
            <v>4.42</v>
          </cell>
        </row>
        <row r="49">
          <cell r="B49" t="str">
            <v>свыше 20</v>
          </cell>
          <cell r="C49">
            <v>4.46</v>
          </cell>
        </row>
        <row r="50">
          <cell r="B50" t="str">
            <v>Итого</v>
          </cell>
        </row>
        <row r="51">
          <cell r="A51" t="str">
            <v>G - 4</v>
          </cell>
          <cell r="B51" t="str">
            <v>до года</v>
          </cell>
          <cell r="C51">
            <v>3.41</v>
          </cell>
        </row>
        <row r="52">
          <cell r="B52" t="str">
            <v>с 1 до 2</v>
          </cell>
          <cell r="C52">
            <v>3.47</v>
          </cell>
        </row>
        <row r="53">
          <cell r="B53" t="str">
            <v>с 2 до 3</v>
          </cell>
          <cell r="C53">
            <v>3.54</v>
          </cell>
        </row>
        <row r="54">
          <cell r="B54" t="str">
            <v>с 3 до 5</v>
          </cell>
          <cell r="C54">
            <v>3.61</v>
          </cell>
        </row>
        <row r="55">
          <cell r="B55" t="str">
            <v>с 5 до 7</v>
          </cell>
          <cell r="C55">
            <v>3.69</v>
          </cell>
        </row>
        <row r="56">
          <cell r="B56" t="str">
            <v>с 7  до  9</v>
          </cell>
          <cell r="C56">
            <v>3.77</v>
          </cell>
        </row>
        <row r="57">
          <cell r="B57" t="str">
            <v>с 9 до 11</v>
          </cell>
          <cell r="C57">
            <v>3.85</v>
          </cell>
        </row>
        <row r="58">
          <cell r="B58" t="str">
            <v>с 11 до 14</v>
          </cell>
          <cell r="C58">
            <v>3.93</v>
          </cell>
        </row>
        <row r="59">
          <cell r="B59" t="str">
            <v>с 14 до 17</v>
          </cell>
          <cell r="C59">
            <v>4</v>
          </cell>
        </row>
        <row r="60">
          <cell r="B60" t="str">
            <v>с 17 до 20</v>
          </cell>
          <cell r="C60">
            <v>4.04</v>
          </cell>
        </row>
        <row r="61">
          <cell r="B61" t="str">
            <v>свыше 20</v>
          </cell>
          <cell r="C61">
            <v>4.08</v>
          </cell>
        </row>
        <row r="62">
          <cell r="B62" t="str">
            <v>Итого</v>
          </cell>
        </row>
        <row r="63">
          <cell r="A63" t="str">
            <v>G - 5</v>
          </cell>
          <cell r="B63" t="str">
            <v>до года</v>
          </cell>
          <cell r="C63">
            <v>3.17</v>
          </cell>
        </row>
        <row r="64">
          <cell r="B64" t="str">
            <v>с 1 до 2</v>
          </cell>
          <cell r="C64">
            <v>3.22</v>
          </cell>
        </row>
        <row r="65">
          <cell r="B65" t="str">
            <v>с 2 до 3</v>
          </cell>
          <cell r="C65">
            <v>3.29</v>
          </cell>
        </row>
        <row r="66">
          <cell r="B66" t="str">
            <v>с 3 до 5</v>
          </cell>
          <cell r="C66">
            <v>3.37</v>
          </cell>
        </row>
        <row r="67">
          <cell r="B67" t="str">
            <v>с 5 до 7</v>
          </cell>
          <cell r="C67">
            <v>3.43</v>
          </cell>
        </row>
        <row r="68">
          <cell r="B68" t="str">
            <v>с 7  до  9</v>
          </cell>
          <cell r="C68">
            <v>3.51</v>
          </cell>
        </row>
        <row r="69">
          <cell r="B69" t="str">
            <v>с 9 до 11</v>
          </cell>
          <cell r="C69">
            <v>3.59</v>
          </cell>
        </row>
        <row r="70">
          <cell r="B70" t="str">
            <v>с 11 до 14</v>
          </cell>
          <cell r="C70">
            <v>3.65</v>
          </cell>
        </row>
        <row r="71">
          <cell r="B71" t="str">
            <v>с 14 до 17</v>
          </cell>
          <cell r="C71">
            <v>3.72</v>
          </cell>
        </row>
        <row r="72">
          <cell r="B72" t="str">
            <v>с 17 до 20</v>
          </cell>
          <cell r="C72">
            <v>3.76</v>
          </cell>
        </row>
        <row r="73">
          <cell r="B73" t="str">
            <v>свыше 20</v>
          </cell>
          <cell r="C73">
            <v>3.8</v>
          </cell>
        </row>
        <row r="74">
          <cell r="B74" t="str">
            <v>Итого</v>
          </cell>
        </row>
        <row r="75">
          <cell r="A75" t="str">
            <v>G - 6</v>
          </cell>
          <cell r="B75" t="str">
            <v>до года</v>
          </cell>
          <cell r="C75">
            <v>2.98</v>
          </cell>
        </row>
        <row r="76">
          <cell r="B76" t="str">
            <v>с 1 до 2</v>
          </cell>
          <cell r="C76">
            <v>3.04</v>
          </cell>
        </row>
        <row r="77">
          <cell r="B77" t="str">
            <v>с 2 до 3</v>
          </cell>
          <cell r="C77">
            <v>3.11</v>
          </cell>
        </row>
        <row r="78">
          <cell r="B78" t="str">
            <v>с 3 до 5</v>
          </cell>
          <cell r="C78">
            <v>3.17</v>
          </cell>
        </row>
        <row r="79">
          <cell r="B79" t="str">
            <v>с 5 до 7</v>
          </cell>
          <cell r="C79">
            <v>3.24</v>
          </cell>
        </row>
        <row r="80">
          <cell r="B80" t="str">
            <v>с 7  до  9</v>
          </cell>
          <cell r="C80">
            <v>3.3</v>
          </cell>
        </row>
        <row r="81">
          <cell r="B81" t="str">
            <v>с 9 до 11</v>
          </cell>
          <cell r="C81">
            <v>3.37</v>
          </cell>
        </row>
        <row r="82">
          <cell r="B82" t="str">
            <v>с 11 до 14</v>
          </cell>
          <cell r="C82">
            <v>3.43</v>
          </cell>
        </row>
        <row r="83">
          <cell r="B83" t="str">
            <v>с 14 до 17</v>
          </cell>
          <cell r="C83">
            <v>3.5</v>
          </cell>
        </row>
        <row r="84">
          <cell r="B84" t="str">
            <v>с 17 до 20</v>
          </cell>
          <cell r="C84">
            <v>3.54</v>
          </cell>
        </row>
        <row r="85">
          <cell r="B85" t="str">
            <v>свыше 20</v>
          </cell>
          <cell r="C85">
            <v>3.58</v>
          </cell>
        </row>
        <row r="86">
          <cell r="B86" t="str">
            <v>Итого</v>
          </cell>
        </row>
        <row r="87">
          <cell r="A87" t="str">
            <v>G - 7</v>
          </cell>
          <cell r="B87" t="str">
            <v>до года</v>
          </cell>
          <cell r="C87">
            <v>2.8</v>
          </cell>
        </row>
        <row r="88">
          <cell r="B88" t="str">
            <v>с 1 до 2</v>
          </cell>
          <cell r="C88">
            <v>2.85</v>
          </cell>
        </row>
        <row r="89">
          <cell r="B89" t="str">
            <v>с 2 до 3</v>
          </cell>
          <cell r="C89">
            <v>2.91</v>
          </cell>
        </row>
        <row r="90">
          <cell r="B90" t="str">
            <v>с 3 до 5</v>
          </cell>
          <cell r="C90">
            <v>2.98</v>
          </cell>
        </row>
        <row r="91">
          <cell r="B91" t="str">
            <v>с 5 до 7</v>
          </cell>
          <cell r="C91">
            <v>3.03</v>
          </cell>
        </row>
        <row r="92">
          <cell r="B92" t="str">
            <v>с 7  до  9</v>
          </cell>
          <cell r="C92">
            <v>3.11</v>
          </cell>
        </row>
        <row r="93">
          <cell r="B93" t="str">
            <v>с 9 до 11</v>
          </cell>
          <cell r="C93">
            <v>3.16</v>
          </cell>
        </row>
        <row r="94">
          <cell r="B94" t="str">
            <v>с 11 до 14</v>
          </cell>
          <cell r="C94">
            <v>3.22</v>
          </cell>
        </row>
        <row r="95">
          <cell r="B95" t="str">
            <v>с 14 до 17</v>
          </cell>
          <cell r="C95">
            <v>3.29</v>
          </cell>
        </row>
        <row r="96">
          <cell r="B96" t="str">
            <v>с 17 до 20</v>
          </cell>
          <cell r="C96">
            <v>3.33</v>
          </cell>
        </row>
        <row r="97">
          <cell r="B97" t="str">
            <v>свыше 20</v>
          </cell>
          <cell r="C97">
            <v>3.35</v>
          </cell>
        </row>
        <row r="98">
          <cell r="B98" t="str">
            <v>Итого</v>
          </cell>
        </row>
        <row r="99">
          <cell r="A99" t="str">
            <v>G - 8</v>
          </cell>
          <cell r="B99" t="str">
            <v>до года</v>
          </cell>
          <cell r="C99">
            <v>2.64</v>
          </cell>
        </row>
        <row r="100">
          <cell r="B100" t="str">
            <v>с 1 до 2</v>
          </cell>
          <cell r="C100">
            <v>2.69</v>
          </cell>
        </row>
        <row r="101">
          <cell r="B101" t="str">
            <v>с 2 до 3</v>
          </cell>
          <cell r="C101">
            <v>2.74</v>
          </cell>
        </row>
        <row r="102">
          <cell r="B102" t="str">
            <v>с 3 до 5</v>
          </cell>
          <cell r="C102">
            <v>2.81</v>
          </cell>
        </row>
        <row r="103">
          <cell r="B103" t="str">
            <v>с 5 до 7</v>
          </cell>
          <cell r="C103">
            <v>2.86</v>
          </cell>
        </row>
        <row r="104">
          <cell r="B104" t="str">
            <v>с 7  до  9</v>
          </cell>
          <cell r="C104">
            <v>2.93</v>
          </cell>
        </row>
        <row r="105">
          <cell r="B105" t="str">
            <v>с 9 до 11</v>
          </cell>
          <cell r="C105">
            <v>2.99</v>
          </cell>
        </row>
        <row r="106">
          <cell r="B106" t="str">
            <v>с 11 до 14</v>
          </cell>
          <cell r="C106">
            <v>3.04</v>
          </cell>
        </row>
        <row r="107">
          <cell r="B107" t="str">
            <v>с 14 до 17</v>
          </cell>
          <cell r="C107">
            <v>3.09</v>
          </cell>
        </row>
        <row r="108">
          <cell r="B108" t="str">
            <v>с 17 до 20</v>
          </cell>
          <cell r="C108">
            <v>3.13</v>
          </cell>
        </row>
        <row r="109">
          <cell r="B109" t="str">
            <v>свыше 20</v>
          </cell>
          <cell r="C109">
            <v>3.16</v>
          </cell>
        </row>
        <row r="110">
          <cell r="B110" t="str">
            <v>Итого</v>
          </cell>
        </row>
        <row r="111">
          <cell r="A111" t="str">
            <v>G -9</v>
          </cell>
          <cell r="B111" t="str">
            <v>до года</v>
          </cell>
          <cell r="C111">
            <v>2.4</v>
          </cell>
        </row>
        <row r="112">
          <cell r="B112" t="str">
            <v>с 1 до 2</v>
          </cell>
          <cell r="C112">
            <v>2.44</v>
          </cell>
        </row>
        <row r="113">
          <cell r="B113" t="str">
            <v>с 2 до 3</v>
          </cell>
          <cell r="C113">
            <v>2.4900000000000002</v>
          </cell>
        </row>
        <row r="114">
          <cell r="B114" t="str">
            <v>с 3 до 5</v>
          </cell>
          <cell r="C114">
            <v>2.5299999999999998</v>
          </cell>
        </row>
        <row r="115">
          <cell r="B115" t="str">
            <v>с 5 до 7</v>
          </cell>
          <cell r="C115">
            <v>2.58</v>
          </cell>
        </row>
        <row r="116">
          <cell r="B116" t="str">
            <v>с 7  до  9</v>
          </cell>
          <cell r="C116">
            <v>2.63</v>
          </cell>
        </row>
        <row r="117">
          <cell r="B117" t="str">
            <v>с 9 до 11</v>
          </cell>
          <cell r="C117">
            <v>2.68</v>
          </cell>
        </row>
        <row r="118">
          <cell r="B118" t="str">
            <v>с 11 до 14</v>
          </cell>
          <cell r="C118">
            <v>2.73</v>
          </cell>
        </row>
        <row r="119">
          <cell r="B119" t="str">
            <v>с 14 до 17</v>
          </cell>
          <cell r="C119">
            <v>2.78</v>
          </cell>
        </row>
        <row r="120">
          <cell r="B120" t="str">
            <v>с 17 до 20</v>
          </cell>
          <cell r="C120">
            <v>2.83</v>
          </cell>
        </row>
        <row r="121">
          <cell r="B121" t="str">
            <v>свыше 20</v>
          </cell>
          <cell r="C121">
            <v>2.88</v>
          </cell>
        </row>
        <row r="122">
          <cell r="B122" t="str">
            <v>Итого</v>
          </cell>
        </row>
        <row r="123">
          <cell r="A123" t="str">
            <v>G - 10</v>
          </cell>
          <cell r="B123" t="str">
            <v>до года</v>
          </cell>
          <cell r="C123">
            <v>2.2000000000000002</v>
          </cell>
        </row>
        <row r="124">
          <cell r="B124" t="str">
            <v>с 1 до 2</v>
          </cell>
          <cell r="C124">
            <v>2.2400000000000002</v>
          </cell>
        </row>
        <row r="125">
          <cell r="B125" t="str">
            <v>с 2 до 3</v>
          </cell>
          <cell r="C125">
            <v>2.2799999999999998</v>
          </cell>
        </row>
        <row r="126">
          <cell r="B126" t="str">
            <v>с 3 до 5</v>
          </cell>
          <cell r="C126">
            <v>2.3199999999999998</v>
          </cell>
        </row>
        <row r="127">
          <cell r="B127" t="str">
            <v>с 5 до 7</v>
          </cell>
          <cell r="C127">
            <v>2.37</v>
          </cell>
        </row>
        <row r="128">
          <cell r="B128" t="str">
            <v>с 7  до  9</v>
          </cell>
          <cell r="C128">
            <v>2.41</v>
          </cell>
        </row>
        <row r="129">
          <cell r="B129" t="str">
            <v>с 9 до 11</v>
          </cell>
          <cell r="C129">
            <v>2.4500000000000002</v>
          </cell>
        </row>
        <row r="130">
          <cell r="B130" t="str">
            <v>с 11 до 14</v>
          </cell>
          <cell r="C130">
            <v>2.5</v>
          </cell>
        </row>
        <row r="131">
          <cell r="B131" t="str">
            <v>с 14 до 17</v>
          </cell>
          <cell r="C131">
            <v>2.5499999999999998</v>
          </cell>
        </row>
        <row r="132">
          <cell r="B132" t="str">
            <v>с 17 до 20</v>
          </cell>
          <cell r="C132">
            <v>2.59</v>
          </cell>
        </row>
        <row r="133">
          <cell r="B133" t="str">
            <v>свыше 20</v>
          </cell>
          <cell r="C133">
            <v>2.64</v>
          </cell>
        </row>
        <row r="134">
          <cell r="B134" t="str">
            <v>Итого</v>
          </cell>
        </row>
        <row r="135">
          <cell r="A135" t="str">
            <v>G - 11</v>
          </cell>
          <cell r="B135" t="str">
            <v>до года</v>
          </cell>
          <cell r="C135">
            <v>2.02</v>
          </cell>
        </row>
        <row r="136">
          <cell r="B136" t="str">
            <v>с 1 до 2</v>
          </cell>
          <cell r="C136">
            <v>2.06</v>
          </cell>
        </row>
        <row r="137">
          <cell r="B137" t="str">
            <v>с 2 до 3</v>
          </cell>
          <cell r="C137">
            <v>2.1</v>
          </cell>
        </row>
        <row r="138">
          <cell r="B138" t="str">
            <v>с 3 до 5</v>
          </cell>
          <cell r="C138">
            <v>2.13</v>
          </cell>
        </row>
        <row r="139">
          <cell r="B139" t="str">
            <v>с 5 до 7</v>
          </cell>
          <cell r="C139">
            <v>2.17</v>
          </cell>
        </row>
        <row r="140">
          <cell r="B140" t="str">
            <v>с 7  до  9</v>
          </cell>
          <cell r="C140">
            <v>2.21</v>
          </cell>
        </row>
        <row r="141">
          <cell r="B141" t="str">
            <v>с 9 до 11</v>
          </cell>
          <cell r="C141">
            <v>2.25</v>
          </cell>
        </row>
        <row r="142">
          <cell r="B142" t="str">
            <v>с 11 до 14</v>
          </cell>
          <cell r="C142">
            <v>2.29</v>
          </cell>
        </row>
        <row r="143">
          <cell r="B143" t="str">
            <v>с 14 до 17</v>
          </cell>
          <cell r="C143">
            <v>2.34</v>
          </cell>
        </row>
        <row r="144">
          <cell r="B144" t="str">
            <v>с 17 до 20</v>
          </cell>
          <cell r="C144">
            <v>2.38</v>
          </cell>
        </row>
        <row r="145">
          <cell r="B145" t="str">
            <v>свыше 20</v>
          </cell>
          <cell r="C145">
            <v>2.42</v>
          </cell>
        </row>
        <row r="146">
          <cell r="B146" t="str">
            <v>Итого</v>
          </cell>
        </row>
        <row r="147">
          <cell r="A147" t="str">
            <v>G - 12</v>
          </cell>
          <cell r="B147" t="str">
            <v>до года</v>
          </cell>
          <cell r="C147">
            <v>1.88</v>
          </cell>
        </row>
        <row r="148">
          <cell r="B148" t="str">
            <v>с 1 до 2</v>
          </cell>
          <cell r="C148">
            <v>1.91</v>
          </cell>
        </row>
        <row r="149">
          <cell r="B149" t="str">
            <v>с 2 до 3</v>
          </cell>
          <cell r="C149">
            <v>1.95</v>
          </cell>
        </row>
        <row r="150">
          <cell r="B150" t="str">
            <v>с 3 до 5</v>
          </cell>
          <cell r="C150">
            <v>1.99</v>
          </cell>
        </row>
        <row r="151">
          <cell r="B151" t="str">
            <v>с 5 до 7</v>
          </cell>
          <cell r="C151">
            <v>2.02</v>
          </cell>
        </row>
        <row r="152">
          <cell r="B152" t="str">
            <v>с 7  до  9</v>
          </cell>
          <cell r="C152">
            <v>2.06</v>
          </cell>
        </row>
        <row r="153">
          <cell r="B153" t="str">
            <v>с 9 до 11</v>
          </cell>
          <cell r="C153">
            <v>2.1</v>
          </cell>
        </row>
        <row r="154">
          <cell r="B154" t="str">
            <v>с 11 до 14</v>
          </cell>
          <cell r="C154">
            <v>2.14</v>
          </cell>
        </row>
        <row r="155">
          <cell r="B155" t="str">
            <v>с 14 до 17</v>
          </cell>
          <cell r="C155">
            <v>2.1800000000000002</v>
          </cell>
        </row>
        <row r="156">
          <cell r="B156" t="str">
            <v>с 17 до 20</v>
          </cell>
          <cell r="C156">
            <v>2.2200000000000002</v>
          </cell>
        </row>
        <row r="157">
          <cell r="B157" t="str">
            <v>свыше 20</v>
          </cell>
          <cell r="C157">
            <v>2.2599999999999998</v>
          </cell>
        </row>
        <row r="158">
          <cell r="B158" t="str">
            <v>Итого</v>
          </cell>
        </row>
        <row r="159">
          <cell r="A159" t="str">
            <v>G - 13</v>
          </cell>
          <cell r="B159" t="str">
            <v>до года</v>
          </cell>
          <cell r="C159">
            <v>1.68</v>
          </cell>
        </row>
        <row r="160">
          <cell r="B160" t="str">
            <v>с 1 до 2</v>
          </cell>
          <cell r="C160">
            <v>1.71</v>
          </cell>
        </row>
        <row r="161">
          <cell r="B161" t="str">
            <v>с 2 до 3</v>
          </cell>
          <cell r="C161">
            <v>1.74</v>
          </cell>
        </row>
        <row r="162">
          <cell r="B162" t="str">
            <v>с 3 до 5</v>
          </cell>
          <cell r="C162">
            <v>1.77</v>
          </cell>
        </row>
        <row r="163">
          <cell r="B163" t="str">
            <v>с 5 до 7</v>
          </cell>
          <cell r="C163">
            <v>1.81</v>
          </cell>
        </row>
        <row r="164">
          <cell r="B164" t="str">
            <v>с 7  до  9</v>
          </cell>
          <cell r="C164">
            <v>1.84</v>
          </cell>
        </row>
        <row r="165">
          <cell r="B165" t="str">
            <v>с 9 до 11</v>
          </cell>
          <cell r="C165">
            <v>1.87</v>
          </cell>
        </row>
        <row r="166">
          <cell r="B166" t="str">
            <v>с 11 до 14</v>
          </cell>
          <cell r="C166">
            <v>1.91</v>
          </cell>
        </row>
        <row r="167">
          <cell r="B167" t="str">
            <v>с 14 до 17</v>
          </cell>
          <cell r="C167">
            <v>1.94</v>
          </cell>
        </row>
        <row r="168">
          <cell r="B168" t="str">
            <v>с 17 до 20</v>
          </cell>
          <cell r="C168">
            <v>1.98</v>
          </cell>
        </row>
        <row r="169">
          <cell r="B169" t="str">
            <v>свыше 20</v>
          </cell>
          <cell r="C169">
            <v>2.02</v>
          </cell>
        </row>
        <row r="170">
          <cell r="B170" t="str">
            <v>Итого</v>
          </cell>
        </row>
        <row r="171">
          <cell r="A171" t="str">
            <v>G - 14</v>
          </cell>
          <cell r="B171" t="str">
            <v>до года</v>
          </cell>
          <cell r="C171">
            <v>1.43</v>
          </cell>
        </row>
        <row r="172">
          <cell r="B172" t="str">
            <v>с 1 до 2</v>
          </cell>
          <cell r="C172">
            <v>1.46</v>
          </cell>
        </row>
        <row r="173">
          <cell r="B173" t="str">
            <v>с 2 до 3</v>
          </cell>
          <cell r="C173">
            <v>1.48</v>
          </cell>
        </row>
        <row r="174">
          <cell r="B174" t="str">
            <v>с 3 до 5</v>
          </cell>
          <cell r="C174">
            <v>1.51</v>
          </cell>
        </row>
        <row r="175">
          <cell r="B175" t="str">
            <v>с 5 до 7</v>
          </cell>
          <cell r="C175">
            <v>1.55</v>
          </cell>
        </row>
        <row r="176">
          <cell r="B176" t="str">
            <v>с 7  до  9</v>
          </cell>
          <cell r="C176">
            <v>1.59</v>
          </cell>
        </row>
        <row r="177">
          <cell r="B177" t="str">
            <v>с 9 до 11</v>
          </cell>
          <cell r="C177">
            <v>1.61</v>
          </cell>
        </row>
        <row r="178">
          <cell r="B178" t="str">
            <v>с 11 до 14</v>
          </cell>
          <cell r="C178">
            <v>1.64</v>
          </cell>
        </row>
        <row r="179">
          <cell r="B179" t="str">
            <v>с 14 до 17</v>
          </cell>
          <cell r="C179">
            <v>1.68</v>
          </cell>
        </row>
        <row r="180">
          <cell r="B180" t="str">
            <v>с 17 до 20</v>
          </cell>
          <cell r="C180">
            <v>1.69</v>
          </cell>
        </row>
        <row r="181">
          <cell r="B181" t="str">
            <v>свыше 20</v>
          </cell>
          <cell r="C181">
            <v>1.7</v>
          </cell>
        </row>
        <row r="182">
          <cell r="B182" t="str">
            <v>Итого</v>
          </cell>
        </row>
        <row r="184">
          <cell r="B184" t="str">
            <v>Всего по пункту 1.</v>
          </cell>
        </row>
        <row r="185">
          <cell r="A185" t="str">
            <v>2. Рабочие по квалификационным разрядам:</v>
          </cell>
        </row>
        <row r="186">
          <cell r="A186">
            <v>1</v>
          </cell>
          <cell r="C186">
            <v>1.39</v>
          </cell>
        </row>
        <row r="187">
          <cell r="A187">
            <v>2</v>
          </cell>
          <cell r="C187">
            <v>1.49</v>
          </cell>
        </row>
        <row r="188">
          <cell r="A188">
            <v>3</v>
          </cell>
          <cell r="C188">
            <v>1.59</v>
          </cell>
        </row>
        <row r="189">
          <cell r="A189">
            <v>4</v>
          </cell>
          <cell r="C189">
            <v>1.7</v>
          </cell>
        </row>
        <row r="190">
          <cell r="A190">
            <v>5</v>
          </cell>
          <cell r="C190">
            <v>1.82</v>
          </cell>
        </row>
        <row r="191">
          <cell r="A191">
            <v>6</v>
          </cell>
          <cell r="C191">
            <v>1.95</v>
          </cell>
        </row>
        <row r="192">
          <cell r="A192">
            <v>7</v>
          </cell>
          <cell r="C192">
            <v>2.09</v>
          </cell>
        </row>
        <row r="193">
          <cell r="A193">
            <v>8</v>
          </cell>
          <cell r="C193">
            <v>2.23</v>
          </cell>
        </row>
        <row r="194">
          <cell r="B194" t="str">
            <v>Всего по пункту 2:</v>
          </cell>
        </row>
        <row r="196">
          <cell r="B196" t="str">
            <v>Всего по пунктам 1 и 2: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97"/>
      <sheetName val="Data98"/>
      <sheetName val="Data99"/>
      <sheetName val="Plan"/>
      <sheetName val="Rates"/>
      <sheetName val="CI"/>
      <sheetName val="EMail"/>
      <sheetName val="ReportEng"/>
      <sheetName val="ReportRus"/>
      <sheetName val="NewEst"/>
      <sheetName val="Utility"/>
      <sheetName val="2003-2008"/>
      <sheetName val="Предпр"/>
      <sheetName val="ЦентрЗатр"/>
      <sheetName val="ЕдИзм"/>
      <sheetName val="Акколь"/>
      <sheetName val="Форма2"/>
      <sheetName val="m Project Num-Sevice-Pay"/>
      <sheetName val="ГП ЦК рабочий"/>
      <sheetName val="Monitor99_03 Adjusted for ST"/>
      <sheetName val="067 100 (апп не имеющ.право) "/>
      <sheetName val="DEPLETION TOOL"/>
      <sheetName val="FY16_"/>
      <sheetName val="Anlagevermögen"/>
      <sheetName val="консалт"/>
      <sheetName val="Parameters"/>
      <sheetName val="Commutations"/>
      <sheetName val="34-143"/>
      <sheetName val="m_Project_Num-Sevice-Pay"/>
      <sheetName val="ГП_ЦК_рабочий"/>
      <sheetName val="Main"/>
      <sheetName val="2"/>
      <sheetName val="Изменения"/>
      <sheetName val="1"/>
      <sheetName val="EXP"/>
      <sheetName val="IN"/>
      <sheetName val="DBF"/>
      <sheetName val="7"/>
      <sheetName val="22"/>
      <sheetName val="Monitor99_03_Adjusted_for_ST"/>
      <sheetName val="067_100_(апп_не_имеющ_право)_"/>
      <sheetName val="DEPLETION_TOOL"/>
      <sheetName val="Дем прогноз"/>
      <sheetName val="1NK"/>
      <sheetName val="CBA bal.sheet 98-99"/>
      <sheetName val="fes"/>
      <sheetName val="2.2 ОтклОТМ"/>
      <sheetName val="1.3.2 ОТМ"/>
      <sheetName val="m_Project_Num-Sevice-Pay3"/>
      <sheetName val="ГП_ЦК_рабочий3"/>
      <sheetName val="Monitor99_03_Adjusted_for_ST3"/>
      <sheetName val="067_100_(апп_не_имеющ_право)_3"/>
      <sheetName val="DEPLETION_TOOL3"/>
      <sheetName val="m_Project_Num-Sevice-Pay1"/>
      <sheetName val="ГП_ЦК_рабочий1"/>
      <sheetName val="Monitor99_03_Adjusted_for_ST1"/>
      <sheetName val="067_100_(апп_не_имеющ_право)_1"/>
      <sheetName val="DEPLETION_TOOL1"/>
      <sheetName val="m_Project_Num-Sevice-Pay2"/>
      <sheetName val="ГП_ЦК_рабочий2"/>
      <sheetName val="Monitor99_03_Adjusted_for_ST2"/>
      <sheetName val="067_100_(апп_не_имеющ_право)_2"/>
      <sheetName val="DEPLETION_TOOL2"/>
      <sheetName val="m_Project_Num-Sevice-Pay4"/>
      <sheetName val="ГП_ЦК_рабочий4"/>
      <sheetName val="Monitor99_03_Adjusted_for_ST4"/>
      <sheetName val="067_100_(апп_не_имеющ_право)_4"/>
      <sheetName val="DEPLETION_TOOL4"/>
      <sheetName val="m_Project_Num-Sevice-Pay5"/>
      <sheetName val="ГП_ЦК_рабочий5"/>
      <sheetName val="Monitor99_03_Adjusted_for_ST5"/>
      <sheetName val="067_100_(апп_не_имеющ_право)_5"/>
      <sheetName val="DEPLETION_TOOL5"/>
      <sheetName val="m_Project_Num-Sevice-Pay6"/>
      <sheetName val="ГП_ЦК_рабочий6"/>
      <sheetName val="Monitor99_03_Adjusted_for_ST6"/>
      <sheetName val="067_100_(апп_не_имеющ_право)_6"/>
      <sheetName val="DEPLETION_TOOL6"/>
      <sheetName val="m_Project_Num-Sevice-Pay10"/>
      <sheetName val="ГП_ЦК_рабочий10"/>
      <sheetName val="Monitor99_03_Adjusted_for_ST10"/>
      <sheetName val="067_100_(апп_не_имеющ_право)_10"/>
      <sheetName val="DEPLETION_TOOL10"/>
      <sheetName val="m_Project_Num-Sevice-Pay7"/>
      <sheetName val="ГП_ЦК_рабочий7"/>
      <sheetName val="Monitor99_03_Adjusted_for_ST7"/>
      <sheetName val="067_100_(апп_не_имеющ_право)_7"/>
      <sheetName val="DEPLETION_TOOL7"/>
      <sheetName val="m_Project_Num-Sevice-Pay8"/>
      <sheetName val="ГП_ЦК_рабочий8"/>
      <sheetName val="Monitor99_03_Adjusted_for_ST8"/>
      <sheetName val="067_100_(апп_не_имеющ_право)_8"/>
      <sheetName val="DEPLETION_TOOL8"/>
      <sheetName val="m_Project_Num-Sevice-Pay9"/>
      <sheetName val="ГП_ЦК_рабочий9"/>
      <sheetName val="Monitor99_03_Adjusted_for_ST9"/>
      <sheetName val="067_100_(апп_не_имеющ_право)_9"/>
      <sheetName val="DEPLETION_TOOL9"/>
      <sheetName val="m_Project_Num-Sevice-Pay11"/>
      <sheetName val="ГП_ЦК_рабочий11"/>
      <sheetName val="Monitor99_03_Adjusted_for_ST11"/>
      <sheetName val="067_100_(апп_не_имеющ_право)_11"/>
      <sheetName val="DEPLETION_TOOL11"/>
      <sheetName val="m_Project_Num-Sevice-Pay12"/>
      <sheetName val="ГП_ЦК_рабочий12"/>
      <sheetName val="Monitor99_03_Adjusted_for_ST12"/>
      <sheetName val="067_100_(апп_не_имеющ_право)_12"/>
      <sheetName val="DEPLETION_TOOL12"/>
      <sheetName val="m_Project_Num-Sevice-Pay16"/>
      <sheetName val="ГП_ЦК_рабочий16"/>
      <sheetName val="Monitor99_03_Adjusted_for_ST16"/>
      <sheetName val="067_100_(апп_не_имеющ_право)_16"/>
      <sheetName val="DEPLETION_TOOL16"/>
      <sheetName val="m_Project_Num-Sevice-Pay13"/>
      <sheetName val="ГП_ЦК_рабочий13"/>
      <sheetName val="Monitor99_03_Adjusted_for_ST13"/>
      <sheetName val="067_100_(апп_не_имеющ_право)_13"/>
      <sheetName val="DEPLETION_TOOL13"/>
      <sheetName val="m_Project_Num-Sevice-Pay14"/>
      <sheetName val="ГП_ЦК_рабочий14"/>
      <sheetName val="Monitor99_03_Adjusted_for_ST14"/>
      <sheetName val="067_100_(апп_не_имеющ_право)_14"/>
      <sheetName val="DEPLETION_TOOL14"/>
      <sheetName val="m_Project_Num-Sevice-Pay15"/>
      <sheetName val="ГП_ЦК_рабочий15"/>
      <sheetName val="Monitor99_03_Adjusted_for_ST15"/>
      <sheetName val="067_100_(апп_не_имеющ_право)_15"/>
      <sheetName val="DEPLETION_TOOL15"/>
      <sheetName val="m_Project_Num-Sevice-Pay17"/>
      <sheetName val="ГП_ЦК_рабочий17"/>
      <sheetName val="Monitor99_03_Adjusted_for_ST17"/>
      <sheetName val="067_100_(апп_не_имеющ_право)_17"/>
      <sheetName val="DEPLETION_TOOL17"/>
      <sheetName val="m_Project_Num-Sevice-Pay18"/>
      <sheetName val="ГП_ЦК_рабочий18"/>
      <sheetName val="Monitor99_03_Adjusted_for_ST18"/>
      <sheetName val="067_100_(апп_не_имеющ_право)_18"/>
      <sheetName val="DEPLETION_TOOL18"/>
      <sheetName val="m_Project_Num-Sevice-Pay20"/>
      <sheetName val="ГП_ЦК_рабочий20"/>
      <sheetName val="Monitor99_03_Adjusted_for_ST20"/>
      <sheetName val="067_100_(апп_не_имеющ_право)_20"/>
      <sheetName val="DEPLETION_TOOL20"/>
      <sheetName val="m_Project_Num-Sevice-Pay19"/>
      <sheetName val="ГП_ЦК_рабочий19"/>
      <sheetName val="Monitor99_03_Adjusted_for_ST19"/>
      <sheetName val="067_100_(апп_не_имеющ_право)_19"/>
      <sheetName val="DEPLETION_TOOL19"/>
      <sheetName val="m_Project_Num-Sevice-Pay21"/>
      <sheetName val="ГП_ЦК_рабочий21"/>
      <sheetName val="Monitor99_03_Adjusted_for_ST21"/>
      <sheetName val="067_100_(апп_не_имеющ_право)_21"/>
      <sheetName val="DEPLETION_TOOL21"/>
      <sheetName val="m_Project_Num-Sevice-Pay22"/>
      <sheetName val="ГП_ЦК_рабочий22"/>
      <sheetName val="Monitor99_03_Adjusted_for_ST22"/>
      <sheetName val="067_100_(апп_не_имеющ_право)_22"/>
      <sheetName val="DEPLETION_TOOL22"/>
      <sheetName val="m_Project_Num-Sevice-Pay23"/>
      <sheetName val="ГП_ЦК_рабочий23"/>
      <sheetName val="Monitor99_03_Adjusted_for_ST23"/>
      <sheetName val="067_100_(апп_не_имеющ_право)_23"/>
      <sheetName val="DEPLETION_TOOL23"/>
      <sheetName val="m_Project_Num-Sevice-Pay25"/>
      <sheetName val="ГП_ЦК_рабочий25"/>
      <sheetName val="Monitor99_03_Adjusted_for_ST25"/>
      <sheetName val="067_100_(апп_не_имеющ_право)_25"/>
      <sheetName val="DEPLETION_TOOL25"/>
      <sheetName val="m_Project_Num-Sevice-Pay24"/>
      <sheetName val="ГП_ЦК_рабочий24"/>
      <sheetName val="Monitor99_03_Adjusted_for_ST24"/>
      <sheetName val="067_100_(апп_не_имеющ_право)_24"/>
      <sheetName val="DEPLETION_TOOL24"/>
      <sheetName val="m_Project_Num-Sevice-Pay26"/>
      <sheetName val="ГП_ЦК_рабочий26"/>
      <sheetName val="Monitor99_03_Adjusted_for_ST26"/>
      <sheetName val="067_100_(апп_не_имеющ_право)_26"/>
      <sheetName val="DEPLETION_TOOL26"/>
      <sheetName val="Курсы валют"/>
      <sheetName val="vars"/>
      <sheetName val="СМП_СЗТ_моделирование"/>
      <sheetName val="1.3_Тяжесть_заболевания"/>
      <sheetName val="3.1_Пневмония_тяжесть"/>
      <sheetName val="crude oil reserves1980-2003"/>
      <sheetName val="КВИ_медпомощь_свод"/>
      <sheetName val="Comp"/>
      <sheetName val="вариант_1"/>
      <sheetName val="% реаб"/>
      <sheetName val="Face"/>
      <sheetName val="bop-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">
          <cell r="B1" t="str">
            <v>March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Б"/>
      <sheetName val="ГБ(план+касса)"/>
      <sheetName val="РБ"/>
      <sheetName val="РБ(план+касса)"/>
      <sheetName val="ГБ_РБ(на 1 июля)"/>
      <sheetName val="МБ"/>
      <sheetName val="МБ(план+касса)"/>
      <sheetName val="Доля центр-ии"/>
      <sheetName val="Доля центр-ии (2)"/>
      <sheetName val="Прирост ГБ"/>
      <sheetName val="РБ (уточн 2003)"/>
      <sheetName val="РБ (уточн 2003) (тыс)"/>
      <sheetName val="ремонт 25"/>
      <sheetName val="Utility"/>
      <sheetName val="ПО НОВОМУ ШТАТНОМУ"/>
      <sheetName val="Год"/>
      <sheetName val="Месяцы"/>
      <sheetName val="Фонд"/>
      <sheetName val="ФКРБ"/>
      <sheetName val="Вид предмета"/>
      <sheetName val="расш по 146  _2_"/>
      <sheetName val="из сем"/>
      <sheetName val="Main"/>
      <sheetName val="2"/>
      <sheetName val="Изменения"/>
      <sheetName val="1"/>
      <sheetName val="gaap tb 30.09.01  detail p&amp;l"/>
      <sheetName val="Production_Ref Q-1-3"/>
      <sheetName val="misc"/>
      <sheetName val="Anlagevermögen"/>
      <sheetName val="Форма2"/>
      <sheetName val="ГБ_РБ(на_1_июля)"/>
      <sheetName val="Доля_центр-ии"/>
      <sheetName val="Доля_центр-ии_(2)"/>
      <sheetName val="Прирост_ГБ"/>
      <sheetName val="РБ_(уточн_2003)"/>
      <sheetName val="РБ_(уточн_2003)_(тыс)"/>
      <sheetName val="ремонт_25"/>
      <sheetName val="ПО_НОВОМУ_ШТАТНОМУ"/>
      <sheetName val="Вид_предмета"/>
      <sheetName val="расш_по_146___2_"/>
      <sheetName val="Sheet1"/>
      <sheetName val="Links"/>
      <sheetName val="ErrCheck"/>
      <sheetName val="7"/>
      <sheetName val="поставка сравн13"/>
      <sheetName val="бланк"/>
      <sheetName val="34-143"/>
      <sheetName val="КДУ в разр.МО"/>
      <sheetName val="Лист1"/>
      <sheetName val="Скрин.в разр.МО"/>
      <sheetName val="Касса97_2003_"/>
      <sheetName val="Дем прогноз"/>
      <sheetName val="Приказ"/>
      <sheetName val="Цены"/>
      <sheetName val="149 мягк_"/>
      <sheetName val="Commutations"/>
      <sheetName val="Parameters"/>
      <sheetName val="m project num-sevice-pay"/>
      <sheetName val="из_сем"/>
      <sheetName val="ремонтТ9"/>
      <sheetName val="DEPLETION TOOL"/>
      <sheetName val="Акколь"/>
      <sheetName val="pp&amp;e mvt for 2003"/>
      <sheetName val="Служебный ФКРБ"/>
      <sheetName val="Источник финансирования"/>
      <sheetName val="Тип пункта плана"/>
      <sheetName val="Курсы валют"/>
      <sheetName val="цхл 2004"/>
      <sheetName val="Способ закупки"/>
      <sheetName val="Ступенчатое"/>
      <sheetName val="Вводные данные"/>
      <sheetName val="Справочник"/>
      <sheetName val="Control"/>
      <sheetName val="ШГДП № 1 "/>
    </sheetNames>
    <sheetDataSet>
      <sheetData sheetId="0" refreshError="1">
        <row r="43">
          <cell r="A43">
            <v>2</v>
          </cell>
        </row>
      </sheetData>
      <sheetData sheetId="1"/>
      <sheetData sheetId="2"/>
      <sheetData sheetId="3">
        <row r="43">
          <cell r="A43">
            <v>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 (свод)"/>
      <sheetName val="141 спец"/>
      <sheetName val="1.1"/>
      <sheetName val="Лист2"/>
      <sheetName val="ЦА"/>
      <sheetName val="Медцентр"/>
      <sheetName val="149"/>
      <sheetName val="ГОН"/>
      <sheetName val="квал."/>
      <sheetName val="Лист3"/>
      <sheetName val="ИТЦ"/>
      <sheetName val="17"/>
      <sheetName val="16"/>
      <sheetName val="18"/>
      <sheetName val="19"/>
      <sheetName val="20 Фонд ППРК"/>
      <sheetName val="20 Фонд ППРК (затраты)"/>
      <sheetName val="021"/>
      <sheetName val="34"/>
      <sheetName val="34-142"/>
      <sheetName val="34-143"/>
      <sheetName val="34-149"/>
      <sheetName val="Екоптер"/>
      <sheetName val="А320"/>
      <sheetName val="ДГР"/>
      <sheetName val="Детский сад"/>
      <sheetName val="свод адмзд."/>
      <sheetName val="ДАЗ"/>
      <sheetName val="ДАЗ (Алматы)"/>
      <sheetName val="Караоткел"/>
      <sheetName val="делегации"/>
      <sheetName val="Лист9"/>
      <sheetName val="КСК"/>
      <sheetName val="Госнаграды"/>
      <sheetName val="Лист15"/>
      <sheetName val="Лист15 (2)"/>
      <sheetName val="52"/>
      <sheetName val="Лист10"/>
      <sheetName val="53"/>
      <sheetName val="Лист16"/>
      <sheetName val="4"/>
      <sheetName val="4-149"/>
      <sheetName val="411-08г."/>
      <sheetName val="за рубеж"/>
      <sheetName val="11"/>
      <sheetName val="11-149"/>
      <sheetName val="11-152"/>
      <sheetName val="2"/>
      <sheetName val="2-149"/>
      <sheetName val="03-149"/>
      <sheetName val="05-149"/>
      <sheetName val="07"/>
      <sheetName val="06"/>
      <sheetName val="8"/>
      <sheetName val="421"/>
      <sheetName val="09"/>
      <sheetName val="411"/>
      <sheetName val="10"/>
      <sheetName val="расчет 10г."/>
      <sheetName val="Нура"/>
      <sheetName val="12"/>
      <sheetName val="013"/>
      <sheetName val="расчет"/>
      <sheetName val="15"/>
      <sheetName val="15-421"/>
      <sheetName val="15-149"/>
      <sheetName val="новая программа"/>
      <sheetName val="новая 369"/>
      <sheetName val="консалт"/>
      <sheetName val="Добыча нефти4"/>
      <sheetName val="поставка сравн13"/>
      <sheetName val="ремонт 2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Б"/>
      <sheetName val="ГБ(план+касса)"/>
      <sheetName val="РБ"/>
      <sheetName val="РБ(план+касса)"/>
      <sheetName val="ГБ_РБ(на 1 июля)"/>
      <sheetName val="МБ"/>
      <sheetName val="МБ(план+касса)"/>
      <sheetName val="Доля центр-ии"/>
      <sheetName val="Доля центр-ии (2)"/>
      <sheetName val="Прирост ГБ"/>
      <sheetName val="РБ (уточн 2003)"/>
      <sheetName val="РБ (уточн 2003) (тыс)"/>
      <sheetName val="поставка сравн13"/>
      <sheetName val="бланк"/>
      <sheetName val="ремонт 25"/>
      <sheetName val="ПО НОВОМУ ШТАТНОМУ"/>
      <sheetName val="расш по 146  _2_"/>
      <sheetName val="34-143"/>
      <sheetName val="КДУ в разр.МО"/>
      <sheetName val="Лист1"/>
      <sheetName val="Скрин.в разр.МО"/>
      <sheetName val="Касса97_2003_"/>
      <sheetName val="Дем прогноз"/>
      <sheetName val="capex"/>
      <sheetName val="calc"/>
      <sheetName val="crude oil reserves1980-2003"/>
      <sheetName val="Приказ"/>
      <sheetName val="Цены"/>
      <sheetName val="ГБ_РБ(на_1_июля)"/>
      <sheetName val="Доля_центр-ии"/>
      <sheetName val="Доля_центр-ии_(2)"/>
      <sheetName val="Прирост_ГБ"/>
      <sheetName val="РБ_(уточн_2003)"/>
      <sheetName val="РБ_(уточн_2003)_(тыс)"/>
      <sheetName val="поставка_сравн13"/>
      <sheetName val="ремонт_25"/>
      <sheetName val="ПО_НОВОМУ_ШТАТНОМУ"/>
      <sheetName val="расш_по_146___2_"/>
      <sheetName val="DEPLETION TOOL"/>
      <sheetName val="FY16_"/>
      <sheetName val="Акколь"/>
      <sheetName val="face"/>
      <sheetName val="7"/>
      <sheetName val="067 100 (апп не имеющ.право) "/>
      <sheetName val="Utility"/>
      <sheetName val="КВИ_медпомощь_свод"/>
      <sheetName val="КДУ_в_разр_МО"/>
      <sheetName val="Скрин_в_разр_МО"/>
      <sheetName val="Дем_прогноз"/>
      <sheetName val="мат расходы"/>
      <sheetName val="Форма2"/>
      <sheetName val="Форма1"/>
      <sheetName val="справочники"/>
      <sheetName val="Месяцы"/>
      <sheetName val="139 мягк."/>
      <sheetName val="fes"/>
      <sheetName val="Общ"/>
      <sheetName val="Реал"/>
      <sheetName val="тарификация"/>
      <sheetName val="КАТО"/>
      <sheetName val="Служебный ФКРБ"/>
      <sheetName val="Источник финансирования"/>
      <sheetName val="Тип пункта плана"/>
      <sheetName val="анкета"/>
      <sheetName val="Справочник"/>
      <sheetName val="Способ закупки"/>
      <sheetName val="Sheet1"/>
      <sheetName val="private"/>
      <sheetName val="Commutations"/>
      <sheetName val="Parameters"/>
      <sheetName val="149_прочие"/>
      <sheetName val="139 мягк_"/>
      <sheetName val="139 мягк_ _лаб_ ислед_"/>
      <sheetName val="139 мягк_ _дезинфекция_"/>
    </sheetNames>
    <sheetDataSet>
      <sheetData sheetId="0" refreshError="1">
        <row r="43">
          <cell r="A43">
            <v>2</v>
          </cell>
        </row>
      </sheetData>
      <sheetData sheetId="1">
        <row r="43">
          <cell r="A43">
            <v>33</v>
          </cell>
        </row>
      </sheetData>
      <sheetData sheetId="2">
        <row r="43">
          <cell r="A43">
            <v>33</v>
          </cell>
        </row>
      </sheetData>
      <sheetData sheetId="3">
        <row r="43">
          <cell r="A43">
            <v>2</v>
          </cell>
        </row>
      </sheetData>
      <sheetData sheetId="4"/>
      <sheetData sheetId="5"/>
      <sheetData sheetId="6">
        <row r="43">
          <cell r="A43">
            <v>2</v>
          </cell>
        </row>
      </sheetData>
      <sheetData sheetId="7"/>
      <sheetData sheetId="8"/>
      <sheetData sheetId="9">
        <row r="43">
          <cell r="A43">
            <v>2</v>
          </cell>
        </row>
      </sheetData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43">
          <cell r="A43">
            <v>33</v>
          </cell>
        </row>
      </sheetData>
      <sheetData sheetId="19">
        <row r="43">
          <cell r="A43">
            <v>33</v>
          </cell>
        </row>
      </sheetData>
      <sheetData sheetId="20">
        <row r="43">
          <cell r="A43">
            <v>33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3">
          <cell r="A43">
            <v>33</v>
          </cell>
        </row>
      </sheetData>
      <sheetData sheetId="29">
        <row r="43">
          <cell r="A43">
            <v>33</v>
          </cell>
        </row>
      </sheetData>
      <sheetData sheetId="30">
        <row r="43">
          <cell r="A43">
            <v>33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>
        <row r="43">
          <cell r="A43">
            <v>33</v>
          </cell>
        </row>
      </sheetData>
      <sheetData sheetId="39">
        <row r="43">
          <cell r="A43">
            <v>33</v>
          </cell>
        </row>
      </sheetData>
      <sheetData sheetId="40">
        <row r="43">
          <cell r="A43">
            <v>33</v>
          </cell>
        </row>
      </sheetData>
      <sheetData sheetId="41" refreshError="1"/>
      <sheetData sheetId="42" refreshError="1"/>
      <sheetData sheetId="43" refreshError="1"/>
      <sheetData sheetId="44" refreshError="1"/>
      <sheetData sheetId="45" refreshError="1"/>
      <sheetData sheetId="46">
        <row r="43">
          <cell r="A43">
            <v>33</v>
          </cell>
        </row>
      </sheetData>
      <sheetData sheetId="47">
        <row r="43">
          <cell r="A43">
            <v>33</v>
          </cell>
        </row>
      </sheetData>
      <sheetData sheetId="48">
        <row r="43">
          <cell r="A43">
            <v>33</v>
          </cell>
        </row>
      </sheetData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оплата по версии ВЖ"/>
    </sheetNames>
    <definedNames>
      <definedName name="calcCAS" refersTo="#ССЫЛКА!"/>
    </defined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63"/>
  <sheetViews>
    <sheetView showZeros="0" view="pageBreakPreview" zoomScale="85" zoomScaleNormal="55" zoomScaleSheetLayoutView="85" workbookViewId="0">
      <pane ySplit="10" topLeftCell="A11" activePane="bottomLeft" state="frozen"/>
      <selection pane="bottomLeft" activeCell="T10" sqref="T10:AE10"/>
    </sheetView>
  </sheetViews>
  <sheetFormatPr defaultRowHeight="12.75"/>
  <cols>
    <col min="1" max="1" width="4.85546875" style="169" customWidth="1"/>
    <col min="2" max="2" width="4.85546875" style="165" customWidth="1"/>
    <col min="3" max="4" width="4.85546875" style="1" customWidth="1"/>
    <col min="5" max="6" width="4.85546875" style="45" customWidth="1"/>
    <col min="7" max="7" width="86.42578125" style="106" customWidth="1"/>
    <col min="8" max="14" width="12.5703125" style="203" hidden="1" customWidth="1"/>
    <col min="15" max="16" width="12.5703125" style="210" hidden="1" customWidth="1"/>
    <col min="17" max="19" width="12.5703125" style="203" hidden="1" customWidth="1"/>
    <col min="20" max="23" width="12.5703125" style="203" customWidth="1"/>
    <col min="24" max="26" width="12.85546875" style="203" hidden="1" customWidth="1"/>
    <col min="27" max="27" width="12.7109375" style="203" customWidth="1"/>
    <col min="28" max="30" width="12.85546875" style="203" hidden="1" customWidth="1"/>
    <col min="31" max="31" width="12.85546875" style="203" customWidth="1"/>
    <col min="32" max="16384" width="9.140625" style="1"/>
  </cols>
  <sheetData>
    <row r="1" spans="1:31" ht="18" customHeight="1">
      <c r="AC1" s="229" t="e">
        <f>#REF!+#REF!-#REF!</f>
        <v>#REF!</v>
      </c>
      <c r="AD1" s="229"/>
      <c r="AE1" s="229"/>
    </row>
    <row r="2" spans="1:31" s="2" customFormat="1" ht="21.75" customHeight="1">
      <c r="A2" s="230" t="s">
        <v>334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  <c r="W2" s="230"/>
      <c r="X2" s="230"/>
      <c r="Y2" s="230"/>
      <c r="Z2" s="230"/>
      <c r="AA2" s="230"/>
      <c r="AB2" s="230"/>
      <c r="AC2" s="230"/>
      <c r="AD2" s="230"/>
      <c r="AE2" s="230"/>
    </row>
    <row r="3" spans="1:31" s="2" customFormat="1" ht="23.25" customHeight="1">
      <c r="A3" s="170"/>
      <c r="B3" s="166"/>
      <c r="E3" s="40"/>
      <c r="F3" s="40"/>
      <c r="G3" s="107"/>
      <c r="H3" s="138"/>
      <c r="I3" s="138"/>
      <c r="J3" s="138"/>
      <c r="K3" s="138"/>
      <c r="L3" s="138"/>
      <c r="M3" s="138"/>
      <c r="N3" s="138"/>
      <c r="O3" s="211"/>
      <c r="P3" s="211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</row>
    <row r="4" spans="1:31" s="2" customFormat="1" ht="19.5" customHeight="1">
      <c r="A4" s="231" t="s">
        <v>130</v>
      </c>
      <c r="B4" s="232"/>
      <c r="C4" s="232"/>
      <c r="D4" s="232"/>
      <c r="E4" s="232"/>
      <c r="F4" s="232"/>
      <c r="G4" s="233"/>
      <c r="H4" s="234" t="s">
        <v>151</v>
      </c>
      <c r="I4" s="234"/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  <c r="AB4" s="234"/>
      <c r="AC4" s="234"/>
      <c r="AD4" s="234"/>
      <c r="AE4" s="234"/>
    </row>
    <row r="5" spans="1:31" s="2" customFormat="1" ht="39" customHeight="1">
      <c r="A5" s="66"/>
      <c r="B5" s="235" t="s">
        <v>131</v>
      </c>
      <c r="C5" s="236"/>
      <c r="D5" s="236"/>
      <c r="E5" s="236"/>
      <c r="F5" s="236"/>
      <c r="G5" s="237"/>
      <c r="H5" s="221" t="s">
        <v>306</v>
      </c>
      <c r="I5" s="220" t="s">
        <v>335</v>
      </c>
      <c r="J5" s="220"/>
      <c r="K5" s="221" t="s">
        <v>306</v>
      </c>
      <c r="L5" s="220" t="s">
        <v>351</v>
      </c>
      <c r="M5" s="220"/>
      <c r="N5" s="221" t="s">
        <v>306</v>
      </c>
      <c r="O5" s="242" t="s">
        <v>351</v>
      </c>
      <c r="P5" s="242"/>
      <c r="Q5" s="221" t="s">
        <v>306</v>
      </c>
      <c r="R5" s="242" t="s">
        <v>386</v>
      </c>
      <c r="S5" s="242"/>
      <c r="T5" s="221" t="s">
        <v>306</v>
      </c>
      <c r="U5" s="242" t="s">
        <v>388</v>
      </c>
      <c r="V5" s="242"/>
      <c r="W5" s="221" t="s">
        <v>306</v>
      </c>
      <c r="X5" s="238" t="s">
        <v>177</v>
      </c>
      <c r="Y5" s="220" t="s">
        <v>372</v>
      </c>
      <c r="Z5" s="220"/>
      <c r="AA5" s="218" t="s">
        <v>177</v>
      </c>
      <c r="AB5" s="218" t="s">
        <v>333</v>
      </c>
      <c r="AC5" s="220" t="s">
        <v>372</v>
      </c>
      <c r="AD5" s="220"/>
      <c r="AE5" s="218" t="s">
        <v>333</v>
      </c>
    </row>
    <row r="6" spans="1:31" s="2" customFormat="1" ht="15" customHeight="1">
      <c r="A6" s="3"/>
      <c r="B6" s="3"/>
      <c r="C6" s="240" t="s">
        <v>132</v>
      </c>
      <c r="D6" s="240"/>
      <c r="E6" s="240"/>
      <c r="F6" s="240"/>
      <c r="G6" s="240"/>
      <c r="H6" s="221"/>
      <c r="I6" s="217" t="s">
        <v>2</v>
      </c>
      <c r="J6" s="217" t="s">
        <v>3</v>
      </c>
      <c r="K6" s="221"/>
      <c r="L6" s="217" t="s">
        <v>2</v>
      </c>
      <c r="M6" s="217" t="s">
        <v>3</v>
      </c>
      <c r="N6" s="221"/>
      <c r="O6" s="243" t="s">
        <v>2</v>
      </c>
      <c r="P6" s="243" t="s">
        <v>3</v>
      </c>
      <c r="Q6" s="221"/>
      <c r="R6" s="243" t="s">
        <v>2</v>
      </c>
      <c r="S6" s="243" t="s">
        <v>3</v>
      </c>
      <c r="T6" s="221"/>
      <c r="U6" s="243" t="s">
        <v>2</v>
      </c>
      <c r="V6" s="243" t="s">
        <v>3</v>
      </c>
      <c r="W6" s="221"/>
      <c r="X6" s="239"/>
      <c r="Y6" s="217" t="s">
        <v>2</v>
      </c>
      <c r="Z6" s="217" t="s">
        <v>3</v>
      </c>
      <c r="AA6" s="219"/>
      <c r="AB6" s="219"/>
      <c r="AC6" s="217" t="s">
        <v>2</v>
      </c>
      <c r="AD6" s="217" t="s">
        <v>3</v>
      </c>
      <c r="AE6" s="219"/>
    </row>
    <row r="7" spans="1:31" s="2" customFormat="1" ht="15" customHeight="1">
      <c r="A7" s="3"/>
      <c r="B7" s="3"/>
      <c r="C7" s="3"/>
      <c r="D7" s="240" t="s">
        <v>133</v>
      </c>
      <c r="E7" s="240"/>
      <c r="F7" s="240"/>
      <c r="G7" s="240"/>
      <c r="H7" s="221"/>
      <c r="I7" s="217"/>
      <c r="J7" s="217"/>
      <c r="K7" s="221"/>
      <c r="L7" s="217"/>
      <c r="M7" s="217"/>
      <c r="N7" s="221"/>
      <c r="O7" s="243"/>
      <c r="P7" s="243"/>
      <c r="Q7" s="221"/>
      <c r="R7" s="243"/>
      <c r="S7" s="243"/>
      <c r="T7" s="221"/>
      <c r="U7" s="243"/>
      <c r="V7" s="243"/>
      <c r="W7" s="221"/>
      <c r="X7" s="239"/>
      <c r="Y7" s="217"/>
      <c r="Z7" s="217"/>
      <c r="AA7" s="219"/>
      <c r="AB7" s="219"/>
      <c r="AC7" s="217"/>
      <c r="AD7" s="217"/>
      <c r="AE7" s="219"/>
    </row>
    <row r="8" spans="1:31" s="2" customFormat="1" ht="15.75" customHeight="1">
      <c r="A8" s="3"/>
      <c r="B8" s="3"/>
      <c r="C8" s="3"/>
      <c r="D8" s="3"/>
      <c r="E8" s="241" t="s">
        <v>134</v>
      </c>
      <c r="F8" s="241"/>
      <c r="G8" s="240"/>
      <c r="H8" s="222"/>
      <c r="I8" s="217"/>
      <c r="J8" s="217"/>
      <c r="K8" s="222"/>
      <c r="L8" s="217"/>
      <c r="M8" s="217"/>
      <c r="N8" s="222"/>
      <c r="O8" s="243"/>
      <c r="P8" s="243"/>
      <c r="Q8" s="222"/>
      <c r="R8" s="243"/>
      <c r="S8" s="243"/>
      <c r="T8" s="222"/>
      <c r="U8" s="243"/>
      <c r="V8" s="243"/>
      <c r="W8" s="222"/>
      <c r="X8" s="218"/>
      <c r="Y8" s="217"/>
      <c r="Z8" s="217"/>
      <c r="AA8" s="219"/>
      <c r="AB8" s="219"/>
      <c r="AC8" s="217"/>
      <c r="AD8" s="217"/>
      <c r="AE8" s="219"/>
    </row>
    <row r="9" spans="1:31" s="109" customFormat="1" ht="18" customHeight="1">
      <c r="A9" s="226" t="s">
        <v>6</v>
      </c>
      <c r="B9" s="227"/>
      <c r="C9" s="227"/>
      <c r="D9" s="227"/>
      <c r="E9" s="227"/>
      <c r="F9" s="228"/>
      <c r="G9" s="202" t="s">
        <v>14</v>
      </c>
      <c r="H9" s="223" t="s">
        <v>55</v>
      </c>
      <c r="I9" s="224"/>
      <c r="J9" s="224"/>
      <c r="K9" s="224"/>
      <c r="L9" s="224"/>
      <c r="M9" s="224"/>
      <c r="N9" s="225"/>
      <c r="O9" s="212"/>
      <c r="P9" s="212"/>
      <c r="Q9" s="209"/>
      <c r="R9" s="214"/>
      <c r="S9" s="214"/>
      <c r="T9" s="214"/>
      <c r="U9" s="215"/>
      <c r="V9" s="215"/>
      <c r="W9" s="215"/>
      <c r="X9" s="56"/>
      <c r="Y9" s="56"/>
      <c r="Z9" s="56"/>
      <c r="AA9" s="56">
        <v>4</v>
      </c>
      <c r="AB9" s="56"/>
      <c r="AC9" s="56"/>
      <c r="AD9" s="56"/>
      <c r="AE9" s="56">
        <v>5</v>
      </c>
    </row>
    <row r="10" spans="1:31" s="4" customFormat="1" ht="24" customHeight="1">
      <c r="A10" s="173"/>
      <c r="B10" s="168"/>
      <c r="C10" s="156"/>
      <c r="D10" s="156"/>
      <c r="E10" s="156"/>
      <c r="F10" s="156"/>
      <c r="G10" s="61" t="s">
        <v>344</v>
      </c>
      <c r="H10" s="56"/>
      <c r="I10" s="56" t="e">
        <f>+I15+I25+I81++I92+#REF!+I125+I142+#REF!+I238</f>
        <v>#REF!</v>
      </c>
      <c r="J10" s="56" t="e">
        <f>+J15+J25+J81++J92+#REF!+J125+J142+#REF!+J238</f>
        <v>#REF!</v>
      </c>
      <c r="K10" s="56" t="e">
        <f>+K15+K25+K81++K92+#REF!+K125+K142+#REF!+K238</f>
        <v>#REF!</v>
      </c>
      <c r="L10" s="56" t="e">
        <f>+L15+L25+L81++L92+#REF!+L125+L142+#REF!+L238</f>
        <v>#REF!</v>
      </c>
      <c r="M10" s="56" t="e">
        <f>+M15+M25+M81++M92+#REF!+M125+M142+#REF!+M238</f>
        <v>#REF!</v>
      </c>
      <c r="N10" s="56" t="e">
        <f>+N15+N25+N81++N92+#REF!+N125+N142+#REF!+N238</f>
        <v>#REF!</v>
      </c>
      <c r="O10" s="56" t="e">
        <f>+O15+O25+O81++O92+#REF!+O125+O142+#REF!+O238</f>
        <v>#REF!</v>
      </c>
      <c r="P10" s="56" t="e">
        <f>+P15+P25+P81++P92+#REF!+P125+P142+#REF!+P238</f>
        <v>#REF!</v>
      </c>
      <c r="Q10" s="56" t="e">
        <f>+Q15+Q25+Q81++Q92+#REF!+Q125+Q142+#REF!+Q238</f>
        <v>#REF!</v>
      </c>
      <c r="R10" s="56" t="e">
        <f>+R15+R25+R81++R92+#REF!+R125+R142+#REF!+R238</f>
        <v>#REF!</v>
      </c>
      <c r="S10" s="56" t="e">
        <f>+S15+S25+S81++S92+#REF!+S125+S142+#REF!+S238</f>
        <v>#REF!</v>
      </c>
      <c r="T10" s="56">
        <f>+T15+T25+T81++T92+T125+T142+T238</f>
        <v>66783704</v>
      </c>
      <c r="U10" s="56">
        <f t="shared" ref="U10:AE10" si="0">+U15+U25+U81++U92+U125+U142+U238</f>
        <v>0</v>
      </c>
      <c r="V10" s="56">
        <f t="shared" si="0"/>
        <v>500000</v>
      </c>
      <c r="W10" s="56">
        <f t="shared" si="0"/>
        <v>66283704</v>
      </c>
      <c r="X10" s="56">
        <f t="shared" si="0"/>
        <v>0</v>
      </c>
      <c r="Y10" s="56">
        <f t="shared" si="0"/>
        <v>50902865</v>
      </c>
      <c r="Z10" s="56">
        <f t="shared" si="0"/>
        <v>0</v>
      </c>
      <c r="AA10" s="56">
        <f t="shared" si="0"/>
        <v>50902865</v>
      </c>
      <c r="AB10" s="56">
        <f t="shared" si="0"/>
        <v>0</v>
      </c>
      <c r="AC10" s="56">
        <f t="shared" si="0"/>
        <v>67053595</v>
      </c>
      <c r="AD10" s="56">
        <f t="shared" si="0"/>
        <v>0</v>
      </c>
      <c r="AE10" s="56">
        <f t="shared" si="0"/>
        <v>67053595</v>
      </c>
    </row>
    <row r="11" spans="1:31" s="137" customFormat="1" ht="19.5" customHeight="1">
      <c r="A11" s="174"/>
      <c r="B11" s="59"/>
      <c r="C11" s="59"/>
      <c r="D11" s="59"/>
      <c r="E11" s="59" t="s">
        <v>367</v>
      </c>
      <c r="F11" s="59"/>
      <c r="G11" s="60" t="s">
        <v>373</v>
      </c>
      <c r="H11" s="136"/>
      <c r="I11" s="136"/>
      <c r="J11" s="136"/>
      <c r="K11" s="136"/>
      <c r="L11" s="136"/>
      <c r="M11" s="136"/>
      <c r="N11" s="136"/>
      <c r="O11" s="213">
        <f t="shared" ref="O11:W11" si="1">O96</f>
        <v>12427185</v>
      </c>
      <c r="P11" s="213">
        <f t="shared" si="1"/>
        <v>0</v>
      </c>
      <c r="Q11" s="136">
        <f t="shared" si="1"/>
        <v>12427185</v>
      </c>
      <c r="R11" s="136">
        <f t="shared" si="1"/>
        <v>0</v>
      </c>
      <c r="S11" s="136">
        <f t="shared" si="1"/>
        <v>0</v>
      </c>
      <c r="T11" s="136">
        <f t="shared" si="1"/>
        <v>12427185</v>
      </c>
      <c r="U11" s="136">
        <f t="shared" si="1"/>
        <v>0</v>
      </c>
      <c r="V11" s="136">
        <f t="shared" si="1"/>
        <v>0</v>
      </c>
      <c r="W11" s="136">
        <f t="shared" si="1"/>
        <v>12427185</v>
      </c>
      <c r="X11" s="136"/>
      <c r="Y11" s="136"/>
      <c r="Z11" s="136"/>
      <c r="AA11" s="136"/>
      <c r="AB11" s="136"/>
      <c r="AC11" s="136"/>
      <c r="AD11" s="136"/>
      <c r="AE11" s="136"/>
    </row>
    <row r="12" spans="1:31" s="137" customFormat="1" ht="19.5" customHeight="1">
      <c r="A12" s="174"/>
      <c r="B12" s="59"/>
      <c r="C12" s="59"/>
      <c r="D12" s="59"/>
      <c r="E12" s="59" t="s">
        <v>28</v>
      </c>
      <c r="F12" s="59"/>
      <c r="G12" s="60" t="s">
        <v>135</v>
      </c>
      <c r="H12" s="136"/>
      <c r="I12" s="136" t="e">
        <f>#REF!+#REF!+I129+I242</f>
        <v>#REF!</v>
      </c>
      <c r="J12" s="136" t="e">
        <f>#REF!+#REF!+J129+J242</f>
        <v>#REF!</v>
      </c>
      <c r="K12" s="136" t="e">
        <f>#REF!+#REF!+K129+K242</f>
        <v>#REF!</v>
      </c>
      <c r="L12" s="136" t="e">
        <f>#REF!+#REF!+L129+L242</f>
        <v>#REF!</v>
      </c>
      <c r="M12" s="136" t="e">
        <f>#REF!+#REF!+M129+M242</f>
        <v>#REF!</v>
      </c>
      <c r="N12" s="136" t="e">
        <f>#REF!+#REF!+N129+N242</f>
        <v>#REF!</v>
      </c>
      <c r="O12" s="213" t="e">
        <f>#REF!+#REF!+O129+O242</f>
        <v>#REF!</v>
      </c>
      <c r="P12" s="213" t="e">
        <f>#REF!+#REF!+P129+P242</f>
        <v>#REF!</v>
      </c>
      <c r="Q12" s="136" t="e">
        <f>#REF!+#REF!+Q129+Q242</f>
        <v>#REF!</v>
      </c>
      <c r="R12" s="136" t="e">
        <f>#REF!+#REF!+R129+R242</f>
        <v>#REF!</v>
      </c>
      <c r="S12" s="136" t="e">
        <f>#REF!+#REF!+S129+S242</f>
        <v>#REF!</v>
      </c>
      <c r="T12" s="136">
        <f>T129+T242</f>
        <v>6669158</v>
      </c>
      <c r="U12" s="136">
        <f t="shared" ref="U12:AE12" si="2">U129+U242</f>
        <v>0</v>
      </c>
      <c r="V12" s="136">
        <f t="shared" si="2"/>
        <v>0</v>
      </c>
      <c r="W12" s="136">
        <f t="shared" si="2"/>
        <v>6669158</v>
      </c>
      <c r="X12" s="136">
        <f t="shared" si="2"/>
        <v>0</v>
      </c>
      <c r="Y12" s="136">
        <f t="shared" si="2"/>
        <v>784703</v>
      </c>
      <c r="Z12" s="136">
        <f t="shared" si="2"/>
        <v>0</v>
      </c>
      <c r="AA12" s="136">
        <f t="shared" si="2"/>
        <v>784703</v>
      </c>
      <c r="AB12" s="136">
        <f t="shared" si="2"/>
        <v>0</v>
      </c>
      <c r="AC12" s="136">
        <f t="shared" si="2"/>
        <v>0</v>
      </c>
      <c r="AD12" s="136">
        <f t="shared" si="2"/>
        <v>0</v>
      </c>
      <c r="AE12" s="136">
        <f t="shared" si="2"/>
        <v>0</v>
      </c>
    </row>
    <row r="13" spans="1:31" s="137" customFormat="1" ht="19.5" customHeight="1">
      <c r="A13" s="174"/>
      <c r="B13" s="59"/>
      <c r="C13" s="59"/>
      <c r="D13" s="59"/>
      <c r="E13" s="59" t="s">
        <v>22</v>
      </c>
      <c r="F13" s="59"/>
      <c r="G13" s="60" t="s">
        <v>136</v>
      </c>
      <c r="H13" s="136"/>
      <c r="I13" s="136" t="e">
        <f>I19+I29+I40+I77+I85+I103+I115+#REF!+#REF!+#REF!+#REF!+I146+#REF!+#REF!+#REF!++I252</f>
        <v>#REF!</v>
      </c>
      <c r="J13" s="136" t="e">
        <f>J19+J29+J40+J77+J85+J103+J115+#REF!+#REF!+#REF!+#REF!+J146+#REF!+#REF!+#REF!++J252</f>
        <v>#REF!</v>
      </c>
      <c r="K13" s="136" t="e">
        <f>K19+K29+K40+K77+K85+K103+K115+#REF!+#REF!+#REF!+#REF!+K146+#REF!+#REF!+#REF!++K252</f>
        <v>#REF!</v>
      </c>
      <c r="L13" s="136" t="e">
        <f>L19+L29+L40+L77+L85+L103+L115+#REF!+#REF!+#REF!+#REF!+L146+#REF!+#REF!+#REF!++L252</f>
        <v>#REF!</v>
      </c>
      <c r="M13" s="136" t="e">
        <f>M19+M29+M40+M77+M85+M103+M115+#REF!+#REF!+#REF!+#REF!+M146+#REF!+#REF!+#REF!++M252</f>
        <v>#REF!</v>
      </c>
      <c r="N13" s="136" t="e">
        <f>N19+N29+N40+N77+N85+N103+N115+#REF!+#REF!+#REF!+#REF!+N146+#REF!+#REF!+#REF!++N252+N134+N246</f>
        <v>#REF!</v>
      </c>
      <c r="O13" s="136" t="e">
        <f>O19+O29+O40+O77+O85+O103+O115+#REF!+#REF!+#REF!+#REF!+O146+#REF!+#REF!+#REF!++O252+O134+O246</f>
        <v>#REF!</v>
      </c>
      <c r="P13" s="136" t="e">
        <f>P19+P29+P40+P77+P85+P103+P115+#REF!+#REF!+#REF!+#REF!+P146+#REF!+#REF!+#REF!++P252+P134+P246</f>
        <v>#REF!</v>
      </c>
      <c r="Q13" s="136" t="e">
        <f>Q19+Q29+Q40+Q77+Q85+Q103+Q115+#REF!+#REF!+#REF!+#REF!+Q146+#REF!+#REF!+#REF!++Q252+Q134+Q246</f>
        <v>#REF!</v>
      </c>
      <c r="R13" s="136" t="e">
        <f>R19+R29+R40+R77+R85+R103+R115+#REF!+#REF!+#REF!+#REF!+R146+#REF!+#REF!+#REF!++R252+R134+R246</f>
        <v>#REF!</v>
      </c>
      <c r="S13" s="136" t="e">
        <f>S19+S29+S40+S77+S85+S103+S115+#REF!+#REF!+#REF!+#REF!+S146+#REF!+#REF!+#REF!++S252+S134+S246</f>
        <v>#REF!</v>
      </c>
      <c r="T13" s="136">
        <f>T19+T29+T40+T77+T85+T103+T115+T146+T252+T134+T246</f>
        <v>47687361</v>
      </c>
      <c r="U13" s="136">
        <f t="shared" ref="U13:AE13" si="3">U19+U29+U40+U77+U85+U103+U115+U146+U252+U134+U246</f>
        <v>0</v>
      </c>
      <c r="V13" s="136">
        <f t="shared" si="3"/>
        <v>500000</v>
      </c>
      <c r="W13" s="136">
        <f t="shared" si="3"/>
        <v>47187361</v>
      </c>
      <c r="X13" s="136">
        <f t="shared" si="3"/>
        <v>0</v>
      </c>
      <c r="Y13" s="136">
        <f t="shared" si="3"/>
        <v>50118162</v>
      </c>
      <c r="Z13" s="136">
        <f t="shared" si="3"/>
        <v>0</v>
      </c>
      <c r="AA13" s="136">
        <f t="shared" si="3"/>
        <v>50118162</v>
      </c>
      <c r="AB13" s="136">
        <f t="shared" si="3"/>
        <v>0</v>
      </c>
      <c r="AC13" s="136">
        <f t="shared" si="3"/>
        <v>67053595</v>
      </c>
      <c r="AD13" s="136">
        <f t="shared" si="3"/>
        <v>0</v>
      </c>
      <c r="AE13" s="136">
        <f t="shared" si="3"/>
        <v>67053595</v>
      </c>
    </row>
    <row r="14" spans="1:31" s="154" customFormat="1" ht="22.5" customHeight="1">
      <c r="A14" s="175"/>
      <c r="B14" s="151"/>
      <c r="C14" s="151"/>
      <c r="D14" s="151"/>
      <c r="E14" s="152"/>
      <c r="F14" s="152"/>
      <c r="G14" s="148" t="s">
        <v>60</v>
      </c>
      <c r="H14" s="67"/>
      <c r="I14" s="67" t="e">
        <f>+I15+I25+I81+I92+#REF!+I125+I142+#REF!+I238</f>
        <v>#REF!</v>
      </c>
      <c r="J14" s="67" t="e">
        <f>+J15+J25+J81+J92+#REF!+J125+J142+#REF!+J238</f>
        <v>#REF!</v>
      </c>
      <c r="K14" s="67" t="e">
        <f>+K15+K25+K81+K92+#REF!+K125+K142+#REF!+K238</f>
        <v>#REF!</v>
      </c>
      <c r="L14" s="67" t="e">
        <f>+L15+L25+L81+L92+#REF!+L125+L142+#REF!+L238</f>
        <v>#REF!</v>
      </c>
      <c r="M14" s="67" t="e">
        <f>+M15+M25+M81+M92+#REF!+M125+M142+#REF!+M238</f>
        <v>#REF!</v>
      </c>
      <c r="N14" s="67" t="e">
        <f>+N15+N25+N81+N92+#REF!+N125+N142+#REF!+N238</f>
        <v>#REF!</v>
      </c>
      <c r="O14" s="67" t="e">
        <f>+O15+O25+O81+O92+#REF!+O125+O142+#REF!+O238</f>
        <v>#REF!</v>
      </c>
      <c r="P14" s="67" t="e">
        <f>+P15+P25+P81+P92+#REF!+P125+P142+#REF!+P238</f>
        <v>#REF!</v>
      </c>
      <c r="Q14" s="67" t="e">
        <f>+Q15+Q25+Q81+Q92+#REF!+Q125+Q142+#REF!+Q238</f>
        <v>#REF!</v>
      </c>
      <c r="R14" s="67" t="e">
        <f>+R15+R25+R81+R92+#REF!+R125+R142+#REF!+R238</f>
        <v>#REF!</v>
      </c>
      <c r="S14" s="67" t="e">
        <f>+S15+S25+S81+S92+#REF!+S125+S142+#REF!+S238</f>
        <v>#REF!</v>
      </c>
      <c r="T14" s="67">
        <f>+T15+T25+T81+T92+T125+T142+T238</f>
        <v>66783704</v>
      </c>
      <c r="U14" s="67">
        <f t="shared" ref="U14:AE14" si="4">+U15+U25+U81+U92+U125+U142+U238</f>
        <v>0</v>
      </c>
      <c r="V14" s="67">
        <f t="shared" si="4"/>
        <v>500000</v>
      </c>
      <c r="W14" s="67">
        <f t="shared" si="4"/>
        <v>66283704</v>
      </c>
      <c r="X14" s="67">
        <f t="shared" si="4"/>
        <v>0</v>
      </c>
      <c r="Y14" s="67">
        <f t="shared" si="4"/>
        <v>50902865</v>
      </c>
      <c r="Z14" s="67">
        <f t="shared" si="4"/>
        <v>0</v>
      </c>
      <c r="AA14" s="67">
        <f t="shared" si="4"/>
        <v>50902865</v>
      </c>
      <c r="AB14" s="67">
        <f t="shared" si="4"/>
        <v>0</v>
      </c>
      <c r="AC14" s="67">
        <f t="shared" si="4"/>
        <v>67053595</v>
      </c>
      <c r="AD14" s="67">
        <f t="shared" si="4"/>
        <v>0</v>
      </c>
      <c r="AE14" s="67">
        <f t="shared" si="4"/>
        <v>67053595</v>
      </c>
    </row>
    <row r="15" spans="1:31" s="131" customFormat="1" ht="27.75" customHeight="1">
      <c r="A15" s="145" t="s">
        <v>16</v>
      </c>
      <c r="B15" s="127"/>
      <c r="C15" s="145"/>
      <c r="D15" s="145"/>
      <c r="E15" s="146"/>
      <c r="F15" s="146"/>
      <c r="G15" s="129" t="s">
        <v>67</v>
      </c>
      <c r="H15" s="130"/>
      <c r="I15" s="130">
        <f>+I16</f>
        <v>19999</v>
      </c>
      <c r="J15" s="130">
        <f t="shared" ref="J15:AE16" si="5">+J16</f>
        <v>0</v>
      </c>
      <c r="K15" s="130">
        <f t="shared" si="5"/>
        <v>19999</v>
      </c>
      <c r="L15" s="130">
        <f t="shared" si="5"/>
        <v>11625</v>
      </c>
      <c r="M15" s="130">
        <f t="shared" si="5"/>
        <v>0</v>
      </c>
      <c r="N15" s="130">
        <f t="shared" si="5"/>
        <v>31624</v>
      </c>
      <c r="O15" s="130">
        <f t="shared" si="5"/>
        <v>0</v>
      </c>
      <c r="P15" s="130">
        <f t="shared" si="5"/>
        <v>0</v>
      </c>
      <c r="Q15" s="130">
        <f t="shared" si="5"/>
        <v>31624</v>
      </c>
      <c r="R15" s="130">
        <f t="shared" si="5"/>
        <v>0</v>
      </c>
      <c r="S15" s="130">
        <f t="shared" si="5"/>
        <v>0</v>
      </c>
      <c r="T15" s="130">
        <f t="shared" si="5"/>
        <v>31624</v>
      </c>
      <c r="U15" s="130">
        <f t="shared" si="5"/>
        <v>0</v>
      </c>
      <c r="V15" s="130">
        <f t="shared" si="5"/>
        <v>0</v>
      </c>
      <c r="W15" s="130">
        <f t="shared" si="5"/>
        <v>31624</v>
      </c>
      <c r="X15" s="130">
        <f t="shared" si="5"/>
        <v>0</v>
      </c>
      <c r="Y15" s="130">
        <f t="shared" si="5"/>
        <v>0</v>
      </c>
      <c r="Z15" s="130">
        <f t="shared" si="5"/>
        <v>0</v>
      </c>
      <c r="AA15" s="130">
        <f t="shared" si="5"/>
        <v>0</v>
      </c>
      <c r="AB15" s="130">
        <f t="shared" si="5"/>
        <v>0</v>
      </c>
      <c r="AC15" s="130">
        <f t="shared" si="5"/>
        <v>0</v>
      </c>
      <c r="AD15" s="130">
        <f t="shared" si="5"/>
        <v>0</v>
      </c>
      <c r="AE15" s="130">
        <f t="shared" si="5"/>
        <v>0</v>
      </c>
    </row>
    <row r="16" spans="1:31" s="118" customFormat="1" ht="21" customHeight="1">
      <c r="A16" s="176"/>
      <c r="B16" s="5" t="s">
        <v>6</v>
      </c>
      <c r="C16" s="5"/>
      <c r="D16" s="5"/>
      <c r="E16" s="25"/>
      <c r="F16" s="25"/>
      <c r="G16" s="92" t="s">
        <v>389</v>
      </c>
      <c r="H16" s="132"/>
      <c r="I16" s="132">
        <f t="shared" ref="I16:K16" si="6">+I17</f>
        <v>19999</v>
      </c>
      <c r="J16" s="132">
        <f t="shared" si="6"/>
        <v>0</v>
      </c>
      <c r="K16" s="132">
        <f t="shared" si="6"/>
        <v>19999</v>
      </c>
      <c r="L16" s="132">
        <f t="shared" si="5"/>
        <v>11625</v>
      </c>
      <c r="M16" s="132">
        <f t="shared" si="5"/>
        <v>0</v>
      </c>
      <c r="N16" s="132">
        <f t="shared" si="5"/>
        <v>31624</v>
      </c>
      <c r="O16" s="132">
        <f t="shared" si="5"/>
        <v>0</v>
      </c>
      <c r="P16" s="132">
        <f t="shared" si="5"/>
        <v>0</v>
      </c>
      <c r="Q16" s="132">
        <f t="shared" si="5"/>
        <v>31624</v>
      </c>
      <c r="R16" s="132">
        <f t="shared" si="5"/>
        <v>0</v>
      </c>
      <c r="S16" s="132">
        <f t="shared" si="5"/>
        <v>0</v>
      </c>
      <c r="T16" s="132">
        <f t="shared" si="5"/>
        <v>31624</v>
      </c>
      <c r="U16" s="132">
        <f t="shared" si="5"/>
        <v>0</v>
      </c>
      <c r="V16" s="132">
        <f t="shared" si="5"/>
        <v>0</v>
      </c>
      <c r="W16" s="132">
        <f t="shared" si="5"/>
        <v>31624</v>
      </c>
      <c r="X16" s="132">
        <f t="shared" si="5"/>
        <v>0</v>
      </c>
      <c r="Y16" s="132">
        <f t="shared" si="5"/>
        <v>0</v>
      </c>
      <c r="Z16" s="132">
        <f t="shared" si="5"/>
        <v>0</v>
      </c>
      <c r="AA16" s="132">
        <f t="shared" si="5"/>
        <v>0</v>
      </c>
      <c r="AB16" s="132">
        <f t="shared" si="5"/>
        <v>0</v>
      </c>
      <c r="AC16" s="132">
        <f t="shared" si="5"/>
        <v>0</v>
      </c>
      <c r="AD16" s="132">
        <f t="shared" si="5"/>
        <v>0</v>
      </c>
      <c r="AE16" s="132">
        <f t="shared" si="5"/>
        <v>0</v>
      </c>
    </row>
    <row r="17" spans="1:31" s="118" customFormat="1" ht="21" customHeight="1">
      <c r="A17" s="176"/>
      <c r="B17" s="110"/>
      <c r="C17" s="162" t="s">
        <v>10</v>
      </c>
      <c r="D17" s="5"/>
      <c r="E17" s="46"/>
      <c r="F17" s="46"/>
      <c r="G17" s="92" t="s">
        <v>61</v>
      </c>
      <c r="H17" s="132">
        <f>H18</f>
        <v>0</v>
      </c>
      <c r="I17" s="132">
        <f>I18</f>
        <v>19999</v>
      </c>
      <c r="J17" s="132">
        <f t="shared" ref="J17:AE18" si="7">J18</f>
        <v>0</v>
      </c>
      <c r="K17" s="132">
        <f t="shared" si="7"/>
        <v>19999</v>
      </c>
      <c r="L17" s="132">
        <f t="shared" si="7"/>
        <v>11625</v>
      </c>
      <c r="M17" s="132">
        <f t="shared" si="7"/>
        <v>0</v>
      </c>
      <c r="N17" s="132">
        <f t="shared" si="7"/>
        <v>31624</v>
      </c>
      <c r="O17" s="132">
        <f t="shared" si="7"/>
        <v>0</v>
      </c>
      <c r="P17" s="132">
        <f t="shared" si="7"/>
        <v>0</v>
      </c>
      <c r="Q17" s="132">
        <f t="shared" si="7"/>
        <v>31624</v>
      </c>
      <c r="R17" s="132">
        <f t="shared" si="7"/>
        <v>0</v>
      </c>
      <c r="S17" s="132">
        <f t="shared" si="7"/>
        <v>0</v>
      </c>
      <c r="T17" s="132">
        <f t="shared" si="7"/>
        <v>31624</v>
      </c>
      <c r="U17" s="132">
        <f t="shared" si="7"/>
        <v>0</v>
      </c>
      <c r="V17" s="132">
        <f t="shared" si="7"/>
        <v>0</v>
      </c>
      <c r="W17" s="132">
        <f t="shared" si="7"/>
        <v>31624</v>
      </c>
      <c r="X17" s="132">
        <f t="shared" si="7"/>
        <v>0</v>
      </c>
      <c r="Y17" s="132">
        <f t="shared" si="7"/>
        <v>0</v>
      </c>
      <c r="Z17" s="132">
        <f t="shared" si="7"/>
        <v>0</v>
      </c>
      <c r="AA17" s="132">
        <f t="shared" si="7"/>
        <v>0</v>
      </c>
      <c r="AB17" s="132">
        <f t="shared" si="7"/>
        <v>0</v>
      </c>
      <c r="AC17" s="132">
        <f t="shared" si="7"/>
        <v>0</v>
      </c>
      <c r="AD17" s="132">
        <f t="shared" si="7"/>
        <v>0</v>
      </c>
      <c r="AE17" s="132">
        <f t="shared" si="7"/>
        <v>0</v>
      </c>
    </row>
    <row r="18" spans="1:31" s="137" customFormat="1" ht="23.25" customHeight="1">
      <c r="A18" s="177"/>
      <c r="B18" s="133"/>
      <c r="C18" s="159"/>
      <c r="D18" s="32" t="s">
        <v>19</v>
      </c>
      <c r="E18" s="11"/>
      <c r="F18" s="11"/>
      <c r="G18" s="135" t="s">
        <v>68</v>
      </c>
      <c r="H18" s="48"/>
      <c r="I18" s="48">
        <f>I19</f>
        <v>19999</v>
      </c>
      <c r="J18" s="48">
        <f t="shared" si="7"/>
        <v>0</v>
      </c>
      <c r="K18" s="48">
        <f t="shared" si="7"/>
        <v>19999</v>
      </c>
      <c r="L18" s="48">
        <f t="shared" si="7"/>
        <v>11625</v>
      </c>
      <c r="M18" s="48">
        <f t="shared" si="7"/>
        <v>0</v>
      </c>
      <c r="N18" s="48">
        <f t="shared" si="7"/>
        <v>31624</v>
      </c>
      <c r="O18" s="48">
        <f t="shared" si="7"/>
        <v>0</v>
      </c>
      <c r="P18" s="48">
        <f t="shared" si="7"/>
        <v>0</v>
      </c>
      <c r="Q18" s="48">
        <f t="shared" si="7"/>
        <v>31624</v>
      </c>
      <c r="R18" s="48">
        <f t="shared" si="7"/>
        <v>0</v>
      </c>
      <c r="S18" s="48">
        <f t="shared" si="7"/>
        <v>0</v>
      </c>
      <c r="T18" s="48">
        <f t="shared" si="7"/>
        <v>31624</v>
      </c>
      <c r="U18" s="48">
        <f t="shared" si="7"/>
        <v>0</v>
      </c>
      <c r="V18" s="48">
        <f t="shared" si="7"/>
        <v>0</v>
      </c>
      <c r="W18" s="48">
        <f t="shared" si="7"/>
        <v>31624</v>
      </c>
      <c r="X18" s="48">
        <f t="shared" si="7"/>
        <v>0</v>
      </c>
      <c r="Y18" s="48">
        <f t="shared" si="7"/>
        <v>0</v>
      </c>
      <c r="Z18" s="48">
        <f t="shared" si="7"/>
        <v>0</v>
      </c>
      <c r="AA18" s="48">
        <f t="shared" si="7"/>
        <v>0</v>
      </c>
      <c r="AB18" s="48">
        <f t="shared" si="7"/>
        <v>0</v>
      </c>
      <c r="AC18" s="48">
        <f t="shared" si="7"/>
        <v>0</v>
      </c>
      <c r="AD18" s="48">
        <f t="shared" si="7"/>
        <v>0</v>
      </c>
      <c r="AE18" s="48">
        <f t="shared" si="7"/>
        <v>0</v>
      </c>
    </row>
    <row r="19" spans="1:31" s="94" customFormat="1" ht="21" customHeight="1">
      <c r="A19" s="178"/>
      <c r="B19" s="17"/>
      <c r="C19" s="17"/>
      <c r="D19" s="15"/>
      <c r="E19" s="97" t="s">
        <v>22</v>
      </c>
      <c r="F19" s="35"/>
      <c r="G19" s="27" t="s">
        <v>63</v>
      </c>
      <c r="H19" s="51">
        <f>H20+H24</f>
        <v>0</v>
      </c>
      <c r="I19" s="51">
        <f>I20+I24</f>
        <v>19999</v>
      </c>
      <c r="J19" s="51">
        <f t="shared" ref="J19:AE19" si="8">J20+J24</f>
        <v>0</v>
      </c>
      <c r="K19" s="51">
        <f t="shared" si="8"/>
        <v>19999</v>
      </c>
      <c r="L19" s="51">
        <f t="shared" si="8"/>
        <v>11625</v>
      </c>
      <c r="M19" s="51">
        <f t="shared" si="8"/>
        <v>0</v>
      </c>
      <c r="N19" s="51">
        <f t="shared" si="8"/>
        <v>31624</v>
      </c>
      <c r="O19" s="51">
        <f t="shared" si="8"/>
        <v>0</v>
      </c>
      <c r="P19" s="51">
        <f t="shared" si="8"/>
        <v>0</v>
      </c>
      <c r="Q19" s="51">
        <f t="shared" si="8"/>
        <v>31624</v>
      </c>
      <c r="R19" s="51">
        <f t="shared" si="8"/>
        <v>0</v>
      </c>
      <c r="S19" s="51">
        <f t="shared" si="8"/>
        <v>0</v>
      </c>
      <c r="T19" s="51">
        <f t="shared" si="8"/>
        <v>31624</v>
      </c>
      <c r="U19" s="51">
        <f t="shared" si="8"/>
        <v>0</v>
      </c>
      <c r="V19" s="51">
        <f t="shared" si="8"/>
        <v>0</v>
      </c>
      <c r="W19" s="51">
        <f t="shared" si="8"/>
        <v>31624</v>
      </c>
      <c r="X19" s="51">
        <f t="shared" si="8"/>
        <v>0</v>
      </c>
      <c r="Y19" s="51">
        <f t="shared" si="8"/>
        <v>0</v>
      </c>
      <c r="Z19" s="51">
        <f t="shared" si="8"/>
        <v>0</v>
      </c>
      <c r="AA19" s="51">
        <f t="shared" si="8"/>
        <v>0</v>
      </c>
      <c r="AB19" s="51">
        <f t="shared" si="8"/>
        <v>0</v>
      </c>
      <c r="AC19" s="51">
        <f t="shared" si="8"/>
        <v>0</v>
      </c>
      <c r="AD19" s="51">
        <f t="shared" si="8"/>
        <v>0</v>
      </c>
      <c r="AE19" s="51">
        <f t="shared" si="8"/>
        <v>0</v>
      </c>
    </row>
    <row r="20" spans="1:31" s="125" customFormat="1" ht="21" customHeight="1">
      <c r="A20" s="182"/>
      <c r="B20" s="122"/>
      <c r="C20" s="122"/>
      <c r="D20" s="122"/>
      <c r="E20" s="123"/>
      <c r="F20" s="123"/>
      <c r="G20" s="124" t="s">
        <v>220</v>
      </c>
      <c r="H20" s="126">
        <f t="shared" ref="H20:AE20" si="9">H21</f>
        <v>0</v>
      </c>
      <c r="I20" s="126">
        <f t="shared" si="9"/>
        <v>19999</v>
      </c>
      <c r="J20" s="126">
        <f t="shared" si="9"/>
        <v>0</v>
      </c>
      <c r="K20" s="126">
        <f t="shared" si="9"/>
        <v>19999</v>
      </c>
      <c r="L20" s="126">
        <f t="shared" si="9"/>
        <v>11625</v>
      </c>
      <c r="M20" s="126">
        <f t="shared" si="9"/>
        <v>0</v>
      </c>
      <c r="N20" s="126">
        <f t="shared" si="9"/>
        <v>31624</v>
      </c>
      <c r="O20" s="126">
        <f t="shared" si="9"/>
        <v>0</v>
      </c>
      <c r="P20" s="126">
        <f t="shared" si="9"/>
        <v>0</v>
      </c>
      <c r="Q20" s="126">
        <f t="shared" si="9"/>
        <v>31624</v>
      </c>
      <c r="R20" s="126">
        <f t="shared" si="9"/>
        <v>0</v>
      </c>
      <c r="S20" s="126">
        <f t="shared" si="9"/>
        <v>0</v>
      </c>
      <c r="T20" s="126">
        <f t="shared" si="9"/>
        <v>31624</v>
      </c>
      <c r="U20" s="126">
        <f t="shared" si="9"/>
        <v>0</v>
      </c>
      <c r="V20" s="126">
        <f t="shared" si="9"/>
        <v>0</v>
      </c>
      <c r="W20" s="126">
        <f t="shared" si="9"/>
        <v>31624</v>
      </c>
      <c r="X20" s="126">
        <f t="shared" si="9"/>
        <v>0</v>
      </c>
      <c r="Y20" s="126">
        <f t="shared" si="9"/>
        <v>0</v>
      </c>
      <c r="Z20" s="126">
        <f t="shared" si="9"/>
        <v>0</v>
      </c>
      <c r="AA20" s="126">
        <f t="shared" si="9"/>
        <v>0</v>
      </c>
      <c r="AB20" s="126">
        <f t="shared" si="9"/>
        <v>0</v>
      </c>
      <c r="AC20" s="126">
        <f t="shared" si="9"/>
        <v>0</v>
      </c>
      <c r="AD20" s="126">
        <f t="shared" si="9"/>
        <v>0</v>
      </c>
      <c r="AE20" s="126">
        <f t="shared" si="9"/>
        <v>0</v>
      </c>
    </row>
    <row r="21" spans="1:31" s="117" customFormat="1" ht="15" customHeight="1">
      <c r="A21" s="179"/>
      <c r="B21" s="68"/>
      <c r="C21" s="69"/>
      <c r="D21" s="69"/>
      <c r="E21" s="69"/>
      <c r="F21" s="69"/>
      <c r="G21" s="78" t="s">
        <v>285</v>
      </c>
      <c r="H21" s="70">
        <f t="shared" ref="H21:K21" si="10">SUM(H22:H22)</f>
        <v>0</v>
      </c>
      <c r="I21" s="70">
        <f t="shared" si="10"/>
        <v>19999</v>
      </c>
      <c r="J21" s="70">
        <f t="shared" si="10"/>
        <v>0</v>
      </c>
      <c r="K21" s="70">
        <f t="shared" si="10"/>
        <v>19999</v>
      </c>
      <c r="L21" s="70">
        <f t="shared" ref="L21:T21" si="11">SUM(L22:L23)</f>
        <v>11625</v>
      </c>
      <c r="M21" s="70">
        <f t="shared" si="11"/>
        <v>0</v>
      </c>
      <c r="N21" s="70">
        <f t="shared" si="11"/>
        <v>31624</v>
      </c>
      <c r="O21" s="70">
        <f t="shared" si="11"/>
        <v>0</v>
      </c>
      <c r="P21" s="70">
        <f t="shared" si="11"/>
        <v>0</v>
      </c>
      <c r="Q21" s="70">
        <f t="shared" si="11"/>
        <v>31624</v>
      </c>
      <c r="R21" s="70">
        <f t="shared" si="11"/>
        <v>0</v>
      </c>
      <c r="S21" s="70">
        <f t="shared" si="11"/>
        <v>0</v>
      </c>
      <c r="T21" s="70">
        <f t="shared" si="11"/>
        <v>31624</v>
      </c>
      <c r="U21" s="70">
        <f t="shared" ref="U21:W21" si="12">SUM(U22:U23)</f>
        <v>0</v>
      </c>
      <c r="V21" s="70">
        <f t="shared" si="12"/>
        <v>0</v>
      </c>
      <c r="W21" s="70">
        <f t="shared" si="12"/>
        <v>31624</v>
      </c>
      <c r="X21" s="70">
        <f t="shared" ref="X21:AE21" si="13">SUM(X22:X22)</f>
        <v>0</v>
      </c>
      <c r="Y21" s="70">
        <f t="shared" si="13"/>
        <v>0</v>
      </c>
      <c r="Z21" s="70">
        <f t="shared" si="13"/>
        <v>0</v>
      </c>
      <c r="AA21" s="70">
        <f t="shared" si="13"/>
        <v>0</v>
      </c>
      <c r="AB21" s="70">
        <f t="shared" si="13"/>
        <v>0</v>
      </c>
      <c r="AC21" s="70">
        <f t="shared" si="13"/>
        <v>0</v>
      </c>
      <c r="AD21" s="70">
        <f t="shared" si="13"/>
        <v>0</v>
      </c>
      <c r="AE21" s="70">
        <f t="shared" si="13"/>
        <v>0</v>
      </c>
    </row>
    <row r="22" spans="1:31" s="80" customFormat="1" ht="21.75" customHeight="1">
      <c r="A22" s="180"/>
      <c r="B22" s="7"/>
      <c r="C22" s="20"/>
      <c r="D22" s="10"/>
      <c r="E22" s="19"/>
      <c r="F22" s="19"/>
      <c r="G22" s="39" t="s">
        <v>213</v>
      </c>
      <c r="H22" s="142"/>
      <c r="I22" s="142">
        <v>19999</v>
      </c>
      <c r="J22" s="142"/>
      <c r="K22" s="142">
        <f>H22+I22-J22</f>
        <v>19999</v>
      </c>
      <c r="L22" s="142"/>
      <c r="M22" s="142"/>
      <c r="N22" s="142">
        <f>K22+L22-M22</f>
        <v>19999</v>
      </c>
      <c r="O22" s="142"/>
      <c r="P22" s="142"/>
      <c r="Q22" s="142">
        <f>N22+O22-P22</f>
        <v>19999</v>
      </c>
      <c r="R22" s="142"/>
      <c r="S22" s="142"/>
      <c r="T22" s="142">
        <f>Q22+R22-S22</f>
        <v>19999</v>
      </c>
      <c r="U22" s="142"/>
      <c r="V22" s="142"/>
      <c r="W22" s="142">
        <f>+T22+U22-V22</f>
        <v>19999</v>
      </c>
      <c r="X22" s="142"/>
      <c r="Y22" s="142"/>
      <c r="Z22" s="142"/>
      <c r="AA22" s="142"/>
      <c r="AB22" s="149"/>
      <c r="AC22" s="149"/>
      <c r="AD22" s="149"/>
      <c r="AE22" s="142"/>
    </row>
    <row r="23" spans="1:31" s="80" customFormat="1" ht="21.75" customHeight="1">
      <c r="A23" s="180"/>
      <c r="B23" s="7"/>
      <c r="C23" s="20"/>
      <c r="D23" s="10"/>
      <c r="E23" s="19"/>
      <c r="F23" s="19"/>
      <c r="G23" s="39" t="s">
        <v>353</v>
      </c>
      <c r="H23" s="149"/>
      <c r="I23" s="149"/>
      <c r="J23" s="149"/>
      <c r="K23" s="142"/>
      <c r="L23" s="142">
        <v>11625</v>
      </c>
      <c r="M23" s="142"/>
      <c r="N23" s="142">
        <f>K23+L23-M23</f>
        <v>11625</v>
      </c>
      <c r="O23" s="142"/>
      <c r="P23" s="142"/>
      <c r="Q23" s="142">
        <f t="shared" ref="Q23:Q91" si="14">N23+O23-P23</f>
        <v>11625</v>
      </c>
      <c r="R23" s="142"/>
      <c r="S23" s="142"/>
      <c r="T23" s="142">
        <f t="shared" ref="T23:T80" si="15">Q23+R23-S23</f>
        <v>11625</v>
      </c>
      <c r="U23" s="142"/>
      <c r="V23" s="142"/>
      <c r="W23" s="142">
        <f t="shared" ref="W23:W80" si="16">+T23+U23-V23</f>
        <v>11625</v>
      </c>
      <c r="X23" s="142"/>
      <c r="Y23" s="142"/>
      <c r="Z23" s="142"/>
      <c r="AA23" s="142"/>
      <c r="AB23" s="149"/>
      <c r="AC23" s="149"/>
      <c r="AD23" s="149"/>
      <c r="AE23" s="142"/>
    </row>
    <row r="24" spans="1:31" s="108" customFormat="1" ht="19.5" customHeight="1">
      <c r="A24" s="181"/>
      <c r="B24" s="101"/>
      <c r="C24" s="159"/>
      <c r="D24" s="101"/>
      <c r="E24" s="102"/>
      <c r="F24" s="102"/>
      <c r="G24" s="104" t="s">
        <v>64</v>
      </c>
      <c r="H24" s="142"/>
      <c r="I24" s="142"/>
      <c r="J24" s="142"/>
      <c r="K24" s="142"/>
      <c r="L24" s="142"/>
      <c r="M24" s="142"/>
      <c r="N24" s="142">
        <f t="shared" ref="N24:N91" si="17">K24+L24-M24</f>
        <v>0</v>
      </c>
      <c r="O24" s="142"/>
      <c r="P24" s="142"/>
      <c r="Q24" s="142">
        <f t="shared" si="14"/>
        <v>0</v>
      </c>
      <c r="R24" s="142"/>
      <c r="S24" s="142"/>
      <c r="T24" s="142">
        <f t="shared" si="15"/>
        <v>0</v>
      </c>
      <c r="U24" s="142"/>
      <c r="V24" s="142"/>
      <c r="W24" s="142">
        <f t="shared" si="16"/>
        <v>0</v>
      </c>
      <c r="X24" s="142"/>
      <c r="Y24" s="142"/>
      <c r="Z24" s="142"/>
      <c r="AA24" s="105"/>
      <c r="AB24" s="103"/>
      <c r="AC24" s="103"/>
      <c r="AD24" s="103"/>
      <c r="AE24" s="105"/>
    </row>
    <row r="25" spans="1:31" s="131" customFormat="1" ht="25.5" customHeight="1">
      <c r="A25" s="127" t="s">
        <v>24</v>
      </c>
      <c r="B25" s="127"/>
      <c r="C25" s="127"/>
      <c r="D25" s="127"/>
      <c r="E25" s="128"/>
      <c r="F25" s="128"/>
      <c r="G25" s="129" t="s">
        <v>71</v>
      </c>
      <c r="H25" s="130"/>
      <c r="I25" s="130">
        <f t="shared" ref="I25:W25" si="18">+I26+I74</f>
        <v>12320852</v>
      </c>
      <c r="J25" s="130">
        <f t="shared" si="18"/>
        <v>0</v>
      </c>
      <c r="K25" s="130">
        <f t="shared" si="18"/>
        <v>12320852</v>
      </c>
      <c r="L25" s="130">
        <f t="shared" si="18"/>
        <v>1109061</v>
      </c>
      <c r="M25" s="130">
        <f t="shared" si="18"/>
        <v>0</v>
      </c>
      <c r="N25" s="130">
        <f t="shared" si="18"/>
        <v>13429913</v>
      </c>
      <c r="O25" s="130">
        <f t="shared" si="18"/>
        <v>141915</v>
      </c>
      <c r="P25" s="130">
        <f t="shared" si="18"/>
        <v>1109061</v>
      </c>
      <c r="Q25" s="130">
        <f t="shared" si="18"/>
        <v>12462767</v>
      </c>
      <c r="R25" s="130">
        <f t="shared" si="18"/>
        <v>0</v>
      </c>
      <c r="S25" s="130">
        <f t="shared" si="18"/>
        <v>0</v>
      </c>
      <c r="T25" s="130">
        <f t="shared" si="18"/>
        <v>12462767</v>
      </c>
      <c r="U25" s="130">
        <f t="shared" si="18"/>
        <v>0</v>
      </c>
      <c r="V25" s="130">
        <f t="shared" si="18"/>
        <v>0</v>
      </c>
      <c r="W25" s="130">
        <f t="shared" si="18"/>
        <v>12462767</v>
      </c>
      <c r="X25" s="130">
        <f t="shared" ref="X25:AE25" si="19">+X26+X74</f>
        <v>0</v>
      </c>
      <c r="Y25" s="130">
        <f t="shared" si="19"/>
        <v>14200187</v>
      </c>
      <c r="Z25" s="130">
        <f t="shared" si="19"/>
        <v>0</v>
      </c>
      <c r="AA25" s="130">
        <f t="shared" si="19"/>
        <v>14200187</v>
      </c>
      <c r="AB25" s="130">
        <f t="shared" si="19"/>
        <v>0</v>
      </c>
      <c r="AC25" s="130">
        <f t="shared" si="19"/>
        <v>17237608</v>
      </c>
      <c r="AD25" s="130">
        <f t="shared" si="19"/>
        <v>0</v>
      </c>
      <c r="AE25" s="130">
        <f t="shared" si="19"/>
        <v>17237608</v>
      </c>
    </row>
    <row r="26" spans="1:31" s="115" customFormat="1" ht="21" customHeight="1">
      <c r="A26" s="5"/>
      <c r="B26" s="5" t="s">
        <v>14</v>
      </c>
      <c r="C26" s="159"/>
      <c r="D26" s="5"/>
      <c r="E26" s="25"/>
      <c r="F26" s="25"/>
      <c r="G26" s="16" t="s">
        <v>72</v>
      </c>
      <c r="H26" s="47"/>
      <c r="I26" s="47">
        <f t="shared" ref="I26:AE26" si="20">+I27</f>
        <v>11752513</v>
      </c>
      <c r="J26" s="47">
        <f t="shared" si="20"/>
        <v>0</v>
      </c>
      <c r="K26" s="47">
        <f t="shared" si="20"/>
        <v>11752513</v>
      </c>
      <c r="L26" s="47">
        <f t="shared" si="20"/>
        <v>1109061</v>
      </c>
      <c r="M26" s="47">
        <f t="shared" si="20"/>
        <v>0</v>
      </c>
      <c r="N26" s="47">
        <f t="shared" si="20"/>
        <v>12861574</v>
      </c>
      <c r="O26" s="47">
        <f t="shared" si="20"/>
        <v>141915</v>
      </c>
      <c r="P26" s="47">
        <f t="shared" si="20"/>
        <v>1109061</v>
      </c>
      <c r="Q26" s="47">
        <f t="shared" si="20"/>
        <v>11894428</v>
      </c>
      <c r="R26" s="47">
        <f t="shared" si="20"/>
        <v>0</v>
      </c>
      <c r="S26" s="47">
        <f t="shared" si="20"/>
        <v>0</v>
      </c>
      <c r="T26" s="47">
        <f t="shared" si="20"/>
        <v>11894428</v>
      </c>
      <c r="U26" s="47">
        <f t="shared" si="20"/>
        <v>0</v>
      </c>
      <c r="V26" s="47">
        <f t="shared" si="20"/>
        <v>0</v>
      </c>
      <c r="W26" s="47">
        <f t="shared" si="20"/>
        <v>11894428</v>
      </c>
      <c r="X26" s="47">
        <f t="shared" si="20"/>
        <v>0</v>
      </c>
      <c r="Y26" s="47">
        <f t="shared" si="20"/>
        <v>14200187</v>
      </c>
      <c r="Z26" s="47">
        <f t="shared" si="20"/>
        <v>0</v>
      </c>
      <c r="AA26" s="47">
        <f t="shared" si="20"/>
        <v>14200187</v>
      </c>
      <c r="AB26" s="47">
        <f t="shared" si="20"/>
        <v>0</v>
      </c>
      <c r="AC26" s="47">
        <f t="shared" si="20"/>
        <v>17237608</v>
      </c>
      <c r="AD26" s="47">
        <f t="shared" si="20"/>
        <v>0</v>
      </c>
      <c r="AE26" s="47">
        <f t="shared" si="20"/>
        <v>17237608</v>
      </c>
    </row>
    <row r="27" spans="1:31" s="115" customFormat="1" ht="21" customHeight="1">
      <c r="A27" s="121"/>
      <c r="B27" s="8"/>
      <c r="C27" s="161" t="s">
        <v>10</v>
      </c>
      <c r="D27" s="5" t="s">
        <v>27</v>
      </c>
      <c r="E27" s="25" t="s">
        <v>27</v>
      </c>
      <c r="F27" s="25"/>
      <c r="G27" s="92" t="s">
        <v>61</v>
      </c>
      <c r="H27" s="47"/>
      <c r="I27" s="47">
        <f>+I28+I39</f>
        <v>11752513</v>
      </c>
      <c r="J27" s="47">
        <f t="shared" ref="J27:AE27" si="21">+J28+J39</f>
        <v>0</v>
      </c>
      <c r="K27" s="47">
        <f t="shared" si="21"/>
        <v>11752513</v>
      </c>
      <c r="L27" s="47">
        <f t="shared" si="21"/>
        <v>1109061</v>
      </c>
      <c r="M27" s="47">
        <f t="shared" si="21"/>
        <v>0</v>
      </c>
      <c r="N27" s="47">
        <f t="shared" si="21"/>
        <v>12861574</v>
      </c>
      <c r="O27" s="47">
        <f t="shared" si="21"/>
        <v>141915</v>
      </c>
      <c r="P27" s="47">
        <f t="shared" si="21"/>
        <v>1109061</v>
      </c>
      <c r="Q27" s="47">
        <f t="shared" si="21"/>
        <v>11894428</v>
      </c>
      <c r="R27" s="47">
        <f t="shared" si="21"/>
        <v>0</v>
      </c>
      <c r="S27" s="47">
        <f t="shared" si="21"/>
        <v>0</v>
      </c>
      <c r="T27" s="47">
        <f t="shared" si="21"/>
        <v>11894428</v>
      </c>
      <c r="U27" s="47">
        <f t="shared" si="21"/>
        <v>0</v>
      </c>
      <c r="V27" s="47">
        <f t="shared" si="21"/>
        <v>0</v>
      </c>
      <c r="W27" s="47">
        <f t="shared" si="21"/>
        <v>11894428</v>
      </c>
      <c r="X27" s="47">
        <f t="shared" si="21"/>
        <v>0</v>
      </c>
      <c r="Y27" s="47">
        <f t="shared" si="21"/>
        <v>14200187</v>
      </c>
      <c r="Z27" s="47">
        <f t="shared" si="21"/>
        <v>0</v>
      </c>
      <c r="AA27" s="47">
        <f t="shared" si="21"/>
        <v>14200187</v>
      </c>
      <c r="AB27" s="47">
        <f t="shared" si="21"/>
        <v>0</v>
      </c>
      <c r="AC27" s="47">
        <f t="shared" si="21"/>
        <v>17237608</v>
      </c>
      <c r="AD27" s="47">
        <f t="shared" si="21"/>
        <v>0</v>
      </c>
      <c r="AE27" s="47">
        <f t="shared" si="21"/>
        <v>17237608</v>
      </c>
    </row>
    <row r="28" spans="1:31" s="137" customFormat="1" ht="23.25" customHeight="1">
      <c r="A28" s="177"/>
      <c r="B28" s="133"/>
      <c r="C28" s="159"/>
      <c r="D28" s="134" t="s">
        <v>106</v>
      </c>
      <c r="E28" s="134"/>
      <c r="F28" s="134"/>
      <c r="G28" s="135" t="s">
        <v>108</v>
      </c>
      <c r="H28" s="136"/>
      <c r="I28" s="136">
        <f>I29</f>
        <v>3000000</v>
      </c>
      <c r="J28" s="136">
        <f t="shared" ref="J28:AE28" si="22">J29</f>
        <v>0</v>
      </c>
      <c r="K28" s="136">
        <f t="shared" si="22"/>
        <v>3000000</v>
      </c>
      <c r="L28" s="136">
        <f t="shared" si="22"/>
        <v>1109061</v>
      </c>
      <c r="M28" s="136">
        <f t="shared" si="22"/>
        <v>0</v>
      </c>
      <c r="N28" s="136">
        <f t="shared" si="22"/>
        <v>4109061</v>
      </c>
      <c r="O28" s="136">
        <f t="shared" si="22"/>
        <v>0</v>
      </c>
      <c r="P28" s="136">
        <f t="shared" si="22"/>
        <v>1109061</v>
      </c>
      <c r="Q28" s="136">
        <f t="shared" si="22"/>
        <v>3000000</v>
      </c>
      <c r="R28" s="136">
        <f t="shared" si="22"/>
        <v>0</v>
      </c>
      <c r="S28" s="136">
        <f t="shared" si="22"/>
        <v>0</v>
      </c>
      <c r="T28" s="136">
        <f t="shared" si="22"/>
        <v>3000000</v>
      </c>
      <c r="U28" s="136">
        <f t="shared" si="22"/>
        <v>0</v>
      </c>
      <c r="V28" s="136">
        <f t="shared" si="22"/>
        <v>0</v>
      </c>
      <c r="W28" s="136">
        <f t="shared" si="22"/>
        <v>3000000</v>
      </c>
      <c r="X28" s="136">
        <f t="shared" si="22"/>
        <v>0</v>
      </c>
      <c r="Y28" s="136">
        <f t="shared" si="22"/>
        <v>1534902</v>
      </c>
      <c r="Z28" s="136">
        <f t="shared" si="22"/>
        <v>0</v>
      </c>
      <c r="AA28" s="136">
        <f t="shared" si="22"/>
        <v>1534902</v>
      </c>
      <c r="AB28" s="136">
        <f t="shared" si="22"/>
        <v>0</v>
      </c>
      <c r="AC28" s="136">
        <f t="shared" si="22"/>
        <v>0</v>
      </c>
      <c r="AD28" s="136">
        <f t="shared" si="22"/>
        <v>0</v>
      </c>
      <c r="AE28" s="136">
        <f t="shared" si="22"/>
        <v>0</v>
      </c>
    </row>
    <row r="29" spans="1:31" s="94" customFormat="1" ht="21" customHeight="1">
      <c r="A29" s="178"/>
      <c r="B29" s="17"/>
      <c r="C29" s="17"/>
      <c r="D29" s="15"/>
      <c r="E29" s="97" t="s">
        <v>22</v>
      </c>
      <c r="F29" s="35"/>
      <c r="G29" s="27" t="s">
        <v>63</v>
      </c>
      <c r="H29" s="51">
        <f>H30+H32+H34+H36</f>
        <v>0</v>
      </c>
      <c r="I29" s="51">
        <f>I30+I32+I34+I36+I38</f>
        <v>3000000</v>
      </c>
      <c r="J29" s="51">
        <f t="shared" ref="J29:AE29" si="23">J30+J32+J34+J36+J38</f>
        <v>0</v>
      </c>
      <c r="K29" s="51">
        <f t="shared" si="23"/>
        <v>3000000</v>
      </c>
      <c r="L29" s="51">
        <f t="shared" si="23"/>
        <v>1109061</v>
      </c>
      <c r="M29" s="51">
        <f t="shared" si="23"/>
        <v>0</v>
      </c>
      <c r="N29" s="51">
        <f t="shared" si="23"/>
        <v>4109061</v>
      </c>
      <c r="O29" s="51">
        <f t="shared" si="23"/>
        <v>0</v>
      </c>
      <c r="P29" s="51">
        <f t="shared" si="23"/>
        <v>1109061</v>
      </c>
      <c r="Q29" s="51">
        <f t="shared" si="23"/>
        <v>3000000</v>
      </c>
      <c r="R29" s="51">
        <f t="shared" si="23"/>
        <v>0</v>
      </c>
      <c r="S29" s="51">
        <f t="shared" si="23"/>
        <v>0</v>
      </c>
      <c r="T29" s="51">
        <f t="shared" si="23"/>
        <v>3000000</v>
      </c>
      <c r="U29" s="51">
        <f t="shared" si="23"/>
        <v>0</v>
      </c>
      <c r="V29" s="51">
        <f t="shared" si="23"/>
        <v>0</v>
      </c>
      <c r="W29" s="51">
        <f t="shared" si="23"/>
        <v>3000000</v>
      </c>
      <c r="X29" s="51">
        <f t="shared" si="23"/>
        <v>0</v>
      </c>
      <c r="Y29" s="51">
        <f t="shared" si="23"/>
        <v>1534902</v>
      </c>
      <c r="Z29" s="51">
        <f t="shared" si="23"/>
        <v>0</v>
      </c>
      <c r="AA29" s="51">
        <f t="shared" si="23"/>
        <v>1534902</v>
      </c>
      <c r="AB29" s="51">
        <f t="shared" si="23"/>
        <v>0</v>
      </c>
      <c r="AC29" s="51">
        <f t="shared" si="23"/>
        <v>0</v>
      </c>
      <c r="AD29" s="51">
        <f t="shared" si="23"/>
        <v>0</v>
      </c>
      <c r="AE29" s="51">
        <f t="shared" si="23"/>
        <v>0</v>
      </c>
    </row>
    <row r="30" spans="1:31" s="64" customFormat="1" ht="15" customHeight="1">
      <c r="A30" s="183"/>
      <c r="B30" s="71"/>
      <c r="C30" s="71"/>
      <c r="D30" s="71"/>
      <c r="E30" s="71"/>
      <c r="F30" s="71"/>
      <c r="G30" s="73" t="s">
        <v>74</v>
      </c>
      <c r="H30" s="72"/>
      <c r="I30" s="72">
        <f>I31</f>
        <v>1000000</v>
      </c>
      <c r="J30" s="72">
        <f>J31</f>
        <v>0</v>
      </c>
      <c r="K30" s="72">
        <f t="shared" ref="K30:AE30" si="24">K31</f>
        <v>1000000</v>
      </c>
      <c r="L30" s="72">
        <f t="shared" si="24"/>
        <v>509061</v>
      </c>
      <c r="M30" s="72">
        <f t="shared" si="24"/>
        <v>0</v>
      </c>
      <c r="N30" s="72">
        <f t="shared" si="24"/>
        <v>1509061</v>
      </c>
      <c r="O30" s="72">
        <f t="shared" si="24"/>
        <v>0</v>
      </c>
      <c r="P30" s="72">
        <f t="shared" si="24"/>
        <v>509061</v>
      </c>
      <c r="Q30" s="72">
        <f t="shared" si="24"/>
        <v>1000000</v>
      </c>
      <c r="R30" s="72">
        <f t="shared" si="24"/>
        <v>0</v>
      </c>
      <c r="S30" s="72">
        <f t="shared" si="24"/>
        <v>0</v>
      </c>
      <c r="T30" s="72">
        <f t="shared" si="24"/>
        <v>1000000</v>
      </c>
      <c r="U30" s="72">
        <f t="shared" si="24"/>
        <v>0</v>
      </c>
      <c r="V30" s="72">
        <f t="shared" si="24"/>
        <v>0</v>
      </c>
      <c r="W30" s="72">
        <f t="shared" si="24"/>
        <v>1000000</v>
      </c>
      <c r="X30" s="72">
        <f t="shared" si="24"/>
        <v>0</v>
      </c>
      <c r="Y30" s="72">
        <f t="shared" si="24"/>
        <v>0</v>
      </c>
      <c r="Z30" s="72">
        <f t="shared" si="24"/>
        <v>0</v>
      </c>
      <c r="AA30" s="72">
        <f t="shared" si="24"/>
        <v>0</v>
      </c>
      <c r="AB30" s="72">
        <f t="shared" si="24"/>
        <v>0</v>
      </c>
      <c r="AC30" s="72">
        <f t="shared" si="24"/>
        <v>0</v>
      </c>
      <c r="AD30" s="72">
        <f t="shared" si="24"/>
        <v>0</v>
      </c>
      <c r="AE30" s="72">
        <f t="shared" si="24"/>
        <v>0</v>
      </c>
    </row>
    <row r="31" spans="1:31" s="164" customFormat="1" ht="26.25" customHeight="1">
      <c r="A31" s="150"/>
      <c r="B31" s="21"/>
      <c r="C31" s="20"/>
      <c r="D31" s="21"/>
      <c r="E31" s="21"/>
      <c r="F31" s="21"/>
      <c r="G31" s="28" t="s">
        <v>257</v>
      </c>
      <c r="H31" s="142"/>
      <c r="I31" s="142">
        <v>1000000</v>
      </c>
      <c r="J31" s="142"/>
      <c r="K31" s="142">
        <f>H31+I31-J31</f>
        <v>1000000</v>
      </c>
      <c r="L31" s="142">
        <v>509061</v>
      </c>
      <c r="M31" s="142"/>
      <c r="N31" s="142">
        <f t="shared" si="17"/>
        <v>1509061</v>
      </c>
      <c r="O31" s="142"/>
      <c r="P31" s="142">
        <v>509061</v>
      </c>
      <c r="Q31" s="142">
        <f t="shared" si="14"/>
        <v>1000000</v>
      </c>
      <c r="R31" s="142"/>
      <c r="S31" s="142"/>
      <c r="T31" s="142">
        <f t="shared" si="15"/>
        <v>1000000</v>
      </c>
      <c r="U31" s="142"/>
      <c r="V31" s="142"/>
      <c r="W31" s="142">
        <f t="shared" si="16"/>
        <v>1000000</v>
      </c>
      <c r="X31" s="142"/>
      <c r="Y31" s="142"/>
      <c r="Z31" s="142"/>
      <c r="AA31" s="142"/>
      <c r="AB31" s="195"/>
      <c r="AC31" s="195"/>
      <c r="AD31" s="195"/>
      <c r="AE31" s="141"/>
    </row>
    <row r="32" spans="1:31" s="64" customFormat="1" ht="15" customHeight="1">
      <c r="A32" s="183"/>
      <c r="B32" s="71"/>
      <c r="C32" s="71"/>
      <c r="D32" s="71"/>
      <c r="E32" s="71"/>
      <c r="F32" s="71"/>
      <c r="G32" s="78" t="s">
        <v>75</v>
      </c>
      <c r="H32" s="72"/>
      <c r="I32" s="72">
        <f>I33</f>
        <v>600000</v>
      </c>
      <c r="J32" s="72">
        <f>J33</f>
        <v>0</v>
      </c>
      <c r="K32" s="72">
        <f t="shared" ref="K32:AE32" si="25">K33</f>
        <v>600000</v>
      </c>
      <c r="L32" s="72">
        <f t="shared" si="25"/>
        <v>0</v>
      </c>
      <c r="M32" s="72">
        <f t="shared" si="25"/>
        <v>0</v>
      </c>
      <c r="N32" s="72">
        <f t="shared" si="25"/>
        <v>600000</v>
      </c>
      <c r="O32" s="72">
        <f t="shared" si="25"/>
        <v>0</v>
      </c>
      <c r="P32" s="72">
        <f t="shared" si="25"/>
        <v>0</v>
      </c>
      <c r="Q32" s="72">
        <f t="shared" si="25"/>
        <v>600000</v>
      </c>
      <c r="R32" s="72">
        <f t="shared" si="25"/>
        <v>0</v>
      </c>
      <c r="S32" s="72">
        <f t="shared" si="25"/>
        <v>0</v>
      </c>
      <c r="T32" s="72">
        <f t="shared" si="25"/>
        <v>600000</v>
      </c>
      <c r="U32" s="72">
        <f t="shared" si="25"/>
        <v>0</v>
      </c>
      <c r="V32" s="72">
        <f t="shared" si="25"/>
        <v>0</v>
      </c>
      <c r="W32" s="72">
        <f t="shared" si="25"/>
        <v>600000</v>
      </c>
      <c r="X32" s="72">
        <f t="shared" si="25"/>
        <v>0</v>
      </c>
      <c r="Y32" s="72">
        <f t="shared" si="25"/>
        <v>0</v>
      </c>
      <c r="Z32" s="72">
        <f t="shared" si="25"/>
        <v>0</v>
      </c>
      <c r="AA32" s="72">
        <f t="shared" si="25"/>
        <v>0</v>
      </c>
      <c r="AB32" s="72">
        <f t="shared" si="25"/>
        <v>0</v>
      </c>
      <c r="AC32" s="72">
        <f t="shared" si="25"/>
        <v>0</v>
      </c>
      <c r="AD32" s="72">
        <f t="shared" si="25"/>
        <v>0</v>
      </c>
      <c r="AE32" s="72">
        <f t="shared" si="25"/>
        <v>0</v>
      </c>
    </row>
    <row r="33" spans="1:31" s="164" customFormat="1" ht="26.25" customHeight="1">
      <c r="A33" s="150"/>
      <c r="B33" s="21"/>
      <c r="C33" s="20"/>
      <c r="D33" s="21"/>
      <c r="E33" s="21"/>
      <c r="F33" s="21"/>
      <c r="G33" s="28" t="s">
        <v>247</v>
      </c>
      <c r="H33" s="142"/>
      <c r="I33" s="142">
        <v>600000</v>
      </c>
      <c r="J33" s="142"/>
      <c r="K33" s="142">
        <f>H33+I33-J33</f>
        <v>600000</v>
      </c>
      <c r="L33" s="142"/>
      <c r="M33" s="142"/>
      <c r="N33" s="142">
        <f t="shared" si="17"/>
        <v>600000</v>
      </c>
      <c r="O33" s="142"/>
      <c r="P33" s="142"/>
      <c r="Q33" s="142">
        <f t="shared" si="14"/>
        <v>600000</v>
      </c>
      <c r="R33" s="142"/>
      <c r="S33" s="142"/>
      <c r="T33" s="142">
        <f t="shared" si="15"/>
        <v>600000</v>
      </c>
      <c r="U33" s="142"/>
      <c r="V33" s="142"/>
      <c r="W33" s="142">
        <f t="shared" si="16"/>
        <v>600000</v>
      </c>
      <c r="X33" s="142"/>
      <c r="Y33" s="142"/>
      <c r="Z33" s="142"/>
      <c r="AA33" s="142"/>
      <c r="AB33" s="195"/>
      <c r="AC33" s="195"/>
      <c r="AD33" s="195"/>
      <c r="AE33" s="141"/>
    </row>
    <row r="34" spans="1:31" s="64" customFormat="1" ht="15" customHeight="1">
      <c r="A34" s="183"/>
      <c r="B34" s="71"/>
      <c r="C34" s="71"/>
      <c r="D34" s="71"/>
      <c r="E34" s="71"/>
      <c r="F34" s="71"/>
      <c r="G34" s="73" t="s">
        <v>80</v>
      </c>
      <c r="H34" s="72"/>
      <c r="I34" s="72">
        <f>I35</f>
        <v>600000</v>
      </c>
      <c r="J34" s="72">
        <f>J35</f>
        <v>0</v>
      </c>
      <c r="K34" s="72">
        <f t="shared" ref="K34:AE34" si="26">K35</f>
        <v>600000</v>
      </c>
      <c r="L34" s="72">
        <f t="shared" si="26"/>
        <v>0</v>
      </c>
      <c r="M34" s="72">
        <f t="shared" si="26"/>
        <v>0</v>
      </c>
      <c r="N34" s="72">
        <f t="shared" si="26"/>
        <v>600000</v>
      </c>
      <c r="O34" s="72">
        <f t="shared" si="26"/>
        <v>0</v>
      </c>
      <c r="P34" s="72">
        <f t="shared" si="26"/>
        <v>0</v>
      </c>
      <c r="Q34" s="72">
        <f t="shared" si="26"/>
        <v>600000</v>
      </c>
      <c r="R34" s="72">
        <f t="shared" si="26"/>
        <v>0</v>
      </c>
      <c r="S34" s="72">
        <f t="shared" si="26"/>
        <v>0</v>
      </c>
      <c r="T34" s="72">
        <f t="shared" si="26"/>
        <v>600000</v>
      </c>
      <c r="U34" s="72">
        <f t="shared" si="26"/>
        <v>0</v>
      </c>
      <c r="V34" s="72">
        <f t="shared" si="26"/>
        <v>0</v>
      </c>
      <c r="W34" s="72">
        <f t="shared" si="26"/>
        <v>600000</v>
      </c>
      <c r="X34" s="72">
        <f t="shared" si="26"/>
        <v>0</v>
      </c>
      <c r="Y34" s="72">
        <f t="shared" si="26"/>
        <v>0</v>
      </c>
      <c r="Z34" s="72">
        <f t="shared" si="26"/>
        <v>0</v>
      </c>
      <c r="AA34" s="72">
        <f t="shared" si="26"/>
        <v>0</v>
      </c>
      <c r="AB34" s="72">
        <f t="shared" si="26"/>
        <v>0</v>
      </c>
      <c r="AC34" s="72">
        <f t="shared" si="26"/>
        <v>0</v>
      </c>
      <c r="AD34" s="72">
        <f t="shared" si="26"/>
        <v>0</v>
      </c>
      <c r="AE34" s="72">
        <f t="shared" si="26"/>
        <v>0</v>
      </c>
    </row>
    <row r="35" spans="1:31" s="164" customFormat="1" ht="26.25" customHeight="1">
      <c r="A35" s="150"/>
      <c r="B35" s="21"/>
      <c r="C35" s="20"/>
      <c r="D35" s="21"/>
      <c r="E35" s="21"/>
      <c r="F35" s="21"/>
      <c r="G35" s="28" t="s">
        <v>248</v>
      </c>
      <c r="H35" s="142"/>
      <c r="I35" s="142">
        <v>600000</v>
      </c>
      <c r="J35" s="142"/>
      <c r="K35" s="142">
        <f>H35+I35-J35</f>
        <v>600000</v>
      </c>
      <c r="L35" s="142"/>
      <c r="M35" s="142"/>
      <c r="N35" s="142">
        <f t="shared" si="17"/>
        <v>600000</v>
      </c>
      <c r="O35" s="142"/>
      <c r="P35" s="142"/>
      <c r="Q35" s="142">
        <f t="shared" si="14"/>
        <v>600000</v>
      </c>
      <c r="R35" s="142"/>
      <c r="S35" s="142"/>
      <c r="T35" s="142">
        <f t="shared" si="15"/>
        <v>600000</v>
      </c>
      <c r="U35" s="142"/>
      <c r="V35" s="142"/>
      <c r="W35" s="142">
        <f t="shared" si="16"/>
        <v>600000</v>
      </c>
      <c r="X35" s="142"/>
      <c r="Y35" s="142"/>
      <c r="Z35" s="142"/>
      <c r="AA35" s="142"/>
      <c r="AB35" s="195"/>
      <c r="AC35" s="195"/>
      <c r="AD35" s="195"/>
      <c r="AE35" s="141"/>
    </row>
    <row r="36" spans="1:31" s="64" customFormat="1" ht="15" customHeight="1">
      <c r="A36" s="183"/>
      <c r="B36" s="71"/>
      <c r="C36" s="71"/>
      <c r="D36" s="71"/>
      <c r="E36" s="71"/>
      <c r="F36" s="71"/>
      <c r="G36" s="73" t="s">
        <v>70</v>
      </c>
      <c r="H36" s="72"/>
      <c r="I36" s="72">
        <f>I37</f>
        <v>800000</v>
      </c>
      <c r="J36" s="72">
        <f>J37</f>
        <v>0</v>
      </c>
      <c r="K36" s="72">
        <f t="shared" ref="K36:AE36" si="27">K37</f>
        <v>800000</v>
      </c>
      <c r="L36" s="72">
        <f t="shared" si="27"/>
        <v>600000</v>
      </c>
      <c r="M36" s="72">
        <f t="shared" si="27"/>
        <v>0</v>
      </c>
      <c r="N36" s="72">
        <f t="shared" si="27"/>
        <v>1400000</v>
      </c>
      <c r="O36" s="72">
        <f t="shared" si="27"/>
        <v>0</v>
      </c>
      <c r="P36" s="72">
        <f t="shared" si="27"/>
        <v>600000</v>
      </c>
      <c r="Q36" s="72">
        <f t="shared" si="27"/>
        <v>800000</v>
      </c>
      <c r="R36" s="72">
        <f t="shared" si="27"/>
        <v>0</v>
      </c>
      <c r="S36" s="72">
        <f t="shared" si="27"/>
        <v>0</v>
      </c>
      <c r="T36" s="72">
        <f t="shared" si="27"/>
        <v>800000</v>
      </c>
      <c r="U36" s="72">
        <f t="shared" si="27"/>
        <v>0</v>
      </c>
      <c r="V36" s="72">
        <f t="shared" si="27"/>
        <v>0</v>
      </c>
      <c r="W36" s="72">
        <f t="shared" si="27"/>
        <v>800000</v>
      </c>
      <c r="X36" s="72">
        <f t="shared" si="27"/>
        <v>0</v>
      </c>
      <c r="Y36" s="72">
        <f t="shared" si="27"/>
        <v>0</v>
      </c>
      <c r="Z36" s="72">
        <f t="shared" si="27"/>
        <v>0</v>
      </c>
      <c r="AA36" s="72">
        <f t="shared" si="27"/>
        <v>0</v>
      </c>
      <c r="AB36" s="72">
        <f t="shared" si="27"/>
        <v>0</v>
      </c>
      <c r="AC36" s="72">
        <f t="shared" si="27"/>
        <v>0</v>
      </c>
      <c r="AD36" s="72">
        <f t="shared" si="27"/>
        <v>0</v>
      </c>
      <c r="AE36" s="72">
        <f t="shared" si="27"/>
        <v>0</v>
      </c>
    </row>
    <row r="37" spans="1:31" s="164" customFormat="1" ht="26.25" customHeight="1">
      <c r="A37" s="150"/>
      <c r="B37" s="21"/>
      <c r="C37" s="20"/>
      <c r="D37" s="21"/>
      <c r="E37" s="21"/>
      <c r="F37" s="21"/>
      <c r="G37" s="28" t="s">
        <v>258</v>
      </c>
      <c r="H37" s="142"/>
      <c r="I37" s="142">
        <v>800000</v>
      </c>
      <c r="J37" s="142"/>
      <c r="K37" s="142">
        <f>H37+I37-J37</f>
        <v>800000</v>
      </c>
      <c r="L37" s="142">
        <v>600000</v>
      </c>
      <c r="M37" s="142"/>
      <c r="N37" s="142">
        <f t="shared" si="17"/>
        <v>1400000</v>
      </c>
      <c r="O37" s="142"/>
      <c r="P37" s="142">
        <v>600000</v>
      </c>
      <c r="Q37" s="142">
        <f t="shared" si="14"/>
        <v>800000</v>
      </c>
      <c r="R37" s="142"/>
      <c r="S37" s="142"/>
      <c r="T37" s="142">
        <f t="shared" si="15"/>
        <v>800000</v>
      </c>
      <c r="U37" s="142"/>
      <c r="V37" s="142"/>
      <c r="W37" s="142">
        <f t="shared" si="16"/>
        <v>800000</v>
      </c>
      <c r="X37" s="142"/>
      <c r="Y37" s="142"/>
      <c r="Z37" s="142"/>
      <c r="AA37" s="142"/>
      <c r="AB37" s="195"/>
      <c r="AC37" s="195"/>
      <c r="AD37" s="195"/>
      <c r="AE37" s="141"/>
    </row>
    <row r="38" spans="1:31" s="108" customFormat="1" ht="19.5" customHeight="1">
      <c r="A38" s="181"/>
      <c r="B38" s="101"/>
      <c r="C38" s="101"/>
      <c r="D38" s="101"/>
      <c r="E38" s="102"/>
      <c r="F38" s="102"/>
      <c r="G38" s="104" t="s">
        <v>64</v>
      </c>
      <c r="H38" s="95"/>
      <c r="I38" s="95"/>
      <c r="J38" s="95"/>
      <c r="K38" s="95">
        <f>H38+I38-J38</f>
        <v>0</v>
      </c>
      <c r="L38" s="95"/>
      <c r="M38" s="95"/>
      <c r="N38" s="142">
        <f t="shared" si="17"/>
        <v>0</v>
      </c>
      <c r="O38" s="142"/>
      <c r="P38" s="142"/>
      <c r="Q38" s="142">
        <f t="shared" si="14"/>
        <v>0</v>
      </c>
      <c r="R38" s="142"/>
      <c r="S38" s="142"/>
      <c r="T38" s="142">
        <f t="shared" si="15"/>
        <v>0</v>
      </c>
      <c r="U38" s="142"/>
      <c r="V38" s="142"/>
      <c r="W38" s="142">
        <f t="shared" si="16"/>
        <v>0</v>
      </c>
      <c r="X38" s="95"/>
      <c r="Y38" s="105">
        <v>1534902</v>
      </c>
      <c r="Z38" s="95"/>
      <c r="AA38" s="105">
        <f>X38+Y38-Z38</f>
        <v>1534902</v>
      </c>
      <c r="AB38" s="103"/>
      <c r="AC38" s="103"/>
      <c r="AD38" s="103"/>
      <c r="AE38" s="105">
        <f>AB38+AC38-AD38</f>
        <v>0</v>
      </c>
    </row>
    <row r="39" spans="1:31" s="137" customFormat="1" ht="28.5" customHeight="1">
      <c r="A39" s="177"/>
      <c r="B39" s="133"/>
      <c r="C39" s="159"/>
      <c r="D39" s="134" t="s">
        <v>40</v>
      </c>
      <c r="E39" s="134"/>
      <c r="F39" s="134"/>
      <c r="G39" s="135" t="s">
        <v>83</v>
      </c>
      <c r="H39" s="136"/>
      <c r="I39" s="136">
        <f>+I40</f>
        <v>8752513</v>
      </c>
      <c r="J39" s="136">
        <f t="shared" ref="J39:AE39" si="28">+J40</f>
        <v>0</v>
      </c>
      <c r="K39" s="136">
        <f t="shared" si="28"/>
        <v>8752513</v>
      </c>
      <c r="L39" s="136">
        <f t="shared" si="28"/>
        <v>0</v>
      </c>
      <c r="M39" s="136">
        <f t="shared" si="28"/>
        <v>0</v>
      </c>
      <c r="N39" s="136">
        <f t="shared" si="28"/>
        <v>8752513</v>
      </c>
      <c r="O39" s="136">
        <f t="shared" si="28"/>
        <v>141915</v>
      </c>
      <c r="P39" s="136">
        <f t="shared" si="28"/>
        <v>0</v>
      </c>
      <c r="Q39" s="136">
        <f t="shared" si="28"/>
        <v>8894428</v>
      </c>
      <c r="R39" s="136">
        <f t="shared" si="28"/>
        <v>0</v>
      </c>
      <c r="S39" s="136">
        <f t="shared" si="28"/>
        <v>0</v>
      </c>
      <c r="T39" s="136">
        <f t="shared" si="28"/>
        <v>8894428</v>
      </c>
      <c r="U39" s="136">
        <f t="shared" si="28"/>
        <v>0</v>
      </c>
      <c r="V39" s="136">
        <f t="shared" si="28"/>
        <v>0</v>
      </c>
      <c r="W39" s="136">
        <f t="shared" si="28"/>
        <v>8894428</v>
      </c>
      <c r="X39" s="136">
        <f t="shared" si="28"/>
        <v>0</v>
      </c>
      <c r="Y39" s="136">
        <f t="shared" si="28"/>
        <v>12665285</v>
      </c>
      <c r="Z39" s="136">
        <f t="shared" si="28"/>
        <v>0</v>
      </c>
      <c r="AA39" s="136">
        <f t="shared" si="28"/>
        <v>12665285</v>
      </c>
      <c r="AB39" s="136">
        <f t="shared" si="28"/>
        <v>0</v>
      </c>
      <c r="AC39" s="136">
        <f t="shared" si="28"/>
        <v>17237608</v>
      </c>
      <c r="AD39" s="136">
        <f t="shared" si="28"/>
        <v>0</v>
      </c>
      <c r="AE39" s="136">
        <f t="shared" si="28"/>
        <v>17237608</v>
      </c>
    </row>
    <row r="40" spans="1:31" s="119" customFormat="1" ht="21" customHeight="1">
      <c r="A40" s="184"/>
      <c r="B40" s="100"/>
      <c r="C40" s="100"/>
      <c r="D40" s="99"/>
      <c r="E40" s="99" t="s">
        <v>22</v>
      </c>
      <c r="F40" s="99"/>
      <c r="G40" s="27" t="s">
        <v>63</v>
      </c>
      <c r="H40" s="50">
        <f t="shared" ref="H40:W40" si="29">H41+H73</f>
        <v>0</v>
      </c>
      <c r="I40" s="50">
        <f t="shared" si="29"/>
        <v>8752513</v>
      </c>
      <c r="J40" s="50">
        <f t="shared" si="29"/>
        <v>0</v>
      </c>
      <c r="K40" s="50">
        <f t="shared" si="29"/>
        <v>8752513</v>
      </c>
      <c r="L40" s="50">
        <f t="shared" si="29"/>
        <v>0</v>
      </c>
      <c r="M40" s="50">
        <f t="shared" si="29"/>
        <v>0</v>
      </c>
      <c r="N40" s="50">
        <f t="shared" si="29"/>
        <v>8752513</v>
      </c>
      <c r="O40" s="50">
        <f t="shared" si="29"/>
        <v>141915</v>
      </c>
      <c r="P40" s="50">
        <f t="shared" si="29"/>
        <v>0</v>
      </c>
      <c r="Q40" s="50">
        <f t="shared" si="29"/>
        <v>8894428</v>
      </c>
      <c r="R40" s="50">
        <f t="shared" si="29"/>
        <v>0</v>
      </c>
      <c r="S40" s="50">
        <f t="shared" si="29"/>
        <v>0</v>
      </c>
      <c r="T40" s="50">
        <f t="shared" si="29"/>
        <v>8894428</v>
      </c>
      <c r="U40" s="50">
        <f t="shared" si="29"/>
        <v>0</v>
      </c>
      <c r="V40" s="50">
        <f t="shared" si="29"/>
        <v>0</v>
      </c>
      <c r="W40" s="50">
        <f t="shared" si="29"/>
        <v>8894428</v>
      </c>
      <c r="X40" s="50">
        <f t="shared" ref="X40:AE40" si="30">X41+X73</f>
        <v>0</v>
      </c>
      <c r="Y40" s="50">
        <f t="shared" si="30"/>
        <v>12665285</v>
      </c>
      <c r="Z40" s="50">
        <f t="shared" si="30"/>
        <v>0</v>
      </c>
      <c r="AA40" s="50">
        <f t="shared" si="30"/>
        <v>12665285</v>
      </c>
      <c r="AB40" s="50">
        <f t="shared" si="30"/>
        <v>0</v>
      </c>
      <c r="AC40" s="50">
        <f t="shared" si="30"/>
        <v>17237608</v>
      </c>
      <c r="AD40" s="50">
        <f t="shared" si="30"/>
        <v>0</v>
      </c>
      <c r="AE40" s="50">
        <f t="shared" si="30"/>
        <v>17237608</v>
      </c>
    </row>
    <row r="41" spans="1:31" s="94" customFormat="1" ht="18.75" customHeight="1">
      <c r="A41" s="185"/>
      <c r="B41" s="41"/>
      <c r="C41" s="43"/>
      <c r="D41" s="41"/>
      <c r="E41" s="43"/>
      <c r="F41" s="43"/>
      <c r="G41" s="63" t="s">
        <v>227</v>
      </c>
      <c r="H41" s="57">
        <f>H42+H44+H46+H48+H52+H54+H56+H58+H60</f>
        <v>0</v>
      </c>
      <c r="I41" s="57">
        <f t="shared" ref="I41:AE41" si="31">I42+I44+I46+I48+I52+I54+I56+I58+I60</f>
        <v>8752513</v>
      </c>
      <c r="J41" s="57">
        <f t="shared" si="31"/>
        <v>0</v>
      </c>
      <c r="K41" s="57">
        <f t="shared" si="31"/>
        <v>8752513</v>
      </c>
      <c r="L41" s="57">
        <f t="shared" si="31"/>
        <v>0</v>
      </c>
      <c r="M41" s="57">
        <f t="shared" si="31"/>
        <v>0</v>
      </c>
      <c r="N41" s="57">
        <f t="shared" si="31"/>
        <v>8752513</v>
      </c>
      <c r="O41" s="57">
        <f t="shared" si="31"/>
        <v>141915</v>
      </c>
      <c r="P41" s="57">
        <f t="shared" si="31"/>
        <v>0</v>
      </c>
      <c r="Q41" s="57">
        <f t="shared" si="31"/>
        <v>8894428</v>
      </c>
      <c r="R41" s="57">
        <f t="shared" si="31"/>
        <v>0</v>
      </c>
      <c r="S41" s="57">
        <f t="shared" si="31"/>
        <v>0</v>
      </c>
      <c r="T41" s="57">
        <f t="shared" si="31"/>
        <v>8894428</v>
      </c>
      <c r="U41" s="57">
        <f t="shared" si="31"/>
        <v>0</v>
      </c>
      <c r="V41" s="57">
        <f t="shared" si="31"/>
        <v>0</v>
      </c>
      <c r="W41" s="57">
        <f t="shared" si="31"/>
        <v>8894428</v>
      </c>
      <c r="X41" s="57">
        <f t="shared" si="31"/>
        <v>0</v>
      </c>
      <c r="Y41" s="57">
        <f t="shared" si="31"/>
        <v>0</v>
      </c>
      <c r="Z41" s="57">
        <f t="shared" si="31"/>
        <v>0</v>
      </c>
      <c r="AA41" s="57">
        <f t="shared" si="31"/>
        <v>0</v>
      </c>
      <c r="AB41" s="57">
        <f t="shared" si="31"/>
        <v>0</v>
      </c>
      <c r="AC41" s="57">
        <f t="shared" si="31"/>
        <v>0</v>
      </c>
      <c r="AD41" s="57">
        <f t="shared" si="31"/>
        <v>0</v>
      </c>
      <c r="AE41" s="57">
        <f t="shared" si="31"/>
        <v>0</v>
      </c>
    </row>
    <row r="42" spans="1:31" s="64" customFormat="1" ht="15" customHeight="1">
      <c r="A42" s="183"/>
      <c r="B42" s="71"/>
      <c r="C42" s="71"/>
      <c r="D42" s="71"/>
      <c r="E42" s="71"/>
      <c r="F42" s="71"/>
      <c r="G42" s="71" t="s">
        <v>73</v>
      </c>
      <c r="H42" s="72">
        <f t="shared" ref="H42:W42" si="32">SUM(H43:H43)</f>
        <v>0</v>
      </c>
      <c r="I42" s="72">
        <f t="shared" si="32"/>
        <v>1274580</v>
      </c>
      <c r="J42" s="72">
        <f t="shared" si="32"/>
        <v>0</v>
      </c>
      <c r="K42" s="72">
        <f t="shared" si="32"/>
        <v>1274580</v>
      </c>
      <c r="L42" s="72">
        <f t="shared" si="32"/>
        <v>0</v>
      </c>
      <c r="M42" s="72">
        <f t="shared" si="32"/>
        <v>0</v>
      </c>
      <c r="N42" s="72">
        <f t="shared" si="32"/>
        <v>1274580</v>
      </c>
      <c r="O42" s="72">
        <f t="shared" si="32"/>
        <v>0</v>
      </c>
      <c r="P42" s="72">
        <f t="shared" si="32"/>
        <v>0</v>
      </c>
      <c r="Q42" s="72">
        <f t="shared" si="32"/>
        <v>1274580</v>
      </c>
      <c r="R42" s="72">
        <f t="shared" si="32"/>
        <v>0</v>
      </c>
      <c r="S42" s="72">
        <f t="shared" si="32"/>
        <v>0</v>
      </c>
      <c r="T42" s="72">
        <f t="shared" si="32"/>
        <v>1274580</v>
      </c>
      <c r="U42" s="72">
        <f t="shared" si="32"/>
        <v>0</v>
      </c>
      <c r="V42" s="72">
        <f t="shared" si="32"/>
        <v>0</v>
      </c>
      <c r="W42" s="72">
        <f t="shared" si="32"/>
        <v>1274580</v>
      </c>
      <c r="X42" s="72">
        <f t="shared" ref="X42:AE42" si="33">SUM(X43:X43)</f>
        <v>0</v>
      </c>
      <c r="Y42" s="72">
        <f t="shared" si="33"/>
        <v>0</v>
      </c>
      <c r="Z42" s="72">
        <f t="shared" si="33"/>
        <v>0</v>
      </c>
      <c r="AA42" s="72">
        <f t="shared" si="33"/>
        <v>0</v>
      </c>
      <c r="AB42" s="72">
        <f t="shared" si="33"/>
        <v>0</v>
      </c>
      <c r="AC42" s="72">
        <f t="shared" si="33"/>
        <v>0</v>
      </c>
      <c r="AD42" s="72">
        <f t="shared" si="33"/>
        <v>0</v>
      </c>
      <c r="AE42" s="72">
        <f t="shared" si="33"/>
        <v>0</v>
      </c>
    </row>
    <row r="43" spans="1:31" s="65" customFormat="1" ht="25.5" customHeight="1">
      <c r="A43" s="186"/>
      <c r="B43" s="143"/>
      <c r="C43" s="143"/>
      <c r="D43" s="143"/>
      <c r="E43" s="143"/>
      <c r="F43" s="143"/>
      <c r="G43" s="139" t="s">
        <v>214</v>
      </c>
      <c r="H43" s="142"/>
      <c r="I43" s="142">
        <v>1274580</v>
      </c>
      <c r="J43" s="142"/>
      <c r="K43" s="142">
        <f>H43+I43-J43</f>
        <v>1274580</v>
      </c>
      <c r="L43" s="142"/>
      <c r="M43" s="142"/>
      <c r="N43" s="142">
        <f t="shared" si="17"/>
        <v>1274580</v>
      </c>
      <c r="O43" s="142"/>
      <c r="P43" s="142"/>
      <c r="Q43" s="142">
        <f t="shared" si="14"/>
        <v>1274580</v>
      </c>
      <c r="R43" s="142"/>
      <c r="S43" s="142"/>
      <c r="T43" s="142">
        <f t="shared" si="15"/>
        <v>1274580</v>
      </c>
      <c r="U43" s="142"/>
      <c r="V43" s="142"/>
      <c r="W43" s="142">
        <f t="shared" si="16"/>
        <v>1274580</v>
      </c>
      <c r="X43" s="142"/>
      <c r="Y43" s="142"/>
      <c r="Z43" s="142"/>
      <c r="AA43" s="142"/>
      <c r="AB43" s="157"/>
      <c r="AC43" s="157"/>
      <c r="AD43" s="157"/>
      <c r="AE43" s="141"/>
    </row>
    <row r="44" spans="1:31" s="64" customFormat="1" ht="15" customHeight="1">
      <c r="A44" s="183"/>
      <c r="B44" s="71"/>
      <c r="C44" s="71"/>
      <c r="D44" s="71"/>
      <c r="E44" s="71"/>
      <c r="F44" s="71"/>
      <c r="G44" s="73" t="s">
        <v>75</v>
      </c>
      <c r="H44" s="72">
        <f t="shared" ref="H44:W44" si="34">SUM(H45:H45)</f>
        <v>0</v>
      </c>
      <c r="I44" s="72">
        <f t="shared" si="34"/>
        <v>62892</v>
      </c>
      <c r="J44" s="72">
        <f t="shared" si="34"/>
        <v>0</v>
      </c>
      <c r="K44" s="72">
        <f t="shared" si="34"/>
        <v>62892</v>
      </c>
      <c r="L44" s="72">
        <f t="shared" si="34"/>
        <v>0</v>
      </c>
      <c r="M44" s="72">
        <f t="shared" si="34"/>
        <v>0</v>
      </c>
      <c r="N44" s="72">
        <f t="shared" si="34"/>
        <v>62892</v>
      </c>
      <c r="O44" s="72">
        <f t="shared" si="34"/>
        <v>0</v>
      </c>
      <c r="P44" s="72">
        <f t="shared" si="34"/>
        <v>0</v>
      </c>
      <c r="Q44" s="72">
        <f t="shared" si="34"/>
        <v>62892</v>
      </c>
      <c r="R44" s="72">
        <f t="shared" si="34"/>
        <v>0</v>
      </c>
      <c r="S44" s="72">
        <f t="shared" si="34"/>
        <v>0</v>
      </c>
      <c r="T44" s="72">
        <f t="shared" si="34"/>
        <v>62892</v>
      </c>
      <c r="U44" s="72">
        <f t="shared" si="34"/>
        <v>0</v>
      </c>
      <c r="V44" s="72">
        <f t="shared" si="34"/>
        <v>0</v>
      </c>
      <c r="W44" s="72">
        <f t="shared" si="34"/>
        <v>62892</v>
      </c>
      <c r="X44" s="72">
        <f t="shared" ref="X44:AE44" si="35">SUM(X45:X45)</f>
        <v>0</v>
      </c>
      <c r="Y44" s="72">
        <f t="shared" si="35"/>
        <v>0</v>
      </c>
      <c r="Z44" s="72">
        <f t="shared" si="35"/>
        <v>0</v>
      </c>
      <c r="AA44" s="72">
        <f t="shared" si="35"/>
        <v>0</v>
      </c>
      <c r="AB44" s="72">
        <f t="shared" si="35"/>
        <v>0</v>
      </c>
      <c r="AC44" s="72">
        <f t="shared" si="35"/>
        <v>0</v>
      </c>
      <c r="AD44" s="72">
        <f t="shared" si="35"/>
        <v>0</v>
      </c>
      <c r="AE44" s="72">
        <f t="shared" si="35"/>
        <v>0</v>
      </c>
    </row>
    <row r="45" spans="1:31" s="93" customFormat="1" ht="30" customHeight="1">
      <c r="A45" s="197"/>
      <c r="B45" s="198"/>
      <c r="C45" s="198"/>
      <c r="D45" s="198"/>
      <c r="E45" s="198"/>
      <c r="F45" s="198"/>
      <c r="G45" s="139" t="s">
        <v>215</v>
      </c>
      <c r="H45" s="142"/>
      <c r="I45" s="142">
        <v>62892</v>
      </c>
      <c r="J45" s="142"/>
      <c r="K45" s="142">
        <f t="shared" ref="K45" si="36">H45+I45-J45</f>
        <v>62892</v>
      </c>
      <c r="L45" s="142"/>
      <c r="M45" s="142"/>
      <c r="N45" s="142">
        <f t="shared" si="17"/>
        <v>62892</v>
      </c>
      <c r="O45" s="142"/>
      <c r="P45" s="142"/>
      <c r="Q45" s="142">
        <f t="shared" si="14"/>
        <v>62892</v>
      </c>
      <c r="R45" s="142"/>
      <c r="S45" s="142"/>
      <c r="T45" s="142">
        <f t="shared" si="15"/>
        <v>62892</v>
      </c>
      <c r="U45" s="142"/>
      <c r="V45" s="142"/>
      <c r="W45" s="142">
        <f t="shared" si="16"/>
        <v>62892</v>
      </c>
      <c r="X45" s="142"/>
      <c r="Y45" s="142"/>
      <c r="Z45" s="142"/>
      <c r="AA45" s="142"/>
      <c r="AB45" s="157"/>
      <c r="AC45" s="157"/>
      <c r="AD45" s="196"/>
      <c r="AE45" s="141"/>
    </row>
    <row r="46" spans="1:31" s="64" customFormat="1" ht="15" customHeight="1">
      <c r="A46" s="183"/>
      <c r="B46" s="71"/>
      <c r="C46" s="71"/>
      <c r="D46" s="71"/>
      <c r="E46" s="71"/>
      <c r="F46" s="71"/>
      <c r="G46" s="73" t="s">
        <v>74</v>
      </c>
      <c r="H46" s="72">
        <f>H47</f>
        <v>0</v>
      </c>
      <c r="I46" s="72">
        <f t="shared" ref="I46:AE46" si="37">I47</f>
        <v>1310726</v>
      </c>
      <c r="J46" s="72">
        <f t="shared" si="37"/>
        <v>0</v>
      </c>
      <c r="K46" s="72">
        <f t="shared" si="37"/>
        <v>1310726</v>
      </c>
      <c r="L46" s="72">
        <f t="shared" si="37"/>
        <v>0</v>
      </c>
      <c r="M46" s="72">
        <f t="shared" si="37"/>
        <v>0</v>
      </c>
      <c r="N46" s="72">
        <f t="shared" si="37"/>
        <v>1310726</v>
      </c>
      <c r="O46" s="72">
        <f t="shared" si="37"/>
        <v>0</v>
      </c>
      <c r="P46" s="72">
        <f t="shared" si="37"/>
        <v>0</v>
      </c>
      <c r="Q46" s="72">
        <f t="shared" si="37"/>
        <v>1310726</v>
      </c>
      <c r="R46" s="72">
        <f t="shared" si="37"/>
        <v>0</v>
      </c>
      <c r="S46" s="72">
        <f t="shared" si="37"/>
        <v>0</v>
      </c>
      <c r="T46" s="72">
        <f t="shared" si="37"/>
        <v>1310726</v>
      </c>
      <c r="U46" s="72">
        <f t="shared" si="37"/>
        <v>0</v>
      </c>
      <c r="V46" s="72">
        <f t="shared" si="37"/>
        <v>0</v>
      </c>
      <c r="W46" s="72">
        <f t="shared" si="37"/>
        <v>1310726</v>
      </c>
      <c r="X46" s="72">
        <f t="shared" si="37"/>
        <v>0</v>
      </c>
      <c r="Y46" s="72">
        <f t="shared" si="37"/>
        <v>0</v>
      </c>
      <c r="Z46" s="72">
        <f t="shared" si="37"/>
        <v>0</v>
      </c>
      <c r="AA46" s="72">
        <f t="shared" si="37"/>
        <v>0</v>
      </c>
      <c r="AB46" s="72">
        <f t="shared" si="37"/>
        <v>0</v>
      </c>
      <c r="AC46" s="72">
        <f t="shared" si="37"/>
        <v>0</v>
      </c>
      <c r="AD46" s="72">
        <f t="shared" si="37"/>
        <v>0</v>
      </c>
      <c r="AE46" s="72">
        <f t="shared" si="37"/>
        <v>0</v>
      </c>
    </row>
    <row r="47" spans="1:31" s="90" customFormat="1" ht="30" customHeight="1">
      <c r="A47" s="186"/>
      <c r="B47" s="142"/>
      <c r="C47" s="142"/>
      <c r="D47" s="142"/>
      <c r="E47" s="142"/>
      <c r="F47" s="142"/>
      <c r="G47" s="139" t="s">
        <v>250</v>
      </c>
      <c r="H47" s="142"/>
      <c r="I47" s="142">
        <v>1310726</v>
      </c>
      <c r="J47" s="142"/>
      <c r="K47" s="142">
        <f>H47+I47-J47</f>
        <v>1310726</v>
      </c>
      <c r="L47" s="142"/>
      <c r="M47" s="142"/>
      <c r="N47" s="142">
        <f t="shared" si="17"/>
        <v>1310726</v>
      </c>
      <c r="O47" s="142"/>
      <c r="P47" s="142"/>
      <c r="Q47" s="142">
        <f t="shared" si="14"/>
        <v>1310726</v>
      </c>
      <c r="R47" s="142"/>
      <c r="S47" s="142"/>
      <c r="T47" s="142">
        <f t="shared" si="15"/>
        <v>1310726</v>
      </c>
      <c r="U47" s="142"/>
      <c r="V47" s="142"/>
      <c r="W47" s="142">
        <f t="shared" si="16"/>
        <v>1310726</v>
      </c>
      <c r="X47" s="142"/>
      <c r="Y47" s="142"/>
      <c r="Z47" s="142"/>
      <c r="AA47" s="142"/>
      <c r="AB47" s="149"/>
      <c r="AC47" s="149"/>
      <c r="AD47" s="149"/>
      <c r="AE47" s="142"/>
    </row>
    <row r="48" spans="1:31" s="64" customFormat="1" ht="15" customHeight="1">
      <c r="A48" s="183"/>
      <c r="B48" s="71"/>
      <c r="C48" s="71"/>
      <c r="D48" s="71"/>
      <c r="E48" s="71"/>
      <c r="F48" s="71"/>
      <c r="G48" s="74" t="s">
        <v>65</v>
      </c>
      <c r="H48" s="72">
        <f t="shared" ref="H48:W48" si="38">SUM(H49:H51)</f>
        <v>0</v>
      </c>
      <c r="I48" s="72">
        <f t="shared" si="38"/>
        <v>1593723</v>
      </c>
      <c r="J48" s="72">
        <f t="shared" si="38"/>
        <v>0</v>
      </c>
      <c r="K48" s="72">
        <f t="shared" si="38"/>
        <v>1593723</v>
      </c>
      <c r="L48" s="72">
        <f t="shared" si="38"/>
        <v>0</v>
      </c>
      <c r="M48" s="72">
        <f t="shared" si="38"/>
        <v>0</v>
      </c>
      <c r="N48" s="72">
        <f t="shared" si="38"/>
        <v>1593723</v>
      </c>
      <c r="O48" s="72">
        <f t="shared" si="38"/>
        <v>100000</v>
      </c>
      <c r="P48" s="72">
        <f t="shared" si="38"/>
        <v>0</v>
      </c>
      <c r="Q48" s="72">
        <f t="shared" si="38"/>
        <v>1693723</v>
      </c>
      <c r="R48" s="72">
        <f t="shared" si="38"/>
        <v>0</v>
      </c>
      <c r="S48" s="72">
        <f t="shared" si="38"/>
        <v>0</v>
      </c>
      <c r="T48" s="72">
        <f t="shared" si="38"/>
        <v>1693723</v>
      </c>
      <c r="U48" s="72">
        <f t="shared" si="38"/>
        <v>0</v>
      </c>
      <c r="V48" s="72">
        <f t="shared" si="38"/>
        <v>0</v>
      </c>
      <c r="W48" s="72">
        <f t="shared" si="38"/>
        <v>1693723</v>
      </c>
      <c r="X48" s="72">
        <f t="shared" ref="X48:AE48" si="39">SUM(X49:X51)</f>
        <v>0</v>
      </c>
      <c r="Y48" s="72">
        <f t="shared" si="39"/>
        <v>0</v>
      </c>
      <c r="Z48" s="72">
        <f t="shared" si="39"/>
        <v>0</v>
      </c>
      <c r="AA48" s="72">
        <f t="shared" si="39"/>
        <v>0</v>
      </c>
      <c r="AB48" s="72">
        <f t="shared" si="39"/>
        <v>0</v>
      </c>
      <c r="AC48" s="72">
        <f t="shared" si="39"/>
        <v>0</v>
      </c>
      <c r="AD48" s="72">
        <f t="shared" si="39"/>
        <v>0</v>
      </c>
      <c r="AE48" s="72">
        <f t="shared" si="39"/>
        <v>0</v>
      </c>
    </row>
    <row r="49" spans="1:31" s="65" customFormat="1" ht="25.5" customHeight="1">
      <c r="A49" s="186"/>
      <c r="B49" s="143"/>
      <c r="C49" s="143"/>
      <c r="D49" s="143"/>
      <c r="E49" s="143"/>
      <c r="F49" s="143"/>
      <c r="G49" s="143" t="s">
        <v>216</v>
      </c>
      <c r="H49" s="142"/>
      <c r="I49" s="142">
        <v>702637</v>
      </c>
      <c r="J49" s="142"/>
      <c r="K49" s="142">
        <f>H49+I49-J49</f>
        <v>702637</v>
      </c>
      <c r="L49" s="142"/>
      <c r="M49" s="142"/>
      <c r="N49" s="142">
        <f t="shared" si="17"/>
        <v>702637</v>
      </c>
      <c r="O49" s="142">
        <v>50000</v>
      </c>
      <c r="P49" s="142"/>
      <c r="Q49" s="142">
        <f t="shared" si="14"/>
        <v>752637</v>
      </c>
      <c r="R49" s="142"/>
      <c r="S49" s="142"/>
      <c r="T49" s="142">
        <f t="shared" si="15"/>
        <v>752637</v>
      </c>
      <c r="U49" s="142"/>
      <c r="V49" s="142"/>
      <c r="W49" s="142">
        <f t="shared" si="16"/>
        <v>752637</v>
      </c>
      <c r="X49" s="142"/>
      <c r="Y49" s="142"/>
      <c r="Z49" s="142"/>
      <c r="AA49" s="142"/>
      <c r="AB49" s="157"/>
      <c r="AC49" s="157"/>
      <c r="AD49" s="157"/>
      <c r="AE49" s="141"/>
    </row>
    <row r="50" spans="1:31" s="65" customFormat="1" ht="30" customHeight="1">
      <c r="A50" s="186"/>
      <c r="B50" s="143"/>
      <c r="C50" s="143"/>
      <c r="D50" s="143"/>
      <c r="E50" s="143"/>
      <c r="F50" s="143"/>
      <c r="G50" s="143" t="s">
        <v>217</v>
      </c>
      <c r="H50" s="142"/>
      <c r="I50" s="142">
        <v>754916</v>
      </c>
      <c r="J50" s="142"/>
      <c r="K50" s="142">
        <f>H50+I50-J50</f>
        <v>754916</v>
      </c>
      <c r="L50" s="142"/>
      <c r="M50" s="142"/>
      <c r="N50" s="142">
        <f t="shared" si="17"/>
        <v>754916</v>
      </c>
      <c r="O50" s="142">
        <v>50000</v>
      </c>
      <c r="P50" s="142"/>
      <c r="Q50" s="142">
        <f t="shared" si="14"/>
        <v>804916</v>
      </c>
      <c r="R50" s="142"/>
      <c r="S50" s="142"/>
      <c r="T50" s="142">
        <f t="shared" si="15"/>
        <v>804916</v>
      </c>
      <c r="U50" s="142"/>
      <c r="V50" s="142"/>
      <c r="W50" s="142">
        <f t="shared" si="16"/>
        <v>804916</v>
      </c>
      <c r="X50" s="142"/>
      <c r="Y50" s="142"/>
      <c r="Z50" s="142"/>
      <c r="AA50" s="142"/>
      <c r="AB50" s="157"/>
      <c r="AC50" s="157"/>
      <c r="AD50" s="157"/>
      <c r="AE50" s="141"/>
    </row>
    <row r="51" spans="1:31" s="65" customFormat="1" ht="30" customHeight="1">
      <c r="A51" s="186"/>
      <c r="B51" s="143"/>
      <c r="C51" s="143"/>
      <c r="D51" s="143"/>
      <c r="E51" s="143"/>
      <c r="F51" s="143"/>
      <c r="G51" s="143" t="s">
        <v>218</v>
      </c>
      <c r="H51" s="142"/>
      <c r="I51" s="142">
        <v>136170</v>
      </c>
      <c r="J51" s="142"/>
      <c r="K51" s="142">
        <f t="shared" ref="K51" si="40">H51+I51-J51</f>
        <v>136170</v>
      </c>
      <c r="L51" s="142"/>
      <c r="M51" s="142"/>
      <c r="N51" s="142">
        <f t="shared" si="17"/>
        <v>136170</v>
      </c>
      <c r="O51" s="142"/>
      <c r="P51" s="142"/>
      <c r="Q51" s="142">
        <f t="shared" si="14"/>
        <v>136170</v>
      </c>
      <c r="R51" s="142"/>
      <c r="S51" s="142"/>
      <c r="T51" s="142">
        <f t="shared" si="15"/>
        <v>136170</v>
      </c>
      <c r="U51" s="142"/>
      <c r="V51" s="142"/>
      <c r="W51" s="142">
        <f t="shared" si="16"/>
        <v>136170</v>
      </c>
      <c r="X51" s="142"/>
      <c r="Y51" s="142"/>
      <c r="Z51" s="142"/>
      <c r="AA51" s="142"/>
      <c r="AB51" s="157"/>
      <c r="AC51" s="157"/>
      <c r="AD51" s="157"/>
      <c r="AE51" s="141"/>
    </row>
    <row r="52" spans="1:31" s="64" customFormat="1" ht="15" customHeight="1">
      <c r="A52" s="183"/>
      <c r="B52" s="71"/>
      <c r="C52" s="71"/>
      <c r="D52" s="71"/>
      <c r="E52" s="71"/>
      <c r="F52" s="71"/>
      <c r="G52" s="74" t="s">
        <v>66</v>
      </c>
      <c r="H52" s="72"/>
      <c r="I52" s="72">
        <f t="shared" ref="I52:W52" si="41">SUM(I53:I53)</f>
        <v>498679</v>
      </c>
      <c r="J52" s="72">
        <f t="shared" si="41"/>
        <v>0</v>
      </c>
      <c r="K52" s="72">
        <f t="shared" si="41"/>
        <v>498679</v>
      </c>
      <c r="L52" s="72">
        <f t="shared" si="41"/>
        <v>0</v>
      </c>
      <c r="M52" s="72">
        <f t="shared" si="41"/>
        <v>0</v>
      </c>
      <c r="N52" s="72">
        <f t="shared" si="41"/>
        <v>498679</v>
      </c>
      <c r="O52" s="72">
        <f t="shared" si="41"/>
        <v>0</v>
      </c>
      <c r="P52" s="72">
        <f t="shared" si="41"/>
        <v>0</v>
      </c>
      <c r="Q52" s="72">
        <f t="shared" si="41"/>
        <v>498679</v>
      </c>
      <c r="R52" s="72">
        <f t="shared" si="41"/>
        <v>0</v>
      </c>
      <c r="S52" s="72">
        <f t="shared" si="41"/>
        <v>0</v>
      </c>
      <c r="T52" s="72">
        <f t="shared" si="41"/>
        <v>498679</v>
      </c>
      <c r="U52" s="72">
        <f t="shared" si="41"/>
        <v>0</v>
      </c>
      <c r="V52" s="72">
        <f t="shared" si="41"/>
        <v>0</v>
      </c>
      <c r="W52" s="72">
        <f t="shared" si="41"/>
        <v>498679</v>
      </c>
      <c r="X52" s="72">
        <f t="shared" ref="X52:AE52" si="42">SUM(X53:X53)</f>
        <v>0</v>
      </c>
      <c r="Y52" s="72">
        <f t="shared" si="42"/>
        <v>0</v>
      </c>
      <c r="Z52" s="72">
        <f t="shared" si="42"/>
        <v>0</v>
      </c>
      <c r="AA52" s="72">
        <f t="shared" si="42"/>
        <v>0</v>
      </c>
      <c r="AB52" s="72">
        <f t="shared" si="42"/>
        <v>0</v>
      </c>
      <c r="AC52" s="72">
        <f t="shared" si="42"/>
        <v>0</v>
      </c>
      <c r="AD52" s="72">
        <f t="shared" si="42"/>
        <v>0</v>
      </c>
      <c r="AE52" s="72">
        <f t="shared" si="42"/>
        <v>0</v>
      </c>
    </row>
    <row r="53" spans="1:31" s="65" customFormat="1" ht="30" customHeight="1">
      <c r="A53" s="186"/>
      <c r="B53" s="143"/>
      <c r="C53" s="143"/>
      <c r="D53" s="143"/>
      <c r="E53" s="143"/>
      <c r="F53" s="143"/>
      <c r="G53" s="139" t="s">
        <v>336</v>
      </c>
      <c r="H53" s="142"/>
      <c r="I53" s="142">
        <v>498679</v>
      </c>
      <c r="J53" s="142"/>
      <c r="K53" s="142">
        <f>H53+I53-J53</f>
        <v>498679</v>
      </c>
      <c r="L53" s="142"/>
      <c r="M53" s="142"/>
      <c r="N53" s="142">
        <f t="shared" si="17"/>
        <v>498679</v>
      </c>
      <c r="O53" s="142"/>
      <c r="P53" s="142"/>
      <c r="Q53" s="142">
        <f t="shared" si="14"/>
        <v>498679</v>
      </c>
      <c r="R53" s="142"/>
      <c r="S53" s="142"/>
      <c r="T53" s="142">
        <f t="shared" si="15"/>
        <v>498679</v>
      </c>
      <c r="U53" s="142"/>
      <c r="V53" s="142"/>
      <c r="W53" s="142">
        <f t="shared" si="16"/>
        <v>498679</v>
      </c>
      <c r="X53" s="142"/>
      <c r="Y53" s="142"/>
      <c r="Z53" s="142"/>
      <c r="AA53" s="142"/>
      <c r="AB53" s="157"/>
      <c r="AC53" s="157"/>
      <c r="AD53" s="157"/>
      <c r="AE53" s="141"/>
    </row>
    <row r="54" spans="1:31" s="64" customFormat="1" ht="15" customHeight="1">
      <c r="A54" s="183"/>
      <c r="B54" s="71"/>
      <c r="C54" s="71"/>
      <c r="D54" s="71"/>
      <c r="E54" s="71"/>
      <c r="F54" s="71"/>
      <c r="G54" s="74" t="s">
        <v>69</v>
      </c>
      <c r="H54" s="72">
        <f t="shared" ref="H54:W54" si="43">SUM(H55:H55)</f>
        <v>0</v>
      </c>
      <c r="I54" s="72">
        <f t="shared" si="43"/>
        <v>1260758</v>
      </c>
      <c r="J54" s="72">
        <f t="shared" si="43"/>
        <v>0</v>
      </c>
      <c r="K54" s="72">
        <f t="shared" si="43"/>
        <v>1260758</v>
      </c>
      <c r="L54" s="72">
        <f t="shared" si="43"/>
        <v>0</v>
      </c>
      <c r="M54" s="72">
        <f t="shared" si="43"/>
        <v>0</v>
      </c>
      <c r="N54" s="72">
        <f t="shared" si="43"/>
        <v>1260758</v>
      </c>
      <c r="O54" s="72">
        <f t="shared" si="43"/>
        <v>0</v>
      </c>
      <c r="P54" s="72">
        <f t="shared" si="43"/>
        <v>0</v>
      </c>
      <c r="Q54" s="72">
        <f t="shared" si="43"/>
        <v>1260758</v>
      </c>
      <c r="R54" s="72">
        <f t="shared" si="43"/>
        <v>0</v>
      </c>
      <c r="S54" s="72">
        <f t="shared" si="43"/>
        <v>0</v>
      </c>
      <c r="T54" s="72">
        <f t="shared" si="43"/>
        <v>1260758</v>
      </c>
      <c r="U54" s="72">
        <f t="shared" si="43"/>
        <v>0</v>
      </c>
      <c r="V54" s="72">
        <f t="shared" si="43"/>
        <v>0</v>
      </c>
      <c r="W54" s="72">
        <f t="shared" si="43"/>
        <v>1260758</v>
      </c>
      <c r="X54" s="72">
        <f t="shared" ref="X54:AE54" si="44">SUM(X55:X55)</f>
        <v>0</v>
      </c>
      <c r="Y54" s="72">
        <f t="shared" si="44"/>
        <v>0</v>
      </c>
      <c r="Z54" s="72">
        <f t="shared" si="44"/>
        <v>0</v>
      </c>
      <c r="AA54" s="72">
        <f t="shared" si="44"/>
        <v>0</v>
      </c>
      <c r="AB54" s="72">
        <f t="shared" si="44"/>
        <v>0</v>
      </c>
      <c r="AC54" s="72">
        <f t="shared" si="44"/>
        <v>0</v>
      </c>
      <c r="AD54" s="72">
        <f t="shared" si="44"/>
        <v>0</v>
      </c>
      <c r="AE54" s="72">
        <f t="shared" si="44"/>
        <v>0</v>
      </c>
    </row>
    <row r="55" spans="1:31" s="65" customFormat="1" ht="38.25" customHeight="1">
      <c r="A55" s="186"/>
      <c r="B55" s="143"/>
      <c r="C55" s="143"/>
      <c r="D55" s="143"/>
      <c r="E55" s="143"/>
      <c r="F55" s="143"/>
      <c r="G55" s="143" t="s">
        <v>249</v>
      </c>
      <c r="H55" s="142"/>
      <c r="I55" s="142">
        <v>1260758</v>
      </c>
      <c r="J55" s="142"/>
      <c r="K55" s="142">
        <f t="shared" ref="K55:K57" si="45">H55+I55-J55</f>
        <v>1260758</v>
      </c>
      <c r="L55" s="142"/>
      <c r="M55" s="142"/>
      <c r="N55" s="142">
        <f t="shared" si="17"/>
        <v>1260758</v>
      </c>
      <c r="O55" s="142"/>
      <c r="P55" s="142"/>
      <c r="Q55" s="142">
        <f t="shared" si="14"/>
        <v>1260758</v>
      </c>
      <c r="R55" s="142"/>
      <c r="S55" s="142"/>
      <c r="T55" s="142">
        <f t="shared" si="15"/>
        <v>1260758</v>
      </c>
      <c r="U55" s="142"/>
      <c r="V55" s="142"/>
      <c r="W55" s="142">
        <f t="shared" si="16"/>
        <v>1260758</v>
      </c>
      <c r="X55" s="142"/>
      <c r="Y55" s="142"/>
      <c r="Z55" s="142"/>
      <c r="AA55" s="142"/>
      <c r="AB55" s="157"/>
      <c r="AC55" s="157"/>
      <c r="AD55" s="157"/>
      <c r="AE55" s="141"/>
    </row>
    <row r="56" spans="1:31" s="64" customFormat="1" ht="15" customHeight="1">
      <c r="A56" s="183"/>
      <c r="B56" s="71"/>
      <c r="C56" s="71"/>
      <c r="D56" s="71"/>
      <c r="E56" s="71"/>
      <c r="F56" s="71"/>
      <c r="G56" s="78" t="s">
        <v>77</v>
      </c>
      <c r="H56" s="72">
        <f>H57</f>
        <v>0</v>
      </c>
      <c r="I56" s="72">
        <f t="shared" ref="I56:AE56" si="46">I57</f>
        <v>1214832</v>
      </c>
      <c r="J56" s="72">
        <f t="shared" si="46"/>
        <v>0</v>
      </c>
      <c r="K56" s="72">
        <f t="shared" si="46"/>
        <v>1214832</v>
      </c>
      <c r="L56" s="72">
        <f t="shared" si="46"/>
        <v>0</v>
      </c>
      <c r="M56" s="72">
        <f t="shared" si="46"/>
        <v>0</v>
      </c>
      <c r="N56" s="72">
        <f t="shared" si="46"/>
        <v>1214832</v>
      </c>
      <c r="O56" s="72">
        <f t="shared" si="46"/>
        <v>0</v>
      </c>
      <c r="P56" s="72">
        <f t="shared" si="46"/>
        <v>0</v>
      </c>
      <c r="Q56" s="72">
        <f t="shared" si="46"/>
        <v>1214832</v>
      </c>
      <c r="R56" s="72">
        <f t="shared" si="46"/>
        <v>0</v>
      </c>
      <c r="S56" s="72">
        <f t="shared" si="46"/>
        <v>0</v>
      </c>
      <c r="T56" s="72">
        <f t="shared" si="46"/>
        <v>1214832</v>
      </c>
      <c r="U56" s="72">
        <f t="shared" si="46"/>
        <v>0</v>
      </c>
      <c r="V56" s="72">
        <f t="shared" si="46"/>
        <v>0</v>
      </c>
      <c r="W56" s="72">
        <f t="shared" si="46"/>
        <v>1214832</v>
      </c>
      <c r="X56" s="72">
        <f t="shared" si="46"/>
        <v>0</v>
      </c>
      <c r="Y56" s="72">
        <f t="shared" si="46"/>
        <v>0</v>
      </c>
      <c r="Z56" s="72">
        <f t="shared" si="46"/>
        <v>0</v>
      </c>
      <c r="AA56" s="72">
        <f t="shared" si="46"/>
        <v>0</v>
      </c>
      <c r="AB56" s="72">
        <f t="shared" si="46"/>
        <v>0</v>
      </c>
      <c r="AC56" s="72">
        <f t="shared" si="46"/>
        <v>0</v>
      </c>
      <c r="AD56" s="72">
        <f t="shared" si="46"/>
        <v>0</v>
      </c>
      <c r="AE56" s="72">
        <f t="shared" si="46"/>
        <v>0</v>
      </c>
    </row>
    <row r="57" spans="1:31" s="65" customFormat="1" ht="38.25" customHeight="1">
      <c r="A57" s="186"/>
      <c r="B57" s="143"/>
      <c r="C57" s="143"/>
      <c r="D57" s="143"/>
      <c r="E57" s="143"/>
      <c r="F57" s="143"/>
      <c r="G57" s="143" t="s">
        <v>251</v>
      </c>
      <c r="H57" s="142"/>
      <c r="I57" s="142">
        <v>1214832</v>
      </c>
      <c r="J57" s="142"/>
      <c r="K57" s="142">
        <f t="shared" si="45"/>
        <v>1214832</v>
      </c>
      <c r="L57" s="142"/>
      <c r="M57" s="142"/>
      <c r="N57" s="142">
        <f t="shared" si="17"/>
        <v>1214832</v>
      </c>
      <c r="O57" s="142"/>
      <c r="P57" s="142"/>
      <c r="Q57" s="142">
        <f t="shared" si="14"/>
        <v>1214832</v>
      </c>
      <c r="R57" s="142"/>
      <c r="S57" s="142"/>
      <c r="T57" s="142">
        <f t="shared" si="15"/>
        <v>1214832</v>
      </c>
      <c r="U57" s="142"/>
      <c r="V57" s="142"/>
      <c r="W57" s="142">
        <f t="shared" si="16"/>
        <v>1214832</v>
      </c>
      <c r="X57" s="142"/>
      <c r="Y57" s="142"/>
      <c r="Z57" s="142"/>
      <c r="AA57" s="142"/>
      <c r="AB57" s="157"/>
      <c r="AC57" s="157"/>
      <c r="AD57" s="157"/>
      <c r="AE57" s="141"/>
    </row>
    <row r="58" spans="1:31" s="64" customFormat="1" ht="15" customHeight="1">
      <c r="A58" s="183"/>
      <c r="B58" s="71"/>
      <c r="C58" s="71"/>
      <c r="D58" s="71"/>
      <c r="E58" s="71"/>
      <c r="F58" s="71"/>
      <c r="G58" s="71" t="s">
        <v>109</v>
      </c>
      <c r="H58" s="72"/>
      <c r="I58" s="72">
        <f t="shared" ref="I58:J58" si="47">SUM(I59:I59)</f>
        <v>1485436</v>
      </c>
      <c r="J58" s="72">
        <f t="shared" si="47"/>
        <v>0</v>
      </c>
      <c r="K58" s="72">
        <f>SUM(K59:K59)</f>
        <v>1485436</v>
      </c>
      <c r="L58" s="72">
        <f t="shared" ref="L58:AE58" si="48">SUM(L59:L59)</f>
        <v>0</v>
      </c>
      <c r="M58" s="72">
        <f t="shared" si="48"/>
        <v>0</v>
      </c>
      <c r="N58" s="72">
        <f t="shared" si="48"/>
        <v>1485436</v>
      </c>
      <c r="O58" s="72">
        <f t="shared" si="48"/>
        <v>0</v>
      </c>
      <c r="P58" s="72">
        <f t="shared" si="48"/>
        <v>0</v>
      </c>
      <c r="Q58" s="72">
        <f t="shared" si="48"/>
        <v>1485436</v>
      </c>
      <c r="R58" s="72">
        <f t="shared" ref="R58:T58" si="49">SUM(R59:R59)</f>
        <v>0</v>
      </c>
      <c r="S58" s="72">
        <f t="shared" si="49"/>
        <v>0</v>
      </c>
      <c r="T58" s="72">
        <f t="shared" si="49"/>
        <v>1485436</v>
      </c>
      <c r="U58" s="72">
        <f t="shared" ref="U58:W58" si="50">SUM(U59:U59)</f>
        <v>0</v>
      </c>
      <c r="V58" s="72">
        <f t="shared" si="50"/>
        <v>0</v>
      </c>
      <c r="W58" s="72">
        <f t="shared" si="50"/>
        <v>1485436</v>
      </c>
      <c r="X58" s="72">
        <f t="shared" si="48"/>
        <v>0</v>
      </c>
      <c r="Y58" s="72">
        <f t="shared" si="48"/>
        <v>0</v>
      </c>
      <c r="Z58" s="72">
        <f t="shared" si="48"/>
        <v>0</v>
      </c>
      <c r="AA58" s="72">
        <f t="shared" si="48"/>
        <v>0</v>
      </c>
      <c r="AB58" s="72">
        <f t="shared" si="48"/>
        <v>0</v>
      </c>
      <c r="AC58" s="72">
        <f t="shared" si="48"/>
        <v>0</v>
      </c>
      <c r="AD58" s="72">
        <f t="shared" si="48"/>
        <v>0</v>
      </c>
      <c r="AE58" s="72">
        <f t="shared" si="48"/>
        <v>0</v>
      </c>
    </row>
    <row r="59" spans="1:31" s="65" customFormat="1" ht="27.75" customHeight="1">
      <c r="A59" s="186"/>
      <c r="B59" s="143"/>
      <c r="C59" s="143"/>
      <c r="D59" s="143"/>
      <c r="E59" s="143"/>
      <c r="F59" s="143"/>
      <c r="G59" s="143" t="s">
        <v>219</v>
      </c>
      <c r="H59" s="142"/>
      <c r="I59" s="142">
        <v>1485436</v>
      </c>
      <c r="J59" s="142"/>
      <c r="K59" s="142">
        <f>H59+I59-J59</f>
        <v>1485436</v>
      </c>
      <c r="L59" s="142"/>
      <c r="M59" s="142"/>
      <c r="N59" s="142">
        <f t="shared" si="17"/>
        <v>1485436</v>
      </c>
      <c r="O59" s="142"/>
      <c r="P59" s="142"/>
      <c r="Q59" s="142">
        <f t="shared" si="14"/>
        <v>1485436</v>
      </c>
      <c r="R59" s="142"/>
      <c r="S59" s="142"/>
      <c r="T59" s="142">
        <f t="shared" si="15"/>
        <v>1485436</v>
      </c>
      <c r="U59" s="142"/>
      <c r="V59" s="142"/>
      <c r="W59" s="142">
        <f t="shared" si="16"/>
        <v>1485436</v>
      </c>
      <c r="X59" s="142"/>
      <c r="Y59" s="142"/>
      <c r="Z59" s="142"/>
      <c r="AA59" s="142"/>
      <c r="AB59" s="157"/>
      <c r="AC59" s="157"/>
      <c r="AD59" s="157"/>
      <c r="AE59" s="141"/>
    </row>
    <row r="60" spans="1:31" s="125" customFormat="1" ht="21" customHeight="1">
      <c r="A60" s="182"/>
      <c r="B60" s="122"/>
      <c r="C60" s="122"/>
      <c r="D60" s="122"/>
      <c r="E60" s="123"/>
      <c r="F60" s="123"/>
      <c r="G60" s="124" t="s">
        <v>220</v>
      </c>
      <c r="H60" s="126">
        <f>H61+H63+H65</f>
        <v>0</v>
      </c>
      <c r="I60" s="126">
        <f t="shared" ref="I60:AE60" si="51">I61+I63+I65</f>
        <v>50887</v>
      </c>
      <c r="J60" s="126">
        <f t="shared" si="51"/>
        <v>0</v>
      </c>
      <c r="K60" s="126">
        <f t="shared" si="51"/>
        <v>50887</v>
      </c>
      <c r="L60" s="126">
        <f t="shared" si="51"/>
        <v>0</v>
      </c>
      <c r="M60" s="126">
        <f t="shared" si="51"/>
        <v>0</v>
      </c>
      <c r="N60" s="126">
        <f t="shared" si="51"/>
        <v>50887</v>
      </c>
      <c r="O60" s="126">
        <f t="shared" ref="O60:W60" si="52">O61+O63+O65+O67+O69+O71</f>
        <v>41915</v>
      </c>
      <c r="P60" s="126">
        <f t="shared" si="52"/>
        <v>0</v>
      </c>
      <c r="Q60" s="126">
        <f t="shared" si="52"/>
        <v>92802</v>
      </c>
      <c r="R60" s="126">
        <f t="shared" si="52"/>
        <v>0</v>
      </c>
      <c r="S60" s="126">
        <f t="shared" si="52"/>
        <v>0</v>
      </c>
      <c r="T60" s="126">
        <f t="shared" si="52"/>
        <v>92802</v>
      </c>
      <c r="U60" s="126">
        <f t="shared" si="52"/>
        <v>0</v>
      </c>
      <c r="V60" s="126">
        <f t="shared" si="52"/>
        <v>0</v>
      </c>
      <c r="W60" s="126">
        <f t="shared" si="52"/>
        <v>92802</v>
      </c>
      <c r="X60" s="126">
        <f t="shared" si="51"/>
        <v>0</v>
      </c>
      <c r="Y60" s="126">
        <f t="shared" si="51"/>
        <v>0</v>
      </c>
      <c r="Z60" s="126">
        <f t="shared" si="51"/>
        <v>0</v>
      </c>
      <c r="AA60" s="126">
        <f t="shared" si="51"/>
        <v>0</v>
      </c>
      <c r="AB60" s="126">
        <f t="shared" si="51"/>
        <v>0</v>
      </c>
      <c r="AC60" s="126">
        <f t="shared" si="51"/>
        <v>0</v>
      </c>
      <c r="AD60" s="126">
        <f t="shared" si="51"/>
        <v>0</v>
      </c>
      <c r="AE60" s="126">
        <f t="shared" si="51"/>
        <v>0</v>
      </c>
    </row>
    <row r="61" spans="1:31" s="64" customFormat="1" ht="15" customHeight="1">
      <c r="A61" s="183"/>
      <c r="B61" s="71"/>
      <c r="C61" s="71"/>
      <c r="D61" s="71"/>
      <c r="E61" s="71"/>
      <c r="F61" s="71"/>
      <c r="G61" s="73" t="s">
        <v>74</v>
      </c>
      <c r="H61" s="72"/>
      <c r="I61" s="72">
        <f t="shared" ref="I61:W61" si="53">I62</f>
        <v>39082</v>
      </c>
      <c r="J61" s="72">
        <f t="shared" si="53"/>
        <v>0</v>
      </c>
      <c r="K61" s="72">
        <f t="shared" si="53"/>
        <v>39082</v>
      </c>
      <c r="L61" s="72">
        <f t="shared" si="53"/>
        <v>0</v>
      </c>
      <c r="M61" s="72">
        <f t="shared" si="53"/>
        <v>0</v>
      </c>
      <c r="N61" s="72">
        <f t="shared" si="53"/>
        <v>39082</v>
      </c>
      <c r="O61" s="72">
        <f t="shared" si="53"/>
        <v>0</v>
      </c>
      <c r="P61" s="72">
        <f t="shared" si="53"/>
        <v>0</v>
      </c>
      <c r="Q61" s="72">
        <f t="shared" si="53"/>
        <v>39082</v>
      </c>
      <c r="R61" s="72">
        <f t="shared" si="53"/>
        <v>0</v>
      </c>
      <c r="S61" s="72">
        <f t="shared" si="53"/>
        <v>0</v>
      </c>
      <c r="T61" s="72">
        <f t="shared" si="53"/>
        <v>39082</v>
      </c>
      <c r="U61" s="72">
        <f t="shared" si="53"/>
        <v>0</v>
      </c>
      <c r="V61" s="72">
        <f t="shared" si="53"/>
        <v>0</v>
      </c>
      <c r="W61" s="72">
        <f t="shared" si="53"/>
        <v>39082</v>
      </c>
      <c r="X61" s="72"/>
      <c r="Y61" s="72"/>
      <c r="Z61" s="72"/>
      <c r="AA61" s="72"/>
      <c r="AB61" s="72"/>
      <c r="AC61" s="72"/>
      <c r="AD61" s="72"/>
      <c r="AE61" s="72"/>
    </row>
    <row r="62" spans="1:31" s="80" customFormat="1" ht="21.75" customHeight="1">
      <c r="A62" s="10"/>
      <c r="B62" s="7"/>
      <c r="C62" s="19"/>
      <c r="D62" s="19"/>
      <c r="E62" s="19"/>
      <c r="F62" s="19"/>
      <c r="G62" s="39" t="s">
        <v>286</v>
      </c>
      <c r="H62" s="142"/>
      <c r="I62" s="142">
        <v>39082</v>
      </c>
      <c r="J62" s="142"/>
      <c r="K62" s="142">
        <f t="shared" ref="K62:K66" si="54">F62+I62-J62</f>
        <v>39082</v>
      </c>
      <c r="L62" s="142"/>
      <c r="M62" s="142"/>
      <c r="N62" s="142">
        <f t="shared" si="17"/>
        <v>39082</v>
      </c>
      <c r="O62" s="142"/>
      <c r="P62" s="142"/>
      <c r="Q62" s="142">
        <f t="shared" si="14"/>
        <v>39082</v>
      </c>
      <c r="R62" s="142"/>
      <c r="S62" s="142"/>
      <c r="T62" s="142">
        <f t="shared" si="15"/>
        <v>39082</v>
      </c>
      <c r="U62" s="142"/>
      <c r="V62" s="142"/>
      <c r="W62" s="142">
        <f t="shared" si="16"/>
        <v>39082</v>
      </c>
      <c r="X62" s="142"/>
      <c r="Y62" s="142"/>
      <c r="Z62" s="142"/>
      <c r="AA62" s="142"/>
      <c r="AB62" s="149"/>
      <c r="AC62" s="149"/>
      <c r="AD62" s="149"/>
      <c r="AE62" s="142"/>
    </row>
    <row r="63" spans="1:31" s="64" customFormat="1" ht="15" customHeight="1">
      <c r="A63" s="183"/>
      <c r="B63" s="71"/>
      <c r="C63" s="71"/>
      <c r="D63" s="71"/>
      <c r="E63" s="71"/>
      <c r="F63" s="71"/>
      <c r="G63" s="74" t="s">
        <v>66</v>
      </c>
      <c r="H63" s="72">
        <f>H64</f>
        <v>0</v>
      </c>
      <c r="I63" s="72">
        <f t="shared" ref="I63:AE63" si="55">I64</f>
        <v>9000</v>
      </c>
      <c r="J63" s="72">
        <f t="shared" si="55"/>
        <v>0</v>
      </c>
      <c r="K63" s="72">
        <f t="shared" si="55"/>
        <v>9000</v>
      </c>
      <c r="L63" s="72">
        <f t="shared" si="55"/>
        <v>0</v>
      </c>
      <c r="M63" s="72">
        <f t="shared" si="55"/>
        <v>0</v>
      </c>
      <c r="N63" s="72">
        <f t="shared" si="55"/>
        <v>9000</v>
      </c>
      <c r="O63" s="72">
        <f t="shared" si="55"/>
        <v>0</v>
      </c>
      <c r="P63" s="72">
        <f t="shared" si="55"/>
        <v>0</v>
      </c>
      <c r="Q63" s="72">
        <f t="shared" si="55"/>
        <v>9000</v>
      </c>
      <c r="R63" s="72">
        <f t="shared" si="55"/>
        <v>0</v>
      </c>
      <c r="S63" s="72">
        <f t="shared" si="55"/>
        <v>0</v>
      </c>
      <c r="T63" s="72">
        <f t="shared" si="55"/>
        <v>9000</v>
      </c>
      <c r="U63" s="72">
        <f t="shared" si="55"/>
        <v>0</v>
      </c>
      <c r="V63" s="72">
        <f t="shared" si="55"/>
        <v>0</v>
      </c>
      <c r="W63" s="72">
        <f t="shared" si="55"/>
        <v>9000</v>
      </c>
      <c r="X63" s="72">
        <f t="shared" si="55"/>
        <v>0</v>
      </c>
      <c r="Y63" s="72">
        <f t="shared" si="55"/>
        <v>0</v>
      </c>
      <c r="Z63" s="72">
        <f t="shared" si="55"/>
        <v>0</v>
      </c>
      <c r="AA63" s="72">
        <f t="shared" si="55"/>
        <v>0</v>
      </c>
      <c r="AB63" s="72">
        <f t="shared" si="55"/>
        <v>0</v>
      </c>
      <c r="AC63" s="72">
        <f t="shared" si="55"/>
        <v>0</v>
      </c>
      <c r="AD63" s="72">
        <f t="shared" si="55"/>
        <v>0</v>
      </c>
      <c r="AE63" s="72">
        <f t="shared" si="55"/>
        <v>0</v>
      </c>
    </row>
    <row r="64" spans="1:31" s="80" customFormat="1" ht="32.25" customHeight="1">
      <c r="A64" s="10"/>
      <c r="B64" s="7"/>
      <c r="C64" s="19"/>
      <c r="D64" s="19"/>
      <c r="E64" s="19"/>
      <c r="F64" s="19"/>
      <c r="G64" s="39" t="s">
        <v>305</v>
      </c>
      <c r="H64" s="142"/>
      <c r="I64" s="142">
        <v>9000</v>
      </c>
      <c r="J64" s="142"/>
      <c r="K64" s="142">
        <f t="shared" si="54"/>
        <v>9000</v>
      </c>
      <c r="L64" s="142"/>
      <c r="M64" s="142"/>
      <c r="N64" s="142">
        <f t="shared" si="17"/>
        <v>9000</v>
      </c>
      <c r="O64" s="142"/>
      <c r="P64" s="142"/>
      <c r="Q64" s="142">
        <f t="shared" si="14"/>
        <v>9000</v>
      </c>
      <c r="R64" s="142"/>
      <c r="S64" s="142"/>
      <c r="T64" s="142">
        <f t="shared" si="15"/>
        <v>9000</v>
      </c>
      <c r="U64" s="142"/>
      <c r="V64" s="142"/>
      <c r="W64" s="142">
        <f t="shared" si="16"/>
        <v>9000</v>
      </c>
      <c r="X64" s="142"/>
      <c r="Y64" s="142"/>
      <c r="Z64" s="142"/>
      <c r="AA64" s="142"/>
      <c r="AB64" s="149"/>
      <c r="AC64" s="149"/>
      <c r="AD64" s="149"/>
      <c r="AE64" s="142"/>
    </row>
    <row r="65" spans="1:31" s="64" customFormat="1" ht="15" customHeight="1">
      <c r="A65" s="183"/>
      <c r="B65" s="71"/>
      <c r="C65" s="71"/>
      <c r="D65" s="71"/>
      <c r="E65" s="71"/>
      <c r="F65" s="71"/>
      <c r="G65" s="78" t="s">
        <v>77</v>
      </c>
      <c r="H65" s="72"/>
      <c r="I65" s="72">
        <f>SUM(I66:I66)</f>
        <v>2805</v>
      </c>
      <c r="J65" s="72">
        <f>SUM(J66:J66)</f>
        <v>0</v>
      </c>
      <c r="K65" s="72">
        <f>SUM(K66:K66)</f>
        <v>2805</v>
      </c>
      <c r="L65" s="72">
        <f t="shared" ref="L65:W65" si="56">SUM(L66:L66)</f>
        <v>0</v>
      </c>
      <c r="M65" s="72">
        <f t="shared" si="56"/>
        <v>0</v>
      </c>
      <c r="N65" s="72">
        <f t="shared" si="56"/>
        <v>2805</v>
      </c>
      <c r="O65" s="72">
        <f t="shared" si="56"/>
        <v>0</v>
      </c>
      <c r="P65" s="72">
        <f t="shared" si="56"/>
        <v>0</v>
      </c>
      <c r="Q65" s="72">
        <f t="shared" si="56"/>
        <v>2805</v>
      </c>
      <c r="R65" s="72">
        <f t="shared" si="56"/>
        <v>0</v>
      </c>
      <c r="S65" s="72">
        <f t="shared" si="56"/>
        <v>0</v>
      </c>
      <c r="T65" s="72">
        <f t="shared" si="56"/>
        <v>2805</v>
      </c>
      <c r="U65" s="72">
        <f t="shared" si="56"/>
        <v>0</v>
      </c>
      <c r="V65" s="72">
        <f t="shared" si="56"/>
        <v>0</v>
      </c>
      <c r="W65" s="72">
        <f t="shared" si="56"/>
        <v>2805</v>
      </c>
      <c r="X65" s="72"/>
      <c r="Y65" s="72"/>
      <c r="Z65" s="72"/>
      <c r="AA65" s="72"/>
      <c r="AB65" s="72"/>
      <c r="AC65" s="72"/>
      <c r="AD65" s="72"/>
      <c r="AE65" s="72"/>
    </row>
    <row r="66" spans="1:31" s="80" customFormat="1" ht="38.25" customHeight="1">
      <c r="A66" s="10"/>
      <c r="B66" s="7"/>
      <c r="C66" s="19"/>
      <c r="D66" s="19"/>
      <c r="E66" s="19"/>
      <c r="F66" s="19"/>
      <c r="G66" s="39" t="s">
        <v>287</v>
      </c>
      <c r="H66" s="142"/>
      <c r="I66" s="142">
        <v>2805</v>
      </c>
      <c r="J66" s="142"/>
      <c r="K66" s="142">
        <f t="shared" si="54"/>
        <v>2805</v>
      </c>
      <c r="L66" s="142"/>
      <c r="M66" s="142"/>
      <c r="N66" s="142">
        <f t="shared" si="17"/>
        <v>2805</v>
      </c>
      <c r="O66" s="142"/>
      <c r="P66" s="142"/>
      <c r="Q66" s="142">
        <f>N66+O66-P66</f>
        <v>2805</v>
      </c>
      <c r="R66" s="142"/>
      <c r="S66" s="142"/>
      <c r="T66" s="142">
        <f t="shared" si="15"/>
        <v>2805</v>
      </c>
      <c r="U66" s="142"/>
      <c r="V66" s="142"/>
      <c r="W66" s="142">
        <f t="shared" si="16"/>
        <v>2805</v>
      </c>
      <c r="X66" s="142"/>
      <c r="Y66" s="142"/>
      <c r="Z66" s="142"/>
      <c r="AA66" s="142"/>
      <c r="AB66" s="149"/>
      <c r="AC66" s="149"/>
      <c r="AD66" s="149"/>
      <c r="AE66" s="142"/>
    </row>
    <row r="67" spans="1:31" s="64" customFormat="1" ht="15" customHeight="1">
      <c r="A67" s="183"/>
      <c r="B67" s="71"/>
      <c r="C67" s="71"/>
      <c r="D67" s="71"/>
      <c r="E67" s="71"/>
      <c r="F67" s="71"/>
      <c r="G67" s="78" t="s">
        <v>70</v>
      </c>
      <c r="H67" s="72"/>
      <c r="I67" s="72"/>
      <c r="J67" s="72"/>
      <c r="K67" s="72"/>
      <c r="L67" s="72"/>
      <c r="M67" s="72"/>
      <c r="N67" s="72"/>
      <c r="O67" s="72">
        <f t="shared" ref="O67:W67" si="57">O68</f>
        <v>6621</v>
      </c>
      <c r="P67" s="72">
        <f t="shared" si="57"/>
        <v>0</v>
      </c>
      <c r="Q67" s="72">
        <f t="shared" si="57"/>
        <v>6621</v>
      </c>
      <c r="R67" s="72">
        <f t="shared" si="57"/>
        <v>0</v>
      </c>
      <c r="S67" s="72">
        <f t="shared" si="57"/>
        <v>0</v>
      </c>
      <c r="T67" s="72">
        <f t="shared" si="57"/>
        <v>6621</v>
      </c>
      <c r="U67" s="72">
        <f t="shared" si="57"/>
        <v>0</v>
      </c>
      <c r="V67" s="72">
        <f t="shared" si="57"/>
        <v>0</v>
      </c>
      <c r="W67" s="72">
        <f t="shared" si="57"/>
        <v>6621</v>
      </c>
      <c r="X67" s="72"/>
      <c r="Y67" s="72"/>
      <c r="Z67" s="72"/>
      <c r="AA67" s="72"/>
      <c r="AB67" s="72"/>
      <c r="AC67" s="72"/>
      <c r="AD67" s="72"/>
      <c r="AE67" s="72"/>
    </row>
    <row r="68" spans="1:31" s="80" customFormat="1" ht="38.25" customHeight="1">
      <c r="A68" s="10"/>
      <c r="B68" s="7"/>
      <c r="C68" s="19"/>
      <c r="D68" s="19"/>
      <c r="E68" s="19"/>
      <c r="F68" s="19"/>
      <c r="G68" s="39" t="s">
        <v>374</v>
      </c>
      <c r="H68" s="149"/>
      <c r="I68" s="149"/>
      <c r="J68" s="149"/>
      <c r="K68" s="149"/>
      <c r="L68" s="149"/>
      <c r="M68" s="149"/>
      <c r="N68" s="142"/>
      <c r="O68" s="142">
        <v>6621</v>
      </c>
      <c r="P68" s="142"/>
      <c r="Q68" s="142">
        <f>N68+O68-P68</f>
        <v>6621</v>
      </c>
      <c r="R68" s="142"/>
      <c r="S68" s="142"/>
      <c r="T68" s="142">
        <f t="shared" si="15"/>
        <v>6621</v>
      </c>
      <c r="U68" s="142"/>
      <c r="V68" s="142"/>
      <c r="W68" s="142">
        <f t="shared" si="16"/>
        <v>6621</v>
      </c>
      <c r="X68" s="142"/>
      <c r="Y68" s="142"/>
      <c r="Z68" s="142"/>
      <c r="AA68" s="142"/>
      <c r="AB68" s="142"/>
      <c r="AC68" s="142"/>
      <c r="AD68" s="142"/>
      <c r="AE68" s="142"/>
    </row>
    <row r="69" spans="1:31" s="64" customFormat="1" ht="15" customHeight="1">
      <c r="A69" s="183"/>
      <c r="B69" s="71"/>
      <c r="C69" s="71"/>
      <c r="D69" s="71"/>
      <c r="E69" s="71"/>
      <c r="F69" s="71"/>
      <c r="G69" s="73" t="s">
        <v>109</v>
      </c>
      <c r="H69" s="72"/>
      <c r="I69" s="72"/>
      <c r="J69" s="72"/>
      <c r="K69" s="72"/>
      <c r="L69" s="72"/>
      <c r="M69" s="72"/>
      <c r="N69" s="72">
        <f>N70</f>
        <v>0</v>
      </c>
      <c r="O69" s="72">
        <f t="shared" ref="O69:W69" si="58">O70</f>
        <v>10992</v>
      </c>
      <c r="P69" s="72">
        <f t="shared" si="58"/>
        <v>0</v>
      </c>
      <c r="Q69" s="72">
        <f t="shared" si="58"/>
        <v>10992</v>
      </c>
      <c r="R69" s="72">
        <f t="shared" si="58"/>
        <v>0</v>
      </c>
      <c r="S69" s="72">
        <f t="shared" si="58"/>
        <v>0</v>
      </c>
      <c r="T69" s="72">
        <f t="shared" si="58"/>
        <v>10992</v>
      </c>
      <c r="U69" s="72">
        <f t="shared" si="58"/>
        <v>0</v>
      </c>
      <c r="V69" s="72">
        <f t="shared" si="58"/>
        <v>0</v>
      </c>
      <c r="W69" s="72">
        <f t="shared" si="58"/>
        <v>10992</v>
      </c>
      <c r="X69" s="72"/>
      <c r="Y69" s="72"/>
      <c r="Z69" s="72"/>
      <c r="AA69" s="72"/>
      <c r="AB69" s="72"/>
      <c r="AC69" s="72"/>
      <c r="AD69" s="72"/>
      <c r="AE69" s="72"/>
    </row>
    <row r="70" spans="1:31" s="80" customFormat="1" ht="38.25" customHeight="1">
      <c r="A70" s="10"/>
      <c r="B70" s="7"/>
      <c r="C70" s="19"/>
      <c r="D70" s="19"/>
      <c r="E70" s="19"/>
      <c r="F70" s="19"/>
      <c r="G70" s="39" t="s">
        <v>375</v>
      </c>
      <c r="H70" s="149"/>
      <c r="I70" s="149"/>
      <c r="J70" s="149"/>
      <c r="K70" s="149"/>
      <c r="L70" s="149"/>
      <c r="M70" s="149"/>
      <c r="N70" s="142"/>
      <c r="O70" s="142">
        <v>10992</v>
      </c>
      <c r="P70" s="142"/>
      <c r="Q70" s="142">
        <f>N70+O70-P70</f>
        <v>10992</v>
      </c>
      <c r="R70" s="142"/>
      <c r="S70" s="142"/>
      <c r="T70" s="142">
        <f t="shared" si="15"/>
        <v>10992</v>
      </c>
      <c r="U70" s="142"/>
      <c r="V70" s="142"/>
      <c r="W70" s="142">
        <f t="shared" si="16"/>
        <v>10992</v>
      </c>
      <c r="X70" s="142"/>
      <c r="Y70" s="142"/>
      <c r="Z70" s="142"/>
      <c r="AA70" s="142"/>
      <c r="AB70" s="142"/>
      <c r="AC70" s="142"/>
      <c r="AD70" s="142"/>
      <c r="AE70" s="142"/>
    </row>
    <row r="71" spans="1:31" s="64" customFormat="1" ht="15" customHeight="1">
      <c r="A71" s="183"/>
      <c r="B71" s="71"/>
      <c r="C71" s="71"/>
      <c r="D71" s="71"/>
      <c r="E71" s="71"/>
      <c r="F71" s="71"/>
      <c r="G71" s="73" t="s">
        <v>285</v>
      </c>
      <c r="H71" s="72"/>
      <c r="I71" s="72"/>
      <c r="J71" s="72"/>
      <c r="K71" s="72"/>
      <c r="L71" s="72"/>
      <c r="M71" s="72"/>
      <c r="N71" s="72">
        <f>N72</f>
        <v>0</v>
      </c>
      <c r="O71" s="72">
        <f t="shared" ref="O71:W71" si="59">O72</f>
        <v>24302</v>
      </c>
      <c r="P71" s="72">
        <f t="shared" si="59"/>
        <v>0</v>
      </c>
      <c r="Q71" s="72">
        <f t="shared" si="59"/>
        <v>24302</v>
      </c>
      <c r="R71" s="72">
        <f t="shared" si="59"/>
        <v>0</v>
      </c>
      <c r="S71" s="72">
        <f t="shared" si="59"/>
        <v>0</v>
      </c>
      <c r="T71" s="72">
        <f t="shared" si="59"/>
        <v>24302</v>
      </c>
      <c r="U71" s="72">
        <f t="shared" si="59"/>
        <v>0</v>
      </c>
      <c r="V71" s="72">
        <f t="shared" si="59"/>
        <v>0</v>
      </c>
      <c r="W71" s="72">
        <f t="shared" si="59"/>
        <v>24302</v>
      </c>
      <c r="X71" s="72"/>
      <c r="Y71" s="72"/>
      <c r="Z71" s="72"/>
      <c r="AA71" s="72"/>
      <c r="AB71" s="72"/>
      <c r="AC71" s="72"/>
      <c r="AD71" s="72"/>
      <c r="AE71" s="72"/>
    </row>
    <row r="72" spans="1:31" s="80" customFormat="1" ht="38.25" customHeight="1">
      <c r="A72" s="10"/>
      <c r="B72" s="7"/>
      <c r="C72" s="19"/>
      <c r="D72" s="19"/>
      <c r="E72" s="19"/>
      <c r="F72" s="19"/>
      <c r="G72" s="39" t="s">
        <v>376</v>
      </c>
      <c r="H72" s="149"/>
      <c r="I72" s="149"/>
      <c r="J72" s="149"/>
      <c r="K72" s="149"/>
      <c r="L72" s="149"/>
      <c r="M72" s="149"/>
      <c r="N72" s="142"/>
      <c r="O72" s="142">
        <v>24302</v>
      </c>
      <c r="P72" s="142"/>
      <c r="Q72" s="142">
        <f>N72+O72-P72</f>
        <v>24302</v>
      </c>
      <c r="R72" s="142"/>
      <c r="S72" s="142"/>
      <c r="T72" s="142">
        <f t="shared" si="15"/>
        <v>24302</v>
      </c>
      <c r="U72" s="142"/>
      <c r="V72" s="142"/>
      <c r="W72" s="142">
        <f t="shared" si="16"/>
        <v>24302</v>
      </c>
      <c r="X72" s="142"/>
      <c r="Y72" s="142"/>
      <c r="Z72" s="142"/>
      <c r="AA72" s="142"/>
      <c r="AB72" s="142"/>
      <c r="AC72" s="142"/>
      <c r="AD72" s="142"/>
      <c r="AE72" s="142"/>
    </row>
    <row r="73" spans="1:31" s="108" customFormat="1" ht="19.5" customHeight="1">
      <c r="A73" s="181"/>
      <c r="B73" s="101"/>
      <c r="C73" s="101"/>
      <c r="D73" s="101"/>
      <c r="E73" s="102"/>
      <c r="F73" s="102"/>
      <c r="G73" s="104" t="s">
        <v>64</v>
      </c>
      <c r="H73" s="95"/>
      <c r="I73" s="95"/>
      <c r="J73" s="95"/>
      <c r="K73" s="95">
        <f t="shared" ref="K73" si="60">H73+I73-J73</f>
        <v>0</v>
      </c>
      <c r="L73" s="95"/>
      <c r="M73" s="95"/>
      <c r="N73" s="142">
        <f t="shared" si="17"/>
        <v>0</v>
      </c>
      <c r="O73" s="142"/>
      <c r="P73" s="142"/>
      <c r="Q73" s="142">
        <f t="shared" si="14"/>
        <v>0</v>
      </c>
      <c r="R73" s="142"/>
      <c r="S73" s="142"/>
      <c r="T73" s="142">
        <f t="shared" si="15"/>
        <v>0</v>
      </c>
      <c r="U73" s="142"/>
      <c r="V73" s="142"/>
      <c r="W73" s="142">
        <f t="shared" si="16"/>
        <v>0</v>
      </c>
      <c r="X73" s="95"/>
      <c r="Y73" s="105">
        <v>12665285</v>
      </c>
      <c r="Z73" s="95"/>
      <c r="AA73" s="105">
        <f>X73+Y73-Z73</f>
        <v>12665285</v>
      </c>
      <c r="AB73" s="103"/>
      <c r="AC73" s="103">
        <v>17237608</v>
      </c>
      <c r="AD73" s="103"/>
      <c r="AE73" s="105">
        <f>AB73+AC73-AD73</f>
        <v>17237608</v>
      </c>
    </row>
    <row r="74" spans="1:31" s="115" customFormat="1" ht="21" customHeight="1">
      <c r="A74" s="5"/>
      <c r="B74" s="5" t="s">
        <v>167</v>
      </c>
      <c r="C74" s="25"/>
      <c r="D74" s="25"/>
      <c r="E74" s="25"/>
      <c r="F74" s="25"/>
      <c r="G74" s="16" t="s">
        <v>166</v>
      </c>
      <c r="H74" s="47"/>
      <c r="I74" s="47">
        <f>I75</f>
        <v>568339</v>
      </c>
      <c r="J74" s="47">
        <f t="shared" ref="J74:AE76" si="61">J75</f>
        <v>0</v>
      </c>
      <c r="K74" s="47">
        <f t="shared" si="61"/>
        <v>568339</v>
      </c>
      <c r="L74" s="47">
        <f t="shared" si="61"/>
        <v>0</v>
      </c>
      <c r="M74" s="47">
        <f t="shared" si="61"/>
        <v>0</v>
      </c>
      <c r="N74" s="47">
        <f t="shared" si="61"/>
        <v>568339</v>
      </c>
      <c r="O74" s="47">
        <f t="shared" si="61"/>
        <v>0</v>
      </c>
      <c r="P74" s="47">
        <f t="shared" si="61"/>
        <v>0</v>
      </c>
      <c r="Q74" s="47">
        <f t="shared" si="61"/>
        <v>568339</v>
      </c>
      <c r="R74" s="47">
        <f t="shared" si="61"/>
        <v>0</v>
      </c>
      <c r="S74" s="47">
        <f t="shared" si="61"/>
        <v>0</v>
      </c>
      <c r="T74" s="47">
        <f t="shared" si="61"/>
        <v>568339</v>
      </c>
      <c r="U74" s="47">
        <f t="shared" si="61"/>
        <v>0</v>
      </c>
      <c r="V74" s="47">
        <f t="shared" si="61"/>
        <v>0</v>
      </c>
      <c r="W74" s="47">
        <f t="shared" si="61"/>
        <v>568339</v>
      </c>
      <c r="X74" s="47"/>
      <c r="Y74" s="47"/>
      <c r="Z74" s="47"/>
      <c r="AA74" s="47"/>
      <c r="AB74" s="47"/>
      <c r="AC74" s="47"/>
      <c r="AD74" s="47"/>
      <c r="AE74" s="47"/>
    </row>
    <row r="75" spans="1:31" s="115" customFormat="1" ht="21" customHeight="1">
      <c r="A75" s="121"/>
      <c r="B75" s="8"/>
      <c r="C75" s="161" t="s">
        <v>10</v>
      </c>
      <c r="D75" s="5"/>
      <c r="E75" s="25"/>
      <c r="F75" s="25"/>
      <c r="G75" s="92" t="s">
        <v>61</v>
      </c>
      <c r="H75" s="47"/>
      <c r="I75" s="47">
        <f>I76</f>
        <v>568339</v>
      </c>
      <c r="J75" s="47">
        <f t="shared" si="61"/>
        <v>0</v>
      </c>
      <c r="K75" s="47">
        <f t="shared" si="61"/>
        <v>568339</v>
      </c>
      <c r="L75" s="47">
        <f t="shared" si="61"/>
        <v>0</v>
      </c>
      <c r="M75" s="47">
        <f t="shared" si="61"/>
        <v>0</v>
      </c>
      <c r="N75" s="47">
        <f t="shared" si="61"/>
        <v>568339</v>
      </c>
      <c r="O75" s="47">
        <f t="shared" si="61"/>
        <v>0</v>
      </c>
      <c r="P75" s="47">
        <f t="shared" si="61"/>
        <v>0</v>
      </c>
      <c r="Q75" s="47">
        <f t="shared" si="61"/>
        <v>568339</v>
      </c>
      <c r="R75" s="47">
        <f t="shared" si="61"/>
        <v>0</v>
      </c>
      <c r="S75" s="47">
        <f t="shared" si="61"/>
        <v>0</v>
      </c>
      <c r="T75" s="47">
        <f t="shared" si="61"/>
        <v>568339</v>
      </c>
      <c r="U75" s="47">
        <f t="shared" si="61"/>
        <v>0</v>
      </c>
      <c r="V75" s="47">
        <f t="shared" si="61"/>
        <v>0</v>
      </c>
      <c r="W75" s="47">
        <f t="shared" si="61"/>
        <v>568339</v>
      </c>
      <c r="X75" s="47">
        <f t="shared" ref="X75:AE75" si="62">X76+X80</f>
        <v>0</v>
      </c>
      <c r="Y75" s="47">
        <f t="shared" si="62"/>
        <v>0</v>
      </c>
      <c r="Z75" s="47">
        <f t="shared" si="62"/>
        <v>0</v>
      </c>
      <c r="AA75" s="47">
        <f t="shared" si="62"/>
        <v>0</v>
      </c>
      <c r="AB75" s="47">
        <f t="shared" si="62"/>
        <v>0</v>
      </c>
      <c r="AC75" s="47">
        <f t="shared" si="62"/>
        <v>0</v>
      </c>
      <c r="AD75" s="47">
        <f t="shared" si="62"/>
        <v>0</v>
      </c>
      <c r="AE75" s="47">
        <f t="shared" si="62"/>
        <v>0</v>
      </c>
    </row>
    <row r="76" spans="1:31" s="137" customFormat="1" ht="28.5" customHeight="1">
      <c r="A76" s="187"/>
      <c r="B76" s="133"/>
      <c r="C76" s="134"/>
      <c r="D76" s="134" t="s">
        <v>162</v>
      </c>
      <c r="E76" s="134"/>
      <c r="F76" s="134"/>
      <c r="G76" s="135" t="s">
        <v>165</v>
      </c>
      <c r="H76" s="136">
        <f>H77</f>
        <v>0</v>
      </c>
      <c r="I76" s="136">
        <f>I77</f>
        <v>568339</v>
      </c>
      <c r="J76" s="136">
        <f t="shared" si="61"/>
        <v>0</v>
      </c>
      <c r="K76" s="136">
        <f t="shared" si="61"/>
        <v>568339</v>
      </c>
      <c r="L76" s="136">
        <f t="shared" si="61"/>
        <v>0</v>
      </c>
      <c r="M76" s="136">
        <f t="shared" si="61"/>
        <v>0</v>
      </c>
      <c r="N76" s="136">
        <f t="shared" si="61"/>
        <v>568339</v>
      </c>
      <c r="O76" s="136">
        <f t="shared" si="61"/>
        <v>0</v>
      </c>
      <c r="P76" s="136">
        <f t="shared" si="61"/>
        <v>0</v>
      </c>
      <c r="Q76" s="136">
        <f t="shared" si="61"/>
        <v>568339</v>
      </c>
      <c r="R76" s="136">
        <f t="shared" si="61"/>
        <v>0</v>
      </c>
      <c r="S76" s="136">
        <f t="shared" si="61"/>
        <v>0</v>
      </c>
      <c r="T76" s="136">
        <f t="shared" si="61"/>
        <v>568339</v>
      </c>
      <c r="U76" s="136">
        <f t="shared" si="61"/>
        <v>0</v>
      </c>
      <c r="V76" s="136">
        <f t="shared" si="61"/>
        <v>0</v>
      </c>
      <c r="W76" s="136">
        <f t="shared" si="61"/>
        <v>568339</v>
      </c>
      <c r="X76" s="136">
        <f t="shared" si="61"/>
        <v>0</v>
      </c>
      <c r="Y76" s="136">
        <f t="shared" si="61"/>
        <v>0</v>
      </c>
      <c r="Z76" s="136">
        <f t="shared" si="61"/>
        <v>0</v>
      </c>
      <c r="AA76" s="136">
        <f t="shared" si="61"/>
        <v>0</v>
      </c>
      <c r="AB76" s="136">
        <f t="shared" si="61"/>
        <v>0</v>
      </c>
      <c r="AC76" s="136">
        <f t="shared" si="61"/>
        <v>0</v>
      </c>
      <c r="AD76" s="136">
        <f t="shared" si="61"/>
        <v>0</v>
      </c>
      <c r="AE76" s="136">
        <f t="shared" si="61"/>
        <v>0</v>
      </c>
    </row>
    <row r="77" spans="1:31" s="119" customFormat="1" ht="21" customHeight="1">
      <c r="A77" s="184"/>
      <c r="B77" s="100"/>
      <c r="C77" s="100"/>
      <c r="D77" s="99"/>
      <c r="E77" s="99" t="s">
        <v>22</v>
      </c>
      <c r="F77" s="99"/>
      <c r="G77" s="27" t="s">
        <v>63</v>
      </c>
      <c r="H77" s="50">
        <f>H78</f>
        <v>0</v>
      </c>
      <c r="I77" s="50">
        <f>I78+I80</f>
        <v>568339</v>
      </c>
      <c r="J77" s="50">
        <f t="shared" ref="J77:AE77" si="63">J78+J80</f>
        <v>0</v>
      </c>
      <c r="K77" s="50">
        <f t="shared" si="63"/>
        <v>568339</v>
      </c>
      <c r="L77" s="50">
        <f t="shared" si="63"/>
        <v>0</v>
      </c>
      <c r="M77" s="50">
        <f t="shared" si="63"/>
        <v>0</v>
      </c>
      <c r="N77" s="50">
        <f t="shared" si="63"/>
        <v>568339</v>
      </c>
      <c r="O77" s="50">
        <f t="shared" si="63"/>
        <v>0</v>
      </c>
      <c r="P77" s="50">
        <f t="shared" si="63"/>
        <v>0</v>
      </c>
      <c r="Q77" s="50">
        <f t="shared" si="63"/>
        <v>568339</v>
      </c>
      <c r="R77" s="50">
        <f t="shared" si="63"/>
        <v>0</v>
      </c>
      <c r="S77" s="50">
        <f t="shared" si="63"/>
        <v>0</v>
      </c>
      <c r="T77" s="50">
        <f t="shared" si="63"/>
        <v>568339</v>
      </c>
      <c r="U77" s="50">
        <f t="shared" si="63"/>
        <v>0</v>
      </c>
      <c r="V77" s="50">
        <f t="shared" si="63"/>
        <v>0</v>
      </c>
      <c r="W77" s="50">
        <f t="shared" si="63"/>
        <v>568339</v>
      </c>
      <c r="X77" s="50">
        <f t="shared" si="63"/>
        <v>0</v>
      </c>
      <c r="Y77" s="50">
        <f t="shared" si="63"/>
        <v>0</v>
      </c>
      <c r="Z77" s="50">
        <f t="shared" si="63"/>
        <v>0</v>
      </c>
      <c r="AA77" s="50">
        <f t="shared" si="63"/>
        <v>0</v>
      </c>
      <c r="AB77" s="50">
        <f t="shared" si="63"/>
        <v>0</v>
      </c>
      <c r="AC77" s="50">
        <f t="shared" si="63"/>
        <v>0</v>
      </c>
      <c r="AD77" s="50">
        <f t="shared" si="63"/>
        <v>0</v>
      </c>
      <c r="AE77" s="50">
        <f t="shared" si="63"/>
        <v>0</v>
      </c>
    </row>
    <row r="78" spans="1:31" s="64" customFormat="1" ht="15" customHeight="1">
      <c r="A78" s="183"/>
      <c r="B78" s="71"/>
      <c r="C78" s="71"/>
      <c r="D78" s="71"/>
      <c r="E78" s="71"/>
      <c r="F78" s="71"/>
      <c r="G78" s="73" t="s">
        <v>81</v>
      </c>
      <c r="H78" s="72">
        <f>H79</f>
        <v>0</v>
      </c>
      <c r="I78" s="72">
        <f t="shared" ref="I78:AE78" si="64">I79</f>
        <v>568339</v>
      </c>
      <c r="J78" s="72">
        <f t="shared" si="64"/>
        <v>0</v>
      </c>
      <c r="K78" s="72">
        <f t="shared" si="64"/>
        <v>568339</v>
      </c>
      <c r="L78" s="72">
        <f t="shared" si="64"/>
        <v>0</v>
      </c>
      <c r="M78" s="72">
        <f t="shared" si="64"/>
        <v>0</v>
      </c>
      <c r="N78" s="72">
        <f t="shared" si="64"/>
        <v>568339</v>
      </c>
      <c r="O78" s="72">
        <f t="shared" si="64"/>
        <v>0</v>
      </c>
      <c r="P78" s="72">
        <f t="shared" si="64"/>
        <v>0</v>
      </c>
      <c r="Q78" s="72">
        <f t="shared" si="64"/>
        <v>568339</v>
      </c>
      <c r="R78" s="72">
        <f t="shared" si="64"/>
        <v>0</v>
      </c>
      <c r="S78" s="72">
        <f t="shared" si="64"/>
        <v>0</v>
      </c>
      <c r="T78" s="72">
        <f t="shared" si="64"/>
        <v>568339</v>
      </c>
      <c r="U78" s="72">
        <f t="shared" si="64"/>
        <v>0</v>
      </c>
      <c r="V78" s="72">
        <f t="shared" si="64"/>
        <v>0</v>
      </c>
      <c r="W78" s="72">
        <f t="shared" si="64"/>
        <v>568339</v>
      </c>
      <c r="X78" s="72">
        <f t="shared" si="64"/>
        <v>0</v>
      </c>
      <c r="Y78" s="72">
        <f t="shared" si="64"/>
        <v>0</v>
      </c>
      <c r="Z78" s="72">
        <f t="shared" si="64"/>
        <v>0</v>
      </c>
      <c r="AA78" s="72">
        <f t="shared" si="64"/>
        <v>0</v>
      </c>
      <c r="AB78" s="72">
        <f t="shared" si="64"/>
        <v>0</v>
      </c>
      <c r="AC78" s="72">
        <f t="shared" si="64"/>
        <v>0</v>
      </c>
      <c r="AD78" s="72">
        <f t="shared" si="64"/>
        <v>0</v>
      </c>
      <c r="AE78" s="72">
        <f t="shared" si="64"/>
        <v>0</v>
      </c>
    </row>
    <row r="79" spans="1:31" s="65" customFormat="1" ht="30.75" customHeight="1">
      <c r="A79" s="186"/>
      <c r="B79" s="143"/>
      <c r="C79" s="143"/>
      <c r="D79" s="143"/>
      <c r="E79" s="143"/>
      <c r="F79" s="143"/>
      <c r="G79" s="82" t="s">
        <v>282</v>
      </c>
      <c r="H79" s="142"/>
      <c r="I79" s="142">
        <v>568339</v>
      </c>
      <c r="J79" s="142"/>
      <c r="K79" s="142">
        <f>H79+I79-J79</f>
        <v>568339</v>
      </c>
      <c r="L79" s="142"/>
      <c r="M79" s="142"/>
      <c r="N79" s="142">
        <f t="shared" si="17"/>
        <v>568339</v>
      </c>
      <c r="O79" s="142"/>
      <c r="P79" s="142"/>
      <c r="Q79" s="142">
        <f t="shared" si="14"/>
        <v>568339</v>
      </c>
      <c r="R79" s="142"/>
      <c r="S79" s="142"/>
      <c r="T79" s="142">
        <f t="shared" si="15"/>
        <v>568339</v>
      </c>
      <c r="U79" s="142"/>
      <c r="V79" s="142"/>
      <c r="W79" s="142">
        <f t="shared" si="16"/>
        <v>568339</v>
      </c>
      <c r="X79" s="142"/>
      <c r="Y79" s="142"/>
      <c r="Z79" s="142"/>
      <c r="AA79" s="142"/>
      <c r="AB79" s="157"/>
      <c r="AC79" s="157"/>
      <c r="AD79" s="157"/>
      <c r="AE79" s="141"/>
    </row>
    <row r="80" spans="1:31" s="108" customFormat="1" ht="19.5" customHeight="1">
      <c r="A80" s="181"/>
      <c r="B80" s="143"/>
      <c r="C80" s="102"/>
      <c r="D80" s="102"/>
      <c r="E80" s="102"/>
      <c r="F80" s="102"/>
      <c r="G80" s="104" t="s">
        <v>64</v>
      </c>
      <c r="H80" s="142"/>
      <c r="I80" s="142"/>
      <c r="J80" s="142"/>
      <c r="K80" s="142"/>
      <c r="L80" s="142"/>
      <c r="M80" s="142"/>
      <c r="N80" s="142">
        <f t="shared" si="17"/>
        <v>0</v>
      </c>
      <c r="O80" s="142"/>
      <c r="P80" s="142"/>
      <c r="Q80" s="142">
        <f t="shared" si="14"/>
        <v>0</v>
      </c>
      <c r="R80" s="142"/>
      <c r="S80" s="142"/>
      <c r="T80" s="142">
        <f t="shared" si="15"/>
        <v>0</v>
      </c>
      <c r="U80" s="142"/>
      <c r="V80" s="142"/>
      <c r="W80" s="142">
        <f t="shared" si="16"/>
        <v>0</v>
      </c>
      <c r="X80" s="142"/>
      <c r="Y80" s="142"/>
      <c r="Z80" s="142"/>
      <c r="AA80" s="105"/>
      <c r="AB80" s="105"/>
      <c r="AC80" s="105"/>
      <c r="AD80" s="105"/>
      <c r="AE80" s="105"/>
    </row>
    <row r="81" spans="1:31" s="131" customFormat="1" ht="25.5" customHeight="1">
      <c r="A81" s="127" t="s">
        <v>42</v>
      </c>
      <c r="B81" s="127"/>
      <c r="C81" s="163"/>
      <c r="D81" s="127"/>
      <c r="E81" s="128"/>
      <c r="F81" s="128"/>
      <c r="G81" s="129" t="s">
        <v>85</v>
      </c>
      <c r="H81" s="130"/>
      <c r="I81" s="130">
        <f>+I82</f>
        <v>195178</v>
      </c>
      <c r="J81" s="130">
        <f t="shared" ref="J81:AE83" si="65">+J82</f>
        <v>0</v>
      </c>
      <c r="K81" s="130">
        <f t="shared" si="65"/>
        <v>195178</v>
      </c>
      <c r="L81" s="130">
        <f t="shared" si="65"/>
        <v>0</v>
      </c>
      <c r="M81" s="130">
        <f t="shared" si="65"/>
        <v>54079</v>
      </c>
      <c r="N81" s="130">
        <f t="shared" si="65"/>
        <v>141099</v>
      </c>
      <c r="O81" s="130">
        <f t="shared" si="65"/>
        <v>0</v>
      </c>
      <c r="P81" s="130">
        <f t="shared" si="65"/>
        <v>0</v>
      </c>
      <c r="Q81" s="130">
        <f t="shared" si="65"/>
        <v>141099</v>
      </c>
      <c r="R81" s="130">
        <f t="shared" si="65"/>
        <v>0</v>
      </c>
      <c r="S81" s="130">
        <f t="shared" si="65"/>
        <v>0</v>
      </c>
      <c r="T81" s="130">
        <f t="shared" si="65"/>
        <v>141099</v>
      </c>
      <c r="U81" s="130">
        <f t="shared" si="65"/>
        <v>0</v>
      </c>
      <c r="V81" s="130">
        <f t="shared" si="65"/>
        <v>0</v>
      </c>
      <c r="W81" s="130">
        <f t="shared" si="65"/>
        <v>141099</v>
      </c>
      <c r="X81" s="130">
        <f t="shared" si="65"/>
        <v>0</v>
      </c>
      <c r="Y81" s="130">
        <f t="shared" si="65"/>
        <v>7459978</v>
      </c>
      <c r="Z81" s="130">
        <f t="shared" si="65"/>
        <v>0</v>
      </c>
      <c r="AA81" s="130">
        <f t="shared" si="65"/>
        <v>7459978</v>
      </c>
      <c r="AB81" s="130">
        <f t="shared" si="65"/>
        <v>0</v>
      </c>
      <c r="AC81" s="130">
        <f t="shared" si="65"/>
        <v>25655585</v>
      </c>
      <c r="AD81" s="130">
        <f t="shared" si="65"/>
        <v>0</v>
      </c>
      <c r="AE81" s="130">
        <f t="shared" si="65"/>
        <v>25655585</v>
      </c>
    </row>
    <row r="82" spans="1:31" s="6" customFormat="1" ht="21" customHeight="1">
      <c r="A82" s="5"/>
      <c r="B82" s="5" t="s">
        <v>14</v>
      </c>
      <c r="C82" s="25"/>
      <c r="D82" s="25"/>
      <c r="E82" s="25"/>
      <c r="F82" s="25"/>
      <c r="G82" s="16" t="s">
        <v>86</v>
      </c>
      <c r="H82" s="47"/>
      <c r="I82" s="47">
        <f>+I83</f>
        <v>195178</v>
      </c>
      <c r="J82" s="47">
        <f t="shared" si="65"/>
        <v>0</v>
      </c>
      <c r="K82" s="47">
        <f t="shared" si="65"/>
        <v>195178</v>
      </c>
      <c r="L82" s="47">
        <f t="shared" si="65"/>
        <v>0</v>
      </c>
      <c r="M82" s="47">
        <f t="shared" si="65"/>
        <v>54079</v>
      </c>
      <c r="N82" s="47">
        <f t="shared" si="65"/>
        <v>141099</v>
      </c>
      <c r="O82" s="47">
        <f t="shared" si="65"/>
        <v>0</v>
      </c>
      <c r="P82" s="47">
        <f t="shared" si="65"/>
        <v>0</v>
      </c>
      <c r="Q82" s="47">
        <f t="shared" si="65"/>
        <v>141099</v>
      </c>
      <c r="R82" s="47">
        <f t="shared" si="65"/>
        <v>0</v>
      </c>
      <c r="S82" s="47">
        <f t="shared" si="65"/>
        <v>0</v>
      </c>
      <c r="T82" s="47">
        <f t="shared" si="65"/>
        <v>141099</v>
      </c>
      <c r="U82" s="47">
        <f t="shared" si="65"/>
        <v>0</v>
      </c>
      <c r="V82" s="47">
        <f t="shared" si="65"/>
        <v>0</v>
      </c>
      <c r="W82" s="47">
        <f t="shared" si="65"/>
        <v>141099</v>
      </c>
      <c r="X82" s="47">
        <f t="shared" si="65"/>
        <v>0</v>
      </c>
      <c r="Y82" s="47">
        <f t="shared" si="65"/>
        <v>7459978</v>
      </c>
      <c r="Z82" s="47">
        <f t="shared" si="65"/>
        <v>0</v>
      </c>
      <c r="AA82" s="47">
        <f t="shared" si="65"/>
        <v>7459978</v>
      </c>
      <c r="AB82" s="47">
        <f t="shared" si="65"/>
        <v>0</v>
      </c>
      <c r="AC82" s="47">
        <f t="shared" si="65"/>
        <v>25655585</v>
      </c>
      <c r="AD82" s="47">
        <f t="shared" si="65"/>
        <v>0</v>
      </c>
      <c r="AE82" s="47">
        <f t="shared" si="65"/>
        <v>25655585</v>
      </c>
    </row>
    <row r="83" spans="1:31" s="6" customFormat="1" ht="21" customHeight="1">
      <c r="A83" s="176"/>
      <c r="B83" s="110"/>
      <c r="C83" s="161" t="s">
        <v>10</v>
      </c>
      <c r="D83" s="5"/>
      <c r="E83" s="25"/>
      <c r="F83" s="25"/>
      <c r="G83" s="92" t="s">
        <v>61</v>
      </c>
      <c r="H83" s="47"/>
      <c r="I83" s="47">
        <f t="shared" ref="I83:AE83" si="66">+I84</f>
        <v>195178</v>
      </c>
      <c r="J83" s="47">
        <f t="shared" si="66"/>
        <v>0</v>
      </c>
      <c r="K83" s="47">
        <f t="shared" si="66"/>
        <v>195178</v>
      </c>
      <c r="L83" s="47">
        <f t="shared" si="66"/>
        <v>0</v>
      </c>
      <c r="M83" s="47">
        <f t="shared" si="66"/>
        <v>54079</v>
      </c>
      <c r="N83" s="47">
        <f t="shared" si="66"/>
        <v>141099</v>
      </c>
      <c r="O83" s="47">
        <f t="shared" si="65"/>
        <v>0</v>
      </c>
      <c r="P83" s="47">
        <f t="shared" si="65"/>
        <v>0</v>
      </c>
      <c r="Q83" s="47">
        <f t="shared" si="65"/>
        <v>141099</v>
      </c>
      <c r="R83" s="47">
        <f t="shared" si="65"/>
        <v>0</v>
      </c>
      <c r="S83" s="47">
        <f t="shared" si="65"/>
        <v>0</v>
      </c>
      <c r="T83" s="47">
        <f t="shared" si="65"/>
        <v>141099</v>
      </c>
      <c r="U83" s="47">
        <f t="shared" si="65"/>
        <v>0</v>
      </c>
      <c r="V83" s="47">
        <f t="shared" si="65"/>
        <v>0</v>
      </c>
      <c r="W83" s="47">
        <f t="shared" si="65"/>
        <v>141099</v>
      </c>
      <c r="X83" s="47">
        <f t="shared" si="66"/>
        <v>0</v>
      </c>
      <c r="Y83" s="47">
        <f t="shared" si="66"/>
        <v>7459978</v>
      </c>
      <c r="Z83" s="47">
        <f t="shared" si="66"/>
        <v>0</v>
      </c>
      <c r="AA83" s="47">
        <f t="shared" si="66"/>
        <v>7459978</v>
      </c>
      <c r="AB83" s="47">
        <f t="shared" si="66"/>
        <v>0</v>
      </c>
      <c r="AC83" s="47">
        <f t="shared" si="66"/>
        <v>25655585</v>
      </c>
      <c r="AD83" s="47">
        <f t="shared" si="66"/>
        <v>0</v>
      </c>
      <c r="AE83" s="47">
        <f t="shared" si="66"/>
        <v>25655585</v>
      </c>
    </row>
    <row r="84" spans="1:31" s="137" customFormat="1" ht="23.25" customHeight="1">
      <c r="A84" s="12"/>
      <c r="B84" s="133"/>
      <c r="C84" s="13"/>
      <c r="D84" s="32" t="s">
        <v>45</v>
      </c>
      <c r="E84" s="13"/>
      <c r="F84" s="13"/>
      <c r="G84" s="62" t="s">
        <v>87</v>
      </c>
      <c r="H84" s="136"/>
      <c r="I84" s="136">
        <f>I85</f>
        <v>195178</v>
      </c>
      <c r="J84" s="136">
        <f t="shared" ref="J84:AE84" si="67">J85</f>
        <v>0</v>
      </c>
      <c r="K84" s="136">
        <f t="shared" si="67"/>
        <v>195178</v>
      </c>
      <c r="L84" s="136">
        <f t="shared" si="67"/>
        <v>0</v>
      </c>
      <c r="M84" s="136">
        <f t="shared" si="67"/>
        <v>54079</v>
      </c>
      <c r="N84" s="136">
        <f t="shared" si="67"/>
        <v>141099</v>
      </c>
      <c r="O84" s="136">
        <f t="shared" si="67"/>
        <v>0</v>
      </c>
      <c r="P84" s="136">
        <f t="shared" si="67"/>
        <v>0</v>
      </c>
      <c r="Q84" s="136">
        <f t="shared" si="67"/>
        <v>141099</v>
      </c>
      <c r="R84" s="136">
        <f t="shared" si="67"/>
        <v>0</v>
      </c>
      <c r="S84" s="136">
        <f t="shared" si="67"/>
        <v>0</v>
      </c>
      <c r="T84" s="136">
        <f t="shared" si="67"/>
        <v>141099</v>
      </c>
      <c r="U84" s="136">
        <f t="shared" si="67"/>
        <v>0</v>
      </c>
      <c r="V84" s="136">
        <f t="shared" si="67"/>
        <v>0</v>
      </c>
      <c r="W84" s="136">
        <f t="shared" si="67"/>
        <v>141099</v>
      </c>
      <c r="X84" s="136">
        <f t="shared" si="67"/>
        <v>0</v>
      </c>
      <c r="Y84" s="136">
        <f t="shared" si="67"/>
        <v>7459978</v>
      </c>
      <c r="Z84" s="136">
        <f t="shared" si="67"/>
        <v>0</v>
      </c>
      <c r="AA84" s="136">
        <f t="shared" si="67"/>
        <v>7459978</v>
      </c>
      <c r="AB84" s="136">
        <f t="shared" si="67"/>
        <v>0</v>
      </c>
      <c r="AC84" s="136">
        <f t="shared" si="67"/>
        <v>25655585</v>
      </c>
      <c r="AD84" s="136">
        <f t="shared" si="67"/>
        <v>0</v>
      </c>
      <c r="AE84" s="136">
        <f t="shared" si="67"/>
        <v>25655585</v>
      </c>
    </row>
    <row r="85" spans="1:31" s="119" customFormat="1" ht="21" customHeight="1">
      <c r="A85" s="184"/>
      <c r="B85" s="100"/>
      <c r="C85" s="100"/>
      <c r="D85" s="99"/>
      <c r="E85" s="99" t="s">
        <v>22</v>
      </c>
      <c r="F85" s="99"/>
      <c r="G85" s="27" t="s">
        <v>63</v>
      </c>
      <c r="H85" s="50">
        <f>H86+H88+H91</f>
        <v>0</v>
      </c>
      <c r="I85" s="50">
        <f t="shared" ref="I85:AE85" si="68">I86+I88+I91</f>
        <v>195178</v>
      </c>
      <c r="J85" s="50">
        <f t="shared" si="68"/>
        <v>0</v>
      </c>
      <c r="K85" s="50">
        <f t="shared" si="68"/>
        <v>195178</v>
      </c>
      <c r="L85" s="50">
        <f t="shared" si="68"/>
        <v>0</v>
      </c>
      <c r="M85" s="50">
        <f t="shared" si="68"/>
        <v>54079</v>
      </c>
      <c r="N85" s="50">
        <f t="shared" si="68"/>
        <v>141099</v>
      </c>
      <c r="O85" s="50">
        <f t="shared" si="68"/>
        <v>0</v>
      </c>
      <c r="P85" s="50">
        <f t="shared" si="68"/>
        <v>0</v>
      </c>
      <c r="Q85" s="50">
        <f t="shared" si="68"/>
        <v>141099</v>
      </c>
      <c r="R85" s="50">
        <f t="shared" si="68"/>
        <v>0</v>
      </c>
      <c r="S85" s="50">
        <f t="shared" si="68"/>
        <v>0</v>
      </c>
      <c r="T85" s="50">
        <f t="shared" si="68"/>
        <v>141099</v>
      </c>
      <c r="U85" s="50">
        <f t="shared" si="68"/>
        <v>0</v>
      </c>
      <c r="V85" s="50">
        <f t="shared" si="68"/>
        <v>0</v>
      </c>
      <c r="W85" s="50">
        <f t="shared" si="68"/>
        <v>141099</v>
      </c>
      <c r="X85" s="50">
        <f t="shared" si="68"/>
        <v>0</v>
      </c>
      <c r="Y85" s="50">
        <f t="shared" si="68"/>
        <v>7459978</v>
      </c>
      <c r="Z85" s="50">
        <f t="shared" si="68"/>
        <v>0</v>
      </c>
      <c r="AA85" s="50">
        <f t="shared" si="68"/>
        <v>7459978</v>
      </c>
      <c r="AB85" s="50">
        <f t="shared" si="68"/>
        <v>0</v>
      </c>
      <c r="AC85" s="50">
        <f t="shared" si="68"/>
        <v>25655585</v>
      </c>
      <c r="AD85" s="50">
        <f t="shared" si="68"/>
        <v>0</v>
      </c>
      <c r="AE85" s="50">
        <f t="shared" si="68"/>
        <v>25655585</v>
      </c>
    </row>
    <row r="86" spans="1:31" s="64" customFormat="1" ht="15" customHeight="1">
      <c r="A86" s="183"/>
      <c r="B86" s="71"/>
      <c r="C86" s="71"/>
      <c r="D86" s="71"/>
      <c r="E86" s="71"/>
      <c r="F86" s="71"/>
      <c r="G86" s="71" t="s">
        <v>73</v>
      </c>
      <c r="H86" s="72">
        <f>H87</f>
        <v>0</v>
      </c>
      <c r="I86" s="72">
        <f t="shared" ref="I86:AE86" si="69">I87</f>
        <v>166780</v>
      </c>
      <c r="J86" s="72">
        <f t="shared" si="69"/>
        <v>0</v>
      </c>
      <c r="K86" s="72">
        <f t="shared" si="69"/>
        <v>166780</v>
      </c>
      <c r="L86" s="72">
        <f t="shared" si="69"/>
        <v>0</v>
      </c>
      <c r="M86" s="72">
        <f t="shared" si="69"/>
        <v>54079</v>
      </c>
      <c r="N86" s="72">
        <f t="shared" si="69"/>
        <v>112701</v>
      </c>
      <c r="O86" s="72">
        <f t="shared" si="69"/>
        <v>0</v>
      </c>
      <c r="P86" s="72">
        <f t="shared" si="69"/>
        <v>0</v>
      </c>
      <c r="Q86" s="72">
        <f t="shared" si="69"/>
        <v>112701</v>
      </c>
      <c r="R86" s="72">
        <f t="shared" si="69"/>
        <v>0</v>
      </c>
      <c r="S86" s="72">
        <f t="shared" si="69"/>
        <v>0</v>
      </c>
      <c r="T86" s="72">
        <f t="shared" si="69"/>
        <v>112701</v>
      </c>
      <c r="U86" s="72">
        <f t="shared" si="69"/>
        <v>0</v>
      </c>
      <c r="V86" s="72">
        <f t="shared" si="69"/>
        <v>0</v>
      </c>
      <c r="W86" s="72">
        <f t="shared" si="69"/>
        <v>112701</v>
      </c>
      <c r="X86" s="72">
        <f t="shared" si="69"/>
        <v>0</v>
      </c>
      <c r="Y86" s="72">
        <f t="shared" si="69"/>
        <v>0</v>
      </c>
      <c r="Z86" s="72">
        <f t="shared" si="69"/>
        <v>0</v>
      </c>
      <c r="AA86" s="72">
        <f t="shared" si="69"/>
        <v>0</v>
      </c>
      <c r="AB86" s="72">
        <f t="shared" si="69"/>
        <v>0</v>
      </c>
      <c r="AC86" s="72">
        <f t="shared" si="69"/>
        <v>0</v>
      </c>
      <c r="AD86" s="72">
        <f t="shared" si="69"/>
        <v>0</v>
      </c>
      <c r="AE86" s="72">
        <f t="shared" si="69"/>
        <v>0</v>
      </c>
    </row>
    <row r="87" spans="1:31" s="83" customFormat="1" ht="30" customHeight="1">
      <c r="A87" s="186"/>
      <c r="B87" s="143"/>
      <c r="C87" s="143"/>
      <c r="D87" s="143"/>
      <c r="E87" s="143"/>
      <c r="F87" s="143"/>
      <c r="G87" s="143" t="s">
        <v>311</v>
      </c>
      <c r="H87" s="142"/>
      <c r="I87" s="142">
        <v>166780</v>
      </c>
      <c r="J87" s="142"/>
      <c r="K87" s="142">
        <f t="shared" ref="K87" si="70">H87+I87-J87</f>
        <v>166780</v>
      </c>
      <c r="L87" s="142"/>
      <c r="M87" s="142">
        <v>54079</v>
      </c>
      <c r="N87" s="142">
        <f t="shared" si="17"/>
        <v>112701</v>
      </c>
      <c r="O87" s="142"/>
      <c r="P87" s="142"/>
      <c r="Q87" s="142">
        <f t="shared" si="14"/>
        <v>112701</v>
      </c>
      <c r="R87" s="142"/>
      <c r="S87" s="142"/>
      <c r="T87" s="142">
        <f t="shared" ref="T87:T124" si="71">Q87+R87-S87</f>
        <v>112701</v>
      </c>
      <c r="U87" s="142"/>
      <c r="V87" s="142"/>
      <c r="W87" s="142">
        <f t="shared" ref="W87:W124" si="72">+T87+U87-V87</f>
        <v>112701</v>
      </c>
      <c r="X87" s="142"/>
      <c r="Y87" s="142"/>
      <c r="Z87" s="142"/>
      <c r="AA87" s="142"/>
      <c r="AB87" s="149"/>
      <c r="AC87" s="149"/>
      <c r="AD87" s="149"/>
      <c r="AE87" s="142"/>
    </row>
    <row r="88" spans="1:31" s="125" customFormat="1" ht="21" customHeight="1">
      <c r="A88" s="182"/>
      <c r="B88" s="122"/>
      <c r="C88" s="122"/>
      <c r="D88" s="122"/>
      <c r="E88" s="123"/>
      <c r="F88" s="123"/>
      <c r="G88" s="124" t="s">
        <v>220</v>
      </c>
      <c r="H88" s="126">
        <f>H89</f>
        <v>0</v>
      </c>
      <c r="I88" s="126">
        <f t="shared" ref="I88:AE89" si="73">I89</f>
        <v>28398</v>
      </c>
      <c r="J88" s="126">
        <f t="shared" si="73"/>
        <v>0</v>
      </c>
      <c r="K88" s="126">
        <f t="shared" si="73"/>
        <v>28398</v>
      </c>
      <c r="L88" s="126">
        <f t="shared" si="73"/>
        <v>0</v>
      </c>
      <c r="M88" s="126">
        <f t="shared" si="73"/>
        <v>0</v>
      </c>
      <c r="N88" s="126">
        <f t="shared" si="73"/>
        <v>28398</v>
      </c>
      <c r="O88" s="126">
        <f t="shared" si="73"/>
        <v>0</v>
      </c>
      <c r="P88" s="126">
        <f t="shared" si="73"/>
        <v>0</v>
      </c>
      <c r="Q88" s="126">
        <f t="shared" si="73"/>
        <v>28398</v>
      </c>
      <c r="R88" s="126">
        <f t="shared" si="73"/>
        <v>0</v>
      </c>
      <c r="S88" s="126">
        <f t="shared" si="73"/>
        <v>0</v>
      </c>
      <c r="T88" s="126">
        <f t="shared" si="73"/>
        <v>28398</v>
      </c>
      <c r="U88" s="126">
        <f t="shared" si="73"/>
        <v>0</v>
      </c>
      <c r="V88" s="126">
        <f t="shared" si="73"/>
        <v>0</v>
      </c>
      <c r="W88" s="126">
        <f t="shared" si="73"/>
        <v>28398</v>
      </c>
      <c r="X88" s="126">
        <f t="shared" si="73"/>
        <v>0</v>
      </c>
      <c r="Y88" s="126">
        <f t="shared" si="73"/>
        <v>0</v>
      </c>
      <c r="Z88" s="126">
        <f t="shared" si="73"/>
        <v>0</v>
      </c>
      <c r="AA88" s="126">
        <f t="shared" si="73"/>
        <v>0</v>
      </c>
      <c r="AB88" s="126">
        <f t="shared" si="73"/>
        <v>0</v>
      </c>
      <c r="AC88" s="126">
        <f t="shared" si="73"/>
        <v>0</v>
      </c>
      <c r="AD88" s="126">
        <f t="shared" si="73"/>
        <v>0</v>
      </c>
      <c r="AE88" s="126">
        <f t="shared" si="73"/>
        <v>0</v>
      </c>
    </row>
    <row r="89" spans="1:31" s="64" customFormat="1" ht="15" customHeight="1">
      <c r="A89" s="183"/>
      <c r="B89" s="71"/>
      <c r="C89" s="71"/>
      <c r="D89" s="71"/>
      <c r="E89" s="71"/>
      <c r="F89" s="71"/>
      <c r="G89" s="73" t="s">
        <v>75</v>
      </c>
      <c r="H89" s="72"/>
      <c r="I89" s="72">
        <f t="shared" si="73"/>
        <v>28398</v>
      </c>
      <c r="J89" s="72">
        <f t="shared" si="73"/>
        <v>0</v>
      </c>
      <c r="K89" s="72">
        <f t="shared" si="73"/>
        <v>28398</v>
      </c>
      <c r="L89" s="72">
        <f t="shared" si="73"/>
        <v>0</v>
      </c>
      <c r="M89" s="72">
        <f t="shared" si="73"/>
        <v>0</v>
      </c>
      <c r="N89" s="72">
        <f t="shared" si="73"/>
        <v>28398</v>
      </c>
      <c r="O89" s="72">
        <f t="shared" si="73"/>
        <v>0</v>
      </c>
      <c r="P89" s="72">
        <f t="shared" si="73"/>
        <v>0</v>
      </c>
      <c r="Q89" s="72">
        <f t="shared" si="73"/>
        <v>28398</v>
      </c>
      <c r="R89" s="72">
        <f t="shared" si="73"/>
        <v>0</v>
      </c>
      <c r="S89" s="72">
        <f t="shared" si="73"/>
        <v>0</v>
      </c>
      <c r="T89" s="72">
        <f t="shared" si="73"/>
        <v>28398</v>
      </c>
      <c r="U89" s="72">
        <f t="shared" si="73"/>
        <v>0</v>
      </c>
      <c r="V89" s="72">
        <f t="shared" si="73"/>
        <v>0</v>
      </c>
      <c r="W89" s="72">
        <f t="shared" si="73"/>
        <v>28398</v>
      </c>
      <c r="X89" s="72">
        <f t="shared" si="73"/>
        <v>0</v>
      </c>
      <c r="Y89" s="72">
        <f t="shared" si="73"/>
        <v>0</v>
      </c>
      <c r="Z89" s="72">
        <f t="shared" si="73"/>
        <v>0</v>
      </c>
      <c r="AA89" s="72">
        <f t="shared" si="73"/>
        <v>0</v>
      </c>
      <c r="AB89" s="72">
        <f t="shared" si="73"/>
        <v>0</v>
      </c>
      <c r="AC89" s="72">
        <f t="shared" si="73"/>
        <v>0</v>
      </c>
      <c r="AD89" s="72">
        <f t="shared" si="73"/>
        <v>0</v>
      </c>
      <c r="AE89" s="72">
        <f t="shared" si="73"/>
        <v>0</v>
      </c>
    </row>
    <row r="90" spans="1:31" s="83" customFormat="1" ht="23.25" customHeight="1">
      <c r="A90" s="186"/>
      <c r="B90" s="143"/>
      <c r="C90" s="143"/>
      <c r="D90" s="143"/>
      <c r="E90" s="143"/>
      <c r="F90" s="143"/>
      <c r="G90" s="143" t="s">
        <v>221</v>
      </c>
      <c r="H90" s="142"/>
      <c r="I90" s="142">
        <v>28398</v>
      </c>
      <c r="J90" s="142"/>
      <c r="K90" s="142">
        <f>H90+I90-J90</f>
        <v>28398</v>
      </c>
      <c r="L90" s="142"/>
      <c r="M90" s="142"/>
      <c r="N90" s="142">
        <f t="shared" si="17"/>
        <v>28398</v>
      </c>
      <c r="O90" s="142"/>
      <c r="P90" s="142"/>
      <c r="Q90" s="142">
        <f t="shared" si="14"/>
        <v>28398</v>
      </c>
      <c r="R90" s="142"/>
      <c r="S90" s="142"/>
      <c r="T90" s="142">
        <f t="shared" si="71"/>
        <v>28398</v>
      </c>
      <c r="U90" s="142"/>
      <c r="V90" s="142"/>
      <c r="W90" s="142">
        <f t="shared" si="72"/>
        <v>28398</v>
      </c>
      <c r="X90" s="142"/>
      <c r="Y90" s="142"/>
      <c r="Z90" s="142"/>
      <c r="AA90" s="142"/>
      <c r="AB90" s="149"/>
      <c r="AC90" s="149"/>
      <c r="AD90" s="149"/>
      <c r="AE90" s="142"/>
    </row>
    <row r="91" spans="1:31" s="108" customFormat="1" ht="19.5" customHeight="1">
      <c r="A91" s="181"/>
      <c r="B91" s="101"/>
      <c r="C91" s="102"/>
      <c r="D91" s="102"/>
      <c r="E91" s="102"/>
      <c r="F91" s="102"/>
      <c r="G91" s="104" t="s">
        <v>64</v>
      </c>
      <c r="H91" s="95"/>
      <c r="I91" s="95"/>
      <c r="J91" s="95"/>
      <c r="K91" s="95">
        <f>H91+I91-J91</f>
        <v>0</v>
      </c>
      <c r="L91" s="95"/>
      <c r="M91" s="95"/>
      <c r="N91" s="142">
        <f t="shared" si="17"/>
        <v>0</v>
      </c>
      <c r="O91" s="142"/>
      <c r="P91" s="142"/>
      <c r="Q91" s="142">
        <f t="shared" si="14"/>
        <v>0</v>
      </c>
      <c r="R91" s="142"/>
      <c r="S91" s="142"/>
      <c r="T91" s="142">
        <f t="shared" si="71"/>
        <v>0</v>
      </c>
      <c r="U91" s="142"/>
      <c r="V91" s="142"/>
      <c r="W91" s="142">
        <f t="shared" si="72"/>
        <v>0</v>
      </c>
      <c r="X91" s="95"/>
      <c r="Y91" s="105">
        <v>7459978</v>
      </c>
      <c r="Z91" s="105"/>
      <c r="AA91" s="105">
        <f>X91+Y91-Z91</f>
        <v>7459978</v>
      </c>
      <c r="AB91" s="105"/>
      <c r="AC91" s="105">
        <v>25655585</v>
      </c>
      <c r="AD91" s="105"/>
      <c r="AE91" s="105">
        <f>AB91+AC91-AD91</f>
        <v>25655585</v>
      </c>
    </row>
    <row r="92" spans="1:31" s="131" customFormat="1" ht="25.5" customHeight="1">
      <c r="A92" s="127" t="s">
        <v>59</v>
      </c>
      <c r="B92" s="127"/>
      <c r="C92" s="163"/>
      <c r="D92" s="127"/>
      <c r="E92" s="128"/>
      <c r="F92" s="128"/>
      <c r="G92" s="129" t="s">
        <v>88</v>
      </c>
      <c r="H92" s="130"/>
      <c r="I92" s="130" t="e">
        <f>+I93+#REF!</f>
        <v>#REF!</v>
      </c>
      <c r="J92" s="130" t="e">
        <f>+J93+#REF!</f>
        <v>#REF!</v>
      </c>
      <c r="K92" s="130" t="e">
        <f>+K93+#REF!</f>
        <v>#REF!</v>
      </c>
      <c r="L92" s="130" t="e">
        <f>+L93+#REF!</f>
        <v>#REF!</v>
      </c>
      <c r="M92" s="130" t="e">
        <f>+M93+#REF!</f>
        <v>#REF!</v>
      </c>
      <c r="N92" s="130" t="e">
        <f>+N93+#REF!</f>
        <v>#REF!</v>
      </c>
      <c r="O92" s="130" t="e">
        <f>+O93+#REF!</f>
        <v>#REF!</v>
      </c>
      <c r="P92" s="130" t="e">
        <f>+P93+#REF!</f>
        <v>#REF!</v>
      </c>
      <c r="Q92" s="130" t="e">
        <f>+Q93+#REF!</f>
        <v>#REF!</v>
      </c>
      <c r="R92" s="130" t="e">
        <f>+R93+#REF!</f>
        <v>#REF!</v>
      </c>
      <c r="S92" s="130" t="e">
        <f>+S93+#REF!</f>
        <v>#REF!</v>
      </c>
      <c r="T92" s="130">
        <f>+T93</f>
        <v>17914925</v>
      </c>
      <c r="U92" s="130">
        <f t="shared" ref="U92:AE92" si="74">+U93</f>
        <v>0</v>
      </c>
      <c r="V92" s="130">
        <f t="shared" si="74"/>
        <v>0</v>
      </c>
      <c r="W92" s="130">
        <f t="shared" si="74"/>
        <v>17914925</v>
      </c>
      <c r="X92" s="130">
        <f t="shared" si="74"/>
        <v>0</v>
      </c>
      <c r="Y92" s="130">
        <f t="shared" si="74"/>
        <v>0</v>
      </c>
      <c r="Z92" s="130">
        <f t="shared" si="74"/>
        <v>0</v>
      </c>
      <c r="AA92" s="130">
        <f t="shared" si="74"/>
        <v>0</v>
      </c>
      <c r="AB92" s="130">
        <f t="shared" si="74"/>
        <v>0</v>
      </c>
      <c r="AC92" s="130">
        <f t="shared" si="74"/>
        <v>0</v>
      </c>
      <c r="AD92" s="130">
        <f t="shared" si="74"/>
        <v>0</v>
      </c>
      <c r="AE92" s="130">
        <f t="shared" si="74"/>
        <v>0</v>
      </c>
    </row>
    <row r="93" spans="1:31" s="6" customFormat="1" ht="21" customHeight="1">
      <c r="A93" s="23"/>
      <c r="B93" s="111">
        <v>1</v>
      </c>
      <c r="C93" s="46"/>
      <c r="D93" s="46"/>
      <c r="E93" s="46"/>
      <c r="F93" s="46"/>
      <c r="G93" s="30" t="s">
        <v>89</v>
      </c>
      <c r="H93" s="47"/>
      <c r="I93" s="47">
        <f>+I94</f>
        <v>5487740</v>
      </c>
      <c r="J93" s="47">
        <f>+J94</f>
        <v>0</v>
      </c>
      <c r="K93" s="47">
        <f>+K94</f>
        <v>5487740</v>
      </c>
      <c r="L93" s="47">
        <f t="shared" ref="L93:AE93" si="75">+L94</f>
        <v>173889</v>
      </c>
      <c r="M93" s="47">
        <f t="shared" si="75"/>
        <v>173889</v>
      </c>
      <c r="N93" s="47">
        <f t="shared" si="75"/>
        <v>5487740</v>
      </c>
      <c r="O93" s="47">
        <f t="shared" si="75"/>
        <v>12427185</v>
      </c>
      <c r="P93" s="47">
        <f t="shared" si="75"/>
        <v>0</v>
      </c>
      <c r="Q93" s="47">
        <f t="shared" si="75"/>
        <v>17914925</v>
      </c>
      <c r="R93" s="47">
        <f t="shared" si="75"/>
        <v>0</v>
      </c>
      <c r="S93" s="47">
        <f t="shared" si="75"/>
        <v>0</v>
      </c>
      <c r="T93" s="47">
        <f t="shared" si="75"/>
        <v>17914925</v>
      </c>
      <c r="U93" s="47">
        <f t="shared" si="75"/>
        <v>0</v>
      </c>
      <c r="V93" s="47">
        <f t="shared" si="75"/>
        <v>0</v>
      </c>
      <c r="W93" s="47">
        <f t="shared" si="75"/>
        <v>17914925</v>
      </c>
      <c r="X93" s="47">
        <f t="shared" si="75"/>
        <v>0</v>
      </c>
      <c r="Y93" s="47">
        <f t="shared" si="75"/>
        <v>0</v>
      </c>
      <c r="Z93" s="47">
        <f t="shared" si="75"/>
        <v>0</v>
      </c>
      <c r="AA93" s="47">
        <f t="shared" si="75"/>
        <v>0</v>
      </c>
      <c r="AB93" s="47">
        <f t="shared" si="75"/>
        <v>0</v>
      </c>
      <c r="AC93" s="47">
        <f t="shared" si="75"/>
        <v>0</v>
      </c>
      <c r="AD93" s="47">
        <f t="shared" si="75"/>
        <v>0</v>
      </c>
      <c r="AE93" s="47">
        <f t="shared" si="75"/>
        <v>0</v>
      </c>
    </row>
    <row r="94" spans="1:31" s="6" customFormat="1" ht="21" customHeight="1">
      <c r="A94" s="23"/>
      <c r="B94" s="23"/>
      <c r="C94" s="161">
        <v>271</v>
      </c>
      <c r="D94" s="5"/>
      <c r="E94" s="25"/>
      <c r="F94" s="25"/>
      <c r="G94" s="92" t="s">
        <v>61</v>
      </c>
      <c r="H94" s="47"/>
      <c r="I94" s="47">
        <f t="shared" ref="I94:W94" si="76">+I95+I114</f>
        <v>5487740</v>
      </c>
      <c r="J94" s="47">
        <f t="shared" si="76"/>
        <v>0</v>
      </c>
      <c r="K94" s="47">
        <f t="shared" si="76"/>
        <v>5487740</v>
      </c>
      <c r="L94" s="47">
        <f t="shared" si="76"/>
        <v>173889</v>
      </c>
      <c r="M94" s="47">
        <f t="shared" si="76"/>
        <v>173889</v>
      </c>
      <c r="N94" s="47">
        <f t="shared" si="76"/>
        <v>5487740</v>
      </c>
      <c r="O94" s="47">
        <f t="shared" si="76"/>
        <v>12427185</v>
      </c>
      <c r="P94" s="47">
        <f t="shared" si="76"/>
        <v>0</v>
      </c>
      <c r="Q94" s="47">
        <f t="shared" si="76"/>
        <v>17914925</v>
      </c>
      <c r="R94" s="47">
        <f t="shared" si="76"/>
        <v>0</v>
      </c>
      <c r="S94" s="47">
        <f t="shared" si="76"/>
        <v>0</v>
      </c>
      <c r="T94" s="47">
        <f t="shared" si="76"/>
        <v>17914925</v>
      </c>
      <c r="U94" s="47">
        <f t="shared" si="76"/>
        <v>0</v>
      </c>
      <c r="V94" s="47">
        <f t="shared" si="76"/>
        <v>0</v>
      </c>
      <c r="W94" s="47">
        <f t="shared" si="76"/>
        <v>17914925</v>
      </c>
      <c r="X94" s="47">
        <f t="shared" ref="X94:AE94" si="77">+X95+X114</f>
        <v>0</v>
      </c>
      <c r="Y94" s="47">
        <f t="shared" si="77"/>
        <v>0</v>
      </c>
      <c r="Z94" s="47">
        <f t="shared" si="77"/>
        <v>0</v>
      </c>
      <c r="AA94" s="47">
        <f t="shared" si="77"/>
        <v>0</v>
      </c>
      <c r="AB94" s="47">
        <f t="shared" si="77"/>
        <v>0</v>
      </c>
      <c r="AC94" s="47">
        <f t="shared" si="77"/>
        <v>0</v>
      </c>
      <c r="AD94" s="47">
        <f t="shared" si="77"/>
        <v>0</v>
      </c>
      <c r="AE94" s="47">
        <f t="shared" si="77"/>
        <v>0</v>
      </c>
    </row>
    <row r="95" spans="1:31" s="112" customFormat="1" ht="28.5" customHeight="1">
      <c r="A95" s="12"/>
      <c r="B95" s="134"/>
      <c r="C95" s="13"/>
      <c r="D95" s="32" t="s">
        <v>104</v>
      </c>
      <c r="E95" s="13"/>
      <c r="F95" s="13"/>
      <c r="G95" s="38" t="s">
        <v>105</v>
      </c>
      <c r="H95" s="136"/>
      <c r="I95" s="136">
        <f>I103</f>
        <v>2129645</v>
      </c>
      <c r="J95" s="136">
        <f t="shared" ref="J95:AE95" si="78">J103</f>
        <v>0</v>
      </c>
      <c r="K95" s="136">
        <f t="shared" si="78"/>
        <v>2129645</v>
      </c>
      <c r="L95" s="136">
        <f t="shared" si="78"/>
        <v>173889</v>
      </c>
      <c r="M95" s="136">
        <f t="shared" si="78"/>
        <v>173889</v>
      </c>
      <c r="N95" s="136">
        <f t="shared" si="78"/>
        <v>2129645</v>
      </c>
      <c r="O95" s="136">
        <f t="shared" ref="O95:W95" si="79">O103+O96</f>
        <v>12427185</v>
      </c>
      <c r="P95" s="136">
        <f t="shared" si="79"/>
        <v>0</v>
      </c>
      <c r="Q95" s="136">
        <f t="shared" si="79"/>
        <v>14556830</v>
      </c>
      <c r="R95" s="136">
        <f t="shared" si="79"/>
        <v>0</v>
      </c>
      <c r="S95" s="136">
        <f t="shared" si="79"/>
        <v>0</v>
      </c>
      <c r="T95" s="136">
        <f t="shared" si="79"/>
        <v>14556830</v>
      </c>
      <c r="U95" s="136">
        <f t="shared" si="79"/>
        <v>0</v>
      </c>
      <c r="V95" s="136">
        <f t="shared" si="79"/>
        <v>0</v>
      </c>
      <c r="W95" s="136">
        <f t="shared" si="79"/>
        <v>14556830</v>
      </c>
      <c r="X95" s="136">
        <f t="shared" si="78"/>
        <v>0</v>
      </c>
      <c r="Y95" s="136">
        <f t="shared" si="78"/>
        <v>0</v>
      </c>
      <c r="Z95" s="136">
        <f t="shared" si="78"/>
        <v>0</v>
      </c>
      <c r="AA95" s="136">
        <f t="shared" si="78"/>
        <v>0</v>
      </c>
      <c r="AB95" s="136">
        <f t="shared" si="78"/>
        <v>0</v>
      </c>
      <c r="AC95" s="136">
        <f t="shared" si="78"/>
        <v>0</v>
      </c>
      <c r="AD95" s="136">
        <f t="shared" si="78"/>
        <v>0</v>
      </c>
      <c r="AE95" s="136">
        <f t="shared" si="78"/>
        <v>0</v>
      </c>
    </row>
    <row r="96" spans="1:31" s="119" customFormat="1" ht="21" customHeight="1">
      <c r="A96" s="184"/>
      <c r="B96" s="100"/>
      <c r="C96" s="100"/>
      <c r="D96" s="99"/>
      <c r="E96" s="99" t="s">
        <v>367</v>
      </c>
      <c r="F96" s="99"/>
      <c r="G96" s="27" t="s">
        <v>373</v>
      </c>
      <c r="H96" s="50"/>
      <c r="I96" s="50"/>
      <c r="J96" s="50"/>
      <c r="K96" s="50"/>
      <c r="L96" s="50"/>
      <c r="M96" s="50"/>
      <c r="N96" s="50"/>
      <c r="O96" s="50">
        <f t="shared" ref="O96:W96" si="80">O97</f>
        <v>12427185</v>
      </c>
      <c r="P96" s="50">
        <f t="shared" si="80"/>
        <v>0</v>
      </c>
      <c r="Q96" s="50">
        <f t="shared" si="80"/>
        <v>12427185</v>
      </c>
      <c r="R96" s="50">
        <f t="shared" si="80"/>
        <v>0</v>
      </c>
      <c r="S96" s="50">
        <f t="shared" si="80"/>
        <v>0</v>
      </c>
      <c r="T96" s="50">
        <f t="shared" si="80"/>
        <v>12427185</v>
      </c>
      <c r="U96" s="50">
        <f t="shared" si="80"/>
        <v>0</v>
      </c>
      <c r="V96" s="50">
        <f t="shared" si="80"/>
        <v>0</v>
      </c>
      <c r="W96" s="50">
        <f t="shared" si="80"/>
        <v>12427185</v>
      </c>
      <c r="X96" s="50"/>
      <c r="Y96" s="50"/>
      <c r="Z96" s="50"/>
      <c r="AA96" s="50"/>
      <c r="AB96" s="50"/>
      <c r="AC96" s="50"/>
      <c r="AD96" s="50"/>
      <c r="AE96" s="50"/>
    </row>
    <row r="97" spans="1:31" s="84" customFormat="1" ht="15" customHeight="1">
      <c r="A97" s="75"/>
      <c r="B97" s="68"/>
      <c r="C97" s="77"/>
      <c r="D97" s="77"/>
      <c r="E97" s="77"/>
      <c r="F97" s="77"/>
      <c r="G97" s="78" t="s">
        <v>285</v>
      </c>
      <c r="H97" s="72"/>
      <c r="I97" s="72"/>
      <c r="J97" s="72"/>
      <c r="K97" s="72"/>
      <c r="L97" s="72"/>
      <c r="M97" s="72"/>
      <c r="N97" s="72"/>
      <c r="O97" s="72">
        <f t="shared" ref="O97:Q97" si="81">SUM(O98:O102)</f>
        <v>12427185</v>
      </c>
      <c r="P97" s="72">
        <f t="shared" si="81"/>
        <v>0</v>
      </c>
      <c r="Q97" s="72">
        <f t="shared" si="81"/>
        <v>12427185</v>
      </c>
      <c r="R97" s="72">
        <f t="shared" ref="R97:W97" si="82">SUM(R98:R102)</f>
        <v>0</v>
      </c>
      <c r="S97" s="72">
        <f t="shared" si="82"/>
        <v>0</v>
      </c>
      <c r="T97" s="72">
        <f t="shared" si="82"/>
        <v>12427185</v>
      </c>
      <c r="U97" s="72">
        <f t="shared" si="82"/>
        <v>0</v>
      </c>
      <c r="V97" s="72">
        <f t="shared" si="82"/>
        <v>0</v>
      </c>
      <c r="W97" s="72">
        <f t="shared" si="82"/>
        <v>12427185</v>
      </c>
      <c r="X97" s="72"/>
      <c r="Y97" s="72"/>
      <c r="Z97" s="72"/>
      <c r="AA97" s="72"/>
      <c r="AB97" s="72"/>
      <c r="AC97" s="72"/>
      <c r="AD97" s="72"/>
      <c r="AE97" s="72"/>
    </row>
    <row r="98" spans="1:31" s="201" customFormat="1" ht="25.5" customHeight="1">
      <c r="A98" s="144"/>
      <c r="B98" s="199"/>
      <c r="C98" s="200"/>
      <c r="D98" s="200"/>
      <c r="E98" s="200"/>
      <c r="F98" s="200"/>
      <c r="G98" s="39" t="s">
        <v>320</v>
      </c>
      <c r="H98" s="149"/>
      <c r="I98" s="149"/>
      <c r="J98" s="149"/>
      <c r="K98" s="149"/>
      <c r="L98" s="149"/>
      <c r="M98" s="149"/>
      <c r="N98" s="142"/>
      <c r="O98" s="142">
        <v>1644277</v>
      </c>
      <c r="P98" s="142"/>
      <c r="Q98" s="142">
        <f t="shared" ref="Q98:Q102" si="83">N98+O98-P98</f>
        <v>1644277</v>
      </c>
      <c r="R98" s="142"/>
      <c r="S98" s="142"/>
      <c r="T98" s="142">
        <f t="shared" si="71"/>
        <v>1644277</v>
      </c>
      <c r="U98" s="142"/>
      <c r="V98" s="142"/>
      <c r="W98" s="142">
        <f t="shared" si="72"/>
        <v>1644277</v>
      </c>
      <c r="X98" s="142"/>
      <c r="Y98" s="142"/>
      <c r="Z98" s="142"/>
      <c r="AA98" s="142"/>
      <c r="AB98" s="136"/>
      <c r="AC98" s="136"/>
      <c r="AD98" s="136"/>
      <c r="AE98" s="67"/>
    </row>
    <row r="99" spans="1:31" s="112" customFormat="1" ht="28.5" customHeight="1">
      <c r="A99" s="12"/>
      <c r="B99" s="134"/>
      <c r="C99" s="13"/>
      <c r="D99" s="32"/>
      <c r="E99" s="13"/>
      <c r="F99" s="13"/>
      <c r="G99" s="39" t="s">
        <v>321</v>
      </c>
      <c r="H99" s="192"/>
      <c r="I99" s="192"/>
      <c r="J99" s="192"/>
      <c r="K99" s="192"/>
      <c r="L99" s="192"/>
      <c r="M99" s="192"/>
      <c r="N99" s="136"/>
      <c r="O99" s="142">
        <v>3288554</v>
      </c>
      <c r="P99" s="136"/>
      <c r="Q99" s="142">
        <f t="shared" si="83"/>
        <v>3288554</v>
      </c>
      <c r="R99" s="142"/>
      <c r="S99" s="142"/>
      <c r="T99" s="142">
        <f t="shared" si="71"/>
        <v>3288554</v>
      </c>
      <c r="U99" s="142"/>
      <c r="V99" s="142"/>
      <c r="W99" s="142">
        <f t="shared" si="72"/>
        <v>3288554</v>
      </c>
      <c r="X99" s="136"/>
      <c r="Y99" s="136"/>
      <c r="Z99" s="136"/>
      <c r="AA99" s="136"/>
      <c r="AB99" s="136"/>
      <c r="AC99" s="136"/>
      <c r="AD99" s="136"/>
      <c r="AE99" s="136"/>
    </row>
    <row r="100" spans="1:31" s="112" customFormat="1" ht="28.5" customHeight="1">
      <c r="A100" s="12"/>
      <c r="B100" s="134"/>
      <c r="C100" s="13"/>
      <c r="D100" s="32"/>
      <c r="E100" s="13"/>
      <c r="F100" s="13"/>
      <c r="G100" s="39" t="s">
        <v>319</v>
      </c>
      <c r="H100" s="192"/>
      <c r="I100" s="192"/>
      <c r="J100" s="192"/>
      <c r="K100" s="192"/>
      <c r="L100" s="192"/>
      <c r="M100" s="192"/>
      <c r="N100" s="136"/>
      <c r="O100" s="142">
        <v>726598</v>
      </c>
      <c r="P100" s="136"/>
      <c r="Q100" s="142">
        <f t="shared" si="83"/>
        <v>726598</v>
      </c>
      <c r="R100" s="142"/>
      <c r="S100" s="142"/>
      <c r="T100" s="142">
        <f t="shared" si="71"/>
        <v>726598</v>
      </c>
      <c r="U100" s="142"/>
      <c r="V100" s="142"/>
      <c r="W100" s="142">
        <f t="shared" si="72"/>
        <v>726598</v>
      </c>
      <c r="X100" s="136"/>
      <c r="Y100" s="136"/>
      <c r="Z100" s="136"/>
      <c r="AA100" s="136"/>
      <c r="AB100" s="136"/>
      <c r="AC100" s="136"/>
      <c r="AD100" s="136"/>
      <c r="AE100" s="136"/>
    </row>
    <row r="101" spans="1:31" s="112" customFormat="1" ht="28.5" customHeight="1">
      <c r="A101" s="12"/>
      <c r="B101" s="134"/>
      <c r="C101" s="13"/>
      <c r="D101" s="32"/>
      <c r="E101" s="13"/>
      <c r="F101" s="13"/>
      <c r="G101" s="39" t="s">
        <v>322</v>
      </c>
      <c r="H101" s="192"/>
      <c r="I101" s="192"/>
      <c r="J101" s="192"/>
      <c r="K101" s="192"/>
      <c r="L101" s="192"/>
      <c r="M101" s="192"/>
      <c r="N101" s="136"/>
      <c r="O101" s="142">
        <v>3383878</v>
      </c>
      <c r="P101" s="136"/>
      <c r="Q101" s="142">
        <f t="shared" si="83"/>
        <v>3383878</v>
      </c>
      <c r="R101" s="142"/>
      <c r="S101" s="142"/>
      <c r="T101" s="142">
        <f t="shared" si="71"/>
        <v>3383878</v>
      </c>
      <c r="U101" s="142"/>
      <c r="V101" s="142"/>
      <c r="W101" s="142">
        <f t="shared" si="72"/>
        <v>3383878</v>
      </c>
      <c r="X101" s="136"/>
      <c r="Y101" s="136"/>
      <c r="Z101" s="136"/>
      <c r="AA101" s="136"/>
      <c r="AB101" s="136"/>
      <c r="AC101" s="136"/>
      <c r="AD101" s="136"/>
      <c r="AE101" s="136"/>
    </row>
    <row r="102" spans="1:31" s="112" customFormat="1" ht="28.5" customHeight="1">
      <c r="A102" s="12"/>
      <c r="B102" s="134"/>
      <c r="C102" s="13"/>
      <c r="D102" s="32"/>
      <c r="E102" s="13"/>
      <c r="F102" s="13"/>
      <c r="G102" s="39" t="s">
        <v>323</v>
      </c>
      <c r="H102" s="192"/>
      <c r="I102" s="192"/>
      <c r="J102" s="192"/>
      <c r="K102" s="192"/>
      <c r="L102" s="192"/>
      <c r="M102" s="192"/>
      <c r="N102" s="136"/>
      <c r="O102" s="142">
        <v>3383878</v>
      </c>
      <c r="P102" s="136"/>
      <c r="Q102" s="142">
        <f t="shared" si="83"/>
        <v>3383878</v>
      </c>
      <c r="R102" s="142"/>
      <c r="S102" s="142"/>
      <c r="T102" s="142">
        <f t="shared" si="71"/>
        <v>3383878</v>
      </c>
      <c r="U102" s="142"/>
      <c r="V102" s="142"/>
      <c r="W102" s="142">
        <f t="shared" si="72"/>
        <v>3383878</v>
      </c>
      <c r="X102" s="136"/>
      <c r="Y102" s="136"/>
      <c r="Z102" s="136"/>
      <c r="AA102" s="136"/>
      <c r="AB102" s="136"/>
      <c r="AC102" s="136"/>
      <c r="AD102" s="136"/>
      <c r="AE102" s="136"/>
    </row>
    <row r="103" spans="1:31" s="119" customFormat="1" ht="21" customHeight="1">
      <c r="A103" s="184"/>
      <c r="B103" s="100"/>
      <c r="C103" s="100"/>
      <c r="D103" s="99"/>
      <c r="E103" s="99" t="s">
        <v>22</v>
      </c>
      <c r="F103" s="99"/>
      <c r="G103" s="27" t="s">
        <v>63</v>
      </c>
      <c r="H103" s="50">
        <f>H104+H110</f>
        <v>0</v>
      </c>
      <c r="I103" s="50">
        <f t="shared" ref="I103:AE103" si="84">I104+I110+I113</f>
        <v>2129645</v>
      </c>
      <c r="J103" s="50">
        <f t="shared" si="84"/>
        <v>0</v>
      </c>
      <c r="K103" s="50">
        <f t="shared" si="84"/>
        <v>2129645</v>
      </c>
      <c r="L103" s="50">
        <f t="shared" si="84"/>
        <v>173889</v>
      </c>
      <c r="M103" s="50">
        <f t="shared" si="84"/>
        <v>173889</v>
      </c>
      <c r="N103" s="50">
        <f t="shared" si="84"/>
        <v>2129645</v>
      </c>
      <c r="O103" s="50">
        <f t="shared" si="84"/>
        <v>0</v>
      </c>
      <c r="P103" s="50">
        <f t="shared" si="84"/>
        <v>0</v>
      </c>
      <c r="Q103" s="50">
        <f t="shared" si="84"/>
        <v>2129645</v>
      </c>
      <c r="R103" s="50">
        <f t="shared" si="84"/>
        <v>0</v>
      </c>
      <c r="S103" s="50">
        <f t="shared" si="84"/>
        <v>0</v>
      </c>
      <c r="T103" s="50">
        <f t="shared" si="84"/>
        <v>2129645</v>
      </c>
      <c r="U103" s="50">
        <f t="shared" si="84"/>
        <v>0</v>
      </c>
      <c r="V103" s="50">
        <f t="shared" si="84"/>
        <v>0</v>
      </c>
      <c r="W103" s="50">
        <f t="shared" si="84"/>
        <v>2129645</v>
      </c>
      <c r="X103" s="50">
        <f t="shared" si="84"/>
        <v>0</v>
      </c>
      <c r="Y103" s="50">
        <f t="shared" si="84"/>
        <v>0</v>
      </c>
      <c r="Z103" s="50">
        <f t="shared" si="84"/>
        <v>0</v>
      </c>
      <c r="AA103" s="50">
        <f t="shared" si="84"/>
        <v>0</v>
      </c>
      <c r="AB103" s="50">
        <f t="shared" si="84"/>
        <v>0</v>
      </c>
      <c r="AC103" s="50">
        <f t="shared" si="84"/>
        <v>0</v>
      </c>
      <c r="AD103" s="50">
        <f t="shared" si="84"/>
        <v>0</v>
      </c>
      <c r="AE103" s="50">
        <f t="shared" si="84"/>
        <v>0</v>
      </c>
    </row>
    <row r="104" spans="1:31" s="84" customFormat="1" ht="15" customHeight="1">
      <c r="A104" s="75"/>
      <c r="B104" s="68"/>
      <c r="C104" s="77"/>
      <c r="D104" s="77"/>
      <c r="E104" s="77"/>
      <c r="F104" s="77"/>
      <c r="G104" s="78" t="s">
        <v>285</v>
      </c>
      <c r="H104" s="72">
        <f>SUM(H105:H109)</f>
        <v>0</v>
      </c>
      <c r="I104" s="72">
        <f t="shared" ref="I104:AE104" si="85">SUM(I105:I109)</f>
        <v>2104779</v>
      </c>
      <c r="J104" s="72">
        <f t="shared" si="85"/>
        <v>0</v>
      </c>
      <c r="K104" s="72">
        <f t="shared" si="85"/>
        <v>2104779</v>
      </c>
      <c r="L104" s="72">
        <f t="shared" si="85"/>
        <v>173889</v>
      </c>
      <c r="M104" s="72">
        <f t="shared" si="85"/>
        <v>173889</v>
      </c>
      <c r="N104" s="72">
        <f t="shared" si="85"/>
        <v>2104779</v>
      </c>
      <c r="O104" s="72">
        <f t="shared" si="85"/>
        <v>0</v>
      </c>
      <c r="P104" s="72">
        <f t="shared" si="85"/>
        <v>0</v>
      </c>
      <c r="Q104" s="72">
        <f t="shared" si="85"/>
        <v>2104779</v>
      </c>
      <c r="R104" s="72">
        <f t="shared" si="85"/>
        <v>0</v>
      </c>
      <c r="S104" s="72">
        <f t="shared" si="85"/>
        <v>0</v>
      </c>
      <c r="T104" s="72">
        <f t="shared" si="85"/>
        <v>2104779</v>
      </c>
      <c r="U104" s="72">
        <f t="shared" si="85"/>
        <v>0</v>
      </c>
      <c r="V104" s="72">
        <f t="shared" si="85"/>
        <v>0</v>
      </c>
      <c r="W104" s="72">
        <f t="shared" si="85"/>
        <v>2104779</v>
      </c>
      <c r="X104" s="72">
        <f t="shared" si="85"/>
        <v>0</v>
      </c>
      <c r="Y104" s="72">
        <f t="shared" si="85"/>
        <v>0</v>
      </c>
      <c r="Z104" s="72">
        <f t="shared" si="85"/>
        <v>0</v>
      </c>
      <c r="AA104" s="72">
        <f t="shared" si="85"/>
        <v>0</v>
      </c>
      <c r="AB104" s="72">
        <f t="shared" si="85"/>
        <v>0</v>
      </c>
      <c r="AC104" s="72">
        <f t="shared" si="85"/>
        <v>0</v>
      </c>
      <c r="AD104" s="72">
        <f t="shared" si="85"/>
        <v>0</v>
      </c>
      <c r="AE104" s="72">
        <f t="shared" si="85"/>
        <v>0</v>
      </c>
    </row>
    <row r="105" spans="1:31" s="201" customFormat="1" ht="25.5" customHeight="1">
      <c r="A105" s="144"/>
      <c r="B105" s="199"/>
      <c r="C105" s="200"/>
      <c r="D105" s="200"/>
      <c r="E105" s="200"/>
      <c r="F105" s="200"/>
      <c r="G105" s="39" t="s">
        <v>320</v>
      </c>
      <c r="H105" s="142"/>
      <c r="I105" s="142">
        <v>275655</v>
      </c>
      <c r="J105" s="142"/>
      <c r="K105" s="142">
        <f t="shared" ref="K105:K109" si="86">H105+I105-J105</f>
        <v>275655</v>
      </c>
      <c r="L105" s="142"/>
      <c r="M105" s="142">
        <v>154393</v>
      </c>
      <c r="N105" s="142">
        <f t="shared" ref="N105:N124" si="87">K105+L105-M105</f>
        <v>121262</v>
      </c>
      <c r="O105" s="142"/>
      <c r="P105" s="142"/>
      <c r="Q105" s="142">
        <f t="shared" ref="Q105:Q124" si="88">N105+O105-P105</f>
        <v>121262</v>
      </c>
      <c r="R105" s="142"/>
      <c r="S105" s="142"/>
      <c r="T105" s="142">
        <f t="shared" si="71"/>
        <v>121262</v>
      </c>
      <c r="U105" s="142"/>
      <c r="V105" s="142"/>
      <c r="W105" s="142">
        <f t="shared" si="72"/>
        <v>121262</v>
      </c>
      <c r="X105" s="142"/>
      <c r="Y105" s="142"/>
      <c r="Z105" s="142"/>
      <c r="AA105" s="142"/>
      <c r="AB105" s="192"/>
      <c r="AC105" s="192"/>
      <c r="AD105" s="192"/>
      <c r="AE105" s="67"/>
    </row>
    <row r="106" spans="1:31" s="201" customFormat="1" ht="25.5" customHeight="1">
      <c r="A106" s="144"/>
      <c r="B106" s="199"/>
      <c r="C106" s="200"/>
      <c r="D106" s="200"/>
      <c r="E106" s="200"/>
      <c r="F106" s="200"/>
      <c r="G106" s="39" t="s">
        <v>321</v>
      </c>
      <c r="H106" s="142"/>
      <c r="I106" s="142">
        <v>551311</v>
      </c>
      <c r="J106" s="142"/>
      <c r="K106" s="142">
        <f t="shared" si="86"/>
        <v>551311</v>
      </c>
      <c r="L106" s="142">
        <v>91213</v>
      </c>
      <c r="M106" s="142"/>
      <c r="N106" s="142">
        <f t="shared" si="87"/>
        <v>642524</v>
      </c>
      <c r="O106" s="142"/>
      <c r="P106" s="142"/>
      <c r="Q106" s="142">
        <f t="shared" si="88"/>
        <v>642524</v>
      </c>
      <c r="R106" s="142"/>
      <c r="S106" s="142"/>
      <c r="T106" s="142">
        <f t="shared" si="71"/>
        <v>642524</v>
      </c>
      <c r="U106" s="142"/>
      <c r="V106" s="142"/>
      <c r="W106" s="142">
        <f t="shared" si="72"/>
        <v>642524</v>
      </c>
      <c r="X106" s="142"/>
      <c r="Y106" s="142"/>
      <c r="Z106" s="142"/>
      <c r="AA106" s="142"/>
      <c r="AB106" s="192"/>
      <c r="AC106" s="192"/>
      <c r="AD106" s="192"/>
      <c r="AE106" s="67"/>
    </row>
    <row r="107" spans="1:31" s="201" customFormat="1" ht="25.5" customHeight="1">
      <c r="A107" s="144"/>
      <c r="B107" s="199"/>
      <c r="C107" s="200"/>
      <c r="D107" s="200"/>
      <c r="E107" s="200"/>
      <c r="F107" s="200"/>
      <c r="G107" s="39" t="s">
        <v>319</v>
      </c>
      <c r="H107" s="142"/>
      <c r="I107" s="142">
        <v>143171</v>
      </c>
      <c r="J107" s="142"/>
      <c r="K107" s="142">
        <f t="shared" si="86"/>
        <v>143171</v>
      </c>
      <c r="L107" s="142"/>
      <c r="M107" s="142">
        <v>19496</v>
      </c>
      <c r="N107" s="142">
        <f t="shared" si="87"/>
        <v>123675</v>
      </c>
      <c r="O107" s="142"/>
      <c r="P107" s="142"/>
      <c r="Q107" s="142">
        <f t="shared" si="88"/>
        <v>123675</v>
      </c>
      <c r="R107" s="142"/>
      <c r="S107" s="142"/>
      <c r="T107" s="142">
        <f t="shared" si="71"/>
        <v>123675</v>
      </c>
      <c r="U107" s="142"/>
      <c r="V107" s="142"/>
      <c r="W107" s="142">
        <f t="shared" si="72"/>
        <v>123675</v>
      </c>
      <c r="X107" s="142"/>
      <c r="Y107" s="142"/>
      <c r="Z107" s="142"/>
      <c r="AA107" s="142"/>
      <c r="AB107" s="192"/>
      <c r="AC107" s="192"/>
      <c r="AD107" s="192"/>
      <c r="AE107" s="67"/>
    </row>
    <row r="108" spans="1:31" s="201" customFormat="1" ht="25.5" customHeight="1">
      <c r="A108" s="144"/>
      <c r="B108" s="199"/>
      <c r="C108" s="200"/>
      <c r="D108" s="200"/>
      <c r="E108" s="200"/>
      <c r="F108" s="200"/>
      <c r="G108" s="39" t="s">
        <v>322</v>
      </c>
      <c r="H108" s="142"/>
      <c r="I108" s="142">
        <v>567321</v>
      </c>
      <c r="J108" s="142"/>
      <c r="K108" s="142">
        <f t="shared" si="86"/>
        <v>567321</v>
      </c>
      <c r="L108" s="142">
        <v>41338</v>
      </c>
      <c r="M108" s="142"/>
      <c r="N108" s="142">
        <f t="shared" si="87"/>
        <v>608659</v>
      </c>
      <c r="O108" s="142"/>
      <c r="P108" s="142"/>
      <c r="Q108" s="142">
        <f t="shared" si="88"/>
        <v>608659</v>
      </c>
      <c r="R108" s="142"/>
      <c r="S108" s="142"/>
      <c r="T108" s="142">
        <f t="shared" si="71"/>
        <v>608659</v>
      </c>
      <c r="U108" s="142"/>
      <c r="V108" s="142"/>
      <c r="W108" s="142">
        <f t="shared" si="72"/>
        <v>608659</v>
      </c>
      <c r="X108" s="142"/>
      <c r="Y108" s="142"/>
      <c r="Z108" s="142"/>
      <c r="AA108" s="142"/>
      <c r="AB108" s="192"/>
      <c r="AC108" s="192"/>
      <c r="AD108" s="192"/>
      <c r="AE108" s="67"/>
    </row>
    <row r="109" spans="1:31" s="201" customFormat="1" ht="25.5" customHeight="1">
      <c r="A109" s="144"/>
      <c r="B109" s="199"/>
      <c r="C109" s="200"/>
      <c r="D109" s="200"/>
      <c r="E109" s="200"/>
      <c r="F109" s="200"/>
      <c r="G109" s="39" t="s">
        <v>323</v>
      </c>
      <c r="H109" s="142"/>
      <c r="I109" s="142">
        <v>567321</v>
      </c>
      <c r="J109" s="142"/>
      <c r="K109" s="142">
        <f t="shared" si="86"/>
        <v>567321</v>
      </c>
      <c r="L109" s="142">
        <v>41338</v>
      </c>
      <c r="M109" s="142"/>
      <c r="N109" s="142">
        <f t="shared" si="87"/>
        <v>608659</v>
      </c>
      <c r="O109" s="142"/>
      <c r="P109" s="142"/>
      <c r="Q109" s="142">
        <f t="shared" si="88"/>
        <v>608659</v>
      </c>
      <c r="R109" s="142"/>
      <c r="S109" s="142"/>
      <c r="T109" s="142">
        <f t="shared" si="71"/>
        <v>608659</v>
      </c>
      <c r="U109" s="142"/>
      <c r="V109" s="142"/>
      <c r="W109" s="142">
        <f t="shared" si="72"/>
        <v>608659</v>
      </c>
      <c r="X109" s="142"/>
      <c r="Y109" s="142"/>
      <c r="Z109" s="142"/>
      <c r="AA109" s="142"/>
      <c r="AB109" s="192"/>
      <c r="AC109" s="192"/>
      <c r="AD109" s="192"/>
      <c r="AE109" s="67"/>
    </row>
    <row r="110" spans="1:31" s="125" customFormat="1" ht="21" customHeight="1">
      <c r="A110" s="182"/>
      <c r="B110" s="122"/>
      <c r="C110" s="122"/>
      <c r="D110" s="122"/>
      <c r="E110" s="123"/>
      <c r="F110" s="123"/>
      <c r="G110" s="124" t="s">
        <v>220</v>
      </c>
      <c r="H110" s="126">
        <f>H111</f>
        <v>0</v>
      </c>
      <c r="I110" s="126">
        <f t="shared" ref="I110:AE111" si="89">I111</f>
        <v>24866</v>
      </c>
      <c r="J110" s="126">
        <f t="shared" si="89"/>
        <v>0</v>
      </c>
      <c r="K110" s="126">
        <f t="shared" si="89"/>
        <v>24866</v>
      </c>
      <c r="L110" s="126">
        <f t="shared" si="89"/>
        <v>0</v>
      </c>
      <c r="M110" s="126">
        <f t="shared" si="89"/>
        <v>0</v>
      </c>
      <c r="N110" s="126">
        <f t="shared" si="89"/>
        <v>24866</v>
      </c>
      <c r="O110" s="126">
        <f t="shared" si="89"/>
        <v>0</v>
      </c>
      <c r="P110" s="126">
        <f t="shared" si="89"/>
        <v>0</v>
      </c>
      <c r="Q110" s="126">
        <f t="shared" si="89"/>
        <v>24866</v>
      </c>
      <c r="R110" s="126">
        <f t="shared" si="89"/>
        <v>0</v>
      </c>
      <c r="S110" s="126">
        <f t="shared" si="89"/>
        <v>0</v>
      </c>
      <c r="T110" s="126">
        <f t="shared" si="89"/>
        <v>24866</v>
      </c>
      <c r="U110" s="126">
        <f t="shared" si="89"/>
        <v>0</v>
      </c>
      <c r="V110" s="126">
        <f t="shared" si="89"/>
        <v>0</v>
      </c>
      <c r="W110" s="126">
        <f t="shared" si="89"/>
        <v>24866</v>
      </c>
      <c r="X110" s="126">
        <f t="shared" si="89"/>
        <v>0</v>
      </c>
      <c r="Y110" s="126">
        <f t="shared" si="89"/>
        <v>0</v>
      </c>
      <c r="Z110" s="126">
        <f t="shared" si="89"/>
        <v>0</v>
      </c>
      <c r="AA110" s="126">
        <f t="shared" si="89"/>
        <v>0</v>
      </c>
      <c r="AB110" s="126">
        <f t="shared" si="89"/>
        <v>0</v>
      </c>
      <c r="AC110" s="126">
        <f t="shared" si="89"/>
        <v>0</v>
      </c>
      <c r="AD110" s="126">
        <f t="shared" si="89"/>
        <v>0</v>
      </c>
      <c r="AE110" s="126">
        <f t="shared" si="89"/>
        <v>0</v>
      </c>
    </row>
    <row r="111" spans="1:31" s="64" customFormat="1" ht="15" customHeight="1">
      <c r="A111" s="183"/>
      <c r="B111" s="71"/>
      <c r="C111" s="71"/>
      <c r="D111" s="71"/>
      <c r="E111" s="71"/>
      <c r="F111" s="71"/>
      <c r="G111" s="78" t="s">
        <v>285</v>
      </c>
      <c r="H111" s="72">
        <f>H112</f>
        <v>0</v>
      </c>
      <c r="I111" s="72">
        <f t="shared" si="89"/>
        <v>24866</v>
      </c>
      <c r="J111" s="72">
        <f t="shared" si="89"/>
        <v>0</v>
      </c>
      <c r="K111" s="72">
        <f t="shared" si="89"/>
        <v>24866</v>
      </c>
      <c r="L111" s="72">
        <f t="shared" si="89"/>
        <v>0</v>
      </c>
      <c r="M111" s="72">
        <f t="shared" si="89"/>
        <v>0</v>
      </c>
      <c r="N111" s="72">
        <f t="shared" si="89"/>
        <v>24866</v>
      </c>
      <c r="O111" s="72">
        <f t="shared" si="89"/>
        <v>0</v>
      </c>
      <c r="P111" s="72">
        <f t="shared" si="89"/>
        <v>0</v>
      </c>
      <c r="Q111" s="72">
        <f t="shared" si="89"/>
        <v>24866</v>
      </c>
      <c r="R111" s="72">
        <f t="shared" si="89"/>
        <v>0</v>
      </c>
      <c r="S111" s="72">
        <f t="shared" si="89"/>
        <v>0</v>
      </c>
      <c r="T111" s="72">
        <f t="shared" si="89"/>
        <v>24866</v>
      </c>
      <c r="U111" s="72">
        <f t="shared" si="89"/>
        <v>0</v>
      </c>
      <c r="V111" s="72">
        <f t="shared" si="89"/>
        <v>0</v>
      </c>
      <c r="W111" s="72">
        <f t="shared" si="89"/>
        <v>24866</v>
      </c>
      <c r="X111" s="72">
        <f t="shared" si="89"/>
        <v>0</v>
      </c>
      <c r="Y111" s="72">
        <f t="shared" si="89"/>
        <v>0</v>
      </c>
      <c r="Z111" s="72">
        <f t="shared" si="89"/>
        <v>0</v>
      </c>
      <c r="AA111" s="72">
        <f t="shared" si="89"/>
        <v>0</v>
      </c>
      <c r="AB111" s="72">
        <f t="shared" si="89"/>
        <v>0</v>
      </c>
      <c r="AC111" s="72">
        <f t="shared" si="89"/>
        <v>0</v>
      </c>
      <c r="AD111" s="72">
        <f t="shared" si="89"/>
        <v>0</v>
      </c>
      <c r="AE111" s="72">
        <f t="shared" si="89"/>
        <v>0</v>
      </c>
    </row>
    <row r="112" spans="1:31" s="201" customFormat="1" ht="25.5" customHeight="1">
      <c r="A112" s="144"/>
      <c r="B112" s="199"/>
      <c r="C112" s="200"/>
      <c r="D112" s="200"/>
      <c r="E112" s="200"/>
      <c r="F112" s="200"/>
      <c r="G112" s="39" t="s">
        <v>222</v>
      </c>
      <c r="H112" s="142"/>
      <c r="I112" s="142">
        <v>24866</v>
      </c>
      <c r="J112" s="142"/>
      <c r="K112" s="142">
        <f>H112+I112-J112</f>
        <v>24866</v>
      </c>
      <c r="L112" s="142"/>
      <c r="M112" s="142"/>
      <c r="N112" s="142">
        <f t="shared" si="87"/>
        <v>24866</v>
      </c>
      <c r="O112" s="142"/>
      <c r="P112" s="142"/>
      <c r="Q112" s="142">
        <f t="shared" si="88"/>
        <v>24866</v>
      </c>
      <c r="R112" s="142"/>
      <c r="S112" s="142"/>
      <c r="T112" s="142">
        <f t="shared" si="71"/>
        <v>24866</v>
      </c>
      <c r="U112" s="142"/>
      <c r="V112" s="142"/>
      <c r="W112" s="142">
        <f t="shared" si="72"/>
        <v>24866</v>
      </c>
      <c r="X112" s="142"/>
      <c r="Y112" s="142"/>
      <c r="Z112" s="142"/>
      <c r="AA112" s="142"/>
      <c r="AB112" s="192"/>
      <c r="AC112" s="192"/>
      <c r="AD112" s="192"/>
      <c r="AE112" s="67"/>
    </row>
    <row r="113" spans="1:31" s="108" customFormat="1" ht="19.5" customHeight="1">
      <c r="A113" s="181"/>
      <c r="B113" s="101"/>
      <c r="C113" s="102"/>
      <c r="D113" s="102"/>
      <c r="E113" s="102"/>
      <c r="F113" s="102"/>
      <c r="G113" s="104" t="s">
        <v>64</v>
      </c>
      <c r="H113" s="95"/>
      <c r="I113" s="95"/>
      <c r="J113" s="95"/>
      <c r="K113" s="95">
        <f>H113+I113-J113</f>
        <v>0</v>
      </c>
      <c r="L113" s="95"/>
      <c r="M113" s="95"/>
      <c r="N113" s="142">
        <f t="shared" si="87"/>
        <v>0</v>
      </c>
      <c r="O113" s="142"/>
      <c r="P113" s="142"/>
      <c r="Q113" s="142">
        <f t="shared" si="88"/>
        <v>0</v>
      </c>
      <c r="R113" s="142"/>
      <c r="S113" s="142"/>
      <c r="T113" s="142">
        <f t="shared" si="71"/>
        <v>0</v>
      </c>
      <c r="U113" s="142"/>
      <c r="V113" s="142"/>
      <c r="W113" s="142">
        <f t="shared" si="72"/>
        <v>0</v>
      </c>
      <c r="X113" s="95"/>
      <c r="Y113" s="105"/>
      <c r="Z113" s="105"/>
      <c r="AA113" s="105">
        <f>X113+Y113-Z113</f>
        <v>0</v>
      </c>
      <c r="AB113" s="105"/>
      <c r="AC113" s="105"/>
      <c r="AD113" s="105"/>
      <c r="AE113" s="105">
        <f>AB113+AC113-AD113</f>
        <v>0</v>
      </c>
    </row>
    <row r="114" spans="1:31" s="112" customFormat="1" ht="28.5" customHeight="1">
      <c r="A114" s="12"/>
      <c r="B114" s="134"/>
      <c r="C114" s="13"/>
      <c r="D114" s="32" t="s">
        <v>58</v>
      </c>
      <c r="E114" s="13"/>
      <c r="F114" s="13"/>
      <c r="G114" s="38" t="s">
        <v>90</v>
      </c>
      <c r="H114" s="136">
        <f>H115</f>
        <v>0</v>
      </c>
      <c r="I114" s="136">
        <f t="shared" ref="I114:AE114" si="90">I115</f>
        <v>3358095</v>
      </c>
      <c r="J114" s="136">
        <f t="shared" si="90"/>
        <v>0</v>
      </c>
      <c r="K114" s="136">
        <f t="shared" si="90"/>
        <v>3358095</v>
      </c>
      <c r="L114" s="136">
        <f t="shared" si="90"/>
        <v>0</v>
      </c>
      <c r="M114" s="136">
        <f t="shared" si="90"/>
        <v>0</v>
      </c>
      <c r="N114" s="136">
        <f t="shared" si="90"/>
        <v>3358095</v>
      </c>
      <c r="O114" s="136">
        <f t="shared" si="90"/>
        <v>0</v>
      </c>
      <c r="P114" s="136">
        <f t="shared" si="90"/>
        <v>0</v>
      </c>
      <c r="Q114" s="136">
        <f t="shared" si="90"/>
        <v>3358095</v>
      </c>
      <c r="R114" s="136">
        <f t="shared" si="90"/>
        <v>0</v>
      </c>
      <c r="S114" s="136">
        <f t="shared" si="90"/>
        <v>0</v>
      </c>
      <c r="T114" s="136">
        <f t="shared" si="90"/>
        <v>3358095</v>
      </c>
      <c r="U114" s="136">
        <f t="shared" si="90"/>
        <v>0</v>
      </c>
      <c r="V114" s="136">
        <f t="shared" si="90"/>
        <v>0</v>
      </c>
      <c r="W114" s="136">
        <f t="shared" si="90"/>
        <v>3358095</v>
      </c>
      <c r="X114" s="136">
        <f t="shared" si="90"/>
        <v>0</v>
      </c>
      <c r="Y114" s="136">
        <f t="shared" si="90"/>
        <v>0</v>
      </c>
      <c r="Z114" s="136">
        <f t="shared" si="90"/>
        <v>0</v>
      </c>
      <c r="AA114" s="136">
        <f t="shared" si="90"/>
        <v>0</v>
      </c>
      <c r="AB114" s="136">
        <f t="shared" si="90"/>
        <v>0</v>
      </c>
      <c r="AC114" s="136">
        <f t="shared" si="90"/>
        <v>0</v>
      </c>
      <c r="AD114" s="136">
        <f t="shared" si="90"/>
        <v>0</v>
      </c>
      <c r="AE114" s="136">
        <f t="shared" si="90"/>
        <v>0</v>
      </c>
    </row>
    <row r="115" spans="1:31" s="120" customFormat="1" ht="21" customHeight="1">
      <c r="A115" s="188"/>
      <c r="B115" s="33"/>
      <c r="C115" s="33"/>
      <c r="D115" s="34"/>
      <c r="E115" s="97" t="s">
        <v>22</v>
      </c>
      <c r="F115" s="35"/>
      <c r="G115" s="27" t="s">
        <v>63</v>
      </c>
      <c r="H115" s="50">
        <f>H116+H124+H121</f>
        <v>0</v>
      </c>
      <c r="I115" s="50">
        <f t="shared" ref="I115:AE115" si="91">I116+I124+I121</f>
        <v>3358095</v>
      </c>
      <c r="J115" s="50">
        <f t="shared" si="91"/>
        <v>0</v>
      </c>
      <c r="K115" s="50">
        <f t="shared" si="91"/>
        <v>3358095</v>
      </c>
      <c r="L115" s="50">
        <f t="shared" si="91"/>
        <v>0</v>
      </c>
      <c r="M115" s="50">
        <f t="shared" si="91"/>
        <v>0</v>
      </c>
      <c r="N115" s="50">
        <f t="shared" si="91"/>
        <v>3358095</v>
      </c>
      <c r="O115" s="50">
        <f t="shared" si="91"/>
        <v>0</v>
      </c>
      <c r="P115" s="50">
        <f t="shared" si="91"/>
        <v>0</v>
      </c>
      <c r="Q115" s="50">
        <f t="shared" si="91"/>
        <v>3358095</v>
      </c>
      <c r="R115" s="50">
        <f t="shared" si="91"/>
        <v>0</v>
      </c>
      <c r="S115" s="50">
        <f t="shared" si="91"/>
        <v>0</v>
      </c>
      <c r="T115" s="50">
        <f t="shared" si="91"/>
        <v>3358095</v>
      </c>
      <c r="U115" s="50">
        <f t="shared" si="91"/>
        <v>0</v>
      </c>
      <c r="V115" s="50">
        <f t="shared" si="91"/>
        <v>0</v>
      </c>
      <c r="W115" s="50">
        <f t="shared" si="91"/>
        <v>3358095</v>
      </c>
      <c r="X115" s="50">
        <f t="shared" si="91"/>
        <v>0</v>
      </c>
      <c r="Y115" s="50">
        <f t="shared" si="91"/>
        <v>0</v>
      </c>
      <c r="Z115" s="50">
        <f t="shared" si="91"/>
        <v>0</v>
      </c>
      <c r="AA115" s="50">
        <f t="shared" si="91"/>
        <v>0</v>
      </c>
      <c r="AB115" s="50">
        <f t="shared" si="91"/>
        <v>0</v>
      </c>
      <c r="AC115" s="50">
        <f t="shared" si="91"/>
        <v>0</v>
      </c>
      <c r="AD115" s="50">
        <f t="shared" si="91"/>
        <v>0</v>
      </c>
      <c r="AE115" s="50">
        <f t="shared" si="91"/>
        <v>0</v>
      </c>
    </row>
    <row r="116" spans="1:31" s="84" customFormat="1" ht="15" customHeight="1">
      <c r="A116" s="75"/>
      <c r="B116" s="68"/>
      <c r="C116" s="77"/>
      <c r="D116" s="77"/>
      <c r="E116" s="77"/>
      <c r="F116" s="77"/>
      <c r="G116" s="78" t="s">
        <v>285</v>
      </c>
      <c r="H116" s="72">
        <f t="shared" ref="H116:W116" si="92">SUM(H117:H120)</f>
        <v>0</v>
      </c>
      <c r="I116" s="72">
        <f t="shared" si="92"/>
        <v>3353252</v>
      </c>
      <c r="J116" s="72">
        <f t="shared" si="92"/>
        <v>0</v>
      </c>
      <c r="K116" s="72">
        <f t="shared" si="92"/>
        <v>3353252</v>
      </c>
      <c r="L116" s="72">
        <f t="shared" si="92"/>
        <v>0</v>
      </c>
      <c r="M116" s="72">
        <f t="shared" si="92"/>
        <v>0</v>
      </c>
      <c r="N116" s="72">
        <f t="shared" si="92"/>
        <v>3353252</v>
      </c>
      <c r="O116" s="72">
        <f t="shared" si="92"/>
        <v>0</v>
      </c>
      <c r="P116" s="72">
        <f t="shared" si="92"/>
        <v>0</v>
      </c>
      <c r="Q116" s="72">
        <f t="shared" si="92"/>
        <v>3353252</v>
      </c>
      <c r="R116" s="72">
        <f t="shared" si="92"/>
        <v>0</v>
      </c>
      <c r="S116" s="72">
        <f t="shared" si="92"/>
        <v>0</v>
      </c>
      <c r="T116" s="72">
        <f t="shared" si="92"/>
        <v>3353252</v>
      </c>
      <c r="U116" s="72">
        <f t="shared" si="92"/>
        <v>0</v>
      </c>
      <c r="V116" s="72">
        <f t="shared" si="92"/>
        <v>0</v>
      </c>
      <c r="W116" s="72">
        <f t="shared" si="92"/>
        <v>3353252</v>
      </c>
      <c r="X116" s="72">
        <f t="shared" ref="X116:AE116" si="93">SUM(X117:X120)</f>
        <v>0</v>
      </c>
      <c r="Y116" s="72">
        <f t="shared" si="93"/>
        <v>0</v>
      </c>
      <c r="Z116" s="72">
        <f t="shared" si="93"/>
        <v>0</v>
      </c>
      <c r="AA116" s="72">
        <f t="shared" si="93"/>
        <v>0</v>
      </c>
      <c r="AB116" s="72">
        <f t="shared" si="93"/>
        <v>0</v>
      </c>
      <c r="AC116" s="72">
        <f t="shared" si="93"/>
        <v>0</v>
      </c>
      <c r="AD116" s="72">
        <f t="shared" si="93"/>
        <v>0</v>
      </c>
      <c r="AE116" s="72">
        <f t="shared" si="93"/>
        <v>0</v>
      </c>
    </row>
    <row r="117" spans="1:31" s="91" customFormat="1" ht="38.25" customHeight="1">
      <c r="A117" s="150"/>
      <c r="B117" s="95"/>
      <c r="C117" s="95"/>
      <c r="D117" s="95"/>
      <c r="E117" s="95"/>
      <c r="F117" s="95"/>
      <c r="G117" s="39" t="s">
        <v>223</v>
      </c>
      <c r="H117" s="142"/>
      <c r="I117" s="142">
        <v>1885392</v>
      </c>
      <c r="J117" s="142"/>
      <c r="K117" s="142">
        <f t="shared" ref="K117:K120" si="94">H117+I117-J117</f>
        <v>1885392</v>
      </c>
      <c r="L117" s="142"/>
      <c r="M117" s="142"/>
      <c r="N117" s="142">
        <f t="shared" si="87"/>
        <v>1885392</v>
      </c>
      <c r="O117" s="142"/>
      <c r="P117" s="142"/>
      <c r="Q117" s="142">
        <f t="shared" si="88"/>
        <v>1885392</v>
      </c>
      <c r="R117" s="142"/>
      <c r="S117" s="142"/>
      <c r="T117" s="142">
        <f t="shared" si="71"/>
        <v>1885392</v>
      </c>
      <c r="U117" s="142"/>
      <c r="V117" s="142"/>
      <c r="W117" s="142">
        <f t="shared" si="72"/>
        <v>1885392</v>
      </c>
      <c r="X117" s="142"/>
      <c r="Y117" s="142"/>
      <c r="Z117" s="142"/>
      <c r="AA117" s="142"/>
      <c r="AB117" s="191"/>
      <c r="AC117" s="191"/>
      <c r="AD117" s="191"/>
      <c r="AE117" s="95"/>
    </row>
    <row r="118" spans="1:31" s="91" customFormat="1" ht="38.25" customHeight="1">
      <c r="A118" s="150"/>
      <c r="B118" s="95"/>
      <c r="C118" s="95"/>
      <c r="D118" s="95"/>
      <c r="E118" s="95"/>
      <c r="F118" s="95"/>
      <c r="G118" s="39" t="s">
        <v>224</v>
      </c>
      <c r="H118" s="142"/>
      <c r="I118" s="142">
        <v>222147</v>
      </c>
      <c r="J118" s="142"/>
      <c r="K118" s="142">
        <f t="shared" si="94"/>
        <v>222147</v>
      </c>
      <c r="L118" s="142"/>
      <c r="M118" s="142"/>
      <c r="N118" s="142">
        <f t="shared" si="87"/>
        <v>222147</v>
      </c>
      <c r="O118" s="142"/>
      <c r="P118" s="142"/>
      <c r="Q118" s="142">
        <f t="shared" si="88"/>
        <v>222147</v>
      </c>
      <c r="R118" s="142"/>
      <c r="S118" s="142"/>
      <c r="T118" s="142">
        <f t="shared" si="71"/>
        <v>222147</v>
      </c>
      <c r="U118" s="142"/>
      <c r="V118" s="142"/>
      <c r="W118" s="142">
        <f t="shared" si="72"/>
        <v>222147</v>
      </c>
      <c r="X118" s="142"/>
      <c r="Y118" s="142"/>
      <c r="Z118" s="142"/>
      <c r="AA118" s="142"/>
      <c r="AB118" s="191"/>
      <c r="AC118" s="191"/>
      <c r="AD118" s="191"/>
      <c r="AE118" s="95"/>
    </row>
    <row r="119" spans="1:31" s="91" customFormat="1" ht="57" customHeight="1">
      <c r="A119" s="150"/>
      <c r="B119" s="95"/>
      <c r="C119" s="95"/>
      <c r="D119" s="95"/>
      <c r="E119" s="95"/>
      <c r="F119" s="95"/>
      <c r="G119" s="39" t="s">
        <v>225</v>
      </c>
      <c r="H119" s="142"/>
      <c r="I119" s="142">
        <v>1221188</v>
      </c>
      <c r="J119" s="142"/>
      <c r="K119" s="142">
        <f t="shared" si="94"/>
        <v>1221188</v>
      </c>
      <c r="L119" s="142"/>
      <c r="M119" s="142"/>
      <c r="N119" s="142">
        <f t="shared" si="87"/>
        <v>1221188</v>
      </c>
      <c r="O119" s="142"/>
      <c r="P119" s="142"/>
      <c r="Q119" s="142">
        <f t="shared" si="88"/>
        <v>1221188</v>
      </c>
      <c r="R119" s="142"/>
      <c r="S119" s="142"/>
      <c r="T119" s="142">
        <f t="shared" si="71"/>
        <v>1221188</v>
      </c>
      <c r="U119" s="142"/>
      <c r="V119" s="142"/>
      <c r="W119" s="142">
        <f t="shared" si="72"/>
        <v>1221188</v>
      </c>
      <c r="X119" s="142"/>
      <c r="Y119" s="142"/>
      <c r="Z119" s="142"/>
      <c r="AA119" s="142"/>
      <c r="AB119" s="191"/>
      <c r="AC119" s="191"/>
      <c r="AD119" s="191"/>
      <c r="AE119" s="95"/>
    </row>
    <row r="120" spans="1:31" s="91" customFormat="1" ht="38.25" customHeight="1">
      <c r="A120" s="150"/>
      <c r="B120" s="95"/>
      <c r="C120" s="95"/>
      <c r="D120" s="95"/>
      <c r="E120" s="95"/>
      <c r="F120" s="95"/>
      <c r="G120" s="22" t="s">
        <v>226</v>
      </c>
      <c r="H120" s="142"/>
      <c r="I120" s="142">
        <v>24525</v>
      </c>
      <c r="J120" s="142"/>
      <c r="K120" s="142">
        <f t="shared" si="94"/>
        <v>24525</v>
      </c>
      <c r="L120" s="142"/>
      <c r="M120" s="142"/>
      <c r="N120" s="142">
        <f t="shared" si="87"/>
        <v>24525</v>
      </c>
      <c r="O120" s="142"/>
      <c r="P120" s="142"/>
      <c r="Q120" s="142">
        <f t="shared" si="88"/>
        <v>24525</v>
      </c>
      <c r="R120" s="142"/>
      <c r="S120" s="142"/>
      <c r="T120" s="142">
        <f t="shared" si="71"/>
        <v>24525</v>
      </c>
      <c r="U120" s="142"/>
      <c r="V120" s="142"/>
      <c r="W120" s="142">
        <f t="shared" si="72"/>
        <v>24525</v>
      </c>
      <c r="X120" s="142"/>
      <c r="Y120" s="142"/>
      <c r="Z120" s="142"/>
      <c r="AA120" s="142"/>
      <c r="AB120" s="191"/>
      <c r="AC120" s="191"/>
      <c r="AD120" s="191"/>
      <c r="AE120" s="95"/>
    </row>
    <row r="121" spans="1:31" s="125" customFormat="1" ht="21" customHeight="1">
      <c r="A121" s="182"/>
      <c r="B121" s="122"/>
      <c r="C121" s="122"/>
      <c r="D121" s="122"/>
      <c r="E121" s="123"/>
      <c r="F121" s="123"/>
      <c r="G121" s="124" t="s">
        <v>220</v>
      </c>
      <c r="H121" s="126">
        <f>H122</f>
        <v>0</v>
      </c>
      <c r="I121" s="126">
        <f t="shared" ref="I121:W122" si="95">I122</f>
        <v>4843</v>
      </c>
      <c r="J121" s="126">
        <f t="shared" si="95"/>
        <v>0</v>
      </c>
      <c r="K121" s="126">
        <f t="shared" si="95"/>
        <v>4843</v>
      </c>
      <c r="L121" s="126">
        <f t="shared" si="95"/>
        <v>0</v>
      </c>
      <c r="M121" s="126">
        <f t="shared" si="95"/>
        <v>0</v>
      </c>
      <c r="N121" s="126">
        <f t="shared" si="95"/>
        <v>4843</v>
      </c>
      <c r="O121" s="126">
        <f t="shared" si="95"/>
        <v>0</v>
      </c>
      <c r="P121" s="126">
        <f t="shared" si="95"/>
        <v>0</v>
      </c>
      <c r="Q121" s="126">
        <f t="shared" si="95"/>
        <v>4843</v>
      </c>
      <c r="R121" s="126">
        <f t="shared" si="95"/>
        <v>0</v>
      </c>
      <c r="S121" s="126">
        <f t="shared" si="95"/>
        <v>0</v>
      </c>
      <c r="T121" s="126">
        <f t="shared" si="95"/>
        <v>4843</v>
      </c>
      <c r="U121" s="126">
        <f t="shared" si="95"/>
        <v>0</v>
      </c>
      <c r="V121" s="126">
        <f t="shared" si="95"/>
        <v>0</v>
      </c>
      <c r="W121" s="126">
        <f t="shared" si="95"/>
        <v>4843</v>
      </c>
      <c r="X121" s="126"/>
      <c r="Y121" s="126"/>
      <c r="Z121" s="126"/>
      <c r="AA121" s="126"/>
      <c r="AB121" s="126"/>
      <c r="AC121" s="126"/>
      <c r="AD121" s="126"/>
      <c r="AE121" s="126"/>
    </row>
    <row r="122" spans="1:31" s="64" customFormat="1" ht="15" customHeight="1">
      <c r="A122" s="183"/>
      <c r="B122" s="71"/>
      <c r="C122" s="71"/>
      <c r="D122" s="71"/>
      <c r="E122" s="71"/>
      <c r="F122" s="71"/>
      <c r="G122" s="78" t="s">
        <v>285</v>
      </c>
      <c r="H122" s="72">
        <f>H123</f>
        <v>0</v>
      </c>
      <c r="I122" s="72">
        <f t="shared" si="95"/>
        <v>4843</v>
      </c>
      <c r="J122" s="72">
        <f t="shared" si="95"/>
        <v>0</v>
      </c>
      <c r="K122" s="72">
        <f t="shared" si="95"/>
        <v>4843</v>
      </c>
      <c r="L122" s="72">
        <f t="shared" si="95"/>
        <v>0</v>
      </c>
      <c r="M122" s="72">
        <f t="shared" si="95"/>
        <v>0</v>
      </c>
      <c r="N122" s="72">
        <f t="shared" si="95"/>
        <v>4843</v>
      </c>
      <c r="O122" s="72">
        <f t="shared" si="95"/>
        <v>0</v>
      </c>
      <c r="P122" s="72">
        <f t="shared" si="95"/>
        <v>0</v>
      </c>
      <c r="Q122" s="72">
        <f t="shared" si="95"/>
        <v>4843</v>
      </c>
      <c r="R122" s="72">
        <f t="shared" si="95"/>
        <v>0</v>
      </c>
      <c r="S122" s="72">
        <f t="shared" si="95"/>
        <v>0</v>
      </c>
      <c r="T122" s="72">
        <f t="shared" si="95"/>
        <v>4843</v>
      </c>
      <c r="U122" s="72">
        <f t="shared" si="95"/>
        <v>0</v>
      </c>
      <c r="V122" s="72">
        <f t="shared" si="95"/>
        <v>0</v>
      </c>
      <c r="W122" s="72">
        <f t="shared" si="95"/>
        <v>4843</v>
      </c>
      <c r="X122" s="72"/>
      <c r="Y122" s="72"/>
      <c r="Z122" s="72"/>
      <c r="AA122" s="72"/>
      <c r="AB122" s="72"/>
      <c r="AC122" s="72"/>
      <c r="AD122" s="72"/>
      <c r="AE122" s="72"/>
    </row>
    <row r="123" spans="1:31" s="91" customFormat="1" ht="25.5" customHeight="1">
      <c r="A123" s="150"/>
      <c r="B123" s="95"/>
      <c r="C123" s="95"/>
      <c r="D123" s="95"/>
      <c r="E123" s="95"/>
      <c r="F123" s="95"/>
      <c r="G123" s="22" t="s">
        <v>298</v>
      </c>
      <c r="H123" s="142"/>
      <c r="I123" s="142">
        <v>4843</v>
      </c>
      <c r="J123" s="142"/>
      <c r="K123" s="142">
        <f t="shared" ref="K123" si="96">H123+I123-J123</f>
        <v>4843</v>
      </c>
      <c r="L123" s="142"/>
      <c r="M123" s="142"/>
      <c r="N123" s="142">
        <f t="shared" si="87"/>
        <v>4843</v>
      </c>
      <c r="O123" s="142"/>
      <c r="P123" s="142"/>
      <c r="Q123" s="142">
        <f t="shared" si="88"/>
        <v>4843</v>
      </c>
      <c r="R123" s="142"/>
      <c r="S123" s="142"/>
      <c r="T123" s="142">
        <f t="shared" si="71"/>
        <v>4843</v>
      </c>
      <c r="U123" s="142"/>
      <c r="V123" s="142"/>
      <c r="W123" s="142">
        <f t="shared" si="72"/>
        <v>4843</v>
      </c>
      <c r="X123" s="142"/>
      <c r="Y123" s="142"/>
      <c r="Z123" s="142"/>
      <c r="AA123" s="142"/>
      <c r="AB123" s="191"/>
      <c r="AC123" s="191"/>
      <c r="AD123" s="191"/>
      <c r="AE123" s="95"/>
    </row>
    <row r="124" spans="1:31" s="108" customFormat="1" ht="19.5" customHeight="1">
      <c r="A124" s="181"/>
      <c r="B124" s="101"/>
      <c r="C124" s="102"/>
      <c r="D124" s="102"/>
      <c r="E124" s="102"/>
      <c r="F124" s="102"/>
      <c r="G124" s="104" t="s">
        <v>64</v>
      </c>
      <c r="H124" s="95"/>
      <c r="I124" s="95"/>
      <c r="J124" s="95"/>
      <c r="K124" s="95"/>
      <c r="L124" s="95"/>
      <c r="M124" s="95"/>
      <c r="N124" s="142">
        <f t="shared" si="87"/>
        <v>0</v>
      </c>
      <c r="O124" s="142"/>
      <c r="P124" s="142"/>
      <c r="Q124" s="142">
        <f t="shared" si="88"/>
        <v>0</v>
      </c>
      <c r="R124" s="142"/>
      <c r="S124" s="142"/>
      <c r="T124" s="142">
        <f t="shared" si="71"/>
        <v>0</v>
      </c>
      <c r="U124" s="142"/>
      <c r="V124" s="142"/>
      <c r="W124" s="142">
        <f t="shared" si="72"/>
        <v>0</v>
      </c>
      <c r="X124" s="95"/>
      <c r="Y124" s="105"/>
      <c r="Z124" s="105"/>
      <c r="AA124" s="105">
        <f>X124+Y124-Z124</f>
        <v>0</v>
      </c>
      <c r="AB124" s="105"/>
      <c r="AC124" s="105"/>
      <c r="AD124" s="105"/>
      <c r="AE124" s="105">
        <f>AB124+AC124-AD124</f>
        <v>0</v>
      </c>
    </row>
    <row r="125" spans="1:31" s="131" customFormat="1" ht="31.5" customHeight="1">
      <c r="A125" s="127" t="s">
        <v>111</v>
      </c>
      <c r="B125" s="127"/>
      <c r="C125" s="163"/>
      <c r="D125" s="127"/>
      <c r="E125" s="128"/>
      <c r="F125" s="128"/>
      <c r="G125" s="129" t="s">
        <v>118</v>
      </c>
      <c r="H125" s="130">
        <f t="shared" ref="H125:AE130" si="97">H126</f>
        <v>0</v>
      </c>
      <c r="I125" s="130">
        <f t="shared" si="97"/>
        <v>3984505</v>
      </c>
      <c r="J125" s="130">
        <f t="shared" si="97"/>
        <v>0</v>
      </c>
      <c r="K125" s="130">
        <f t="shared" si="97"/>
        <v>3984505</v>
      </c>
      <c r="L125" s="130">
        <f t="shared" si="97"/>
        <v>0</v>
      </c>
      <c r="M125" s="130">
        <f t="shared" si="97"/>
        <v>0</v>
      </c>
      <c r="N125" s="130">
        <f t="shared" si="97"/>
        <v>3984505</v>
      </c>
      <c r="O125" s="130">
        <f t="shared" si="97"/>
        <v>376798</v>
      </c>
      <c r="P125" s="130">
        <f t="shared" si="97"/>
        <v>0</v>
      </c>
      <c r="Q125" s="130">
        <f t="shared" si="97"/>
        <v>4361303</v>
      </c>
      <c r="R125" s="130">
        <f t="shared" si="97"/>
        <v>0</v>
      </c>
      <c r="S125" s="130">
        <f t="shared" si="97"/>
        <v>0</v>
      </c>
      <c r="T125" s="130">
        <f t="shared" si="97"/>
        <v>4361303</v>
      </c>
      <c r="U125" s="130">
        <f t="shared" si="97"/>
        <v>0</v>
      </c>
      <c r="V125" s="130">
        <f t="shared" si="97"/>
        <v>0</v>
      </c>
      <c r="W125" s="130">
        <f t="shared" si="97"/>
        <v>4361303</v>
      </c>
      <c r="X125" s="130">
        <f t="shared" si="97"/>
        <v>0</v>
      </c>
      <c r="Y125" s="130">
        <f>Y126</f>
        <v>784703</v>
      </c>
      <c r="Z125" s="130">
        <f t="shared" si="97"/>
        <v>0</v>
      </c>
      <c r="AA125" s="130">
        <f t="shared" si="97"/>
        <v>784703</v>
      </c>
      <c r="AB125" s="130">
        <f t="shared" si="97"/>
        <v>0</v>
      </c>
      <c r="AC125" s="130">
        <f t="shared" si="97"/>
        <v>0</v>
      </c>
      <c r="AD125" s="130">
        <f t="shared" si="97"/>
        <v>0</v>
      </c>
      <c r="AE125" s="130">
        <f t="shared" si="97"/>
        <v>0</v>
      </c>
    </row>
    <row r="126" spans="1:31" s="114" customFormat="1" ht="21" customHeight="1">
      <c r="A126" s="23"/>
      <c r="B126" s="23" t="s">
        <v>6</v>
      </c>
      <c r="C126" s="46"/>
      <c r="D126" s="46"/>
      <c r="E126" s="46"/>
      <c r="F126" s="46"/>
      <c r="G126" s="92" t="s">
        <v>116</v>
      </c>
      <c r="H126" s="47">
        <f t="shared" si="97"/>
        <v>0</v>
      </c>
      <c r="I126" s="47">
        <f t="shared" si="97"/>
        <v>3984505</v>
      </c>
      <c r="J126" s="47">
        <f t="shared" si="97"/>
        <v>0</v>
      </c>
      <c r="K126" s="47">
        <f t="shared" si="97"/>
        <v>3984505</v>
      </c>
      <c r="L126" s="47">
        <f t="shared" si="97"/>
        <v>0</v>
      </c>
      <c r="M126" s="47">
        <f t="shared" si="97"/>
        <v>0</v>
      </c>
      <c r="N126" s="47">
        <f t="shared" si="97"/>
        <v>3984505</v>
      </c>
      <c r="O126" s="47">
        <f t="shared" si="97"/>
        <v>376798</v>
      </c>
      <c r="P126" s="47">
        <f t="shared" si="97"/>
        <v>0</v>
      </c>
      <c r="Q126" s="47">
        <f t="shared" si="97"/>
        <v>4361303</v>
      </c>
      <c r="R126" s="47">
        <f t="shared" si="97"/>
        <v>0</v>
      </c>
      <c r="S126" s="47">
        <f t="shared" si="97"/>
        <v>0</v>
      </c>
      <c r="T126" s="47">
        <f t="shared" si="97"/>
        <v>4361303</v>
      </c>
      <c r="U126" s="47">
        <f t="shared" si="97"/>
        <v>0</v>
      </c>
      <c r="V126" s="47">
        <f t="shared" si="97"/>
        <v>0</v>
      </c>
      <c r="W126" s="47">
        <f t="shared" si="97"/>
        <v>4361303</v>
      </c>
      <c r="X126" s="47">
        <f t="shared" si="97"/>
        <v>0</v>
      </c>
      <c r="Y126" s="47">
        <f t="shared" si="97"/>
        <v>784703</v>
      </c>
      <c r="Z126" s="47">
        <f t="shared" si="97"/>
        <v>0</v>
      </c>
      <c r="AA126" s="47">
        <f t="shared" si="97"/>
        <v>784703</v>
      </c>
      <c r="AB126" s="47">
        <f t="shared" si="97"/>
        <v>0</v>
      </c>
      <c r="AC126" s="47">
        <f t="shared" si="97"/>
        <v>0</v>
      </c>
      <c r="AD126" s="47">
        <f t="shared" si="97"/>
        <v>0</v>
      </c>
      <c r="AE126" s="47">
        <f t="shared" si="97"/>
        <v>0</v>
      </c>
    </row>
    <row r="127" spans="1:31" s="88" customFormat="1" ht="21" customHeight="1">
      <c r="A127" s="190"/>
      <c r="B127" s="20"/>
      <c r="C127" s="161">
        <v>271</v>
      </c>
      <c r="D127" s="20"/>
      <c r="E127" s="36"/>
      <c r="F127" s="36"/>
      <c r="G127" s="92" t="s">
        <v>61</v>
      </c>
      <c r="H127" s="95">
        <f t="shared" si="97"/>
        <v>0</v>
      </c>
      <c r="I127" s="95">
        <f t="shared" si="97"/>
        <v>3984505</v>
      </c>
      <c r="J127" s="95">
        <f t="shared" si="97"/>
        <v>0</v>
      </c>
      <c r="K127" s="95">
        <f t="shared" si="97"/>
        <v>3984505</v>
      </c>
      <c r="L127" s="95">
        <f t="shared" si="97"/>
        <v>0</v>
      </c>
      <c r="M127" s="95">
        <f t="shared" si="97"/>
        <v>0</v>
      </c>
      <c r="N127" s="95">
        <f t="shared" si="97"/>
        <v>3984505</v>
      </c>
      <c r="O127" s="95">
        <f t="shared" si="97"/>
        <v>376798</v>
      </c>
      <c r="P127" s="95">
        <f t="shared" si="97"/>
        <v>0</v>
      </c>
      <c r="Q127" s="95">
        <f t="shared" si="97"/>
        <v>4361303</v>
      </c>
      <c r="R127" s="95">
        <f t="shared" si="97"/>
        <v>0</v>
      </c>
      <c r="S127" s="95">
        <f t="shared" si="97"/>
        <v>0</v>
      </c>
      <c r="T127" s="95">
        <f t="shared" si="97"/>
        <v>4361303</v>
      </c>
      <c r="U127" s="95">
        <f t="shared" si="97"/>
        <v>0</v>
      </c>
      <c r="V127" s="95">
        <f t="shared" si="97"/>
        <v>0</v>
      </c>
      <c r="W127" s="95">
        <f t="shared" si="97"/>
        <v>4361303</v>
      </c>
      <c r="X127" s="95">
        <f t="shared" si="97"/>
        <v>0</v>
      </c>
      <c r="Y127" s="95">
        <f t="shared" si="97"/>
        <v>784703</v>
      </c>
      <c r="Z127" s="95">
        <f t="shared" si="97"/>
        <v>0</v>
      </c>
      <c r="AA127" s="95">
        <f t="shared" si="97"/>
        <v>784703</v>
      </c>
      <c r="AB127" s="95">
        <f t="shared" si="97"/>
        <v>0</v>
      </c>
      <c r="AC127" s="95">
        <f t="shared" si="97"/>
        <v>0</v>
      </c>
      <c r="AD127" s="95">
        <f t="shared" si="97"/>
        <v>0</v>
      </c>
      <c r="AE127" s="95">
        <f t="shared" si="97"/>
        <v>0</v>
      </c>
    </row>
    <row r="128" spans="1:31" s="137" customFormat="1" ht="23.25" customHeight="1">
      <c r="A128" s="187"/>
      <c r="B128" s="133"/>
      <c r="C128" s="11"/>
      <c r="D128" s="134" t="s">
        <v>114</v>
      </c>
      <c r="E128" s="11"/>
      <c r="F128" s="11"/>
      <c r="G128" s="89" t="s">
        <v>117</v>
      </c>
      <c r="H128" s="136">
        <f t="shared" si="97"/>
        <v>0</v>
      </c>
      <c r="I128" s="136">
        <f>I129</f>
        <v>3984505</v>
      </c>
      <c r="J128" s="136">
        <f t="shared" si="97"/>
        <v>0</v>
      </c>
      <c r="K128" s="136">
        <f t="shared" si="97"/>
        <v>3984505</v>
      </c>
      <c r="L128" s="136">
        <f t="shared" si="97"/>
        <v>0</v>
      </c>
      <c r="M128" s="136">
        <f t="shared" si="97"/>
        <v>0</v>
      </c>
      <c r="N128" s="136">
        <f t="shared" si="97"/>
        <v>3984505</v>
      </c>
      <c r="O128" s="136">
        <f t="shared" ref="O128:W128" si="98">O129+O134</f>
        <v>376798</v>
      </c>
      <c r="P128" s="136">
        <f t="shared" si="98"/>
        <v>0</v>
      </c>
      <c r="Q128" s="136">
        <f t="shared" si="98"/>
        <v>4361303</v>
      </c>
      <c r="R128" s="136">
        <f t="shared" si="98"/>
        <v>0</v>
      </c>
      <c r="S128" s="136">
        <f t="shared" si="98"/>
        <v>0</v>
      </c>
      <c r="T128" s="136">
        <f t="shared" si="98"/>
        <v>4361303</v>
      </c>
      <c r="U128" s="136">
        <f t="shared" si="98"/>
        <v>0</v>
      </c>
      <c r="V128" s="136">
        <f t="shared" si="98"/>
        <v>0</v>
      </c>
      <c r="W128" s="136">
        <f t="shared" si="98"/>
        <v>4361303</v>
      </c>
      <c r="X128" s="136">
        <f t="shared" si="97"/>
        <v>0</v>
      </c>
      <c r="Y128" s="136">
        <f t="shared" si="97"/>
        <v>784703</v>
      </c>
      <c r="Z128" s="136">
        <f t="shared" si="97"/>
        <v>0</v>
      </c>
      <c r="AA128" s="136">
        <f t="shared" si="97"/>
        <v>784703</v>
      </c>
      <c r="AB128" s="136">
        <f t="shared" si="97"/>
        <v>0</v>
      </c>
      <c r="AC128" s="136">
        <f t="shared" si="97"/>
        <v>0</v>
      </c>
      <c r="AD128" s="136">
        <f t="shared" si="97"/>
        <v>0</v>
      </c>
      <c r="AE128" s="136">
        <f t="shared" si="97"/>
        <v>0</v>
      </c>
    </row>
    <row r="129" spans="1:31" s="94" customFormat="1" ht="21" customHeight="1">
      <c r="A129" s="178"/>
      <c r="B129" s="17"/>
      <c r="C129" s="17"/>
      <c r="D129" s="24"/>
      <c r="E129" s="98" t="s">
        <v>28</v>
      </c>
      <c r="F129" s="44"/>
      <c r="G129" s="27" t="s">
        <v>62</v>
      </c>
      <c r="H129" s="51">
        <f t="shared" si="97"/>
        <v>0</v>
      </c>
      <c r="I129" s="51">
        <f>I130+I132</f>
        <v>3984505</v>
      </c>
      <c r="J129" s="51">
        <f t="shared" ref="J129:AE129" si="99">J130+J132</f>
        <v>0</v>
      </c>
      <c r="K129" s="51">
        <f t="shared" si="99"/>
        <v>3984505</v>
      </c>
      <c r="L129" s="51">
        <f t="shared" si="99"/>
        <v>0</v>
      </c>
      <c r="M129" s="51">
        <f t="shared" si="99"/>
        <v>0</v>
      </c>
      <c r="N129" s="51">
        <f t="shared" si="99"/>
        <v>3984505</v>
      </c>
      <c r="O129" s="51">
        <f t="shared" si="99"/>
        <v>0</v>
      </c>
      <c r="P129" s="51">
        <f t="shared" si="99"/>
        <v>0</v>
      </c>
      <c r="Q129" s="51">
        <f t="shared" si="99"/>
        <v>3984505</v>
      </c>
      <c r="R129" s="51">
        <f t="shared" si="99"/>
        <v>0</v>
      </c>
      <c r="S129" s="51">
        <f t="shared" si="99"/>
        <v>0</v>
      </c>
      <c r="T129" s="51">
        <f t="shared" si="99"/>
        <v>3984505</v>
      </c>
      <c r="U129" s="51">
        <f t="shared" si="99"/>
        <v>0</v>
      </c>
      <c r="V129" s="51">
        <f t="shared" si="99"/>
        <v>0</v>
      </c>
      <c r="W129" s="51">
        <f t="shared" si="99"/>
        <v>3984505</v>
      </c>
      <c r="X129" s="51">
        <f t="shared" si="99"/>
        <v>0</v>
      </c>
      <c r="Y129" s="51">
        <f t="shared" si="99"/>
        <v>784703</v>
      </c>
      <c r="Z129" s="51">
        <f t="shared" si="99"/>
        <v>0</v>
      </c>
      <c r="AA129" s="51">
        <f t="shared" si="99"/>
        <v>784703</v>
      </c>
      <c r="AB129" s="51">
        <f t="shared" si="99"/>
        <v>0</v>
      </c>
      <c r="AC129" s="51">
        <f t="shared" si="99"/>
        <v>0</v>
      </c>
      <c r="AD129" s="51">
        <f t="shared" si="99"/>
        <v>0</v>
      </c>
      <c r="AE129" s="51">
        <f t="shared" si="99"/>
        <v>0</v>
      </c>
    </row>
    <row r="130" spans="1:31" s="84" customFormat="1" ht="15" customHeight="1">
      <c r="A130" s="75"/>
      <c r="B130" s="68"/>
      <c r="C130" s="77"/>
      <c r="D130" s="77"/>
      <c r="E130" s="77"/>
      <c r="F130" s="77"/>
      <c r="G130" s="76" t="s">
        <v>79</v>
      </c>
      <c r="H130" s="72">
        <f t="shared" si="97"/>
        <v>0</v>
      </c>
      <c r="I130" s="72">
        <f t="shared" si="97"/>
        <v>3000000</v>
      </c>
      <c r="J130" s="72">
        <f t="shared" si="97"/>
        <v>0</v>
      </c>
      <c r="K130" s="72">
        <f t="shared" si="97"/>
        <v>3000000</v>
      </c>
      <c r="L130" s="72">
        <f t="shared" si="97"/>
        <v>0</v>
      </c>
      <c r="M130" s="72">
        <f t="shared" si="97"/>
        <v>0</v>
      </c>
      <c r="N130" s="72">
        <f t="shared" si="97"/>
        <v>3000000</v>
      </c>
      <c r="O130" s="72">
        <f t="shared" si="97"/>
        <v>0</v>
      </c>
      <c r="P130" s="72">
        <f t="shared" si="97"/>
        <v>0</v>
      </c>
      <c r="Q130" s="72">
        <f t="shared" si="97"/>
        <v>3000000</v>
      </c>
      <c r="R130" s="72">
        <f t="shared" si="97"/>
        <v>0</v>
      </c>
      <c r="S130" s="72">
        <f t="shared" si="97"/>
        <v>0</v>
      </c>
      <c r="T130" s="72">
        <f t="shared" si="97"/>
        <v>3000000</v>
      </c>
      <c r="U130" s="72">
        <f t="shared" si="97"/>
        <v>0</v>
      </c>
      <c r="V130" s="72">
        <f t="shared" si="97"/>
        <v>0</v>
      </c>
      <c r="W130" s="72">
        <f t="shared" si="97"/>
        <v>3000000</v>
      </c>
      <c r="X130" s="72">
        <f t="shared" si="97"/>
        <v>0</v>
      </c>
      <c r="Y130" s="72">
        <f t="shared" si="97"/>
        <v>440178</v>
      </c>
      <c r="Z130" s="72">
        <f t="shared" si="97"/>
        <v>0</v>
      </c>
      <c r="AA130" s="72">
        <f t="shared" si="97"/>
        <v>440178</v>
      </c>
      <c r="AB130" s="72">
        <f t="shared" si="97"/>
        <v>0</v>
      </c>
      <c r="AC130" s="72">
        <f t="shared" si="97"/>
        <v>0</v>
      </c>
      <c r="AD130" s="72">
        <f t="shared" si="97"/>
        <v>0</v>
      </c>
      <c r="AE130" s="72">
        <f t="shared" si="97"/>
        <v>0</v>
      </c>
    </row>
    <row r="131" spans="1:31" s="88" customFormat="1" ht="30" customHeight="1">
      <c r="A131" s="190"/>
      <c r="B131" s="20"/>
      <c r="C131" s="36"/>
      <c r="D131" s="36"/>
      <c r="E131" s="36"/>
      <c r="F131" s="36"/>
      <c r="G131" s="96" t="s">
        <v>232</v>
      </c>
      <c r="H131" s="142"/>
      <c r="I131" s="142">
        <v>3000000</v>
      </c>
      <c r="J131" s="142"/>
      <c r="K131" s="142">
        <f>H131+I131-J131</f>
        <v>3000000</v>
      </c>
      <c r="L131" s="142"/>
      <c r="M131" s="142"/>
      <c r="N131" s="142">
        <f t="shared" ref="N131:N191" si="100">K131+L131-M131</f>
        <v>3000000</v>
      </c>
      <c r="O131" s="142"/>
      <c r="P131" s="142"/>
      <c r="Q131" s="142">
        <f t="shared" ref="Q131:Q158" si="101">N131+O131-P131</f>
        <v>3000000</v>
      </c>
      <c r="R131" s="142"/>
      <c r="S131" s="142"/>
      <c r="T131" s="142">
        <f t="shared" ref="T131:T188" si="102">Q131+R131-S131</f>
        <v>3000000</v>
      </c>
      <c r="U131" s="142"/>
      <c r="V131" s="142"/>
      <c r="W131" s="142">
        <f t="shared" ref="W131:W188" si="103">+T131+U131-V131</f>
        <v>3000000</v>
      </c>
      <c r="X131" s="142"/>
      <c r="Y131" s="142">
        <v>440178</v>
      </c>
      <c r="Z131" s="142"/>
      <c r="AA131" s="52">
        <f>X131+Y131-Z131</f>
        <v>440178</v>
      </c>
      <c r="AB131" s="194"/>
      <c r="AC131" s="194"/>
      <c r="AD131" s="194"/>
      <c r="AE131" s="95"/>
    </row>
    <row r="132" spans="1:31" s="84" customFormat="1" ht="15" customHeight="1">
      <c r="A132" s="75"/>
      <c r="B132" s="68"/>
      <c r="C132" s="77"/>
      <c r="D132" s="77"/>
      <c r="E132" s="77"/>
      <c r="F132" s="77"/>
      <c r="G132" s="78" t="s">
        <v>285</v>
      </c>
      <c r="H132" s="72"/>
      <c r="I132" s="72">
        <f t="shared" ref="I132:W132" si="104">SUM(I133:I133)</f>
        <v>984505</v>
      </c>
      <c r="J132" s="72">
        <f t="shared" si="104"/>
        <v>0</v>
      </c>
      <c r="K132" s="72">
        <f t="shared" si="104"/>
        <v>984505</v>
      </c>
      <c r="L132" s="72">
        <f t="shared" si="104"/>
        <v>0</v>
      </c>
      <c r="M132" s="72">
        <f t="shared" si="104"/>
        <v>0</v>
      </c>
      <c r="N132" s="72">
        <f t="shared" si="104"/>
        <v>984505</v>
      </c>
      <c r="O132" s="72">
        <f t="shared" si="104"/>
        <v>0</v>
      </c>
      <c r="P132" s="72">
        <f t="shared" si="104"/>
        <v>0</v>
      </c>
      <c r="Q132" s="72">
        <f t="shared" si="104"/>
        <v>984505</v>
      </c>
      <c r="R132" s="72">
        <f t="shared" si="104"/>
        <v>0</v>
      </c>
      <c r="S132" s="72">
        <f t="shared" si="104"/>
        <v>0</v>
      </c>
      <c r="T132" s="72">
        <f t="shared" si="104"/>
        <v>984505</v>
      </c>
      <c r="U132" s="72">
        <f t="shared" si="104"/>
        <v>0</v>
      </c>
      <c r="V132" s="72">
        <f t="shared" si="104"/>
        <v>0</v>
      </c>
      <c r="W132" s="72">
        <f t="shared" si="104"/>
        <v>984505</v>
      </c>
      <c r="X132" s="72">
        <f t="shared" ref="X132:AE132" si="105">SUM(X133:X133)</f>
        <v>0</v>
      </c>
      <c r="Y132" s="72">
        <f t="shared" si="105"/>
        <v>344525</v>
      </c>
      <c r="Z132" s="72">
        <f t="shared" si="105"/>
        <v>0</v>
      </c>
      <c r="AA132" s="72">
        <f t="shared" si="105"/>
        <v>344525</v>
      </c>
      <c r="AB132" s="72">
        <f t="shared" si="105"/>
        <v>0</v>
      </c>
      <c r="AC132" s="72">
        <f t="shared" si="105"/>
        <v>0</v>
      </c>
      <c r="AD132" s="72">
        <f t="shared" si="105"/>
        <v>0</v>
      </c>
      <c r="AE132" s="72">
        <f t="shared" si="105"/>
        <v>0</v>
      </c>
    </row>
    <row r="133" spans="1:31" s="88" customFormat="1" ht="27" customHeight="1">
      <c r="A133" s="190"/>
      <c r="B133" s="20"/>
      <c r="C133" s="36"/>
      <c r="D133" s="36"/>
      <c r="E133" s="36"/>
      <c r="F133" s="36"/>
      <c r="G133" s="96" t="s">
        <v>233</v>
      </c>
      <c r="H133" s="142"/>
      <c r="I133" s="142">
        <v>984505</v>
      </c>
      <c r="J133" s="142"/>
      <c r="K133" s="142">
        <f t="shared" ref="K133" si="106">H133+I133-J133</f>
        <v>984505</v>
      </c>
      <c r="L133" s="142"/>
      <c r="M133" s="142"/>
      <c r="N133" s="142">
        <f t="shared" si="100"/>
        <v>984505</v>
      </c>
      <c r="O133" s="142"/>
      <c r="P133" s="142"/>
      <c r="Q133" s="142">
        <f t="shared" si="101"/>
        <v>984505</v>
      </c>
      <c r="R133" s="142"/>
      <c r="S133" s="142"/>
      <c r="T133" s="142">
        <f t="shared" si="102"/>
        <v>984505</v>
      </c>
      <c r="U133" s="142"/>
      <c r="V133" s="142"/>
      <c r="W133" s="142">
        <f t="shared" si="103"/>
        <v>984505</v>
      </c>
      <c r="X133" s="142"/>
      <c r="Y133" s="142">
        <v>344525</v>
      </c>
      <c r="Z133" s="142"/>
      <c r="AA133" s="52">
        <f>X133+Y133-Z133</f>
        <v>344525</v>
      </c>
      <c r="AB133" s="194"/>
      <c r="AC133" s="194"/>
      <c r="AD133" s="194"/>
      <c r="AE133" s="95"/>
    </row>
    <row r="134" spans="1:31" s="94" customFormat="1" ht="21" customHeight="1">
      <c r="A134" s="178"/>
      <c r="B134" s="17"/>
      <c r="C134" s="17"/>
      <c r="D134" s="24"/>
      <c r="E134" s="98" t="s">
        <v>22</v>
      </c>
      <c r="F134" s="44"/>
      <c r="G134" s="29" t="s">
        <v>63</v>
      </c>
      <c r="H134" s="51"/>
      <c r="I134" s="51"/>
      <c r="J134" s="51"/>
      <c r="K134" s="51"/>
      <c r="L134" s="51"/>
      <c r="M134" s="51"/>
      <c r="N134" s="51"/>
      <c r="O134" s="51">
        <f t="shared" ref="O134:W134" si="107">O137+O135</f>
        <v>376798</v>
      </c>
      <c r="P134" s="51">
        <f t="shared" si="107"/>
        <v>0</v>
      </c>
      <c r="Q134" s="51">
        <f t="shared" si="107"/>
        <v>376798</v>
      </c>
      <c r="R134" s="51">
        <f t="shared" si="107"/>
        <v>0</v>
      </c>
      <c r="S134" s="51">
        <f t="shared" si="107"/>
        <v>0</v>
      </c>
      <c r="T134" s="51">
        <f t="shared" si="107"/>
        <v>376798</v>
      </c>
      <c r="U134" s="51">
        <f t="shared" si="107"/>
        <v>0</v>
      </c>
      <c r="V134" s="51">
        <f t="shared" si="107"/>
        <v>0</v>
      </c>
      <c r="W134" s="51">
        <f t="shared" si="107"/>
        <v>376798</v>
      </c>
      <c r="X134" s="51"/>
      <c r="Y134" s="51"/>
      <c r="Z134" s="51"/>
      <c r="AA134" s="51"/>
      <c r="AB134" s="51"/>
      <c r="AC134" s="51"/>
      <c r="AD134" s="51"/>
      <c r="AE134" s="51"/>
    </row>
    <row r="135" spans="1:31" s="84" customFormat="1" ht="15" customHeight="1">
      <c r="A135" s="75"/>
      <c r="B135" s="68"/>
      <c r="C135" s="77"/>
      <c r="D135" s="77"/>
      <c r="E135" s="77"/>
      <c r="F135" s="77"/>
      <c r="G135" s="76" t="s">
        <v>285</v>
      </c>
      <c r="H135" s="72"/>
      <c r="I135" s="72"/>
      <c r="J135" s="72"/>
      <c r="K135" s="72"/>
      <c r="L135" s="72"/>
      <c r="M135" s="72"/>
      <c r="N135" s="72">
        <f>N136</f>
        <v>0</v>
      </c>
      <c r="O135" s="72">
        <f t="shared" ref="O135:W135" si="108">O136</f>
        <v>276226</v>
      </c>
      <c r="P135" s="72">
        <f t="shared" si="108"/>
        <v>0</v>
      </c>
      <c r="Q135" s="72">
        <f t="shared" si="108"/>
        <v>276226</v>
      </c>
      <c r="R135" s="72">
        <f t="shared" si="108"/>
        <v>0</v>
      </c>
      <c r="S135" s="72">
        <f t="shared" si="108"/>
        <v>0</v>
      </c>
      <c r="T135" s="72">
        <f t="shared" si="108"/>
        <v>276226</v>
      </c>
      <c r="U135" s="72">
        <f t="shared" si="108"/>
        <v>0</v>
      </c>
      <c r="V135" s="72">
        <f t="shared" si="108"/>
        <v>0</v>
      </c>
      <c r="W135" s="72">
        <f t="shared" si="108"/>
        <v>276226</v>
      </c>
      <c r="X135" s="72"/>
      <c r="Y135" s="72"/>
      <c r="Z135" s="72"/>
      <c r="AA135" s="72"/>
      <c r="AB135" s="72"/>
      <c r="AC135" s="72"/>
      <c r="AD135" s="72"/>
      <c r="AE135" s="72"/>
    </row>
    <row r="136" spans="1:31" s="88" customFormat="1" ht="27" customHeight="1">
      <c r="A136" s="190"/>
      <c r="B136" s="20"/>
      <c r="C136" s="36"/>
      <c r="D136" s="36"/>
      <c r="E136" s="36"/>
      <c r="F136" s="36"/>
      <c r="G136" s="96" t="s">
        <v>377</v>
      </c>
      <c r="H136" s="142"/>
      <c r="I136" s="142"/>
      <c r="J136" s="142"/>
      <c r="K136" s="142"/>
      <c r="L136" s="142"/>
      <c r="M136" s="142"/>
      <c r="N136" s="142"/>
      <c r="O136" s="142">
        <v>276226</v>
      </c>
      <c r="P136" s="142"/>
      <c r="Q136" s="142">
        <f t="shared" si="101"/>
        <v>276226</v>
      </c>
      <c r="R136" s="142"/>
      <c r="S136" s="142"/>
      <c r="T136" s="142">
        <f t="shared" si="102"/>
        <v>276226</v>
      </c>
      <c r="U136" s="142"/>
      <c r="V136" s="142"/>
      <c r="W136" s="142">
        <f t="shared" si="103"/>
        <v>276226</v>
      </c>
      <c r="X136" s="142"/>
      <c r="Y136" s="142"/>
      <c r="Z136" s="142"/>
      <c r="AA136" s="142"/>
      <c r="AB136" s="9"/>
      <c r="AC136" s="9"/>
      <c r="AD136" s="9"/>
      <c r="AE136" s="95"/>
    </row>
    <row r="137" spans="1:31" s="125" customFormat="1" ht="21" customHeight="1">
      <c r="A137" s="182"/>
      <c r="B137" s="122"/>
      <c r="C137" s="122"/>
      <c r="D137" s="122"/>
      <c r="E137" s="123"/>
      <c r="F137" s="123"/>
      <c r="G137" s="124" t="s">
        <v>220</v>
      </c>
      <c r="H137" s="126"/>
      <c r="I137" s="126"/>
      <c r="J137" s="126"/>
      <c r="K137" s="126"/>
      <c r="L137" s="126"/>
      <c r="M137" s="126"/>
      <c r="N137" s="126">
        <f>N138+N140</f>
        <v>0</v>
      </c>
      <c r="O137" s="126">
        <f t="shared" ref="O137:W137" si="109">O138+O140</f>
        <v>100572</v>
      </c>
      <c r="P137" s="126">
        <f t="shared" si="109"/>
        <v>0</v>
      </c>
      <c r="Q137" s="126">
        <f t="shared" si="109"/>
        <v>100572</v>
      </c>
      <c r="R137" s="126">
        <f t="shared" si="109"/>
        <v>0</v>
      </c>
      <c r="S137" s="126">
        <f t="shared" si="109"/>
        <v>0</v>
      </c>
      <c r="T137" s="126">
        <f t="shared" si="109"/>
        <v>100572</v>
      </c>
      <c r="U137" s="126">
        <f t="shared" si="109"/>
        <v>0</v>
      </c>
      <c r="V137" s="126">
        <f t="shared" si="109"/>
        <v>0</v>
      </c>
      <c r="W137" s="126">
        <f t="shared" si="109"/>
        <v>100572</v>
      </c>
      <c r="X137" s="126"/>
      <c r="Y137" s="126"/>
      <c r="Z137" s="126"/>
      <c r="AA137" s="126"/>
      <c r="AB137" s="126"/>
      <c r="AC137" s="126"/>
      <c r="AD137" s="126"/>
      <c r="AE137" s="126"/>
    </row>
    <row r="138" spans="1:31" s="84" customFormat="1" ht="15" customHeight="1">
      <c r="A138" s="75"/>
      <c r="B138" s="68"/>
      <c r="C138" s="77"/>
      <c r="D138" s="77"/>
      <c r="E138" s="77"/>
      <c r="F138" s="77"/>
      <c r="G138" s="76" t="s">
        <v>65</v>
      </c>
      <c r="H138" s="72"/>
      <c r="I138" s="72"/>
      <c r="J138" s="72"/>
      <c r="K138" s="72"/>
      <c r="L138" s="72"/>
      <c r="M138" s="72"/>
      <c r="N138" s="72">
        <f>N139</f>
        <v>0</v>
      </c>
      <c r="O138" s="72">
        <f t="shared" ref="O138:W138" si="110">O139</f>
        <v>50572</v>
      </c>
      <c r="P138" s="72">
        <f t="shared" si="110"/>
        <v>0</v>
      </c>
      <c r="Q138" s="72">
        <f t="shared" si="110"/>
        <v>50572</v>
      </c>
      <c r="R138" s="72">
        <f t="shared" si="110"/>
        <v>0</v>
      </c>
      <c r="S138" s="72">
        <f t="shared" si="110"/>
        <v>0</v>
      </c>
      <c r="T138" s="72">
        <f t="shared" si="110"/>
        <v>50572</v>
      </c>
      <c r="U138" s="72">
        <f t="shared" si="110"/>
        <v>0</v>
      </c>
      <c r="V138" s="72">
        <f t="shared" si="110"/>
        <v>0</v>
      </c>
      <c r="W138" s="72">
        <f t="shared" si="110"/>
        <v>50572</v>
      </c>
      <c r="X138" s="72"/>
      <c r="Y138" s="72"/>
      <c r="Z138" s="72"/>
      <c r="AA138" s="72"/>
      <c r="AB138" s="72"/>
      <c r="AC138" s="72"/>
      <c r="AD138" s="72"/>
      <c r="AE138" s="72"/>
    </row>
    <row r="139" spans="1:31" s="88" customFormat="1" ht="30" customHeight="1">
      <c r="A139" s="190"/>
      <c r="B139" s="20"/>
      <c r="C139" s="36"/>
      <c r="D139" s="36"/>
      <c r="E139" s="36"/>
      <c r="F139" s="36"/>
      <c r="G139" s="96" t="s">
        <v>378</v>
      </c>
      <c r="H139" s="142"/>
      <c r="I139" s="142"/>
      <c r="J139" s="142"/>
      <c r="K139" s="142"/>
      <c r="L139" s="142"/>
      <c r="M139" s="142"/>
      <c r="N139" s="142"/>
      <c r="O139" s="142">
        <v>50572</v>
      </c>
      <c r="P139" s="142"/>
      <c r="Q139" s="142">
        <f t="shared" si="101"/>
        <v>50572</v>
      </c>
      <c r="R139" s="142"/>
      <c r="S139" s="142"/>
      <c r="T139" s="142">
        <f t="shared" si="102"/>
        <v>50572</v>
      </c>
      <c r="U139" s="142"/>
      <c r="V139" s="142"/>
      <c r="W139" s="142">
        <f t="shared" si="103"/>
        <v>50572</v>
      </c>
      <c r="X139" s="142"/>
      <c r="Y139" s="142"/>
      <c r="Z139" s="142"/>
      <c r="AA139" s="142"/>
      <c r="AB139" s="9"/>
      <c r="AC139" s="9"/>
      <c r="AD139" s="9"/>
      <c r="AE139" s="95"/>
    </row>
    <row r="140" spans="1:31" s="84" customFormat="1" ht="15" customHeight="1">
      <c r="A140" s="75"/>
      <c r="B140" s="68"/>
      <c r="C140" s="77"/>
      <c r="D140" s="77"/>
      <c r="E140" s="77"/>
      <c r="F140" s="77"/>
      <c r="G140" s="76" t="s">
        <v>285</v>
      </c>
      <c r="H140" s="72"/>
      <c r="I140" s="72"/>
      <c r="J140" s="72"/>
      <c r="K140" s="72"/>
      <c r="L140" s="72"/>
      <c r="M140" s="72"/>
      <c r="N140" s="72">
        <f>N141</f>
        <v>0</v>
      </c>
      <c r="O140" s="72">
        <f t="shared" ref="O140:W140" si="111">O141</f>
        <v>50000</v>
      </c>
      <c r="P140" s="72">
        <f t="shared" si="111"/>
        <v>0</v>
      </c>
      <c r="Q140" s="72">
        <f t="shared" si="111"/>
        <v>50000</v>
      </c>
      <c r="R140" s="72">
        <f t="shared" si="111"/>
        <v>0</v>
      </c>
      <c r="S140" s="72">
        <f t="shared" si="111"/>
        <v>0</v>
      </c>
      <c r="T140" s="72">
        <f t="shared" si="111"/>
        <v>50000</v>
      </c>
      <c r="U140" s="72">
        <f t="shared" si="111"/>
        <v>0</v>
      </c>
      <c r="V140" s="72">
        <f t="shared" si="111"/>
        <v>0</v>
      </c>
      <c r="W140" s="72">
        <f t="shared" si="111"/>
        <v>50000</v>
      </c>
      <c r="X140" s="72"/>
      <c r="Y140" s="72"/>
      <c r="Z140" s="72"/>
      <c r="AA140" s="72"/>
      <c r="AB140" s="72"/>
      <c r="AC140" s="72"/>
      <c r="AD140" s="72"/>
      <c r="AE140" s="72"/>
    </row>
    <row r="141" spans="1:31" s="88" customFormat="1" ht="30" customHeight="1">
      <c r="A141" s="190"/>
      <c r="B141" s="20"/>
      <c r="C141" s="36"/>
      <c r="D141" s="36"/>
      <c r="E141" s="36"/>
      <c r="F141" s="36"/>
      <c r="G141" s="96" t="s">
        <v>379</v>
      </c>
      <c r="H141" s="142"/>
      <c r="I141" s="142"/>
      <c r="J141" s="142"/>
      <c r="K141" s="142"/>
      <c r="L141" s="142"/>
      <c r="M141" s="142"/>
      <c r="N141" s="142"/>
      <c r="O141" s="142">
        <v>50000</v>
      </c>
      <c r="P141" s="142"/>
      <c r="Q141" s="142">
        <f t="shared" si="101"/>
        <v>50000</v>
      </c>
      <c r="R141" s="142"/>
      <c r="S141" s="142"/>
      <c r="T141" s="142">
        <f t="shared" si="102"/>
        <v>50000</v>
      </c>
      <c r="U141" s="142"/>
      <c r="V141" s="142"/>
      <c r="W141" s="142">
        <f t="shared" si="103"/>
        <v>50000</v>
      </c>
      <c r="X141" s="142"/>
      <c r="Y141" s="142"/>
      <c r="Z141" s="142"/>
      <c r="AA141" s="142"/>
      <c r="AB141" s="9"/>
      <c r="AC141" s="9"/>
      <c r="AD141" s="9"/>
      <c r="AE141" s="95"/>
    </row>
    <row r="142" spans="1:31" s="131" customFormat="1" ht="25.5" customHeight="1">
      <c r="A142" s="127" t="s">
        <v>51</v>
      </c>
      <c r="B142" s="127"/>
      <c r="C142" s="163"/>
      <c r="D142" s="127"/>
      <c r="E142" s="128"/>
      <c r="F142" s="128"/>
      <c r="G142" s="129" t="s">
        <v>91</v>
      </c>
      <c r="H142" s="130"/>
      <c r="I142" s="130">
        <f t="shared" ref="I142:AE143" si="112">+I143</f>
        <v>17207166</v>
      </c>
      <c r="J142" s="130">
        <f t="shared" si="112"/>
        <v>0</v>
      </c>
      <c r="K142" s="130">
        <f t="shared" si="112"/>
        <v>17207166</v>
      </c>
      <c r="L142" s="130">
        <f t="shared" si="112"/>
        <v>978245</v>
      </c>
      <c r="M142" s="130">
        <f t="shared" si="112"/>
        <v>0</v>
      </c>
      <c r="N142" s="130">
        <f t="shared" si="112"/>
        <v>18185411</v>
      </c>
      <c r="O142" s="130">
        <f t="shared" si="112"/>
        <v>687720</v>
      </c>
      <c r="P142" s="130">
        <f t="shared" si="112"/>
        <v>0</v>
      </c>
      <c r="Q142" s="130">
        <f t="shared" si="112"/>
        <v>18873131</v>
      </c>
      <c r="R142" s="130">
        <f t="shared" si="112"/>
        <v>0</v>
      </c>
      <c r="S142" s="130">
        <f t="shared" si="112"/>
        <v>0</v>
      </c>
      <c r="T142" s="130">
        <f t="shared" si="112"/>
        <v>18873131</v>
      </c>
      <c r="U142" s="130">
        <f t="shared" si="112"/>
        <v>0</v>
      </c>
      <c r="V142" s="130">
        <f t="shared" si="112"/>
        <v>0</v>
      </c>
      <c r="W142" s="130">
        <f t="shared" si="112"/>
        <v>18873131</v>
      </c>
      <c r="X142" s="130">
        <f t="shared" si="112"/>
        <v>0</v>
      </c>
      <c r="Y142" s="130">
        <f t="shared" si="112"/>
        <v>24457997</v>
      </c>
      <c r="Z142" s="130">
        <f t="shared" si="112"/>
        <v>0</v>
      </c>
      <c r="AA142" s="130">
        <f t="shared" si="112"/>
        <v>24457997</v>
      </c>
      <c r="AB142" s="130">
        <f t="shared" si="112"/>
        <v>0</v>
      </c>
      <c r="AC142" s="130">
        <f t="shared" si="112"/>
        <v>15000000</v>
      </c>
      <c r="AD142" s="130">
        <f t="shared" si="112"/>
        <v>0</v>
      </c>
      <c r="AE142" s="130">
        <f t="shared" si="112"/>
        <v>15000000</v>
      </c>
    </row>
    <row r="143" spans="1:31" s="115" customFormat="1" ht="21" customHeight="1">
      <c r="A143" s="5"/>
      <c r="B143" s="5" t="s">
        <v>14</v>
      </c>
      <c r="C143" s="25"/>
      <c r="D143" s="25"/>
      <c r="E143" s="25"/>
      <c r="F143" s="25"/>
      <c r="G143" s="16" t="s">
        <v>92</v>
      </c>
      <c r="H143" s="95"/>
      <c r="I143" s="95">
        <f t="shared" si="112"/>
        <v>17207166</v>
      </c>
      <c r="J143" s="95">
        <f t="shared" si="112"/>
        <v>0</v>
      </c>
      <c r="K143" s="95">
        <f t="shared" si="112"/>
        <v>17207166</v>
      </c>
      <c r="L143" s="95">
        <f t="shared" si="112"/>
        <v>978245</v>
      </c>
      <c r="M143" s="95">
        <f t="shared" si="112"/>
        <v>0</v>
      </c>
      <c r="N143" s="95">
        <f t="shared" si="112"/>
        <v>18185411</v>
      </c>
      <c r="O143" s="95">
        <f t="shared" si="112"/>
        <v>687720</v>
      </c>
      <c r="P143" s="95">
        <f t="shared" si="112"/>
        <v>0</v>
      </c>
      <c r="Q143" s="95">
        <f t="shared" si="112"/>
        <v>18873131</v>
      </c>
      <c r="R143" s="95">
        <f t="shared" si="112"/>
        <v>0</v>
      </c>
      <c r="S143" s="95">
        <f t="shared" si="112"/>
        <v>0</v>
      </c>
      <c r="T143" s="95">
        <f t="shared" si="112"/>
        <v>18873131</v>
      </c>
      <c r="U143" s="95">
        <f t="shared" si="112"/>
        <v>0</v>
      </c>
      <c r="V143" s="95">
        <f t="shared" si="112"/>
        <v>0</v>
      </c>
      <c r="W143" s="95">
        <f t="shared" si="112"/>
        <v>18873131</v>
      </c>
      <c r="X143" s="95">
        <f t="shared" si="112"/>
        <v>0</v>
      </c>
      <c r="Y143" s="95">
        <f t="shared" si="112"/>
        <v>24457997</v>
      </c>
      <c r="Z143" s="95">
        <f t="shared" si="112"/>
        <v>0</v>
      </c>
      <c r="AA143" s="95">
        <f t="shared" si="112"/>
        <v>24457997</v>
      </c>
      <c r="AB143" s="95">
        <f t="shared" si="112"/>
        <v>0</v>
      </c>
      <c r="AC143" s="95">
        <f t="shared" si="112"/>
        <v>15000000</v>
      </c>
      <c r="AD143" s="95">
        <f t="shared" si="112"/>
        <v>0</v>
      </c>
      <c r="AE143" s="95">
        <f t="shared" si="112"/>
        <v>15000000</v>
      </c>
    </row>
    <row r="144" spans="1:31" s="115" customFormat="1" ht="21" customHeight="1">
      <c r="A144" s="5"/>
      <c r="B144" s="5"/>
      <c r="C144" s="161" t="s">
        <v>10</v>
      </c>
      <c r="D144" s="5"/>
      <c r="E144" s="25"/>
      <c r="F144" s="25"/>
      <c r="G144" s="92" t="s">
        <v>61</v>
      </c>
      <c r="H144" s="95">
        <f>H145</f>
        <v>0</v>
      </c>
      <c r="I144" s="95">
        <f t="shared" ref="I144:AE145" si="113">I145</f>
        <v>17207166</v>
      </c>
      <c r="J144" s="95">
        <f t="shared" si="113"/>
        <v>0</v>
      </c>
      <c r="K144" s="95">
        <f t="shared" si="113"/>
        <v>17207166</v>
      </c>
      <c r="L144" s="95">
        <f t="shared" si="113"/>
        <v>978245</v>
      </c>
      <c r="M144" s="95">
        <f t="shared" si="113"/>
        <v>0</v>
      </c>
      <c r="N144" s="95">
        <f t="shared" si="113"/>
        <v>18185411</v>
      </c>
      <c r="O144" s="95">
        <f t="shared" si="113"/>
        <v>687720</v>
      </c>
      <c r="P144" s="95">
        <f t="shared" si="113"/>
        <v>0</v>
      </c>
      <c r="Q144" s="95">
        <f t="shared" si="113"/>
        <v>18873131</v>
      </c>
      <c r="R144" s="95">
        <f t="shared" si="113"/>
        <v>0</v>
      </c>
      <c r="S144" s="95">
        <f t="shared" si="113"/>
        <v>0</v>
      </c>
      <c r="T144" s="95">
        <f t="shared" si="113"/>
        <v>18873131</v>
      </c>
      <c r="U144" s="95">
        <f t="shared" si="113"/>
        <v>0</v>
      </c>
      <c r="V144" s="95">
        <f t="shared" si="113"/>
        <v>0</v>
      </c>
      <c r="W144" s="95">
        <f t="shared" si="113"/>
        <v>18873131</v>
      </c>
      <c r="X144" s="95">
        <f t="shared" si="113"/>
        <v>0</v>
      </c>
      <c r="Y144" s="95">
        <f t="shared" si="113"/>
        <v>24457997</v>
      </c>
      <c r="Z144" s="95">
        <f t="shared" si="113"/>
        <v>0</v>
      </c>
      <c r="AA144" s="95">
        <f t="shared" si="113"/>
        <v>24457997</v>
      </c>
      <c r="AB144" s="95">
        <f t="shared" si="113"/>
        <v>0</v>
      </c>
      <c r="AC144" s="95">
        <f t="shared" si="113"/>
        <v>15000000</v>
      </c>
      <c r="AD144" s="95">
        <f t="shared" si="113"/>
        <v>0</v>
      </c>
      <c r="AE144" s="95">
        <f t="shared" si="113"/>
        <v>15000000</v>
      </c>
    </row>
    <row r="145" spans="1:31" s="137" customFormat="1" ht="23.25" customHeight="1">
      <c r="A145" s="12"/>
      <c r="B145" s="133"/>
      <c r="C145" s="13"/>
      <c r="D145" s="32" t="s">
        <v>50</v>
      </c>
      <c r="E145" s="13"/>
      <c r="F145" s="13"/>
      <c r="G145" s="37" t="s">
        <v>98</v>
      </c>
      <c r="H145" s="136">
        <f>H146</f>
        <v>0</v>
      </c>
      <c r="I145" s="136">
        <f t="shared" si="113"/>
        <v>17207166</v>
      </c>
      <c r="J145" s="136">
        <f t="shared" si="113"/>
        <v>0</v>
      </c>
      <c r="K145" s="136">
        <f t="shared" si="113"/>
        <v>17207166</v>
      </c>
      <c r="L145" s="136">
        <f t="shared" si="113"/>
        <v>978245</v>
      </c>
      <c r="M145" s="136">
        <f t="shared" si="113"/>
        <v>0</v>
      </c>
      <c r="N145" s="136">
        <f t="shared" si="113"/>
        <v>18185411</v>
      </c>
      <c r="O145" s="136">
        <f t="shared" si="113"/>
        <v>687720</v>
      </c>
      <c r="P145" s="136">
        <f t="shared" si="113"/>
        <v>0</v>
      </c>
      <c r="Q145" s="136">
        <f t="shared" si="113"/>
        <v>18873131</v>
      </c>
      <c r="R145" s="136">
        <f t="shared" si="113"/>
        <v>0</v>
      </c>
      <c r="S145" s="136">
        <f t="shared" si="113"/>
        <v>0</v>
      </c>
      <c r="T145" s="136">
        <f t="shared" si="113"/>
        <v>18873131</v>
      </c>
      <c r="U145" s="136">
        <f t="shared" si="113"/>
        <v>0</v>
      </c>
      <c r="V145" s="136">
        <f t="shared" si="113"/>
        <v>0</v>
      </c>
      <c r="W145" s="136">
        <f t="shared" si="113"/>
        <v>18873131</v>
      </c>
      <c r="X145" s="136">
        <f t="shared" si="113"/>
        <v>0</v>
      </c>
      <c r="Y145" s="136">
        <f t="shared" si="113"/>
        <v>24457997</v>
      </c>
      <c r="Z145" s="136">
        <f t="shared" si="113"/>
        <v>0</v>
      </c>
      <c r="AA145" s="136">
        <f t="shared" si="113"/>
        <v>24457997</v>
      </c>
      <c r="AB145" s="136">
        <f t="shared" si="113"/>
        <v>0</v>
      </c>
      <c r="AC145" s="136">
        <f t="shared" si="113"/>
        <v>15000000</v>
      </c>
      <c r="AD145" s="136">
        <f t="shared" si="113"/>
        <v>0</v>
      </c>
      <c r="AE145" s="136">
        <f t="shared" si="113"/>
        <v>15000000</v>
      </c>
    </row>
    <row r="146" spans="1:31" s="4" customFormat="1" ht="21" customHeight="1">
      <c r="A146" s="189"/>
      <c r="B146" s="14"/>
      <c r="C146" s="14"/>
      <c r="D146" s="15"/>
      <c r="E146" s="98" t="s">
        <v>22</v>
      </c>
      <c r="F146" s="44"/>
      <c r="G146" s="27" t="s">
        <v>63</v>
      </c>
      <c r="H146" s="50">
        <f>+H153++H189+H192+H214+H150</f>
        <v>0</v>
      </c>
      <c r="I146" s="50">
        <f t="shared" ref="I146:K146" si="114">+I153++I189+I192+I214+I150</f>
        <v>17207166</v>
      </c>
      <c r="J146" s="50">
        <f t="shared" si="114"/>
        <v>0</v>
      </c>
      <c r="K146" s="50">
        <f t="shared" si="114"/>
        <v>17207166</v>
      </c>
      <c r="L146" s="50">
        <f t="shared" ref="L146:N146" si="115">+L153++L189+L192+L214+L150+L147</f>
        <v>978245</v>
      </c>
      <c r="M146" s="50">
        <f t="shared" si="115"/>
        <v>0</v>
      </c>
      <c r="N146" s="50">
        <f t="shared" si="115"/>
        <v>18185411</v>
      </c>
      <c r="O146" s="50">
        <f t="shared" ref="O146:W146" si="116">+O153++O189+O192+O214+O150+O147+O234</f>
        <v>687720</v>
      </c>
      <c r="P146" s="50">
        <f t="shared" si="116"/>
        <v>0</v>
      </c>
      <c r="Q146" s="50">
        <f t="shared" si="116"/>
        <v>18873131</v>
      </c>
      <c r="R146" s="50">
        <f t="shared" si="116"/>
        <v>0</v>
      </c>
      <c r="S146" s="50">
        <f t="shared" si="116"/>
        <v>0</v>
      </c>
      <c r="T146" s="50">
        <f t="shared" si="116"/>
        <v>18873131</v>
      </c>
      <c r="U146" s="50">
        <f t="shared" si="116"/>
        <v>0</v>
      </c>
      <c r="V146" s="50">
        <f t="shared" si="116"/>
        <v>0</v>
      </c>
      <c r="W146" s="50">
        <f t="shared" si="116"/>
        <v>18873131</v>
      </c>
      <c r="X146" s="50">
        <f t="shared" ref="X146:AA146" si="117">+X153++X189+X192+X214+X150+X237</f>
        <v>0</v>
      </c>
      <c r="Y146" s="50">
        <f t="shared" si="117"/>
        <v>24457997</v>
      </c>
      <c r="Z146" s="50">
        <f t="shared" si="117"/>
        <v>0</v>
      </c>
      <c r="AA146" s="50">
        <f t="shared" si="117"/>
        <v>24457997</v>
      </c>
      <c r="AB146" s="50">
        <f>+AB153++AB189+AB192+AB214+AB150+AB237</f>
        <v>0</v>
      </c>
      <c r="AC146" s="50">
        <f t="shared" ref="AC146:AE146" si="118">+AC153++AC189+AC192+AC214+AC150+AC237</f>
        <v>15000000</v>
      </c>
      <c r="AD146" s="50">
        <f t="shared" si="118"/>
        <v>0</v>
      </c>
      <c r="AE146" s="50">
        <f t="shared" si="118"/>
        <v>15000000</v>
      </c>
    </row>
    <row r="147" spans="1:31" s="94" customFormat="1" ht="18.75" customHeight="1">
      <c r="A147" s="185"/>
      <c r="B147" s="41"/>
      <c r="C147" s="43"/>
      <c r="D147" s="41"/>
      <c r="E147" s="43"/>
      <c r="F147" s="43"/>
      <c r="G147" s="42" t="s">
        <v>352</v>
      </c>
      <c r="H147" s="57"/>
      <c r="I147" s="57"/>
      <c r="J147" s="57"/>
      <c r="K147" s="57"/>
      <c r="L147" s="57">
        <f t="shared" ref="L147:W148" si="119">L148</f>
        <v>400000</v>
      </c>
      <c r="M147" s="57">
        <f t="shared" si="119"/>
        <v>0</v>
      </c>
      <c r="N147" s="57">
        <f t="shared" si="119"/>
        <v>400000</v>
      </c>
      <c r="O147" s="57">
        <f t="shared" si="119"/>
        <v>0</v>
      </c>
      <c r="P147" s="57">
        <f t="shared" si="119"/>
        <v>0</v>
      </c>
      <c r="Q147" s="57">
        <f t="shared" si="119"/>
        <v>400000</v>
      </c>
      <c r="R147" s="57">
        <f t="shared" si="119"/>
        <v>0</v>
      </c>
      <c r="S147" s="57">
        <f t="shared" si="119"/>
        <v>0</v>
      </c>
      <c r="T147" s="57">
        <f t="shared" si="119"/>
        <v>400000</v>
      </c>
      <c r="U147" s="57">
        <f t="shared" si="119"/>
        <v>0</v>
      </c>
      <c r="V147" s="57">
        <f t="shared" si="119"/>
        <v>0</v>
      </c>
      <c r="W147" s="57">
        <f t="shared" si="119"/>
        <v>400000</v>
      </c>
      <c r="X147" s="57"/>
      <c r="Y147" s="57"/>
      <c r="Z147" s="57"/>
      <c r="AA147" s="57"/>
      <c r="AB147" s="57"/>
      <c r="AC147" s="57"/>
      <c r="AD147" s="57"/>
      <c r="AE147" s="57"/>
    </row>
    <row r="148" spans="1:31" s="84" customFormat="1" ht="15" customHeight="1">
      <c r="A148" s="75"/>
      <c r="B148" s="68"/>
      <c r="C148" s="77"/>
      <c r="D148" s="77"/>
      <c r="E148" s="77"/>
      <c r="F148" s="77"/>
      <c r="G148" s="71" t="s">
        <v>74</v>
      </c>
      <c r="H148" s="72"/>
      <c r="I148" s="72"/>
      <c r="J148" s="72"/>
      <c r="K148" s="72"/>
      <c r="L148" s="72">
        <f t="shared" si="119"/>
        <v>400000</v>
      </c>
      <c r="M148" s="72">
        <f t="shared" si="119"/>
        <v>0</v>
      </c>
      <c r="N148" s="72">
        <f t="shared" si="119"/>
        <v>400000</v>
      </c>
      <c r="O148" s="72">
        <f t="shared" si="119"/>
        <v>0</v>
      </c>
      <c r="P148" s="72">
        <f t="shared" si="119"/>
        <v>0</v>
      </c>
      <c r="Q148" s="72">
        <f t="shared" si="119"/>
        <v>400000</v>
      </c>
      <c r="R148" s="72">
        <f t="shared" si="119"/>
        <v>0</v>
      </c>
      <c r="S148" s="72">
        <f t="shared" si="119"/>
        <v>0</v>
      </c>
      <c r="T148" s="72">
        <f t="shared" si="119"/>
        <v>400000</v>
      </c>
      <c r="U148" s="72">
        <f t="shared" si="119"/>
        <v>0</v>
      </c>
      <c r="V148" s="72">
        <f t="shared" si="119"/>
        <v>0</v>
      </c>
      <c r="W148" s="72">
        <f t="shared" si="119"/>
        <v>400000</v>
      </c>
      <c r="X148" s="72"/>
      <c r="Y148" s="72"/>
      <c r="Z148" s="72"/>
      <c r="AA148" s="72"/>
      <c r="AB148" s="72"/>
      <c r="AC148" s="72"/>
      <c r="AD148" s="72"/>
      <c r="AE148" s="72"/>
    </row>
    <row r="149" spans="1:31" s="80" customFormat="1" ht="38.25">
      <c r="A149" s="10"/>
      <c r="B149" s="7"/>
      <c r="C149" s="19"/>
      <c r="D149" s="19"/>
      <c r="E149" s="19"/>
      <c r="F149" s="19"/>
      <c r="G149" s="143" t="s">
        <v>354</v>
      </c>
      <c r="H149" s="149"/>
      <c r="I149" s="149"/>
      <c r="J149" s="149"/>
      <c r="K149" s="142"/>
      <c r="L149" s="142">
        <v>400000</v>
      </c>
      <c r="M149" s="142"/>
      <c r="N149" s="142">
        <f t="shared" si="100"/>
        <v>400000</v>
      </c>
      <c r="O149" s="142"/>
      <c r="P149" s="142"/>
      <c r="Q149" s="142">
        <f t="shared" si="101"/>
        <v>400000</v>
      </c>
      <c r="R149" s="142"/>
      <c r="S149" s="142"/>
      <c r="T149" s="142">
        <f t="shared" si="102"/>
        <v>400000</v>
      </c>
      <c r="U149" s="142"/>
      <c r="V149" s="142"/>
      <c r="W149" s="142">
        <f t="shared" si="103"/>
        <v>400000</v>
      </c>
      <c r="X149" s="142"/>
      <c r="Y149" s="142"/>
      <c r="Z149" s="142"/>
      <c r="AA149" s="142"/>
      <c r="AB149" s="149"/>
      <c r="AC149" s="149"/>
      <c r="AD149" s="149"/>
      <c r="AE149" s="142"/>
    </row>
    <row r="150" spans="1:31" s="94" customFormat="1" ht="18.75" customHeight="1">
      <c r="A150" s="185"/>
      <c r="B150" s="41"/>
      <c r="C150" s="43"/>
      <c r="D150" s="41"/>
      <c r="E150" s="43"/>
      <c r="F150" s="43"/>
      <c r="G150" s="42" t="s">
        <v>231</v>
      </c>
      <c r="H150" s="57">
        <f>H151</f>
        <v>0</v>
      </c>
      <c r="I150" s="57">
        <f t="shared" ref="I150:AE151" si="120">I151</f>
        <v>94607</v>
      </c>
      <c r="J150" s="57">
        <f t="shared" si="120"/>
        <v>0</v>
      </c>
      <c r="K150" s="57">
        <f t="shared" si="120"/>
        <v>94607</v>
      </c>
      <c r="L150" s="57">
        <f t="shared" si="120"/>
        <v>0</v>
      </c>
      <c r="M150" s="57">
        <f t="shared" si="120"/>
        <v>0</v>
      </c>
      <c r="N150" s="57">
        <f t="shared" si="120"/>
        <v>94607</v>
      </c>
      <c r="O150" s="57">
        <f t="shared" si="120"/>
        <v>0</v>
      </c>
      <c r="P150" s="57">
        <f t="shared" si="120"/>
        <v>0</v>
      </c>
      <c r="Q150" s="57">
        <f t="shared" si="120"/>
        <v>94607</v>
      </c>
      <c r="R150" s="57">
        <f t="shared" si="120"/>
        <v>0</v>
      </c>
      <c r="S150" s="57">
        <f t="shared" si="120"/>
        <v>0</v>
      </c>
      <c r="T150" s="57">
        <f t="shared" si="120"/>
        <v>94607</v>
      </c>
      <c r="U150" s="57">
        <f t="shared" si="120"/>
        <v>0</v>
      </c>
      <c r="V150" s="57">
        <f t="shared" si="120"/>
        <v>0</v>
      </c>
      <c r="W150" s="57">
        <f t="shared" si="120"/>
        <v>94607</v>
      </c>
      <c r="X150" s="57">
        <f t="shared" si="120"/>
        <v>0</v>
      </c>
      <c r="Y150" s="57">
        <f t="shared" si="120"/>
        <v>0</v>
      </c>
      <c r="Z150" s="57">
        <f t="shared" si="120"/>
        <v>0</v>
      </c>
      <c r="AA150" s="57">
        <f t="shared" si="120"/>
        <v>0</v>
      </c>
      <c r="AB150" s="57">
        <f t="shared" si="120"/>
        <v>0</v>
      </c>
      <c r="AC150" s="57">
        <f t="shared" si="120"/>
        <v>0</v>
      </c>
      <c r="AD150" s="57">
        <f t="shared" si="120"/>
        <v>0</v>
      </c>
      <c r="AE150" s="57">
        <f t="shared" si="120"/>
        <v>0</v>
      </c>
    </row>
    <row r="151" spans="1:31" s="84" customFormat="1" ht="15" customHeight="1">
      <c r="A151" s="75"/>
      <c r="B151" s="68"/>
      <c r="C151" s="77"/>
      <c r="D151" s="77"/>
      <c r="E151" s="77"/>
      <c r="F151" s="77"/>
      <c r="G151" s="71" t="s">
        <v>109</v>
      </c>
      <c r="H151" s="72">
        <f>H152</f>
        <v>0</v>
      </c>
      <c r="I151" s="72">
        <f t="shared" si="120"/>
        <v>94607</v>
      </c>
      <c r="J151" s="72">
        <f t="shared" si="120"/>
        <v>0</v>
      </c>
      <c r="K151" s="72">
        <f t="shared" si="120"/>
        <v>94607</v>
      </c>
      <c r="L151" s="72">
        <f t="shared" si="120"/>
        <v>0</v>
      </c>
      <c r="M151" s="72">
        <f t="shared" si="120"/>
        <v>0</v>
      </c>
      <c r="N151" s="72">
        <f t="shared" si="120"/>
        <v>94607</v>
      </c>
      <c r="O151" s="72">
        <f t="shared" si="120"/>
        <v>0</v>
      </c>
      <c r="P151" s="72">
        <f t="shared" si="120"/>
        <v>0</v>
      </c>
      <c r="Q151" s="72">
        <f t="shared" si="120"/>
        <v>94607</v>
      </c>
      <c r="R151" s="72">
        <f t="shared" si="120"/>
        <v>0</v>
      </c>
      <c r="S151" s="72">
        <f t="shared" si="120"/>
        <v>0</v>
      </c>
      <c r="T151" s="72">
        <f t="shared" si="120"/>
        <v>94607</v>
      </c>
      <c r="U151" s="72">
        <f t="shared" si="120"/>
        <v>0</v>
      </c>
      <c r="V151" s="72">
        <f t="shared" si="120"/>
        <v>0</v>
      </c>
      <c r="W151" s="72">
        <f t="shared" si="120"/>
        <v>94607</v>
      </c>
      <c r="X151" s="72">
        <f t="shared" si="120"/>
        <v>0</v>
      </c>
      <c r="Y151" s="72">
        <f t="shared" si="120"/>
        <v>0</v>
      </c>
      <c r="Z151" s="72">
        <f t="shared" si="120"/>
        <v>0</v>
      </c>
      <c r="AA151" s="72">
        <f t="shared" si="120"/>
        <v>0</v>
      </c>
      <c r="AB151" s="72">
        <f t="shared" si="120"/>
        <v>0</v>
      </c>
      <c r="AC151" s="72">
        <f t="shared" si="120"/>
        <v>0</v>
      </c>
      <c r="AD151" s="72">
        <f t="shared" si="120"/>
        <v>0</v>
      </c>
      <c r="AE151" s="72">
        <f t="shared" si="120"/>
        <v>0</v>
      </c>
    </row>
    <row r="152" spans="1:31" s="80" customFormat="1" ht="29.25" customHeight="1">
      <c r="A152" s="10"/>
      <c r="B152" s="7"/>
      <c r="C152" s="19"/>
      <c r="D152" s="19"/>
      <c r="E152" s="19"/>
      <c r="F152" s="19"/>
      <c r="G152" s="139" t="s">
        <v>256</v>
      </c>
      <c r="H152" s="142"/>
      <c r="I152" s="142">
        <v>94607</v>
      </c>
      <c r="J152" s="142"/>
      <c r="K152" s="142">
        <f t="shared" ref="K152" si="121">H152+I152-J152</f>
        <v>94607</v>
      </c>
      <c r="L152" s="142"/>
      <c r="M152" s="142"/>
      <c r="N152" s="142">
        <f t="shared" si="100"/>
        <v>94607</v>
      </c>
      <c r="O152" s="142"/>
      <c r="P152" s="142"/>
      <c r="Q152" s="142">
        <f t="shared" si="101"/>
        <v>94607</v>
      </c>
      <c r="R152" s="142"/>
      <c r="S152" s="142"/>
      <c r="T152" s="142">
        <f t="shared" si="102"/>
        <v>94607</v>
      </c>
      <c r="U152" s="142"/>
      <c r="V152" s="142"/>
      <c r="W152" s="142">
        <f t="shared" si="103"/>
        <v>94607</v>
      </c>
      <c r="X152" s="142"/>
      <c r="Y152" s="142"/>
      <c r="Z152" s="142"/>
      <c r="AA152" s="142"/>
      <c r="AB152" s="149"/>
      <c r="AC152" s="149"/>
      <c r="AD152" s="149"/>
      <c r="AE152" s="142"/>
    </row>
    <row r="153" spans="1:31" s="94" customFormat="1" ht="18.75" customHeight="1">
      <c r="A153" s="185"/>
      <c r="B153" s="41"/>
      <c r="C153" s="43"/>
      <c r="D153" s="41"/>
      <c r="E153" s="43"/>
      <c r="F153" s="43"/>
      <c r="G153" s="63" t="s">
        <v>229</v>
      </c>
      <c r="H153" s="57">
        <f>H154+H159+H161+H168+H171+H174+H177+H182</f>
        <v>0</v>
      </c>
      <c r="I153" s="57">
        <f t="shared" ref="I153:K153" si="122">I154+I159+I161+I168+I171+I174+I177+I182</f>
        <v>7405479</v>
      </c>
      <c r="J153" s="57">
        <f t="shared" si="122"/>
        <v>0</v>
      </c>
      <c r="K153" s="57">
        <f t="shared" si="122"/>
        <v>7405479</v>
      </c>
      <c r="L153" s="57">
        <f t="shared" ref="L153:N153" si="123">L154+L159+L161+L168+L171+L174+L177+L182+L179</f>
        <v>478245</v>
      </c>
      <c r="M153" s="57">
        <f t="shared" si="123"/>
        <v>0</v>
      </c>
      <c r="N153" s="57">
        <f t="shared" si="123"/>
        <v>7883724</v>
      </c>
      <c r="O153" s="57">
        <f t="shared" ref="O153:W153" si="124">O154+O159+O161+O168+O171+O174+O177+O182+O179+O157</f>
        <v>480000</v>
      </c>
      <c r="P153" s="57">
        <f t="shared" si="124"/>
        <v>0</v>
      </c>
      <c r="Q153" s="57">
        <f t="shared" si="124"/>
        <v>8363724</v>
      </c>
      <c r="R153" s="57">
        <f t="shared" si="124"/>
        <v>0</v>
      </c>
      <c r="S153" s="57">
        <f t="shared" si="124"/>
        <v>0</v>
      </c>
      <c r="T153" s="57">
        <f t="shared" si="124"/>
        <v>8363724</v>
      </c>
      <c r="U153" s="57">
        <f t="shared" si="124"/>
        <v>0</v>
      </c>
      <c r="V153" s="57">
        <f t="shared" si="124"/>
        <v>0</v>
      </c>
      <c r="W153" s="57">
        <f t="shared" si="124"/>
        <v>8363724</v>
      </c>
      <c r="X153" s="57">
        <f t="shared" ref="X153:AE153" si="125">X154+X159+X161+X168+X171+X174+X177+X182</f>
        <v>0</v>
      </c>
      <c r="Y153" s="57">
        <f t="shared" si="125"/>
        <v>0</v>
      </c>
      <c r="Z153" s="57">
        <f t="shared" si="125"/>
        <v>0</v>
      </c>
      <c r="AA153" s="57">
        <f t="shared" si="125"/>
        <v>0</v>
      </c>
      <c r="AB153" s="57">
        <f t="shared" si="125"/>
        <v>0</v>
      </c>
      <c r="AC153" s="57">
        <f t="shared" si="125"/>
        <v>0</v>
      </c>
      <c r="AD153" s="57">
        <f t="shared" si="125"/>
        <v>0</v>
      </c>
      <c r="AE153" s="57">
        <f t="shared" si="125"/>
        <v>0</v>
      </c>
    </row>
    <row r="154" spans="1:31" s="84" customFormat="1" ht="15" customHeight="1">
      <c r="A154" s="75"/>
      <c r="B154" s="68"/>
      <c r="C154" s="77"/>
      <c r="D154" s="77"/>
      <c r="E154" s="77"/>
      <c r="F154" s="77"/>
      <c r="G154" s="73" t="s">
        <v>74</v>
      </c>
      <c r="H154" s="72"/>
      <c r="I154" s="72">
        <f t="shared" ref="I154:W154" si="126">SUM(I155:I156)</f>
        <v>144847</v>
      </c>
      <c r="J154" s="72">
        <f t="shared" si="126"/>
        <v>0</v>
      </c>
      <c r="K154" s="72">
        <f t="shared" si="126"/>
        <v>144847</v>
      </c>
      <c r="L154" s="72">
        <f t="shared" si="126"/>
        <v>0</v>
      </c>
      <c r="M154" s="72">
        <f t="shared" si="126"/>
        <v>0</v>
      </c>
      <c r="N154" s="72">
        <f t="shared" si="126"/>
        <v>144847</v>
      </c>
      <c r="O154" s="72">
        <f t="shared" si="126"/>
        <v>0</v>
      </c>
      <c r="P154" s="72">
        <f t="shared" si="126"/>
        <v>0</v>
      </c>
      <c r="Q154" s="72">
        <f t="shared" si="126"/>
        <v>144847</v>
      </c>
      <c r="R154" s="72">
        <f t="shared" si="126"/>
        <v>0</v>
      </c>
      <c r="S154" s="72">
        <f t="shared" si="126"/>
        <v>0</v>
      </c>
      <c r="T154" s="72">
        <f t="shared" si="126"/>
        <v>144847</v>
      </c>
      <c r="U154" s="72">
        <f t="shared" si="126"/>
        <v>0</v>
      </c>
      <c r="V154" s="72">
        <f t="shared" si="126"/>
        <v>0</v>
      </c>
      <c r="W154" s="72">
        <f t="shared" si="126"/>
        <v>144847</v>
      </c>
      <c r="X154" s="72">
        <f t="shared" ref="X154:Z154" si="127">SUM(X155:X156)</f>
        <v>0</v>
      </c>
      <c r="Y154" s="72">
        <f t="shared" si="127"/>
        <v>0</v>
      </c>
      <c r="Z154" s="72">
        <f t="shared" si="127"/>
        <v>0</v>
      </c>
      <c r="AA154" s="72"/>
      <c r="AB154" s="72"/>
      <c r="AC154" s="72"/>
      <c r="AD154" s="72"/>
      <c r="AE154" s="72"/>
    </row>
    <row r="155" spans="1:31" s="91" customFormat="1" ht="25.5" customHeight="1">
      <c r="A155" s="150"/>
      <c r="B155" s="95"/>
      <c r="C155" s="95"/>
      <c r="D155" s="95"/>
      <c r="E155" s="95"/>
      <c r="F155" s="95"/>
      <c r="G155" s="143" t="s">
        <v>299</v>
      </c>
      <c r="H155" s="142"/>
      <c r="I155" s="142">
        <v>120264</v>
      </c>
      <c r="J155" s="142"/>
      <c r="K155" s="142">
        <f t="shared" ref="K155:K156" si="128">H155+I155-J155</f>
        <v>120264</v>
      </c>
      <c r="L155" s="142"/>
      <c r="M155" s="142"/>
      <c r="N155" s="142">
        <f t="shared" si="100"/>
        <v>120264</v>
      </c>
      <c r="O155" s="142"/>
      <c r="P155" s="142"/>
      <c r="Q155" s="142">
        <f t="shared" si="101"/>
        <v>120264</v>
      </c>
      <c r="R155" s="142"/>
      <c r="S155" s="142"/>
      <c r="T155" s="142">
        <f t="shared" si="102"/>
        <v>120264</v>
      </c>
      <c r="U155" s="142"/>
      <c r="V155" s="142"/>
      <c r="W155" s="142">
        <f t="shared" si="103"/>
        <v>120264</v>
      </c>
      <c r="X155" s="142"/>
      <c r="Y155" s="142"/>
      <c r="Z155" s="142"/>
      <c r="AA155" s="142"/>
      <c r="AB155" s="191"/>
      <c r="AC155" s="191"/>
      <c r="AD155" s="191"/>
      <c r="AE155" s="95"/>
    </row>
    <row r="156" spans="1:31" s="91" customFormat="1" ht="25.5" customHeight="1">
      <c r="A156" s="150"/>
      <c r="B156" s="95"/>
      <c r="C156" s="95"/>
      <c r="D156" s="95"/>
      <c r="E156" s="95"/>
      <c r="F156" s="95"/>
      <c r="G156" s="143" t="s">
        <v>300</v>
      </c>
      <c r="H156" s="142"/>
      <c r="I156" s="142">
        <v>24583</v>
      </c>
      <c r="J156" s="142"/>
      <c r="K156" s="142">
        <f t="shared" si="128"/>
        <v>24583</v>
      </c>
      <c r="L156" s="142"/>
      <c r="M156" s="142"/>
      <c r="N156" s="142">
        <f t="shared" si="100"/>
        <v>24583</v>
      </c>
      <c r="O156" s="142"/>
      <c r="P156" s="142"/>
      <c r="Q156" s="142">
        <f t="shared" si="101"/>
        <v>24583</v>
      </c>
      <c r="R156" s="142"/>
      <c r="S156" s="142"/>
      <c r="T156" s="142">
        <f t="shared" si="102"/>
        <v>24583</v>
      </c>
      <c r="U156" s="142"/>
      <c r="V156" s="142"/>
      <c r="W156" s="142">
        <f t="shared" si="103"/>
        <v>24583</v>
      </c>
      <c r="X156" s="142"/>
      <c r="Y156" s="142"/>
      <c r="Z156" s="142"/>
      <c r="AA156" s="142"/>
      <c r="AB156" s="191"/>
      <c r="AC156" s="191"/>
      <c r="AD156" s="191"/>
      <c r="AE156" s="95"/>
    </row>
    <row r="157" spans="1:31" s="84" customFormat="1" ht="15" customHeight="1">
      <c r="A157" s="75"/>
      <c r="B157" s="68"/>
      <c r="C157" s="77"/>
      <c r="D157" s="77"/>
      <c r="E157" s="77"/>
      <c r="F157" s="77"/>
      <c r="G157" s="76" t="s">
        <v>80</v>
      </c>
      <c r="H157" s="72"/>
      <c r="I157" s="72"/>
      <c r="J157" s="72"/>
      <c r="K157" s="72"/>
      <c r="L157" s="72"/>
      <c r="M157" s="72"/>
      <c r="N157" s="72">
        <f>N158</f>
        <v>0</v>
      </c>
      <c r="O157" s="72">
        <f t="shared" ref="O157:W157" si="129">O158</f>
        <v>50000</v>
      </c>
      <c r="P157" s="72">
        <f t="shared" si="129"/>
        <v>0</v>
      </c>
      <c r="Q157" s="72">
        <f t="shared" si="129"/>
        <v>50000</v>
      </c>
      <c r="R157" s="72">
        <f t="shared" si="129"/>
        <v>0</v>
      </c>
      <c r="S157" s="72">
        <f t="shared" si="129"/>
        <v>0</v>
      </c>
      <c r="T157" s="72">
        <f t="shared" si="129"/>
        <v>50000</v>
      </c>
      <c r="U157" s="72">
        <f t="shared" si="129"/>
        <v>0</v>
      </c>
      <c r="V157" s="72">
        <f t="shared" si="129"/>
        <v>0</v>
      </c>
      <c r="W157" s="72">
        <f t="shared" si="129"/>
        <v>50000</v>
      </c>
      <c r="X157" s="72"/>
      <c r="Y157" s="72"/>
      <c r="Z157" s="72"/>
      <c r="AA157" s="72"/>
      <c r="AB157" s="72"/>
      <c r="AC157" s="72"/>
      <c r="AD157" s="72"/>
      <c r="AE157" s="72"/>
    </row>
    <row r="158" spans="1:31" s="91" customFormat="1" ht="25.5">
      <c r="A158" s="150"/>
      <c r="B158" s="95"/>
      <c r="C158" s="95"/>
      <c r="D158" s="95"/>
      <c r="E158" s="95"/>
      <c r="F158" s="95"/>
      <c r="G158" s="143" t="s">
        <v>380</v>
      </c>
      <c r="H158" s="149"/>
      <c r="I158" s="149"/>
      <c r="J158" s="149"/>
      <c r="K158" s="149"/>
      <c r="L158" s="149"/>
      <c r="M158" s="149"/>
      <c r="N158" s="142"/>
      <c r="O158" s="142">
        <v>50000</v>
      </c>
      <c r="P158" s="142"/>
      <c r="Q158" s="142">
        <f t="shared" si="101"/>
        <v>50000</v>
      </c>
      <c r="R158" s="142"/>
      <c r="S158" s="142"/>
      <c r="T158" s="142">
        <f t="shared" si="102"/>
        <v>50000</v>
      </c>
      <c r="U158" s="142"/>
      <c r="V158" s="142"/>
      <c r="W158" s="142">
        <f t="shared" si="103"/>
        <v>50000</v>
      </c>
      <c r="X158" s="142"/>
      <c r="Y158" s="142"/>
      <c r="Z158" s="142"/>
      <c r="AA158" s="142"/>
      <c r="AB158" s="95"/>
      <c r="AC158" s="95"/>
      <c r="AD158" s="95"/>
      <c r="AE158" s="95"/>
    </row>
    <row r="159" spans="1:31" s="84" customFormat="1" ht="15" customHeight="1">
      <c r="A159" s="75"/>
      <c r="B159" s="68"/>
      <c r="C159" s="77"/>
      <c r="D159" s="77"/>
      <c r="E159" s="77"/>
      <c r="F159" s="77"/>
      <c r="G159" s="73" t="s">
        <v>81</v>
      </c>
      <c r="H159" s="72">
        <f>H160</f>
        <v>0</v>
      </c>
      <c r="I159" s="72">
        <f t="shared" ref="I159:AE159" si="130">I160</f>
        <v>956568</v>
      </c>
      <c r="J159" s="72">
        <f t="shared" si="130"/>
        <v>0</v>
      </c>
      <c r="K159" s="72">
        <f t="shared" si="130"/>
        <v>956568</v>
      </c>
      <c r="L159" s="72">
        <f t="shared" si="130"/>
        <v>0</v>
      </c>
      <c r="M159" s="72">
        <f t="shared" si="130"/>
        <v>0</v>
      </c>
      <c r="N159" s="72">
        <f t="shared" si="130"/>
        <v>956568</v>
      </c>
      <c r="O159" s="72">
        <f t="shared" si="130"/>
        <v>0</v>
      </c>
      <c r="P159" s="72">
        <f t="shared" si="130"/>
        <v>0</v>
      </c>
      <c r="Q159" s="72">
        <f t="shared" si="130"/>
        <v>956568</v>
      </c>
      <c r="R159" s="72">
        <f t="shared" si="130"/>
        <v>0</v>
      </c>
      <c r="S159" s="72">
        <f t="shared" si="130"/>
        <v>0</v>
      </c>
      <c r="T159" s="72">
        <f t="shared" si="130"/>
        <v>956568</v>
      </c>
      <c r="U159" s="72">
        <f t="shared" si="130"/>
        <v>0</v>
      </c>
      <c r="V159" s="72">
        <f t="shared" si="130"/>
        <v>0</v>
      </c>
      <c r="W159" s="72">
        <f t="shared" si="130"/>
        <v>956568</v>
      </c>
      <c r="X159" s="72">
        <f t="shared" si="130"/>
        <v>0</v>
      </c>
      <c r="Y159" s="72">
        <f t="shared" si="130"/>
        <v>0</v>
      </c>
      <c r="Z159" s="72">
        <f t="shared" si="130"/>
        <v>0</v>
      </c>
      <c r="AA159" s="72">
        <f t="shared" si="130"/>
        <v>0</v>
      </c>
      <c r="AB159" s="72">
        <f t="shared" si="130"/>
        <v>0</v>
      </c>
      <c r="AC159" s="72">
        <f t="shared" si="130"/>
        <v>0</v>
      </c>
      <c r="AD159" s="72">
        <f t="shared" si="130"/>
        <v>0</v>
      </c>
      <c r="AE159" s="72">
        <f t="shared" si="130"/>
        <v>0</v>
      </c>
    </row>
    <row r="160" spans="1:31" s="91" customFormat="1" ht="30" customHeight="1">
      <c r="A160" s="150"/>
      <c r="B160" s="95"/>
      <c r="C160" s="95"/>
      <c r="D160" s="95"/>
      <c r="E160" s="95"/>
      <c r="F160" s="95"/>
      <c r="G160" s="143" t="s">
        <v>234</v>
      </c>
      <c r="H160" s="142"/>
      <c r="I160" s="142">
        <v>956568</v>
      </c>
      <c r="J160" s="142"/>
      <c r="K160" s="142">
        <f>H160+I160-J160</f>
        <v>956568</v>
      </c>
      <c r="L160" s="142"/>
      <c r="M160" s="142"/>
      <c r="N160" s="142">
        <f t="shared" si="100"/>
        <v>956568</v>
      </c>
      <c r="O160" s="142"/>
      <c r="P160" s="142"/>
      <c r="Q160" s="142">
        <f t="shared" ref="Q160:Q224" si="131">N160+O160-P160</f>
        <v>956568</v>
      </c>
      <c r="R160" s="142"/>
      <c r="S160" s="142"/>
      <c r="T160" s="142">
        <f t="shared" si="102"/>
        <v>956568</v>
      </c>
      <c r="U160" s="142"/>
      <c r="V160" s="142"/>
      <c r="W160" s="142">
        <f t="shared" si="103"/>
        <v>956568</v>
      </c>
      <c r="X160" s="142"/>
      <c r="Y160" s="142"/>
      <c r="Z160" s="142"/>
      <c r="AA160" s="142"/>
      <c r="AB160" s="191"/>
      <c r="AC160" s="191"/>
      <c r="AD160" s="191"/>
      <c r="AE160" s="95"/>
    </row>
    <row r="161" spans="1:31" s="84" customFormat="1" ht="15" customHeight="1">
      <c r="A161" s="75"/>
      <c r="B161" s="68"/>
      <c r="C161" s="77"/>
      <c r="D161" s="77"/>
      <c r="E161" s="77"/>
      <c r="F161" s="77"/>
      <c r="G161" s="74" t="s">
        <v>69</v>
      </c>
      <c r="H161" s="72">
        <f t="shared" ref="H161:J161" si="132">SUM(H162:H167)</f>
        <v>0</v>
      </c>
      <c r="I161" s="72">
        <f t="shared" si="132"/>
        <v>3032934</v>
      </c>
      <c r="J161" s="72">
        <f t="shared" si="132"/>
        <v>0</v>
      </c>
      <c r="K161" s="72">
        <f>SUM(K162:K167)</f>
        <v>3032934</v>
      </c>
      <c r="L161" s="72">
        <f t="shared" ref="L161:W161" si="133">SUM(L162:L167)</f>
        <v>0</v>
      </c>
      <c r="M161" s="72">
        <f t="shared" si="133"/>
        <v>0</v>
      </c>
      <c r="N161" s="72">
        <f t="shared" si="133"/>
        <v>3032934</v>
      </c>
      <c r="O161" s="72">
        <f t="shared" si="133"/>
        <v>400000</v>
      </c>
      <c r="P161" s="72">
        <f t="shared" si="133"/>
        <v>0</v>
      </c>
      <c r="Q161" s="72">
        <f t="shared" si="133"/>
        <v>3432934</v>
      </c>
      <c r="R161" s="72">
        <f t="shared" si="133"/>
        <v>0</v>
      </c>
      <c r="S161" s="72">
        <f t="shared" si="133"/>
        <v>0</v>
      </c>
      <c r="T161" s="72">
        <f t="shared" si="133"/>
        <v>3432934</v>
      </c>
      <c r="U161" s="72">
        <f t="shared" si="133"/>
        <v>0</v>
      </c>
      <c r="V161" s="72">
        <f t="shared" si="133"/>
        <v>0</v>
      </c>
      <c r="W161" s="72">
        <f t="shared" si="133"/>
        <v>3432934</v>
      </c>
      <c r="X161" s="72">
        <f t="shared" ref="X161:AE161" si="134">SUM(X162:X165)</f>
        <v>0</v>
      </c>
      <c r="Y161" s="72">
        <f t="shared" si="134"/>
        <v>0</v>
      </c>
      <c r="Z161" s="72">
        <f t="shared" si="134"/>
        <v>0</v>
      </c>
      <c r="AA161" s="72">
        <f t="shared" si="134"/>
        <v>0</v>
      </c>
      <c r="AB161" s="72">
        <f t="shared" si="134"/>
        <v>0</v>
      </c>
      <c r="AC161" s="72">
        <f t="shared" si="134"/>
        <v>0</v>
      </c>
      <c r="AD161" s="72">
        <f t="shared" si="134"/>
        <v>0</v>
      </c>
      <c r="AE161" s="72">
        <f t="shared" si="134"/>
        <v>0</v>
      </c>
    </row>
    <row r="162" spans="1:31" s="91" customFormat="1" ht="36" customHeight="1">
      <c r="A162" s="150"/>
      <c r="B162" s="95"/>
      <c r="C162" s="95"/>
      <c r="D162" s="95"/>
      <c r="E162" s="95"/>
      <c r="F162" s="95"/>
      <c r="G162" s="143" t="s">
        <v>252</v>
      </c>
      <c r="H162" s="142"/>
      <c r="I162" s="142">
        <v>850000</v>
      </c>
      <c r="J162" s="142"/>
      <c r="K162" s="142">
        <f t="shared" ref="K162:K167" si="135">H162+I162-J162</f>
        <v>850000</v>
      </c>
      <c r="L162" s="142"/>
      <c r="M162" s="142"/>
      <c r="N162" s="142">
        <f t="shared" si="100"/>
        <v>850000</v>
      </c>
      <c r="O162" s="142">
        <v>200000</v>
      </c>
      <c r="P162" s="142"/>
      <c r="Q162" s="142">
        <f t="shared" si="131"/>
        <v>1050000</v>
      </c>
      <c r="R162" s="142"/>
      <c r="S162" s="142"/>
      <c r="T162" s="142">
        <f t="shared" si="102"/>
        <v>1050000</v>
      </c>
      <c r="U162" s="142"/>
      <c r="V162" s="142"/>
      <c r="W162" s="142">
        <f t="shared" si="103"/>
        <v>1050000</v>
      </c>
      <c r="X162" s="142"/>
      <c r="Y162" s="142"/>
      <c r="Z162" s="142"/>
      <c r="AA162" s="142"/>
      <c r="AB162" s="191"/>
      <c r="AC162" s="191"/>
      <c r="AD162" s="191"/>
      <c r="AE162" s="95"/>
    </row>
    <row r="163" spans="1:31" s="91" customFormat="1" ht="36" customHeight="1">
      <c r="A163" s="150"/>
      <c r="B163" s="95"/>
      <c r="C163" s="95"/>
      <c r="D163" s="95"/>
      <c r="E163" s="95"/>
      <c r="F163" s="95"/>
      <c r="G163" s="143" t="s">
        <v>254</v>
      </c>
      <c r="H163" s="142"/>
      <c r="I163" s="142">
        <v>870000</v>
      </c>
      <c r="J163" s="142"/>
      <c r="K163" s="142">
        <f t="shared" si="135"/>
        <v>870000</v>
      </c>
      <c r="L163" s="142"/>
      <c r="M163" s="142"/>
      <c r="N163" s="142">
        <f t="shared" si="100"/>
        <v>870000</v>
      </c>
      <c r="O163" s="142">
        <v>200000</v>
      </c>
      <c r="P163" s="142"/>
      <c r="Q163" s="142">
        <f t="shared" si="131"/>
        <v>1070000</v>
      </c>
      <c r="R163" s="142"/>
      <c r="S163" s="142"/>
      <c r="T163" s="142">
        <f t="shared" si="102"/>
        <v>1070000</v>
      </c>
      <c r="U163" s="142"/>
      <c r="V163" s="142"/>
      <c r="W163" s="142">
        <f t="shared" si="103"/>
        <v>1070000</v>
      </c>
      <c r="X163" s="142"/>
      <c r="Y163" s="142"/>
      <c r="Z163" s="142"/>
      <c r="AA163" s="142"/>
      <c r="AB163" s="191"/>
      <c r="AC163" s="191"/>
      <c r="AD163" s="191"/>
      <c r="AE163" s="95"/>
    </row>
    <row r="164" spans="1:31" s="91" customFormat="1" ht="36" customHeight="1">
      <c r="A164" s="150"/>
      <c r="B164" s="95"/>
      <c r="C164" s="95"/>
      <c r="D164" s="95"/>
      <c r="E164" s="95"/>
      <c r="F164" s="95"/>
      <c r="G164" s="143" t="s">
        <v>253</v>
      </c>
      <c r="H164" s="142"/>
      <c r="I164" s="142">
        <v>538704</v>
      </c>
      <c r="J164" s="142"/>
      <c r="K164" s="142">
        <f t="shared" si="135"/>
        <v>538704</v>
      </c>
      <c r="L164" s="142"/>
      <c r="M164" s="142"/>
      <c r="N164" s="142">
        <f t="shared" si="100"/>
        <v>538704</v>
      </c>
      <c r="O164" s="142"/>
      <c r="P164" s="142"/>
      <c r="Q164" s="142">
        <f t="shared" si="131"/>
        <v>538704</v>
      </c>
      <c r="R164" s="142"/>
      <c r="S164" s="142"/>
      <c r="T164" s="142">
        <f t="shared" si="102"/>
        <v>538704</v>
      </c>
      <c r="U164" s="142"/>
      <c r="V164" s="142"/>
      <c r="W164" s="142">
        <f t="shared" si="103"/>
        <v>538704</v>
      </c>
      <c r="X164" s="142"/>
      <c r="Y164" s="142"/>
      <c r="Z164" s="142"/>
      <c r="AA164" s="142"/>
      <c r="AB164" s="191"/>
      <c r="AC164" s="191"/>
      <c r="AD164" s="191"/>
      <c r="AE164" s="95"/>
    </row>
    <row r="165" spans="1:31" s="91" customFormat="1" ht="36" customHeight="1">
      <c r="A165" s="150"/>
      <c r="B165" s="95"/>
      <c r="C165" s="95"/>
      <c r="D165" s="95"/>
      <c r="E165" s="95"/>
      <c r="F165" s="95"/>
      <c r="G165" s="143" t="s">
        <v>255</v>
      </c>
      <c r="H165" s="142"/>
      <c r="I165" s="142">
        <v>301640</v>
      </c>
      <c r="J165" s="142"/>
      <c r="K165" s="142">
        <f t="shared" si="135"/>
        <v>301640</v>
      </c>
      <c r="L165" s="142"/>
      <c r="M165" s="142"/>
      <c r="N165" s="142">
        <f t="shared" si="100"/>
        <v>301640</v>
      </c>
      <c r="O165" s="142"/>
      <c r="P165" s="142"/>
      <c r="Q165" s="142">
        <f t="shared" si="131"/>
        <v>301640</v>
      </c>
      <c r="R165" s="142"/>
      <c r="S165" s="142"/>
      <c r="T165" s="142">
        <f t="shared" si="102"/>
        <v>301640</v>
      </c>
      <c r="U165" s="142"/>
      <c r="V165" s="142"/>
      <c r="W165" s="142">
        <f t="shared" si="103"/>
        <v>301640</v>
      </c>
      <c r="X165" s="142"/>
      <c r="Y165" s="142"/>
      <c r="Z165" s="142"/>
      <c r="AA165" s="142"/>
      <c r="AB165" s="191"/>
      <c r="AC165" s="191"/>
      <c r="AD165" s="191"/>
      <c r="AE165" s="95"/>
    </row>
    <row r="166" spans="1:31" s="91" customFormat="1" ht="36" customHeight="1">
      <c r="A166" s="150"/>
      <c r="B166" s="95"/>
      <c r="C166" s="95"/>
      <c r="D166" s="95"/>
      <c r="E166" s="95"/>
      <c r="F166" s="95"/>
      <c r="G166" s="143" t="s">
        <v>301</v>
      </c>
      <c r="H166" s="142"/>
      <c r="I166" s="142">
        <v>256880</v>
      </c>
      <c r="J166" s="142"/>
      <c r="K166" s="142">
        <f t="shared" si="135"/>
        <v>256880</v>
      </c>
      <c r="L166" s="142"/>
      <c r="M166" s="142"/>
      <c r="N166" s="142">
        <f t="shared" si="100"/>
        <v>256880</v>
      </c>
      <c r="O166" s="142"/>
      <c r="P166" s="142"/>
      <c r="Q166" s="142">
        <f t="shared" si="131"/>
        <v>256880</v>
      </c>
      <c r="R166" s="142"/>
      <c r="S166" s="142"/>
      <c r="T166" s="142">
        <f t="shared" si="102"/>
        <v>256880</v>
      </c>
      <c r="U166" s="142"/>
      <c r="V166" s="142"/>
      <c r="W166" s="142">
        <f t="shared" si="103"/>
        <v>256880</v>
      </c>
      <c r="X166" s="142"/>
      <c r="Y166" s="142"/>
      <c r="Z166" s="142"/>
      <c r="AA166" s="142"/>
      <c r="AB166" s="191"/>
      <c r="AC166" s="191"/>
      <c r="AD166" s="191"/>
      <c r="AE166" s="95"/>
    </row>
    <row r="167" spans="1:31" s="91" customFormat="1" ht="36" customHeight="1">
      <c r="A167" s="150"/>
      <c r="B167" s="95"/>
      <c r="C167" s="95"/>
      <c r="D167" s="95"/>
      <c r="E167" s="95"/>
      <c r="F167" s="95"/>
      <c r="G167" s="143" t="s">
        <v>302</v>
      </c>
      <c r="H167" s="142"/>
      <c r="I167" s="142">
        <v>215710</v>
      </c>
      <c r="J167" s="142"/>
      <c r="K167" s="142">
        <f t="shared" si="135"/>
        <v>215710</v>
      </c>
      <c r="L167" s="142"/>
      <c r="M167" s="142"/>
      <c r="N167" s="142">
        <f t="shared" si="100"/>
        <v>215710</v>
      </c>
      <c r="O167" s="142"/>
      <c r="P167" s="142"/>
      <c r="Q167" s="142">
        <f t="shared" si="131"/>
        <v>215710</v>
      </c>
      <c r="R167" s="142"/>
      <c r="S167" s="142"/>
      <c r="T167" s="142">
        <f t="shared" si="102"/>
        <v>215710</v>
      </c>
      <c r="U167" s="142"/>
      <c r="V167" s="142"/>
      <c r="W167" s="142">
        <f t="shared" si="103"/>
        <v>215710</v>
      </c>
      <c r="X167" s="142"/>
      <c r="Y167" s="142"/>
      <c r="Z167" s="142"/>
      <c r="AA167" s="142"/>
      <c r="AB167" s="191"/>
      <c r="AC167" s="191"/>
      <c r="AD167" s="191"/>
      <c r="AE167" s="95"/>
    </row>
    <row r="168" spans="1:31" s="84" customFormat="1" ht="15" customHeight="1">
      <c r="A168" s="75"/>
      <c r="B168" s="68"/>
      <c r="C168" s="77"/>
      <c r="D168" s="77"/>
      <c r="E168" s="77"/>
      <c r="F168" s="77"/>
      <c r="G168" s="76" t="s">
        <v>76</v>
      </c>
      <c r="H168" s="72">
        <f>H169</f>
        <v>0</v>
      </c>
      <c r="I168" s="72">
        <f t="shared" ref="I168:AE168" si="136">I169</f>
        <v>198561</v>
      </c>
      <c r="J168" s="72">
        <f t="shared" si="136"/>
        <v>0</v>
      </c>
      <c r="K168" s="72">
        <f t="shared" si="136"/>
        <v>198561</v>
      </c>
      <c r="L168" s="72">
        <f t="shared" si="136"/>
        <v>0</v>
      </c>
      <c r="M168" s="72">
        <f t="shared" si="136"/>
        <v>0</v>
      </c>
      <c r="N168" s="72">
        <f t="shared" si="136"/>
        <v>198561</v>
      </c>
      <c r="O168" s="72">
        <f t="shared" ref="O168:Q168" si="137">SUM(O169:O170)</f>
        <v>30000</v>
      </c>
      <c r="P168" s="72">
        <f t="shared" si="137"/>
        <v>0</v>
      </c>
      <c r="Q168" s="72">
        <f t="shared" si="137"/>
        <v>228561</v>
      </c>
      <c r="R168" s="72">
        <f t="shared" ref="R168:W168" si="138">SUM(R169:R170)</f>
        <v>0</v>
      </c>
      <c r="S168" s="72">
        <f t="shared" si="138"/>
        <v>0</v>
      </c>
      <c r="T168" s="72">
        <f t="shared" si="138"/>
        <v>228561</v>
      </c>
      <c r="U168" s="72">
        <f t="shared" si="138"/>
        <v>0</v>
      </c>
      <c r="V168" s="72">
        <f t="shared" si="138"/>
        <v>0</v>
      </c>
      <c r="W168" s="72">
        <f t="shared" si="138"/>
        <v>228561</v>
      </c>
      <c r="X168" s="72">
        <f t="shared" si="136"/>
        <v>0</v>
      </c>
      <c r="Y168" s="72">
        <f t="shared" si="136"/>
        <v>0</v>
      </c>
      <c r="Z168" s="72">
        <f t="shared" si="136"/>
        <v>0</v>
      </c>
      <c r="AA168" s="72">
        <f t="shared" si="136"/>
        <v>0</v>
      </c>
      <c r="AB168" s="72">
        <f t="shared" si="136"/>
        <v>0</v>
      </c>
      <c r="AC168" s="72">
        <f t="shared" si="136"/>
        <v>0</v>
      </c>
      <c r="AD168" s="72">
        <f t="shared" si="136"/>
        <v>0</v>
      </c>
      <c r="AE168" s="72">
        <f t="shared" si="136"/>
        <v>0</v>
      </c>
    </row>
    <row r="169" spans="1:31" s="91" customFormat="1" ht="25.5">
      <c r="A169" s="150"/>
      <c r="B169" s="95"/>
      <c r="C169" s="95"/>
      <c r="D169" s="95"/>
      <c r="E169" s="95"/>
      <c r="F169" s="95"/>
      <c r="G169" s="143" t="s">
        <v>325</v>
      </c>
      <c r="H169" s="142"/>
      <c r="I169" s="142">
        <v>198561</v>
      </c>
      <c r="J169" s="142"/>
      <c r="K169" s="142">
        <f>H169+I169-J169</f>
        <v>198561</v>
      </c>
      <c r="L169" s="142"/>
      <c r="M169" s="142"/>
      <c r="N169" s="142">
        <f t="shared" si="100"/>
        <v>198561</v>
      </c>
      <c r="O169" s="142"/>
      <c r="P169" s="142"/>
      <c r="Q169" s="142">
        <f t="shared" si="131"/>
        <v>198561</v>
      </c>
      <c r="R169" s="142"/>
      <c r="S169" s="142"/>
      <c r="T169" s="142">
        <f t="shared" si="102"/>
        <v>198561</v>
      </c>
      <c r="U169" s="142"/>
      <c r="V169" s="142"/>
      <c r="W169" s="142">
        <f t="shared" si="103"/>
        <v>198561</v>
      </c>
      <c r="X169" s="142"/>
      <c r="Y169" s="142"/>
      <c r="Z169" s="142"/>
      <c r="AA169" s="142"/>
      <c r="AB169" s="191"/>
      <c r="AC169" s="191"/>
      <c r="AD169" s="191"/>
      <c r="AE169" s="95"/>
    </row>
    <row r="170" spans="1:31" s="91" customFormat="1" ht="25.5">
      <c r="A170" s="150"/>
      <c r="B170" s="95"/>
      <c r="C170" s="95"/>
      <c r="D170" s="95"/>
      <c r="E170" s="95"/>
      <c r="F170" s="95"/>
      <c r="G170" s="143" t="s">
        <v>381</v>
      </c>
      <c r="H170" s="149"/>
      <c r="I170" s="149"/>
      <c r="J170" s="149"/>
      <c r="K170" s="149"/>
      <c r="L170" s="149"/>
      <c r="M170" s="149"/>
      <c r="N170" s="142"/>
      <c r="O170" s="142">
        <v>30000</v>
      </c>
      <c r="P170" s="142"/>
      <c r="Q170" s="142">
        <f t="shared" si="131"/>
        <v>30000</v>
      </c>
      <c r="R170" s="142"/>
      <c r="S170" s="142"/>
      <c r="T170" s="142">
        <f t="shared" si="102"/>
        <v>30000</v>
      </c>
      <c r="U170" s="142"/>
      <c r="V170" s="142"/>
      <c r="W170" s="142">
        <f t="shared" si="103"/>
        <v>30000</v>
      </c>
      <c r="X170" s="142"/>
      <c r="Y170" s="142"/>
      <c r="Z170" s="142"/>
      <c r="AA170" s="142"/>
      <c r="AB170" s="95"/>
      <c r="AC170" s="95"/>
      <c r="AD170" s="95"/>
      <c r="AE170" s="95"/>
    </row>
    <row r="171" spans="1:31" s="84" customFormat="1">
      <c r="A171" s="75"/>
      <c r="B171" s="68"/>
      <c r="C171" s="77"/>
      <c r="D171" s="77"/>
      <c r="E171" s="77"/>
      <c r="F171" s="77"/>
      <c r="G171" s="74" t="s">
        <v>65</v>
      </c>
      <c r="H171" s="72">
        <f>SUM(H172:H173)</f>
        <v>0</v>
      </c>
      <c r="I171" s="72">
        <f t="shared" ref="I171:AE171" si="139">SUM(I172:I173)</f>
        <v>141236</v>
      </c>
      <c r="J171" s="72">
        <f t="shared" si="139"/>
        <v>0</v>
      </c>
      <c r="K171" s="72">
        <f t="shared" si="139"/>
        <v>141236</v>
      </c>
      <c r="L171" s="72">
        <f t="shared" si="139"/>
        <v>0</v>
      </c>
      <c r="M171" s="72">
        <f t="shared" si="139"/>
        <v>0</v>
      </c>
      <c r="N171" s="72">
        <f t="shared" si="139"/>
        <v>141236</v>
      </c>
      <c r="O171" s="72">
        <f t="shared" si="139"/>
        <v>0</v>
      </c>
      <c r="P171" s="72">
        <f t="shared" si="139"/>
        <v>0</v>
      </c>
      <c r="Q171" s="72">
        <f t="shared" si="139"/>
        <v>141236</v>
      </c>
      <c r="R171" s="72">
        <f t="shared" si="139"/>
        <v>0</v>
      </c>
      <c r="S171" s="72">
        <f t="shared" si="139"/>
        <v>0</v>
      </c>
      <c r="T171" s="72">
        <f t="shared" si="139"/>
        <v>141236</v>
      </c>
      <c r="U171" s="72">
        <f t="shared" si="139"/>
        <v>0</v>
      </c>
      <c r="V171" s="72">
        <f t="shared" si="139"/>
        <v>0</v>
      </c>
      <c r="W171" s="72">
        <f t="shared" si="139"/>
        <v>141236</v>
      </c>
      <c r="X171" s="72">
        <f t="shared" si="139"/>
        <v>0</v>
      </c>
      <c r="Y171" s="72">
        <f t="shared" si="139"/>
        <v>0</v>
      </c>
      <c r="Z171" s="72">
        <f t="shared" si="139"/>
        <v>0</v>
      </c>
      <c r="AA171" s="72">
        <f t="shared" si="139"/>
        <v>0</v>
      </c>
      <c r="AB171" s="72">
        <f t="shared" si="139"/>
        <v>0</v>
      </c>
      <c r="AC171" s="72">
        <f t="shared" si="139"/>
        <v>0</v>
      </c>
      <c r="AD171" s="72">
        <f t="shared" si="139"/>
        <v>0</v>
      </c>
      <c r="AE171" s="72">
        <f t="shared" si="139"/>
        <v>0</v>
      </c>
    </row>
    <row r="172" spans="1:31" s="80" customFormat="1" ht="29.25" customHeight="1">
      <c r="A172" s="10"/>
      <c r="B172" s="7"/>
      <c r="C172" s="19"/>
      <c r="D172" s="19"/>
      <c r="E172" s="19"/>
      <c r="F172" s="19"/>
      <c r="G172" s="143" t="s">
        <v>337</v>
      </c>
      <c r="H172" s="142"/>
      <c r="I172" s="142">
        <v>49096</v>
      </c>
      <c r="J172" s="142"/>
      <c r="K172" s="142">
        <f t="shared" ref="K172:K173" si="140">H172+I172-J172</f>
        <v>49096</v>
      </c>
      <c r="L172" s="142"/>
      <c r="M172" s="142"/>
      <c r="N172" s="142">
        <f t="shared" si="100"/>
        <v>49096</v>
      </c>
      <c r="O172" s="142"/>
      <c r="P172" s="142"/>
      <c r="Q172" s="142">
        <f t="shared" si="131"/>
        <v>49096</v>
      </c>
      <c r="R172" s="142"/>
      <c r="S172" s="142"/>
      <c r="T172" s="142">
        <f t="shared" si="102"/>
        <v>49096</v>
      </c>
      <c r="U172" s="142"/>
      <c r="V172" s="142"/>
      <c r="W172" s="142">
        <f t="shared" si="103"/>
        <v>49096</v>
      </c>
      <c r="X172" s="142"/>
      <c r="Y172" s="142"/>
      <c r="Z172" s="142"/>
      <c r="AA172" s="142"/>
      <c r="AB172" s="149"/>
      <c r="AC172" s="149"/>
      <c r="AD172" s="149"/>
      <c r="AE172" s="142"/>
    </row>
    <row r="173" spans="1:31" s="80" customFormat="1" ht="29.25" customHeight="1">
      <c r="A173" s="10"/>
      <c r="B173" s="7"/>
      <c r="C173" s="19"/>
      <c r="D173" s="19"/>
      <c r="E173" s="19"/>
      <c r="F173" s="19"/>
      <c r="G173" s="139" t="s">
        <v>262</v>
      </c>
      <c r="H173" s="142"/>
      <c r="I173" s="142">
        <v>92140</v>
      </c>
      <c r="J173" s="142"/>
      <c r="K173" s="142">
        <f t="shared" si="140"/>
        <v>92140</v>
      </c>
      <c r="L173" s="142"/>
      <c r="M173" s="142"/>
      <c r="N173" s="142">
        <f t="shared" si="100"/>
        <v>92140</v>
      </c>
      <c r="O173" s="142"/>
      <c r="P173" s="142"/>
      <c r="Q173" s="142">
        <f t="shared" si="131"/>
        <v>92140</v>
      </c>
      <c r="R173" s="142"/>
      <c r="S173" s="142"/>
      <c r="T173" s="142">
        <f t="shared" si="102"/>
        <v>92140</v>
      </c>
      <c r="U173" s="142"/>
      <c r="V173" s="142"/>
      <c r="W173" s="142">
        <f t="shared" si="103"/>
        <v>92140</v>
      </c>
      <c r="X173" s="142"/>
      <c r="Y173" s="142"/>
      <c r="Z173" s="142"/>
      <c r="AA173" s="142"/>
      <c r="AB173" s="142"/>
      <c r="AC173" s="142"/>
      <c r="AD173" s="142"/>
      <c r="AE173" s="142"/>
    </row>
    <row r="174" spans="1:31" s="84" customFormat="1" ht="15" customHeight="1">
      <c r="A174" s="75"/>
      <c r="B174" s="68"/>
      <c r="C174" s="77"/>
      <c r="D174" s="77"/>
      <c r="E174" s="77"/>
      <c r="F174" s="77"/>
      <c r="G174" s="74" t="s">
        <v>66</v>
      </c>
      <c r="H174" s="72"/>
      <c r="I174" s="72">
        <f t="shared" ref="I174:W174" si="141">SUM(I175:I176)</f>
        <v>980554</v>
      </c>
      <c r="J174" s="72">
        <f t="shared" si="141"/>
        <v>0</v>
      </c>
      <c r="K174" s="72">
        <f t="shared" si="141"/>
        <v>980554</v>
      </c>
      <c r="L174" s="72">
        <f t="shared" si="141"/>
        <v>0</v>
      </c>
      <c r="M174" s="72">
        <f t="shared" si="141"/>
        <v>0</v>
      </c>
      <c r="N174" s="72">
        <f t="shared" si="141"/>
        <v>980554</v>
      </c>
      <c r="O174" s="72">
        <f t="shared" si="141"/>
        <v>0</v>
      </c>
      <c r="P174" s="72">
        <f t="shared" si="141"/>
        <v>0</v>
      </c>
      <c r="Q174" s="72">
        <f t="shared" si="141"/>
        <v>980554</v>
      </c>
      <c r="R174" s="72">
        <f t="shared" si="141"/>
        <v>0</v>
      </c>
      <c r="S174" s="72">
        <f t="shared" si="141"/>
        <v>0</v>
      </c>
      <c r="T174" s="72">
        <f t="shared" si="141"/>
        <v>980554</v>
      </c>
      <c r="U174" s="72">
        <f t="shared" si="141"/>
        <v>0</v>
      </c>
      <c r="V174" s="72">
        <f t="shared" si="141"/>
        <v>0</v>
      </c>
      <c r="W174" s="72">
        <f t="shared" si="141"/>
        <v>980554</v>
      </c>
      <c r="X174" s="72">
        <f t="shared" ref="X174:AE174" si="142">SUM(X175:X176)</f>
        <v>0</v>
      </c>
      <c r="Y174" s="72">
        <f t="shared" si="142"/>
        <v>0</v>
      </c>
      <c r="Z174" s="72">
        <f t="shared" si="142"/>
        <v>0</v>
      </c>
      <c r="AA174" s="72">
        <f t="shared" si="142"/>
        <v>0</v>
      </c>
      <c r="AB174" s="72">
        <f t="shared" si="142"/>
        <v>0</v>
      </c>
      <c r="AC174" s="72">
        <f t="shared" si="142"/>
        <v>0</v>
      </c>
      <c r="AD174" s="72">
        <f t="shared" si="142"/>
        <v>0</v>
      </c>
      <c r="AE174" s="72">
        <f t="shared" si="142"/>
        <v>0</v>
      </c>
    </row>
    <row r="175" spans="1:31" s="80" customFormat="1" ht="32.25" customHeight="1">
      <c r="A175" s="180"/>
      <c r="B175" s="95"/>
      <c r="C175" s="18"/>
      <c r="D175" s="18"/>
      <c r="E175" s="18"/>
      <c r="F175" s="18"/>
      <c r="G175" s="143" t="s">
        <v>237</v>
      </c>
      <c r="H175" s="142"/>
      <c r="I175" s="142">
        <v>334995</v>
      </c>
      <c r="J175" s="142"/>
      <c r="K175" s="142">
        <f>H175+I175-J175</f>
        <v>334995</v>
      </c>
      <c r="L175" s="142"/>
      <c r="M175" s="142"/>
      <c r="N175" s="142">
        <f t="shared" si="100"/>
        <v>334995</v>
      </c>
      <c r="O175" s="142"/>
      <c r="P175" s="142"/>
      <c r="Q175" s="142">
        <f t="shared" si="131"/>
        <v>334995</v>
      </c>
      <c r="R175" s="142"/>
      <c r="S175" s="142"/>
      <c r="T175" s="142">
        <f t="shared" si="102"/>
        <v>334995</v>
      </c>
      <c r="U175" s="142"/>
      <c r="V175" s="142"/>
      <c r="W175" s="142">
        <f t="shared" si="103"/>
        <v>334995</v>
      </c>
      <c r="X175" s="142"/>
      <c r="Y175" s="142"/>
      <c r="Z175" s="142"/>
      <c r="AA175" s="142"/>
      <c r="AB175" s="157"/>
      <c r="AC175" s="157"/>
      <c r="AD175" s="157"/>
      <c r="AE175" s="141"/>
    </row>
    <row r="176" spans="1:31" s="91" customFormat="1" ht="38.25" customHeight="1">
      <c r="A176" s="150"/>
      <c r="B176" s="95"/>
      <c r="C176" s="95"/>
      <c r="D176" s="95"/>
      <c r="E176" s="95"/>
      <c r="F176" s="95"/>
      <c r="G176" s="143" t="s">
        <v>269</v>
      </c>
      <c r="H176" s="142"/>
      <c r="I176" s="142">
        <v>645559</v>
      </c>
      <c r="J176" s="142"/>
      <c r="K176" s="142">
        <f t="shared" ref="K176:K178" si="143">H176+I176-J176</f>
        <v>645559</v>
      </c>
      <c r="L176" s="142"/>
      <c r="M176" s="142"/>
      <c r="N176" s="142">
        <f t="shared" si="100"/>
        <v>645559</v>
      </c>
      <c r="O176" s="142"/>
      <c r="P176" s="142"/>
      <c r="Q176" s="142">
        <f t="shared" si="131"/>
        <v>645559</v>
      </c>
      <c r="R176" s="142"/>
      <c r="S176" s="142"/>
      <c r="T176" s="142">
        <f t="shared" si="102"/>
        <v>645559</v>
      </c>
      <c r="U176" s="142"/>
      <c r="V176" s="142"/>
      <c r="W176" s="142">
        <f t="shared" si="103"/>
        <v>645559</v>
      </c>
      <c r="X176" s="142"/>
      <c r="Y176" s="142"/>
      <c r="Z176" s="142"/>
      <c r="AA176" s="142"/>
      <c r="AB176" s="191"/>
      <c r="AC176" s="191"/>
      <c r="AD176" s="191"/>
      <c r="AE176" s="95"/>
    </row>
    <row r="177" spans="1:31" s="84" customFormat="1" ht="15" customHeight="1">
      <c r="A177" s="75"/>
      <c r="B177" s="68"/>
      <c r="C177" s="77"/>
      <c r="D177" s="77"/>
      <c r="E177" s="77"/>
      <c r="F177" s="77"/>
      <c r="G177" s="71" t="s">
        <v>109</v>
      </c>
      <c r="H177" s="72">
        <f>H178</f>
        <v>0</v>
      </c>
      <c r="I177" s="72">
        <f t="shared" ref="I177:W177" si="144">I178</f>
        <v>100000</v>
      </c>
      <c r="J177" s="72">
        <f t="shared" si="144"/>
        <v>0</v>
      </c>
      <c r="K177" s="72">
        <f t="shared" si="144"/>
        <v>100000</v>
      </c>
      <c r="L177" s="72">
        <f t="shared" si="144"/>
        <v>0</v>
      </c>
      <c r="M177" s="72">
        <f t="shared" si="144"/>
        <v>0</v>
      </c>
      <c r="N177" s="72">
        <f t="shared" si="144"/>
        <v>100000</v>
      </c>
      <c r="O177" s="72">
        <f t="shared" si="144"/>
        <v>0</v>
      </c>
      <c r="P177" s="72">
        <f t="shared" si="144"/>
        <v>0</v>
      </c>
      <c r="Q177" s="72">
        <f t="shared" si="144"/>
        <v>100000</v>
      </c>
      <c r="R177" s="72">
        <f t="shared" si="144"/>
        <v>0</v>
      </c>
      <c r="S177" s="72">
        <f t="shared" si="144"/>
        <v>0</v>
      </c>
      <c r="T177" s="72">
        <f t="shared" si="144"/>
        <v>100000</v>
      </c>
      <c r="U177" s="72">
        <f t="shared" si="144"/>
        <v>0</v>
      </c>
      <c r="V177" s="72">
        <f t="shared" si="144"/>
        <v>0</v>
      </c>
      <c r="W177" s="72">
        <f t="shared" si="144"/>
        <v>100000</v>
      </c>
      <c r="X177" s="72"/>
      <c r="Y177" s="72"/>
      <c r="Z177" s="72"/>
      <c r="AA177" s="72"/>
      <c r="AB177" s="72"/>
      <c r="AC177" s="72"/>
      <c r="AD177" s="72"/>
      <c r="AE177" s="72"/>
    </row>
    <row r="178" spans="1:31" s="91" customFormat="1" ht="25.5" customHeight="1">
      <c r="A178" s="150"/>
      <c r="B178" s="95"/>
      <c r="C178" s="95"/>
      <c r="D178" s="95"/>
      <c r="E178" s="95"/>
      <c r="F178" s="95"/>
      <c r="G178" s="39" t="s">
        <v>297</v>
      </c>
      <c r="H178" s="142"/>
      <c r="I178" s="142">
        <v>100000</v>
      </c>
      <c r="J178" s="142"/>
      <c r="K178" s="142">
        <f t="shared" si="143"/>
        <v>100000</v>
      </c>
      <c r="L178" s="142"/>
      <c r="M178" s="142"/>
      <c r="N178" s="142">
        <f t="shared" si="100"/>
        <v>100000</v>
      </c>
      <c r="O178" s="142"/>
      <c r="P178" s="142"/>
      <c r="Q178" s="142">
        <f t="shared" si="131"/>
        <v>100000</v>
      </c>
      <c r="R178" s="142"/>
      <c r="S178" s="142"/>
      <c r="T178" s="142">
        <f t="shared" si="102"/>
        <v>100000</v>
      </c>
      <c r="U178" s="142"/>
      <c r="V178" s="142"/>
      <c r="W178" s="142">
        <f t="shared" si="103"/>
        <v>100000</v>
      </c>
      <c r="X178" s="142"/>
      <c r="Y178" s="142"/>
      <c r="Z178" s="142"/>
      <c r="AA178" s="142"/>
      <c r="AB178" s="191"/>
      <c r="AC178" s="191"/>
      <c r="AD178" s="191"/>
      <c r="AE178" s="95"/>
    </row>
    <row r="179" spans="1:31" s="84" customFormat="1" ht="15" customHeight="1">
      <c r="A179" s="75"/>
      <c r="B179" s="68"/>
      <c r="C179" s="77"/>
      <c r="D179" s="77"/>
      <c r="E179" s="77"/>
      <c r="F179" s="77"/>
      <c r="G179" s="71" t="s">
        <v>78</v>
      </c>
      <c r="H179" s="72"/>
      <c r="I179" s="72"/>
      <c r="J179" s="72"/>
      <c r="K179" s="72"/>
      <c r="L179" s="72">
        <f t="shared" ref="L179:N179" si="145">SUM(L180:L181)</f>
        <v>478245</v>
      </c>
      <c r="M179" s="72">
        <f t="shared" si="145"/>
        <v>0</v>
      </c>
      <c r="N179" s="72">
        <f t="shared" si="145"/>
        <v>478245</v>
      </c>
      <c r="O179" s="72">
        <f t="shared" ref="O179:W179" si="146">SUM(O180:O181)</f>
        <v>0</v>
      </c>
      <c r="P179" s="72">
        <f t="shared" si="146"/>
        <v>0</v>
      </c>
      <c r="Q179" s="72">
        <f t="shared" si="146"/>
        <v>478245</v>
      </c>
      <c r="R179" s="72">
        <f t="shared" si="146"/>
        <v>0</v>
      </c>
      <c r="S179" s="72">
        <f t="shared" si="146"/>
        <v>0</v>
      </c>
      <c r="T179" s="72">
        <f t="shared" si="146"/>
        <v>478245</v>
      </c>
      <c r="U179" s="72">
        <f t="shared" si="146"/>
        <v>0</v>
      </c>
      <c r="V179" s="72">
        <f t="shared" si="146"/>
        <v>0</v>
      </c>
      <c r="W179" s="72">
        <f t="shared" si="146"/>
        <v>478245</v>
      </c>
      <c r="X179" s="72"/>
      <c r="Y179" s="72"/>
      <c r="Z179" s="72"/>
      <c r="AA179" s="72"/>
      <c r="AB179" s="72"/>
      <c r="AC179" s="72"/>
      <c r="AD179" s="72"/>
      <c r="AE179" s="72"/>
    </row>
    <row r="180" spans="1:31" s="91" customFormat="1" ht="25.5" customHeight="1">
      <c r="A180" s="150"/>
      <c r="B180" s="95"/>
      <c r="C180" s="95"/>
      <c r="D180" s="95"/>
      <c r="E180" s="95"/>
      <c r="F180" s="95"/>
      <c r="G180" s="143" t="s">
        <v>358</v>
      </c>
      <c r="H180" s="149"/>
      <c r="I180" s="149"/>
      <c r="J180" s="149"/>
      <c r="K180" s="142"/>
      <c r="L180" s="142">
        <v>150000</v>
      </c>
      <c r="M180" s="142"/>
      <c r="N180" s="142">
        <f t="shared" si="100"/>
        <v>150000</v>
      </c>
      <c r="O180" s="142"/>
      <c r="P180" s="142"/>
      <c r="Q180" s="142">
        <f t="shared" si="131"/>
        <v>150000</v>
      </c>
      <c r="R180" s="142"/>
      <c r="S180" s="142"/>
      <c r="T180" s="142">
        <f t="shared" si="102"/>
        <v>150000</v>
      </c>
      <c r="U180" s="142"/>
      <c r="V180" s="142"/>
      <c r="W180" s="142">
        <f t="shared" si="103"/>
        <v>150000</v>
      </c>
      <c r="X180" s="142"/>
      <c r="Y180" s="142"/>
      <c r="Z180" s="142"/>
      <c r="AA180" s="142"/>
      <c r="AB180" s="191"/>
      <c r="AC180" s="191"/>
      <c r="AD180" s="191"/>
      <c r="AE180" s="95"/>
    </row>
    <row r="181" spans="1:31" s="91" customFormat="1" ht="25.5" customHeight="1">
      <c r="A181" s="150"/>
      <c r="B181" s="95"/>
      <c r="C181" s="95"/>
      <c r="D181" s="95"/>
      <c r="E181" s="95"/>
      <c r="F181" s="95"/>
      <c r="G181" s="143" t="s">
        <v>355</v>
      </c>
      <c r="H181" s="149"/>
      <c r="I181" s="149"/>
      <c r="J181" s="149"/>
      <c r="K181" s="142"/>
      <c r="L181" s="142">
        <v>328245</v>
      </c>
      <c r="M181" s="142"/>
      <c r="N181" s="142">
        <f t="shared" si="100"/>
        <v>328245</v>
      </c>
      <c r="O181" s="142"/>
      <c r="P181" s="142"/>
      <c r="Q181" s="142">
        <f t="shared" si="131"/>
        <v>328245</v>
      </c>
      <c r="R181" s="142"/>
      <c r="S181" s="142"/>
      <c r="T181" s="142">
        <f t="shared" si="102"/>
        <v>328245</v>
      </c>
      <c r="U181" s="142"/>
      <c r="V181" s="142"/>
      <c r="W181" s="142">
        <f t="shared" si="103"/>
        <v>328245</v>
      </c>
      <c r="X181" s="142"/>
      <c r="Y181" s="142"/>
      <c r="Z181" s="142"/>
      <c r="AA181" s="142"/>
      <c r="AB181" s="191"/>
      <c r="AC181" s="191"/>
      <c r="AD181" s="191"/>
      <c r="AE181" s="95"/>
    </row>
    <row r="182" spans="1:31" s="84" customFormat="1" ht="15" customHeight="1">
      <c r="A182" s="75"/>
      <c r="B182" s="68"/>
      <c r="C182" s="77"/>
      <c r="D182" s="77"/>
      <c r="E182" s="77"/>
      <c r="F182" s="77"/>
      <c r="G182" s="78" t="s">
        <v>285</v>
      </c>
      <c r="H182" s="72">
        <f>SUM(H183:H188)</f>
        <v>0</v>
      </c>
      <c r="I182" s="72">
        <f t="shared" ref="I182:Z182" si="147">SUM(I183:I188)</f>
        <v>1850779</v>
      </c>
      <c r="J182" s="72">
        <f t="shared" si="147"/>
        <v>0</v>
      </c>
      <c r="K182" s="72">
        <f t="shared" si="147"/>
        <v>1850779</v>
      </c>
      <c r="L182" s="72">
        <f t="shared" si="147"/>
        <v>0</v>
      </c>
      <c r="M182" s="72">
        <f t="shared" si="147"/>
        <v>0</v>
      </c>
      <c r="N182" s="72">
        <f t="shared" si="147"/>
        <v>1850779</v>
      </c>
      <c r="O182" s="72">
        <f t="shared" si="147"/>
        <v>0</v>
      </c>
      <c r="P182" s="72">
        <f t="shared" si="147"/>
        <v>0</v>
      </c>
      <c r="Q182" s="72">
        <f t="shared" si="147"/>
        <v>1850779</v>
      </c>
      <c r="R182" s="72">
        <f t="shared" si="147"/>
        <v>0</v>
      </c>
      <c r="S182" s="72">
        <f t="shared" si="147"/>
        <v>0</v>
      </c>
      <c r="T182" s="72">
        <f t="shared" si="147"/>
        <v>1850779</v>
      </c>
      <c r="U182" s="72">
        <f t="shared" si="147"/>
        <v>0</v>
      </c>
      <c r="V182" s="72">
        <f t="shared" si="147"/>
        <v>0</v>
      </c>
      <c r="W182" s="72">
        <f t="shared" si="147"/>
        <v>1850779</v>
      </c>
      <c r="X182" s="72">
        <f t="shared" si="147"/>
        <v>0</v>
      </c>
      <c r="Y182" s="72">
        <f t="shared" si="147"/>
        <v>0</v>
      </c>
      <c r="Z182" s="72">
        <f t="shared" si="147"/>
        <v>0</v>
      </c>
      <c r="AA182" s="72">
        <f>SUM(AA183:AA188)</f>
        <v>0</v>
      </c>
      <c r="AB182" s="72">
        <f>SUM(AB183:AB188)</f>
        <v>0</v>
      </c>
      <c r="AC182" s="72">
        <f>SUM(AC183:AC188)</f>
        <v>0</v>
      </c>
      <c r="AD182" s="72">
        <f>SUM(AD183:AD188)</f>
        <v>0</v>
      </c>
      <c r="AE182" s="72">
        <f>SUM(AE183:AE188)</f>
        <v>0</v>
      </c>
    </row>
    <row r="183" spans="1:31" s="91" customFormat="1" ht="38.25" customHeight="1">
      <c r="A183" s="150"/>
      <c r="B183" s="95"/>
      <c r="C183" s="95"/>
      <c r="D183" s="95"/>
      <c r="E183" s="95"/>
      <c r="F183" s="95"/>
      <c r="G183" s="143" t="s">
        <v>238</v>
      </c>
      <c r="H183" s="142"/>
      <c r="I183" s="142">
        <v>71872</v>
      </c>
      <c r="J183" s="142"/>
      <c r="K183" s="142">
        <f t="shared" ref="K183" si="148">H183+I183-J183</f>
        <v>71872</v>
      </c>
      <c r="L183" s="142"/>
      <c r="M183" s="142"/>
      <c r="N183" s="142">
        <f t="shared" si="100"/>
        <v>71872</v>
      </c>
      <c r="O183" s="142"/>
      <c r="P183" s="142"/>
      <c r="Q183" s="142">
        <f t="shared" si="131"/>
        <v>71872</v>
      </c>
      <c r="R183" s="142"/>
      <c r="S183" s="142"/>
      <c r="T183" s="142">
        <f t="shared" si="102"/>
        <v>71872</v>
      </c>
      <c r="U183" s="142"/>
      <c r="V183" s="142"/>
      <c r="W183" s="142">
        <f t="shared" si="103"/>
        <v>71872</v>
      </c>
      <c r="X183" s="142"/>
      <c r="Y183" s="142"/>
      <c r="Z183" s="142"/>
      <c r="AA183" s="142"/>
      <c r="AB183" s="191"/>
      <c r="AC183" s="191"/>
      <c r="AD183" s="191"/>
      <c r="AE183" s="95"/>
    </row>
    <row r="184" spans="1:31" s="91" customFormat="1" ht="25.5" customHeight="1">
      <c r="A184" s="150"/>
      <c r="B184" s="95"/>
      <c r="C184" s="95"/>
      <c r="D184" s="95"/>
      <c r="E184" s="95"/>
      <c r="F184" s="95"/>
      <c r="G184" s="143" t="s">
        <v>235</v>
      </c>
      <c r="H184" s="142"/>
      <c r="I184" s="142">
        <v>480129</v>
      </c>
      <c r="J184" s="142"/>
      <c r="K184" s="142">
        <f>H184+I184-J184</f>
        <v>480129</v>
      </c>
      <c r="L184" s="142"/>
      <c r="M184" s="142"/>
      <c r="N184" s="142">
        <f t="shared" si="100"/>
        <v>480129</v>
      </c>
      <c r="O184" s="142"/>
      <c r="P184" s="142"/>
      <c r="Q184" s="142">
        <f t="shared" si="131"/>
        <v>480129</v>
      </c>
      <c r="R184" s="142"/>
      <c r="S184" s="142"/>
      <c r="T184" s="142">
        <f t="shared" si="102"/>
        <v>480129</v>
      </c>
      <c r="U184" s="142"/>
      <c r="V184" s="142"/>
      <c r="W184" s="142">
        <f t="shared" si="103"/>
        <v>480129</v>
      </c>
      <c r="X184" s="142"/>
      <c r="Y184" s="142"/>
      <c r="Z184" s="142"/>
      <c r="AA184" s="142"/>
      <c r="AB184" s="191"/>
      <c r="AC184" s="191"/>
      <c r="AD184" s="191"/>
      <c r="AE184" s="95"/>
    </row>
    <row r="185" spans="1:31" s="91" customFormat="1" ht="25.5" customHeight="1">
      <c r="A185" s="150"/>
      <c r="B185" s="95"/>
      <c r="C185" s="95"/>
      <c r="D185" s="95"/>
      <c r="E185" s="95"/>
      <c r="F185" s="95"/>
      <c r="G185" s="143" t="s">
        <v>270</v>
      </c>
      <c r="H185" s="142"/>
      <c r="I185" s="142">
        <v>204000</v>
      </c>
      <c r="J185" s="142"/>
      <c r="K185" s="142">
        <f>H185+I185-J185</f>
        <v>204000</v>
      </c>
      <c r="L185" s="142"/>
      <c r="M185" s="142"/>
      <c r="N185" s="142">
        <f t="shared" si="100"/>
        <v>204000</v>
      </c>
      <c r="O185" s="142"/>
      <c r="P185" s="142"/>
      <c r="Q185" s="142">
        <f t="shared" si="131"/>
        <v>204000</v>
      </c>
      <c r="R185" s="142"/>
      <c r="S185" s="142"/>
      <c r="T185" s="142">
        <f t="shared" si="102"/>
        <v>204000</v>
      </c>
      <c r="U185" s="142"/>
      <c r="V185" s="142"/>
      <c r="W185" s="142">
        <f t="shared" si="103"/>
        <v>204000</v>
      </c>
      <c r="X185" s="142"/>
      <c r="Y185" s="142"/>
      <c r="Z185" s="142"/>
      <c r="AA185" s="142"/>
      <c r="AB185" s="191"/>
      <c r="AC185" s="191"/>
      <c r="AD185" s="191"/>
      <c r="AE185" s="95"/>
    </row>
    <row r="186" spans="1:31" s="91" customFormat="1" ht="25.5" customHeight="1">
      <c r="A186" s="150"/>
      <c r="B186" s="95"/>
      <c r="C186" s="95"/>
      <c r="D186" s="95"/>
      <c r="E186" s="95"/>
      <c r="F186" s="95"/>
      <c r="G186" s="143" t="s">
        <v>271</v>
      </c>
      <c r="H186" s="142"/>
      <c r="I186" s="142">
        <v>200000</v>
      </c>
      <c r="J186" s="142"/>
      <c r="K186" s="142">
        <f>H186+I186-J186</f>
        <v>200000</v>
      </c>
      <c r="L186" s="142"/>
      <c r="M186" s="142"/>
      <c r="N186" s="142">
        <f t="shared" si="100"/>
        <v>200000</v>
      </c>
      <c r="O186" s="142"/>
      <c r="P186" s="142"/>
      <c r="Q186" s="142">
        <f t="shared" si="131"/>
        <v>200000</v>
      </c>
      <c r="R186" s="142"/>
      <c r="S186" s="142"/>
      <c r="T186" s="142">
        <f t="shared" si="102"/>
        <v>200000</v>
      </c>
      <c r="U186" s="142"/>
      <c r="V186" s="142"/>
      <c r="W186" s="142">
        <f t="shared" si="103"/>
        <v>200000</v>
      </c>
      <c r="X186" s="142"/>
      <c r="Y186" s="142"/>
      <c r="Z186" s="142"/>
      <c r="AA186" s="142"/>
      <c r="AB186" s="191"/>
      <c r="AC186" s="191"/>
      <c r="AD186" s="191"/>
      <c r="AE186" s="95"/>
    </row>
    <row r="187" spans="1:31" s="91" customFormat="1" ht="25.5" customHeight="1">
      <c r="A187" s="150"/>
      <c r="B187" s="95"/>
      <c r="C187" s="95"/>
      <c r="D187" s="95"/>
      <c r="E187" s="95"/>
      <c r="F187" s="95"/>
      <c r="G187" s="143" t="s">
        <v>338</v>
      </c>
      <c r="H187" s="142"/>
      <c r="I187" s="142">
        <v>34816</v>
      </c>
      <c r="J187" s="142"/>
      <c r="K187" s="142">
        <f t="shared" ref="K187:K188" si="149">H187+I187-J187</f>
        <v>34816</v>
      </c>
      <c r="L187" s="142"/>
      <c r="M187" s="142"/>
      <c r="N187" s="142">
        <f t="shared" si="100"/>
        <v>34816</v>
      </c>
      <c r="O187" s="142"/>
      <c r="P187" s="142"/>
      <c r="Q187" s="142">
        <f t="shared" si="131"/>
        <v>34816</v>
      </c>
      <c r="R187" s="142"/>
      <c r="S187" s="142"/>
      <c r="T187" s="142">
        <f t="shared" si="102"/>
        <v>34816</v>
      </c>
      <c r="U187" s="142"/>
      <c r="V187" s="142"/>
      <c r="W187" s="142">
        <f t="shared" si="103"/>
        <v>34816</v>
      </c>
      <c r="X187" s="142"/>
      <c r="Y187" s="142"/>
      <c r="Z187" s="142"/>
      <c r="AA187" s="142"/>
      <c r="AB187" s="191"/>
      <c r="AC187" s="191"/>
      <c r="AD187" s="191"/>
      <c r="AE187" s="95"/>
    </row>
    <row r="188" spans="1:31" s="91" customFormat="1" ht="38.25">
      <c r="A188" s="150"/>
      <c r="B188" s="95"/>
      <c r="C188" s="95"/>
      <c r="D188" s="95"/>
      <c r="E188" s="95"/>
      <c r="F188" s="95"/>
      <c r="G188" s="143" t="s">
        <v>339</v>
      </c>
      <c r="H188" s="142"/>
      <c r="I188" s="142">
        <v>859962</v>
      </c>
      <c r="J188" s="142"/>
      <c r="K188" s="142">
        <f t="shared" si="149"/>
        <v>859962</v>
      </c>
      <c r="L188" s="142"/>
      <c r="M188" s="142"/>
      <c r="N188" s="142">
        <f t="shared" si="100"/>
        <v>859962</v>
      </c>
      <c r="O188" s="142"/>
      <c r="P188" s="142"/>
      <c r="Q188" s="142">
        <f t="shared" si="131"/>
        <v>859962</v>
      </c>
      <c r="R188" s="142"/>
      <c r="S188" s="142"/>
      <c r="T188" s="142">
        <f t="shared" si="102"/>
        <v>859962</v>
      </c>
      <c r="U188" s="142"/>
      <c r="V188" s="142"/>
      <c r="W188" s="142">
        <f t="shared" si="103"/>
        <v>859962</v>
      </c>
      <c r="X188" s="142"/>
      <c r="Y188" s="142"/>
      <c r="Z188" s="142"/>
      <c r="AA188" s="142"/>
      <c r="AB188" s="191"/>
      <c r="AC188" s="191"/>
      <c r="AD188" s="191"/>
      <c r="AE188" s="95"/>
    </row>
    <row r="189" spans="1:31" s="94" customFormat="1" ht="18.75" customHeight="1">
      <c r="A189" s="185"/>
      <c r="B189" s="41"/>
      <c r="C189" s="43"/>
      <c r="D189" s="41"/>
      <c r="E189" s="43"/>
      <c r="F189" s="43"/>
      <c r="G189" s="42" t="s">
        <v>228</v>
      </c>
      <c r="H189" s="57">
        <f>H190</f>
        <v>0</v>
      </c>
      <c r="I189" s="57">
        <f t="shared" ref="I189:AE190" si="150">I190</f>
        <v>1000000</v>
      </c>
      <c r="J189" s="57">
        <f t="shared" si="150"/>
        <v>0</v>
      </c>
      <c r="K189" s="57">
        <f t="shared" si="150"/>
        <v>1000000</v>
      </c>
      <c r="L189" s="57">
        <f t="shared" si="150"/>
        <v>0</v>
      </c>
      <c r="M189" s="57">
        <f t="shared" si="150"/>
        <v>0</v>
      </c>
      <c r="N189" s="57">
        <f t="shared" si="150"/>
        <v>1000000</v>
      </c>
      <c r="O189" s="57">
        <f t="shared" si="150"/>
        <v>0</v>
      </c>
      <c r="P189" s="57">
        <f t="shared" si="150"/>
        <v>0</v>
      </c>
      <c r="Q189" s="57">
        <f t="shared" si="150"/>
        <v>1000000</v>
      </c>
      <c r="R189" s="57">
        <f t="shared" si="150"/>
        <v>0</v>
      </c>
      <c r="S189" s="57">
        <f t="shared" si="150"/>
        <v>0</v>
      </c>
      <c r="T189" s="57">
        <f t="shared" si="150"/>
        <v>1000000</v>
      </c>
      <c r="U189" s="57">
        <f t="shared" si="150"/>
        <v>0</v>
      </c>
      <c r="V189" s="57">
        <f t="shared" si="150"/>
        <v>0</v>
      </c>
      <c r="W189" s="57">
        <f t="shared" si="150"/>
        <v>1000000</v>
      </c>
      <c r="X189" s="57">
        <f t="shared" si="150"/>
        <v>0</v>
      </c>
      <c r="Y189" s="57">
        <f t="shared" si="150"/>
        <v>0</v>
      </c>
      <c r="Z189" s="57">
        <f t="shared" si="150"/>
        <v>0</v>
      </c>
      <c r="AA189" s="57">
        <f t="shared" si="150"/>
        <v>0</v>
      </c>
      <c r="AB189" s="57">
        <f t="shared" si="150"/>
        <v>0</v>
      </c>
      <c r="AC189" s="57">
        <f t="shared" si="150"/>
        <v>0</v>
      </c>
      <c r="AD189" s="57">
        <f t="shared" si="150"/>
        <v>0</v>
      </c>
      <c r="AE189" s="57">
        <f t="shared" si="150"/>
        <v>0</v>
      </c>
    </row>
    <row r="190" spans="1:31" s="84" customFormat="1" ht="15" customHeight="1">
      <c r="A190" s="75"/>
      <c r="B190" s="68"/>
      <c r="C190" s="77"/>
      <c r="D190" s="77"/>
      <c r="E190" s="77"/>
      <c r="F190" s="77"/>
      <c r="G190" s="78" t="s">
        <v>285</v>
      </c>
      <c r="H190" s="72">
        <f>H191</f>
        <v>0</v>
      </c>
      <c r="I190" s="72">
        <f t="shared" si="150"/>
        <v>1000000</v>
      </c>
      <c r="J190" s="72">
        <f t="shared" si="150"/>
        <v>0</v>
      </c>
      <c r="K190" s="72">
        <f t="shared" si="150"/>
        <v>1000000</v>
      </c>
      <c r="L190" s="72">
        <f t="shared" si="150"/>
        <v>0</v>
      </c>
      <c r="M190" s="72">
        <f t="shared" si="150"/>
        <v>0</v>
      </c>
      <c r="N190" s="72">
        <f t="shared" si="150"/>
        <v>1000000</v>
      </c>
      <c r="O190" s="72">
        <f t="shared" si="150"/>
        <v>0</v>
      </c>
      <c r="P190" s="72">
        <f t="shared" si="150"/>
        <v>0</v>
      </c>
      <c r="Q190" s="72">
        <f t="shared" si="150"/>
        <v>1000000</v>
      </c>
      <c r="R190" s="72">
        <f t="shared" si="150"/>
        <v>0</v>
      </c>
      <c r="S190" s="72">
        <f t="shared" si="150"/>
        <v>0</v>
      </c>
      <c r="T190" s="72">
        <f t="shared" si="150"/>
        <v>1000000</v>
      </c>
      <c r="U190" s="72">
        <f t="shared" si="150"/>
        <v>0</v>
      </c>
      <c r="V190" s="72">
        <f t="shared" si="150"/>
        <v>0</v>
      </c>
      <c r="W190" s="72">
        <f t="shared" si="150"/>
        <v>1000000</v>
      </c>
      <c r="X190" s="72">
        <f t="shared" si="150"/>
        <v>0</v>
      </c>
      <c r="Y190" s="72">
        <f t="shared" si="150"/>
        <v>0</v>
      </c>
      <c r="Z190" s="72">
        <f t="shared" si="150"/>
        <v>0</v>
      </c>
      <c r="AA190" s="72">
        <f t="shared" si="150"/>
        <v>0</v>
      </c>
      <c r="AB190" s="72">
        <f t="shared" si="150"/>
        <v>0</v>
      </c>
      <c r="AC190" s="72">
        <f t="shared" si="150"/>
        <v>0</v>
      </c>
      <c r="AD190" s="72">
        <f t="shared" si="150"/>
        <v>0</v>
      </c>
      <c r="AE190" s="72">
        <f t="shared" si="150"/>
        <v>0</v>
      </c>
    </row>
    <row r="191" spans="1:31" s="80" customFormat="1" ht="33" customHeight="1">
      <c r="A191" s="10"/>
      <c r="B191" s="7"/>
      <c r="C191" s="19"/>
      <c r="D191" s="19"/>
      <c r="E191" s="19"/>
      <c r="F191" s="19"/>
      <c r="G191" s="143" t="s">
        <v>346</v>
      </c>
      <c r="H191" s="142"/>
      <c r="I191" s="142">
        <v>1000000</v>
      </c>
      <c r="J191" s="142"/>
      <c r="K191" s="142">
        <f t="shared" ref="K191" si="151">H191+I191-J191</f>
        <v>1000000</v>
      </c>
      <c r="L191" s="142"/>
      <c r="M191" s="142"/>
      <c r="N191" s="142">
        <f t="shared" si="100"/>
        <v>1000000</v>
      </c>
      <c r="O191" s="142"/>
      <c r="P191" s="142"/>
      <c r="Q191" s="142">
        <f t="shared" si="131"/>
        <v>1000000</v>
      </c>
      <c r="R191" s="142"/>
      <c r="S191" s="142"/>
      <c r="T191" s="142">
        <f t="shared" ref="T191:T237" si="152">Q191+R191-S191</f>
        <v>1000000</v>
      </c>
      <c r="U191" s="142"/>
      <c r="V191" s="142"/>
      <c r="W191" s="142">
        <f t="shared" ref="W191:W237" si="153">+T191+U191-V191</f>
        <v>1000000</v>
      </c>
      <c r="X191" s="142"/>
      <c r="Y191" s="142"/>
      <c r="Z191" s="142"/>
      <c r="AA191" s="142"/>
      <c r="AB191" s="149"/>
      <c r="AC191" s="149"/>
      <c r="AD191" s="149"/>
      <c r="AE191" s="142"/>
    </row>
    <row r="192" spans="1:31" s="94" customFormat="1" ht="18.75" customHeight="1">
      <c r="A192" s="185"/>
      <c r="B192" s="41"/>
      <c r="C192" s="43"/>
      <c r="D192" s="41"/>
      <c r="E192" s="43"/>
      <c r="F192" s="43"/>
      <c r="G192" s="42" t="s">
        <v>230</v>
      </c>
      <c r="H192" s="57">
        <f>H193+H197+H200+H202+H204+H209+H212+H207</f>
        <v>0</v>
      </c>
      <c r="I192" s="57">
        <f t="shared" ref="I192:AD192" si="154">I193+I197+I200+I202+I204+I209+I212+I207</f>
        <v>5450575</v>
      </c>
      <c r="J192" s="57">
        <f t="shared" si="154"/>
        <v>0</v>
      </c>
      <c r="K192" s="57">
        <f t="shared" si="154"/>
        <v>5450575</v>
      </c>
      <c r="L192" s="57">
        <f t="shared" si="154"/>
        <v>0</v>
      </c>
      <c r="M192" s="57">
        <f t="shared" si="154"/>
        <v>0</v>
      </c>
      <c r="N192" s="57">
        <f t="shared" si="154"/>
        <v>5450575</v>
      </c>
      <c r="O192" s="57">
        <f t="shared" si="154"/>
        <v>0</v>
      </c>
      <c r="P192" s="57">
        <f t="shared" si="154"/>
        <v>0</v>
      </c>
      <c r="Q192" s="57">
        <f t="shared" si="154"/>
        <v>5450575</v>
      </c>
      <c r="R192" s="57">
        <f t="shared" si="154"/>
        <v>0</v>
      </c>
      <c r="S192" s="57">
        <f t="shared" si="154"/>
        <v>0</v>
      </c>
      <c r="T192" s="57">
        <f t="shared" si="154"/>
        <v>5450575</v>
      </c>
      <c r="U192" s="57">
        <f t="shared" si="154"/>
        <v>0</v>
      </c>
      <c r="V192" s="57">
        <f t="shared" si="154"/>
        <v>0</v>
      </c>
      <c r="W192" s="57">
        <f t="shared" si="154"/>
        <v>5450575</v>
      </c>
      <c r="X192" s="57">
        <f t="shared" si="154"/>
        <v>0</v>
      </c>
      <c r="Y192" s="57">
        <f t="shared" si="154"/>
        <v>0</v>
      </c>
      <c r="Z192" s="57">
        <f t="shared" si="154"/>
        <v>0</v>
      </c>
      <c r="AA192" s="57">
        <f t="shared" si="154"/>
        <v>0</v>
      </c>
      <c r="AB192" s="57">
        <f t="shared" si="154"/>
        <v>0</v>
      </c>
      <c r="AC192" s="57">
        <f t="shared" si="154"/>
        <v>0</v>
      </c>
      <c r="AD192" s="57">
        <f t="shared" si="154"/>
        <v>0</v>
      </c>
      <c r="AE192" s="57">
        <f t="shared" ref="AE192" si="155">AE193+AE197+AE200+AE202+AE204+AE209+AE212</f>
        <v>0</v>
      </c>
    </row>
    <row r="193" spans="1:31" s="84" customFormat="1" ht="15" customHeight="1">
      <c r="A193" s="75"/>
      <c r="B193" s="68"/>
      <c r="C193" s="77"/>
      <c r="D193" s="77"/>
      <c r="E193" s="77"/>
      <c r="F193" s="77"/>
      <c r="G193" s="73" t="s">
        <v>70</v>
      </c>
      <c r="H193" s="72">
        <f>SUM(H194:H195)</f>
        <v>0</v>
      </c>
      <c r="I193" s="72">
        <f>SUM(I194:I196)</f>
        <v>856676</v>
      </c>
      <c r="J193" s="72">
        <f t="shared" ref="J193:AE193" si="156">SUM(J194:J196)</f>
        <v>0</v>
      </c>
      <c r="K193" s="72">
        <f t="shared" si="156"/>
        <v>856676</v>
      </c>
      <c r="L193" s="72">
        <f t="shared" si="156"/>
        <v>0</v>
      </c>
      <c r="M193" s="72">
        <f t="shared" si="156"/>
        <v>0</v>
      </c>
      <c r="N193" s="72">
        <f t="shared" si="156"/>
        <v>856676</v>
      </c>
      <c r="O193" s="72">
        <f t="shared" si="156"/>
        <v>0</v>
      </c>
      <c r="P193" s="72">
        <f t="shared" si="156"/>
        <v>0</v>
      </c>
      <c r="Q193" s="72">
        <f t="shared" si="156"/>
        <v>856676</v>
      </c>
      <c r="R193" s="72">
        <f t="shared" si="156"/>
        <v>0</v>
      </c>
      <c r="S193" s="72">
        <f t="shared" si="156"/>
        <v>0</v>
      </c>
      <c r="T193" s="72">
        <f t="shared" si="156"/>
        <v>856676</v>
      </c>
      <c r="U193" s="72">
        <f t="shared" si="156"/>
        <v>0</v>
      </c>
      <c r="V193" s="72">
        <f t="shared" si="156"/>
        <v>0</v>
      </c>
      <c r="W193" s="72">
        <f t="shared" si="156"/>
        <v>856676</v>
      </c>
      <c r="X193" s="72">
        <f t="shared" si="156"/>
        <v>0</v>
      </c>
      <c r="Y193" s="72">
        <f t="shared" si="156"/>
        <v>0</v>
      </c>
      <c r="Z193" s="72">
        <f t="shared" si="156"/>
        <v>0</v>
      </c>
      <c r="AA193" s="72">
        <f t="shared" si="156"/>
        <v>0</v>
      </c>
      <c r="AB193" s="72">
        <f t="shared" si="156"/>
        <v>0</v>
      </c>
      <c r="AC193" s="72">
        <f t="shared" si="156"/>
        <v>0</v>
      </c>
      <c r="AD193" s="72">
        <f t="shared" si="156"/>
        <v>0</v>
      </c>
      <c r="AE193" s="72">
        <f t="shared" si="156"/>
        <v>0</v>
      </c>
    </row>
    <row r="194" spans="1:31" s="80" customFormat="1" ht="30" customHeight="1">
      <c r="A194" s="10"/>
      <c r="B194" s="7"/>
      <c r="C194" s="19"/>
      <c r="D194" s="19"/>
      <c r="E194" s="19"/>
      <c r="F194" s="19"/>
      <c r="G194" s="143" t="s">
        <v>272</v>
      </c>
      <c r="H194" s="142"/>
      <c r="I194" s="142">
        <v>200392</v>
      </c>
      <c r="J194" s="142"/>
      <c r="K194" s="142">
        <f t="shared" ref="K194:K196" si="157">H194+I194-J194</f>
        <v>200392</v>
      </c>
      <c r="L194" s="142"/>
      <c r="M194" s="142"/>
      <c r="N194" s="142">
        <f t="shared" ref="N194:N237" si="158">K194+L194-M194</f>
        <v>200392</v>
      </c>
      <c r="O194" s="142"/>
      <c r="P194" s="142"/>
      <c r="Q194" s="142">
        <f t="shared" si="131"/>
        <v>200392</v>
      </c>
      <c r="R194" s="142"/>
      <c r="S194" s="142"/>
      <c r="T194" s="142">
        <f t="shared" si="152"/>
        <v>200392</v>
      </c>
      <c r="U194" s="142"/>
      <c r="V194" s="142"/>
      <c r="W194" s="142">
        <f t="shared" si="153"/>
        <v>200392</v>
      </c>
      <c r="X194" s="142"/>
      <c r="Y194" s="142"/>
      <c r="Z194" s="142"/>
      <c r="AA194" s="142"/>
      <c r="AB194" s="149"/>
      <c r="AC194" s="149"/>
      <c r="AD194" s="149"/>
      <c r="AE194" s="142"/>
    </row>
    <row r="195" spans="1:31" s="80" customFormat="1" ht="30" customHeight="1">
      <c r="A195" s="10"/>
      <c r="B195" s="7"/>
      <c r="C195" s="19"/>
      <c r="D195" s="19"/>
      <c r="E195" s="19"/>
      <c r="F195" s="19"/>
      <c r="G195" s="139" t="s">
        <v>273</v>
      </c>
      <c r="H195" s="142"/>
      <c r="I195" s="142">
        <v>465892</v>
      </c>
      <c r="J195" s="142"/>
      <c r="K195" s="142">
        <f t="shared" si="157"/>
        <v>465892</v>
      </c>
      <c r="L195" s="142"/>
      <c r="M195" s="142"/>
      <c r="N195" s="142">
        <f t="shared" si="158"/>
        <v>465892</v>
      </c>
      <c r="O195" s="142"/>
      <c r="P195" s="142"/>
      <c r="Q195" s="142">
        <f t="shared" si="131"/>
        <v>465892</v>
      </c>
      <c r="R195" s="142"/>
      <c r="S195" s="142"/>
      <c r="T195" s="142">
        <f t="shared" si="152"/>
        <v>465892</v>
      </c>
      <c r="U195" s="142"/>
      <c r="V195" s="142"/>
      <c r="W195" s="142">
        <f t="shared" si="153"/>
        <v>465892</v>
      </c>
      <c r="X195" s="142"/>
      <c r="Y195" s="142"/>
      <c r="Z195" s="142"/>
      <c r="AA195" s="142"/>
      <c r="AB195" s="149"/>
      <c r="AC195" s="149"/>
      <c r="AD195" s="149"/>
      <c r="AE195" s="142"/>
    </row>
    <row r="196" spans="1:31" s="80" customFormat="1" ht="30" customHeight="1">
      <c r="A196" s="10"/>
      <c r="B196" s="7"/>
      <c r="C196" s="19"/>
      <c r="D196" s="19"/>
      <c r="E196" s="19"/>
      <c r="F196" s="19"/>
      <c r="G196" s="143" t="s">
        <v>274</v>
      </c>
      <c r="H196" s="142"/>
      <c r="I196" s="142">
        <v>190392</v>
      </c>
      <c r="J196" s="142"/>
      <c r="K196" s="142">
        <f t="shared" si="157"/>
        <v>190392</v>
      </c>
      <c r="L196" s="142"/>
      <c r="M196" s="142"/>
      <c r="N196" s="142">
        <f t="shared" si="158"/>
        <v>190392</v>
      </c>
      <c r="O196" s="142"/>
      <c r="P196" s="142"/>
      <c r="Q196" s="142">
        <f t="shared" si="131"/>
        <v>190392</v>
      </c>
      <c r="R196" s="142"/>
      <c r="S196" s="142"/>
      <c r="T196" s="142">
        <f t="shared" si="152"/>
        <v>190392</v>
      </c>
      <c r="U196" s="142"/>
      <c r="V196" s="142"/>
      <c r="W196" s="142">
        <f t="shared" si="153"/>
        <v>190392</v>
      </c>
      <c r="X196" s="142"/>
      <c r="Y196" s="142"/>
      <c r="Z196" s="142"/>
      <c r="AA196" s="142"/>
      <c r="AB196" s="149"/>
      <c r="AC196" s="149"/>
      <c r="AD196" s="149"/>
      <c r="AE196" s="142"/>
    </row>
    <row r="197" spans="1:31" s="84" customFormat="1" ht="15" customHeight="1">
      <c r="A197" s="75"/>
      <c r="B197" s="68"/>
      <c r="C197" s="77"/>
      <c r="D197" s="77"/>
      <c r="E197" s="77"/>
      <c r="F197" s="77"/>
      <c r="G197" s="73" t="s">
        <v>80</v>
      </c>
      <c r="H197" s="72">
        <f>SUM(H198:H199)</f>
        <v>0</v>
      </c>
      <c r="I197" s="72">
        <f t="shared" ref="I197:W197" si="159">SUM(I198:I199)</f>
        <v>741551</v>
      </c>
      <c r="J197" s="72">
        <f t="shared" si="159"/>
        <v>0</v>
      </c>
      <c r="K197" s="72">
        <f t="shared" si="159"/>
        <v>741551</v>
      </c>
      <c r="L197" s="72">
        <f t="shared" si="159"/>
        <v>0</v>
      </c>
      <c r="M197" s="72">
        <f t="shared" si="159"/>
        <v>0</v>
      </c>
      <c r="N197" s="72">
        <f t="shared" si="159"/>
        <v>741551</v>
      </c>
      <c r="O197" s="72">
        <f t="shared" si="159"/>
        <v>0</v>
      </c>
      <c r="P197" s="72">
        <f t="shared" si="159"/>
        <v>0</v>
      </c>
      <c r="Q197" s="72">
        <f t="shared" si="159"/>
        <v>741551</v>
      </c>
      <c r="R197" s="72">
        <f t="shared" si="159"/>
        <v>0</v>
      </c>
      <c r="S197" s="72">
        <f t="shared" si="159"/>
        <v>0</v>
      </c>
      <c r="T197" s="72">
        <f t="shared" si="159"/>
        <v>741551</v>
      </c>
      <c r="U197" s="72">
        <f t="shared" si="159"/>
        <v>0</v>
      </c>
      <c r="V197" s="72">
        <f t="shared" si="159"/>
        <v>0</v>
      </c>
      <c r="W197" s="72">
        <f t="shared" si="159"/>
        <v>741551</v>
      </c>
      <c r="X197" s="72">
        <f t="shared" ref="X197:AE197" si="160">X199</f>
        <v>0</v>
      </c>
      <c r="Y197" s="72">
        <f t="shared" si="160"/>
        <v>0</v>
      </c>
      <c r="Z197" s="72">
        <f t="shared" si="160"/>
        <v>0</v>
      </c>
      <c r="AA197" s="72">
        <f t="shared" si="160"/>
        <v>0</v>
      </c>
      <c r="AB197" s="72">
        <f t="shared" si="160"/>
        <v>0</v>
      </c>
      <c r="AC197" s="72">
        <f t="shared" si="160"/>
        <v>0</v>
      </c>
      <c r="AD197" s="72">
        <f t="shared" si="160"/>
        <v>0</v>
      </c>
      <c r="AE197" s="72">
        <f t="shared" si="160"/>
        <v>0</v>
      </c>
    </row>
    <row r="198" spans="1:31" s="80" customFormat="1" ht="30" customHeight="1">
      <c r="A198" s="10"/>
      <c r="B198" s="7"/>
      <c r="C198" s="19"/>
      <c r="D198" s="19"/>
      <c r="E198" s="19"/>
      <c r="F198" s="19"/>
      <c r="G198" s="143" t="s">
        <v>259</v>
      </c>
      <c r="H198" s="142"/>
      <c r="I198" s="142">
        <v>173421</v>
      </c>
      <c r="J198" s="142"/>
      <c r="K198" s="142">
        <f>H198+I198-J198</f>
        <v>173421</v>
      </c>
      <c r="L198" s="142"/>
      <c r="M198" s="142"/>
      <c r="N198" s="142">
        <f t="shared" si="158"/>
        <v>173421</v>
      </c>
      <c r="O198" s="142"/>
      <c r="P198" s="142"/>
      <c r="Q198" s="142">
        <f t="shared" si="131"/>
        <v>173421</v>
      </c>
      <c r="R198" s="142"/>
      <c r="S198" s="142"/>
      <c r="T198" s="142">
        <f t="shared" si="152"/>
        <v>173421</v>
      </c>
      <c r="U198" s="142"/>
      <c r="V198" s="142"/>
      <c r="W198" s="142">
        <f t="shared" si="153"/>
        <v>173421</v>
      </c>
      <c r="X198" s="142"/>
      <c r="Y198" s="142"/>
      <c r="Z198" s="142"/>
      <c r="AA198" s="142"/>
      <c r="AB198" s="149"/>
      <c r="AC198" s="149"/>
      <c r="AD198" s="149"/>
      <c r="AE198" s="142"/>
    </row>
    <row r="199" spans="1:31" s="80" customFormat="1" ht="30" customHeight="1">
      <c r="A199" s="10"/>
      <c r="B199" s="7"/>
      <c r="C199" s="19"/>
      <c r="D199" s="19"/>
      <c r="E199" s="19"/>
      <c r="F199" s="19"/>
      <c r="G199" s="143" t="s">
        <v>275</v>
      </c>
      <c r="H199" s="142"/>
      <c r="I199" s="142">
        <v>568130</v>
      </c>
      <c r="J199" s="142"/>
      <c r="K199" s="142">
        <f>H199+I199-J199</f>
        <v>568130</v>
      </c>
      <c r="L199" s="142"/>
      <c r="M199" s="142"/>
      <c r="N199" s="142">
        <f t="shared" si="158"/>
        <v>568130</v>
      </c>
      <c r="O199" s="142"/>
      <c r="P199" s="142"/>
      <c r="Q199" s="142">
        <f t="shared" si="131"/>
        <v>568130</v>
      </c>
      <c r="R199" s="142"/>
      <c r="S199" s="142"/>
      <c r="T199" s="142">
        <f t="shared" si="152"/>
        <v>568130</v>
      </c>
      <c r="U199" s="142"/>
      <c r="V199" s="142"/>
      <c r="W199" s="142">
        <f t="shared" si="153"/>
        <v>568130</v>
      </c>
      <c r="X199" s="142"/>
      <c r="Y199" s="142"/>
      <c r="Z199" s="142"/>
      <c r="AA199" s="142"/>
      <c r="AB199" s="149"/>
      <c r="AC199" s="149"/>
      <c r="AD199" s="149"/>
      <c r="AE199" s="142"/>
    </row>
    <row r="200" spans="1:31" s="84" customFormat="1" ht="15" customHeight="1">
      <c r="A200" s="75"/>
      <c r="B200" s="68"/>
      <c r="C200" s="77"/>
      <c r="D200" s="77"/>
      <c r="E200" s="77"/>
      <c r="F200" s="77"/>
      <c r="G200" s="73" t="s">
        <v>74</v>
      </c>
      <c r="H200" s="72">
        <f>H201</f>
        <v>0</v>
      </c>
      <c r="I200" s="72">
        <f t="shared" ref="I200:W200" si="161">I201</f>
        <v>450569</v>
      </c>
      <c r="J200" s="72">
        <f t="shared" si="161"/>
        <v>0</v>
      </c>
      <c r="K200" s="72">
        <f t="shared" si="161"/>
        <v>450569</v>
      </c>
      <c r="L200" s="72">
        <f t="shared" si="161"/>
        <v>0</v>
      </c>
      <c r="M200" s="72">
        <f t="shared" si="161"/>
        <v>0</v>
      </c>
      <c r="N200" s="72">
        <f t="shared" si="161"/>
        <v>450569</v>
      </c>
      <c r="O200" s="72">
        <f t="shared" si="161"/>
        <v>0</v>
      </c>
      <c r="P200" s="72">
        <f t="shared" si="161"/>
        <v>0</v>
      </c>
      <c r="Q200" s="72">
        <f t="shared" si="161"/>
        <v>450569</v>
      </c>
      <c r="R200" s="72">
        <f t="shared" si="161"/>
        <v>0</v>
      </c>
      <c r="S200" s="72">
        <f t="shared" si="161"/>
        <v>0</v>
      </c>
      <c r="T200" s="72">
        <f t="shared" si="161"/>
        <v>450569</v>
      </c>
      <c r="U200" s="72">
        <f t="shared" si="161"/>
        <v>0</v>
      </c>
      <c r="V200" s="72">
        <f t="shared" si="161"/>
        <v>0</v>
      </c>
      <c r="W200" s="72">
        <f t="shared" si="161"/>
        <v>450569</v>
      </c>
      <c r="X200" s="72"/>
      <c r="Y200" s="72"/>
      <c r="Z200" s="72"/>
      <c r="AA200" s="72"/>
      <c r="AB200" s="72"/>
      <c r="AC200" s="72"/>
      <c r="AD200" s="72"/>
      <c r="AE200" s="72"/>
    </row>
    <row r="201" spans="1:31" s="80" customFormat="1" ht="30" customHeight="1">
      <c r="A201" s="10"/>
      <c r="B201" s="7"/>
      <c r="C201" s="19"/>
      <c r="D201" s="19"/>
      <c r="E201" s="19"/>
      <c r="F201" s="19"/>
      <c r="G201" s="139" t="s">
        <v>303</v>
      </c>
      <c r="H201" s="142"/>
      <c r="I201" s="142">
        <v>450569</v>
      </c>
      <c r="J201" s="142"/>
      <c r="K201" s="142">
        <f>H201+I201-J201</f>
        <v>450569</v>
      </c>
      <c r="L201" s="142"/>
      <c r="M201" s="142"/>
      <c r="N201" s="142">
        <f t="shared" si="158"/>
        <v>450569</v>
      </c>
      <c r="O201" s="142"/>
      <c r="P201" s="142"/>
      <c r="Q201" s="142">
        <f t="shared" si="131"/>
        <v>450569</v>
      </c>
      <c r="R201" s="142"/>
      <c r="S201" s="142"/>
      <c r="T201" s="142">
        <f t="shared" si="152"/>
        <v>450569</v>
      </c>
      <c r="U201" s="142"/>
      <c r="V201" s="142"/>
      <c r="W201" s="142">
        <f t="shared" si="153"/>
        <v>450569</v>
      </c>
      <c r="X201" s="142"/>
      <c r="Y201" s="142"/>
      <c r="Z201" s="142"/>
      <c r="AA201" s="142"/>
      <c r="AB201" s="149"/>
      <c r="AC201" s="149"/>
      <c r="AD201" s="149"/>
      <c r="AE201" s="142"/>
    </row>
    <row r="202" spans="1:31" s="84" customFormat="1" ht="15" customHeight="1">
      <c r="A202" s="75"/>
      <c r="B202" s="68"/>
      <c r="C202" s="77"/>
      <c r="D202" s="77"/>
      <c r="E202" s="77"/>
      <c r="F202" s="77"/>
      <c r="G202" s="74" t="s">
        <v>65</v>
      </c>
      <c r="H202" s="72">
        <f>H203</f>
        <v>0</v>
      </c>
      <c r="I202" s="72">
        <f t="shared" ref="I202:AE202" si="162">I203</f>
        <v>552965</v>
      </c>
      <c r="J202" s="72">
        <f t="shared" si="162"/>
        <v>0</v>
      </c>
      <c r="K202" s="72">
        <f t="shared" si="162"/>
        <v>552965</v>
      </c>
      <c r="L202" s="72">
        <f t="shared" si="162"/>
        <v>0</v>
      </c>
      <c r="M202" s="72">
        <f t="shared" si="162"/>
        <v>0</v>
      </c>
      <c r="N202" s="72">
        <f t="shared" si="162"/>
        <v>552965</v>
      </c>
      <c r="O202" s="72">
        <f t="shared" si="162"/>
        <v>0</v>
      </c>
      <c r="P202" s="72">
        <f t="shared" si="162"/>
        <v>0</v>
      </c>
      <c r="Q202" s="72">
        <f t="shared" si="162"/>
        <v>552965</v>
      </c>
      <c r="R202" s="72">
        <f t="shared" si="162"/>
        <v>0</v>
      </c>
      <c r="S202" s="72">
        <f t="shared" si="162"/>
        <v>0</v>
      </c>
      <c r="T202" s="72">
        <f t="shared" si="162"/>
        <v>552965</v>
      </c>
      <c r="U202" s="72">
        <f t="shared" si="162"/>
        <v>0</v>
      </c>
      <c r="V202" s="72">
        <f t="shared" si="162"/>
        <v>0</v>
      </c>
      <c r="W202" s="72">
        <f t="shared" si="162"/>
        <v>552965</v>
      </c>
      <c r="X202" s="72">
        <f t="shared" si="162"/>
        <v>0</v>
      </c>
      <c r="Y202" s="72">
        <f t="shared" si="162"/>
        <v>0</v>
      </c>
      <c r="Z202" s="72">
        <f t="shared" si="162"/>
        <v>0</v>
      </c>
      <c r="AA202" s="72">
        <f t="shared" si="162"/>
        <v>0</v>
      </c>
      <c r="AB202" s="72">
        <f t="shared" si="162"/>
        <v>0</v>
      </c>
      <c r="AC202" s="72">
        <f t="shared" si="162"/>
        <v>0</v>
      </c>
      <c r="AD202" s="72">
        <f t="shared" si="162"/>
        <v>0</v>
      </c>
      <c r="AE202" s="72">
        <f t="shared" si="162"/>
        <v>0</v>
      </c>
    </row>
    <row r="203" spans="1:31" s="80" customFormat="1" ht="30" customHeight="1">
      <c r="A203" s="10"/>
      <c r="B203" s="7"/>
      <c r="C203" s="19"/>
      <c r="D203" s="19"/>
      <c r="E203" s="19"/>
      <c r="F203" s="19"/>
      <c r="G203" s="143" t="s">
        <v>276</v>
      </c>
      <c r="H203" s="142"/>
      <c r="I203" s="142">
        <v>552965</v>
      </c>
      <c r="J203" s="142"/>
      <c r="K203" s="142">
        <f>H203+I203-J203</f>
        <v>552965</v>
      </c>
      <c r="L203" s="142"/>
      <c r="M203" s="142"/>
      <c r="N203" s="142">
        <f t="shared" si="158"/>
        <v>552965</v>
      </c>
      <c r="O203" s="142"/>
      <c r="P203" s="142"/>
      <c r="Q203" s="142">
        <f t="shared" si="131"/>
        <v>552965</v>
      </c>
      <c r="R203" s="142"/>
      <c r="S203" s="142"/>
      <c r="T203" s="142">
        <f t="shared" si="152"/>
        <v>552965</v>
      </c>
      <c r="U203" s="142"/>
      <c r="V203" s="142"/>
      <c r="W203" s="142">
        <f t="shared" si="153"/>
        <v>552965</v>
      </c>
      <c r="X203" s="142"/>
      <c r="Y203" s="142"/>
      <c r="Z203" s="142"/>
      <c r="AA203" s="142"/>
      <c r="AB203" s="149"/>
      <c r="AC203" s="149"/>
      <c r="AD203" s="149"/>
      <c r="AE203" s="142"/>
    </row>
    <row r="204" spans="1:31" s="84" customFormat="1" ht="15" customHeight="1">
      <c r="A204" s="75"/>
      <c r="B204" s="68"/>
      <c r="C204" s="77"/>
      <c r="D204" s="77"/>
      <c r="E204" s="77"/>
      <c r="F204" s="77"/>
      <c r="G204" s="74" t="s">
        <v>66</v>
      </c>
      <c r="H204" s="72">
        <f>SUM(H205:H208)</f>
        <v>0</v>
      </c>
      <c r="I204" s="72">
        <f>SUM(I205:I206)</f>
        <v>322231</v>
      </c>
      <c r="J204" s="72">
        <f t="shared" ref="J204:W204" si="163">SUM(J205:J206)</f>
        <v>0</v>
      </c>
      <c r="K204" s="72">
        <f t="shared" si="163"/>
        <v>322231</v>
      </c>
      <c r="L204" s="72">
        <f t="shared" si="163"/>
        <v>0</v>
      </c>
      <c r="M204" s="72">
        <f t="shared" si="163"/>
        <v>0</v>
      </c>
      <c r="N204" s="72">
        <f t="shared" si="163"/>
        <v>322231</v>
      </c>
      <c r="O204" s="72">
        <f t="shared" si="163"/>
        <v>0</v>
      </c>
      <c r="P204" s="72">
        <f t="shared" si="163"/>
        <v>0</v>
      </c>
      <c r="Q204" s="72">
        <f t="shared" si="163"/>
        <v>322231</v>
      </c>
      <c r="R204" s="72">
        <f t="shared" si="163"/>
        <v>0</v>
      </c>
      <c r="S204" s="72">
        <f t="shared" si="163"/>
        <v>0</v>
      </c>
      <c r="T204" s="72">
        <f t="shared" si="163"/>
        <v>322231</v>
      </c>
      <c r="U204" s="72">
        <f t="shared" si="163"/>
        <v>0</v>
      </c>
      <c r="V204" s="72">
        <f t="shared" si="163"/>
        <v>0</v>
      </c>
      <c r="W204" s="72">
        <f t="shared" si="163"/>
        <v>322231</v>
      </c>
      <c r="X204" s="72">
        <f t="shared" ref="X204:AE204" si="164">X205</f>
        <v>0</v>
      </c>
      <c r="Y204" s="72">
        <f t="shared" si="164"/>
        <v>0</v>
      </c>
      <c r="Z204" s="72">
        <f t="shared" si="164"/>
        <v>0</v>
      </c>
      <c r="AA204" s="72">
        <f t="shared" si="164"/>
        <v>0</v>
      </c>
      <c r="AB204" s="72">
        <f t="shared" si="164"/>
        <v>0</v>
      </c>
      <c r="AC204" s="72">
        <f t="shared" si="164"/>
        <v>0</v>
      </c>
      <c r="AD204" s="72">
        <f t="shared" si="164"/>
        <v>0</v>
      </c>
      <c r="AE204" s="72">
        <f t="shared" si="164"/>
        <v>0</v>
      </c>
    </row>
    <row r="205" spans="1:31" s="80" customFormat="1" ht="30" customHeight="1">
      <c r="A205" s="10"/>
      <c r="B205" s="7"/>
      <c r="C205" s="19"/>
      <c r="D205" s="19"/>
      <c r="E205" s="19"/>
      <c r="F205" s="19"/>
      <c r="G205" s="143" t="s">
        <v>277</v>
      </c>
      <c r="H205" s="142"/>
      <c r="I205" s="142">
        <v>222231</v>
      </c>
      <c r="J205" s="142"/>
      <c r="K205" s="142">
        <f>H205+I205-J205</f>
        <v>222231</v>
      </c>
      <c r="L205" s="142"/>
      <c r="M205" s="142"/>
      <c r="N205" s="142">
        <f t="shared" si="158"/>
        <v>222231</v>
      </c>
      <c r="O205" s="142"/>
      <c r="P205" s="142"/>
      <c r="Q205" s="142">
        <f t="shared" si="131"/>
        <v>222231</v>
      </c>
      <c r="R205" s="142"/>
      <c r="S205" s="142"/>
      <c r="T205" s="142">
        <f t="shared" si="152"/>
        <v>222231</v>
      </c>
      <c r="U205" s="142"/>
      <c r="V205" s="142"/>
      <c r="W205" s="142">
        <f t="shared" si="153"/>
        <v>222231</v>
      </c>
      <c r="X205" s="142"/>
      <c r="Y205" s="142"/>
      <c r="Z205" s="142"/>
      <c r="AA205" s="142"/>
      <c r="AB205" s="149"/>
      <c r="AC205" s="149"/>
      <c r="AD205" s="149"/>
      <c r="AE205" s="142"/>
    </row>
    <row r="206" spans="1:31" s="80" customFormat="1" ht="30" customHeight="1">
      <c r="A206" s="10"/>
      <c r="B206" s="7"/>
      <c r="C206" s="19"/>
      <c r="D206" s="19"/>
      <c r="E206" s="19"/>
      <c r="F206" s="19"/>
      <c r="G206" s="139" t="s">
        <v>313</v>
      </c>
      <c r="H206" s="142"/>
      <c r="I206" s="142">
        <v>100000</v>
      </c>
      <c r="J206" s="142"/>
      <c r="K206" s="142">
        <f>H206+I206-J206</f>
        <v>100000</v>
      </c>
      <c r="L206" s="142"/>
      <c r="M206" s="142"/>
      <c r="N206" s="142">
        <f t="shared" si="158"/>
        <v>100000</v>
      </c>
      <c r="O206" s="142"/>
      <c r="P206" s="142"/>
      <c r="Q206" s="142">
        <f t="shared" si="131"/>
        <v>100000</v>
      </c>
      <c r="R206" s="142"/>
      <c r="S206" s="142"/>
      <c r="T206" s="142">
        <f t="shared" si="152"/>
        <v>100000</v>
      </c>
      <c r="U206" s="142"/>
      <c r="V206" s="142"/>
      <c r="W206" s="142">
        <f t="shared" si="153"/>
        <v>100000</v>
      </c>
      <c r="X206" s="142"/>
      <c r="Y206" s="142"/>
      <c r="Z206" s="142"/>
      <c r="AA206" s="142"/>
      <c r="AB206" s="149"/>
      <c r="AC206" s="149"/>
      <c r="AD206" s="149"/>
      <c r="AE206" s="142"/>
    </row>
    <row r="207" spans="1:31" s="84" customFormat="1" ht="15" customHeight="1">
      <c r="A207" s="75"/>
      <c r="B207" s="68"/>
      <c r="C207" s="77"/>
      <c r="D207" s="77"/>
      <c r="E207" s="77"/>
      <c r="F207" s="77"/>
      <c r="G207" s="74" t="s">
        <v>109</v>
      </c>
      <c r="H207" s="72">
        <f>H208</f>
        <v>0</v>
      </c>
      <c r="I207" s="72">
        <f t="shared" ref="I207:W207" si="165">I208</f>
        <v>1413467</v>
      </c>
      <c r="J207" s="72">
        <f t="shared" si="165"/>
        <v>0</v>
      </c>
      <c r="K207" s="72">
        <f t="shared" si="165"/>
        <v>1413467</v>
      </c>
      <c r="L207" s="72">
        <f t="shared" si="165"/>
        <v>0</v>
      </c>
      <c r="M207" s="72">
        <f t="shared" si="165"/>
        <v>0</v>
      </c>
      <c r="N207" s="72">
        <f t="shared" si="165"/>
        <v>1413467</v>
      </c>
      <c r="O207" s="72">
        <f t="shared" si="165"/>
        <v>0</v>
      </c>
      <c r="P207" s="72">
        <f t="shared" si="165"/>
        <v>0</v>
      </c>
      <c r="Q207" s="72">
        <f t="shared" si="165"/>
        <v>1413467</v>
      </c>
      <c r="R207" s="72">
        <f t="shared" si="165"/>
        <v>0</v>
      </c>
      <c r="S207" s="72">
        <f t="shared" si="165"/>
        <v>0</v>
      </c>
      <c r="T207" s="72">
        <f t="shared" si="165"/>
        <v>1413467</v>
      </c>
      <c r="U207" s="72">
        <f t="shared" si="165"/>
        <v>0</v>
      </c>
      <c r="V207" s="72">
        <f t="shared" si="165"/>
        <v>0</v>
      </c>
      <c r="W207" s="72">
        <f t="shared" si="165"/>
        <v>1413467</v>
      </c>
      <c r="X207" s="72"/>
      <c r="Y207" s="72"/>
      <c r="Z207" s="72"/>
      <c r="AA207" s="72"/>
      <c r="AB207" s="72"/>
      <c r="AC207" s="72"/>
      <c r="AD207" s="72"/>
      <c r="AE207" s="72"/>
    </row>
    <row r="208" spans="1:31" s="80" customFormat="1" ht="25.5" customHeight="1">
      <c r="A208" s="10"/>
      <c r="B208" s="7"/>
      <c r="C208" s="19"/>
      <c r="D208" s="19"/>
      <c r="E208" s="19"/>
      <c r="F208" s="19"/>
      <c r="G208" s="143" t="s">
        <v>264</v>
      </c>
      <c r="H208" s="142"/>
      <c r="I208" s="142">
        <v>1413467</v>
      </c>
      <c r="J208" s="142"/>
      <c r="K208" s="142">
        <f>H208+I208-J208</f>
        <v>1413467</v>
      </c>
      <c r="L208" s="142"/>
      <c r="M208" s="142"/>
      <c r="N208" s="142">
        <f t="shared" si="158"/>
        <v>1413467</v>
      </c>
      <c r="O208" s="142"/>
      <c r="P208" s="142"/>
      <c r="Q208" s="142">
        <f t="shared" si="131"/>
        <v>1413467</v>
      </c>
      <c r="R208" s="142"/>
      <c r="S208" s="142"/>
      <c r="T208" s="142">
        <f t="shared" si="152"/>
        <v>1413467</v>
      </c>
      <c r="U208" s="142"/>
      <c r="V208" s="142"/>
      <c r="W208" s="142">
        <f t="shared" si="153"/>
        <v>1413467</v>
      </c>
      <c r="X208" s="142"/>
      <c r="Y208" s="142"/>
      <c r="Z208" s="142"/>
      <c r="AA208" s="142"/>
      <c r="AB208" s="149"/>
      <c r="AC208" s="149"/>
      <c r="AD208" s="149"/>
      <c r="AE208" s="142"/>
    </row>
    <row r="209" spans="1:31" s="84" customFormat="1" ht="15" customHeight="1">
      <c r="A209" s="75"/>
      <c r="B209" s="68"/>
      <c r="C209" s="77"/>
      <c r="D209" s="77"/>
      <c r="E209" s="77"/>
      <c r="F209" s="77"/>
      <c r="G209" s="78" t="s">
        <v>77</v>
      </c>
      <c r="H209" s="72">
        <f>SUM(H210:H211)</f>
        <v>0</v>
      </c>
      <c r="I209" s="72">
        <f t="shared" ref="I209:AE209" si="166">SUM(I210:I211)</f>
        <v>736041</v>
      </c>
      <c r="J209" s="72">
        <f t="shared" si="166"/>
        <v>0</v>
      </c>
      <c r="K209" s="72">
        <f t="shared" si="166"/>
        <v>736041</v>
      </c>
      <c r="L209" s="72">
        <f t="shared" si="166"/>
        <v>0</v>
      </c>
      <c r="M209" s="72">
        <f t="shared" si="166"/>
        <v>0</v>
      </c>
      <c r="N209" s="72">
        <f t="shared" si="166"/>
        <v>736041</v>
      </c>
      <c r="O209" s="72">
        <f t="shared" si="166"/>
        <v>0</v>
      </c>
      <c r="P209" s="72">
        <f t="shared" si="166"/>
        <v>0</v>
      </c>
      <c r="Q209" s="72">
        <f t="shared" si="166"/>
        <v>736041</v>
      </c>
      <c r="R209" s="72">
        <f t="shared" si="166"/>
        <v>0</v>
      </c>
      <c r="S209" s="72">
        <f t="shared" si="166"/>
        <v>0</v>
      </c>
      <c r="T209" s="72">
        <f t="shared" si="166"/>
        <v>736041</v>
      </c>
      <c r="U209" s="72">
        <f t="shared" si="166"/>
        <v>0</v>
      </c>
      <c r="V209" s="72">
        <f t="shared" si="166"/>
        <v>0</v>
      </c>
      <c r="W209" s="72">
        <f t="shared" si="166"/>
        <v>736041</v>
      </c>
      <c r="X209" s="72">
        <f t="shared" si="166"/>
        <v>0</v>
      </c>
      <c r="Y209" s="72">
        <f t="shared" si="166"/>
        <v>0</v>
      </c>
      <c r="Z209" s="72">
        <f t="shared" si="166"/>
        <v>0</v>
      </c>
      <c r="AA209" s="72">
        <f t="shared" si="166"/>
        <v>0</v>
      </c>
      <c r="AB209" s="72">
        <f t="shared" si="166"/>
        <v>0</v>
      </c>
      <c r="AC209" s="72">
        <f t="shared" si="166"/>
        <v>0</v>
      </c>
      <c r="AD209" s="72">
        <f t="shared" si="166"/>
        <v>0</v>
      </c>
      <c r="AE209" s="72">
        <f t="shared" si="166"/>
        <v>0</v>
      </c>
    </row>
    <row r="210" spans="1:31" s="80" customFormat="1" ht="25.5" customHeight="1">
      <c r="A210" s="10"/>
      <c r="B210" s="7"/>
      <c r="C210" s="19"/>
      <c r="D210" s="19"/>
      <c r="E210" s="19"/>
      <c r="F210" s="19"/>
      <c r="G210" s="143" t="s">
        <v>263</v>
      </c>
      <c r="H210" s="142"/>
      <c r="I210" s="142">
        <v>437690</v>
      </c>
      <c r="J210" s="142"/>
      <c r="K210" s="142">
        <f t="shared" ref="K210:K213" si="167">H210+I210-J210</f>
        <v>437690</v>
      </c>
      <c r="L210" s="142"/>
      <c r="M210" s="142"/>
      <c r="N210" s="142">
        <f t="shared" si="158"/>
        <v>437690</v>
      </c>
      <c r="O210" s="142"/>
      <c r="P210" s="142"/>
      <c r="Q210" s="142">
        <f t="shared" si="131"/>
        <v>437690</v>
      </c>
      <c r="R210" s="142"/>
      <c r="S210" s="142"/>
      <c r="T210" s="142">
        <f t="shared" si="152"/>
        <v>437690</v>
      </c>
      <c r="U210" s="142"/>
      <c r="V210" s="142"/>
      <c r="W210" s="142">
        <f t="shared" si="153"/>
        <v>437690</v>
      </c>
      <c r="X210" s="142"/>
      <c r="Y210" s="142"/>
      <c r="Z210" s="142"/>
      <c r="AA210" s="142"/>
      <c r="AB210" s="149"/>
      <c r="AC210" s="149"/>
      <c r="AD210" s="149"/>
      <c r="AE210" s="142"/>
    </row>
    <row r="211" spans="1:31" s="80" customFormat="1" ht="25.5" customHeight="1">
      <c r="A211" s="10"/>
      <c r="B211" s="7"/>
      <c r="C211" s="19"/>
      <c r="D211" s="19"/>
      <c r="E211" s="19"/>
      <c r="F211" s="19"/>
      <c r="G211" s="143" t="s">
        <v>260</v>
      </c>
      <c r="H211" s="142"/>
      <c r="I211" s="142">
        <v>298351</v>
      </c>
      <c r="J211" s="142"/>
      <c r="K211" s="142">
        <f t="shared" si="167"/>
        <v>298351</v>
      </c>
      <c r="L211" s="142"/>
      <c r="M211" s="142"/>
      <c r="N211" s="142">
        <f t="shared" si="158"/>
        <v>298351</v>
      </c>
      <c r="O211" s="142"/>
      <c r="P211" s="142"/>
      <c r="Q211" s="142">
        <f t="shared" si="131"/>
        <v>298351</v>
      </c>
      <c r="R211" s="142"/>
      <c r="S211" s="142"/>
      <c r="T211" s="142">
        <f t="shared" si="152"/>
        <v>298351</v>
      </c>
      <c r="U211" s="142"/>
      <c r="V211" s="142"/>
      <c r="W211" s="142">
        <f t="shared" si="153"/>
        <v>298351</v>
      </c>
      <c r="X211" s="142"/>
      <c r="Y211" s="142"/>
      <c r="Z211" s="142"/>
      <c r="AA211" s="142"/>
      <c r="AB211" s="149"/>
      <c r="AC211" s="149"/>
      <c r="AD211" s="149"/>
      <c r="AE211" s="142"/>
    </row>
    <row r="212" spans="1:31" s="84" customFormat="1" ht="15" customHeight="1">
      <c r="A212" s="75"/>
      <c r="B212" s="68"/>
      <c r="C212" s="77"/>
      <c r="D212" s="77"/>
      <c r="E212" s="77"/>
      <c r="F212" s="77"/>
      <c r="G212" s="71" t="s">
        <v>78</v>
      </c>
      <c r="H212" s="72">
        <f>H213</f>
        <v>0</v>
      </c>
      <c r="I212" s="72">
        <f t="shared" ref="I212:AE212" si="168">I213</f>
        <v>377075</v>
      </c>
      <c r="J212" s="72">
        <f t="shared" si="168"/>
        <v>0</v>
      </c>
      <c r="K212" s="72">
        <f t="shared" si="168"/>
        <v>377075</v>
      </c>
      <c r="L212" s="72">
        <f t="shared" si="168"/>
        <v>0</v>
      </c>
      <c r="M212" s="72">
        <f t="shared" si="168"/>
        <v>0</v>
      </c>
      <c r="N212" s="72">
        <f t="shared" si="168"/>
        <v>377075</v>
      </c>
      <c r="O212" s="72">
        <f t="shared" si="168"/>
        <v>0</v>
      </c>
      <c r="P212" s="72">
        <f t="shared" si="168"/>
        <v>0</v>
      </c>
      <c r="Q212" s="72">
        <f t="shared" si="168"/>
        <v>377075</v>
      </c>
      <c r="R212" s="72">
        <f t="shared" si="168"/>
        <v>0</v>
      </c>
      <c r="S212" s="72">
        <f t="shared" si="168"/>
        <v>0</v>
      </c>
      <c r="T212" s="72">
        <f t="shared" si="168"/>
        <v>377075</v>
      </c>
      <c r="U212" s="72">
        <f t="shared" si="168"/>
        <v>0</v>
      </c>
      <c r="V212" s="72">
        <f t="shared" si="168"/>
        <v>0</v>
      </c>
      <c r="W212" s="72">
        <f t="shared" si="168"/>
        <v>377075</v>
      </c>
      <c r="X212" s="72">
        <f t="shared" si="168"/>
        <v>0</v>
      </c>
      <c r="Y212" s="72">
        <f t="shared" si="168"/>
        <v>0</v>
      </c>
      <c r="Z212" s="72">
        <f t="shared" si="168"/>
        <v>0</v>
      </c>
      <c r="AA212" s="72">
        <f t="shared" si="168"/>
        <v>0</v>
      </c>
      <c r="AB212" s="72">
        <f t="shared" si="168"/>
        <v>0</v>
      </c>
      <c r="AC212" s="72">
        <f t="shared" si="168"/>
        <v>0</v>
      </c>
      <c r="AD212" s="72">
        <f t="shared" si="168"/>
        <v>0</v>
      </c>
      <c r="AE212" s="72">
        <f t="shared" si="168"/>
        <v>0</v>
      </c>
    </row>
    <row r="213" spans="1:31" s="80" customFormat="1" ht="29.25" customHeight="1">
      <c r="A213" s="10"/>
      <c r="B213" s="7"/>
      <c r="C213" s="19"/>
      <c r="D213" s="19"/>
      <c r="E213" s="19"/>
      <c r="F213" s="19"/>
      <c r="G213" s="139" t="s">
        <v>236</v>
      </c>
      <c r="H213" s="142"/>
      <c r="I213" s="142">
        <v>377075</v>
      </c>
      <c r="J213" s="142"/>
      <c r="K213" s="142">
        <f t="shared" si="167"/>
        <v>377075</v>
      </c>
      <c r="L213" s="142"/>
      <c r="M213" s="142"/>
      <c r="N213" s="142">
        <f t="shared" si="158"/>
        <v>377075</v>
      </c>
      <c r="O213" s="142"/>
      <c r="P213" s="142"/>
      <c r="Q213" s="142">
        <f t="shared" si="131"/>
        <v>377075</v>
      </c>
      <c r="R213" s="142"/>
      <c r="S213" s="142"/>
      <c r="T213" s="142">
        <f t="shared" si="152"/>
        <v>377075</v>
      </c>
      <c r="U213" s="142"/>
      <c r="V213" s="142"/>
      <c r="W213" s="142">
        <f t="shared" si="153"/>
        <v>377075</v>
      </c>
      <c r="X213" s="142"/>
      <c r="Y213" s="142"/>
      <c r="Z213" s="142"/>
      <c r="AA213" s="142">
        <f>Y213-Z213</f>
        <v>0</v>
      </c>
      <c r="AB213" s="149"/>
      <c r="AC213" s="149"/>
      <c r="AD213" s="149"/>
      <c r="AE213" s="142"/>
    </row>
    <row r="214" spans="1:31" s="94" customFormat="1" ht="18.75" customHeight="1">
      <c r="A214" s="185"/>
      <c r="B214" s="41"/>
      <c r="C214" s="43"/>
      <c r="D214" s="41"/>
      <c r="E214" s="43"/>
      <c r="F214" s="43"/>
      <c r="G214" s="63" t="s">
        <v>100</v>
      </c>
      <c r="H214" s="57">
        <f>H215+H218+H220+H225+H228+H230+H232</f>
        <v>0</v>
      </c>
      <c r="I214" s="57">
        <f t="shared" ref="I214:AE214" si="169">I215+I218+I220+I225+I228+I230+I232</f>
        <v>3256505</v>
      </c>
      <c r="J214" s="57">
        <f t="shared" si="169"/>
        <v>0</v>
      </c>
      <c r="K214" s="57">
        <f t="shared" si="169"/>
        <v>3256505</v>
      </c>
      <c r="L214" s="57">
        <f t="shared" si="169"/>
        <v>100000</v>
      </c>
      <c r="M214" s="57">
        <f t="shared" si="169"/>
        <v>0</v>
      </c>
      <c r="N214" s="57">
        <f t="shared" si="169"/>
        <v>3356505</v>
      </c>
      <c r="O214" s="57">
        <f t="shared" ref="O214:W214" si="170">O215+O218+O220+O225+O228+O230+O232+O223</f>
        <v>100000</v>
      </c>
      <c r="P214" s="57">
        <f t="shared" si="170"/>
        <v>0</v>
      </c>
      <c r="Q214" s="57">
        <f t="shared" si="170"/>
        <v>3456505</v>
      </c>
      <c r="R214" s="57">
        <f t="shared" si="170"/>
        <v>0</v>
      </c>
      <c r="S214" s="57">
        <f t="shared" si="170"/>
        <v>0</v>
      </c>
      <c r="T214" s="57">
        <f t="shared" si="170"/>
        <v>3456505</v>
      </c>
      <c r="U214" s="57">
        <f t="shared" si="170"/>
        <v>0</v>
      </c>
      <c r="V214" s="57">
        <f t="shared" si="170"/>
        <v>0</v>
      </c>
      <c r="W214" s="57">
        <f t="shared" si="170"/>
        <v>3456505</v>
      </c>
      <c r="X214" s="57">
        <f t="shared" si="169"/>
        <v>0</v>
      </c>
      <c r="Y214" s="57">
        <f t="shared" si="169"/>
        <v>0</v>
      </c>
      <c r="Z214" s="57">
        <f t="shared" si="169"/>
        <v>0</v>
      </c>
      <c r="AA214" s="57">
        <f t="shared" si="169"/>
        <v>0</v>
      </c>
      <c r="AB214" s="57">
        <f t="shared" si="169"/>
        <v>0</v>
      </c>
      <c r="AC214" s="57">
        <f t="shared" si="169"/>
        <v>0</v>
      </c>
      <c r="AD214" s="57">
        <f t="shared" si="169"/>
        <v>0</v>
      </c>
      <c r="AE214" s="57">
        <f t="shared" si="169"/>
        <v>0</v>
      </c>
    </row>
    <row r="215" spans="1:31" s="84" customFormat="1" ht="15" customHeight="1">
      <c r="A215" s="75"/>
      <c r="B215" s="68"/>
      <c r="C215" s="77"/>
      <c r="D215" s="77"/>
      <c r="E215" s="77"/>
      <c r="F215" s="77"/>
      <c r="G215" s="74" t="s">
        <v>65</v>
      </c>
      <c r="H215" s="72">
        <f>SUM(H216:H217)</f>
        <v>0</v>
      </c>
      <c r="I215" s="72">
        <f t="shared" ref="I215:AE215" si="171">SUM(I216:I217)</f>
        <v>767300</v>
      </c>
      <c r="J215" s="72">
        <f t="shared" si="171"/>
        <v>0</v>
      </c>
      <c r="K215" s="72">
        <f t="shared" si="171"/>
        <v>767300</v>
      </c>
      <c r="L215" s="72">
        <f t="shared" si="171"/>
        <v>0</v>
      </c>
      <c r="M215" s="72">
        <f t="shared" si="171"/>
        <v>0</v>
      </c>
      <c r="N215" s="72">
        <f t="shared" si="171"/>
        <v>767300</v>
      </c>
      <c r="O215" s="72">
        <f t="shared" si="171"/>
        <v>0</v>
      </c>
      <c r="P215" s="72">
        <f t="shared" si="171"/>
        <v>0</v>
      </c>
      <c r="Q215" s="72">
        <f t="shared" si="171"/>
        <v>767300</v>
      </c>
      <c r="R215" s="72">
        <f t="shared" si="171"/>
        <v>0</v>
      </c>
      <c r="S215" s="72">
        <f t="shared" si="171"/>
        <v>0</v>
      </c>
      <c r="T215" s="72">
        <f t="shared" si="171"/>
        <v>767300</v>
      </c>
      <c r="U215" s="72">
        <f t="shared" si="171"/>
        <v>0</v>
      </c>
      <c r="V215" s="72">
        <f t="shared" si="171"/>
        <v>0</v>
      </c>
      <c r="W215" s="72">
        <f t="shared" si="171"/>
        <v>767300</v>
      </c>
      <c r="X215" s="72">
        <f t="shared" si="171"/>
        <v>0</v>
      </c>
      <c r="Y215" s="72">
        <f t="shared" si="171"/>
        <v>0</v>
      </c>
      <c r="Z215" s="72">
        <f t="shared" si="171"/>
        <v>0</v>
      </c>
      <c r="AA215" s="72">
        <f t="shared" si="171"/>
        <v>0</v>
      </c>
      <c r="AB215" s="72">
        <f t="shared" si="171"/>
        <v>0</v>
      </c>
      <c r="AC215" s="72">
        <f t="shared" si="171"/>
        <v>0</v>
      </c>
      <c r="AD215" s="72">
        <f t="shared" si="171"/>
        <v>0</v>
      </c>
      <c r="AE215" s="72">
        <f t="shared" si="171"/>
        <v>0</v>
      </c>
    </row>
    <row r="216" spans="1:31" s="80" customFormat="1" ht="24.75" customHeight="1">
      <c r="A216" s="10"/>
      <c r="B216" s="7"/>
      <c r="C216" s="19"/>
      <c r="D216" s="19"/>
      <c r="E216" s="19"/>
      <c r="F216" s="19"/>
      <c r="G216" s="143" t="s">
        <v>265</v>
      </c>
      <c r="H216" s="142"/>
      <c r="I216" s="142">
        <v>367300</v>
      </c>
      <c r="J216" s="142"/>
      <c r="K216" s="142">
        <f t="shared" ref="K216:K237" si="172">H216+I216-J216</f>
        <v>367300</v>
      </c>
      <c r="L216" s="142"/>
      <c r="M216" s="142"/>
      <c r="N216" s="142">
        <f t="shared" si="158"/>
        <v>367300</v>
      </c>
      <c r="O216" s="142"/>
      <c r="P216" s="142"/>
      <c r="Q216" s="142">
        <f t="shared" si="131"/>
        <v>367300</v>
      </c>
      <c r="R216" s="142"/>
      <c r="S216" s="142"/>
      <c r="T216" s="142">
        <f t="shared" si="152"/>
        <v>367300</v>
      </c>
      <c r="U216" s="142"/>
      <c r="V216" s="142"/>
      <c r="W216" s="142">
        <f t="shared" si="153"/>
        <v>367300</v>
      </c>
      <c r="X216" s="142"/>
      <c r="Y216" s="142"/>
      <c r="Z216" s="142"/>
      <c r="AA216" s="142"/>
      <c r="AB216" s="155"/>
      <c r="AC216" s="155"/>
      <c r="AD216" s="155"/>
      <c r="AE216" s="142"/>
    </row>
    <row r="217" spans="1:31" s="80" customFormat="1" ht="24.75" customHeight="1">
      <c r="A217" s="10"/>
      <c r="B217" s="7"/>
      <c r="C217" s="19"/>
      <c r="D217" s="19"/>
      <c r="E217" s="19"/>
      <c r="F217" s="19"/>
      <c r="G217" s="143" t="s">
        <v>266</v>
      </c>
      <c r="H217" s="142"/>
      <c r="I217" s="142">
        <v>400000</v>
      </c>
      <c r="J217" s="142"/>
      <c r="K217" s="142">
        <f t="shared" si="172"/>
        <v>400000</v>
      </c>
      <c r="L217" s="142"/>
      <c r="M217" s="142"/>
      <c r="N217" s="142">
        <f t="shared" si="158"/>
        <v>400000</v>
      </c>
      <c r="O217" s="142"/>
      <c r="P217" s="142"/>
      <c r="Q217" s="142">
        <f t="shared" si="131"/>
        <v>400000</v>
      </c>
      <c r="R217" s="142"/>
      <c r="S217" s="142"/>
      <c r="T217" s="142">
        <f t="shared" si="152"/>
        <v>400000</v>
      </c>
      <c r="U217" s="142"/>
      <c r="V217" s="142"/>
      <c r="W217" s="142">
        <f t="shared" si="153"/>
        <v>400000</v>
      </c>
      <c r="X217" s="142"/>
      <c r="Y217" s="142"/>
      <c r="Z217" s="142"/>
      <c r="AA217" s="142"/>
      <c r="AB217" s="155"/>
      <c r="AC217" s="155"/>
      <c r="AD217" s="155"/>
      <c r="AE217" s="142"/>
    </row>
    <row r="218" spans="1:31" s="84" customFormat="1" ht="15" customHeight="1">
      <c r="A218" s="75"/>
      <c r="B218" s="68"/>
      <c r="C218" s="77"/>
      <c r="D218" s="77"/>
      <c r="E218" s="77"/>
      <c r="F218" s="77"/>
      <c r="G218" s="76" t="s">
        <v>76</v>
      </c>
      <c r="H218" s="72">
        <f>H219</f>
        <v>0</v>
      </c>
      <c r="I218" s="72">
        <f>I219</f>
        <v>14272</v>
      </c>
      <c r="J218" s="72">
        <f>J219</f>
        <v>0</v>
      </c>
      <c r="K218" s="72">
        <f t="shared" ref="K218:AE218" si="173">K219</f>
        <v>14272</v>
      </c>
      <c r="L218" s="72">
        <f t="shared" si="173"/>
        <v>0</v>
      </c>
      <c r="M218" s="72">
        <f t="shared" si="173"/>
        <v>0</v>
      </c>
      <c r="N218" s="72">
        <f t="shared" si="173"/>
        <v>14272</v>
      </c>
      <c r="O218" s="72">
        <f t="shared" si="173"/>
        <v>0</v>
      </c>
      <c r="P218" s="72">
        <f t="shared" si="173"/>
        <v>0</v>
      </c>
      <c r="Q218" s="72">
        <f t="shared" si="173"/>
        <v>14272</v>
      </c>
      <c r="R218" s="72">
        <f t="shared" si="173"/>
        <v>0</v>
      </c>
      <c r="S218" s="72">
        <f t="shared" si="173"/>
        <v>0</v>
      </c>
      <c r="T218" s="72">
        <f t="shared" si="173"/>
        <v>14272</v>
      </c>
      <c r="U218" s="72">
        <f t="shared" si="173"/>
        <v>0</v>
      </c>
      <c r="V218" s="72">
        <f t="shared" si="173"/>
        <v>0</v>
      </c>
      <c r="W218" s="72">
        <f t="shared" si="173"/>
        <v>14272</v>
      </c>
      <c r="X218" s="72">
        <f t="shared" si="173"/>
        <v>0</v>
      </c>
      <c r="Y218" s="72">
        <f t="shared" si="173"/>
        <v>0</v>
      </c>
      <c r="Z218" s="72">
        <f t="shared" si="173"/>
        <v>0</v>
      </c>
      <c r="AA218" s="72">
        <f t="shared" si="173"/>
        <v>0</v>
      </c>
      <c r="AB218" s="72">
        <f t="shared" si="173"/>
        <v>0</v>
      </c>
      <c r="AC218" s="72">
        <f t="shared" si="173"/>
        <v>0</v>
      </c>
      <c r="AD218" s="72">
        <f t="shared" si="173"/>
        <v>0</v>
      </c>
      <c r="AE218" s="72">
        <f t="shared" si="173"/>
        <v>0</v>
      </c>
    </row>
    <row r="219" spans="1:31" s="80" customFormat="1" ht="24.75" customHeight="1">
      <c r="A219" s="10"/>
      <c r="B219" s="7"/>
      <c r="C219" s="19"/>
      <c r="D219" s="19"/>
      <c r="E219" s="19"/>
      <c r="F219" s="19"/>
      <c r="G219" s="53" t="s">
        <v>239</v>
      </c>
      <c r="H219" s="142"/>
      <c r="I219" s="142">
        <v>14272</v>
      </c>
      <c r="J219" s="142"/>
      <c r="K219" s="142">
        <f t="shared" si="172"/>
        <v>14272</v>
      </c>
      <c r="L219" s="142"/>
      <c r="M219" s="142"/>
      <c r="N219" s="142">
        <f t="shared" si="158"/>
        <v>14272</v>
      </c>
      <c r="O219" s="142"/>
      <c r="P219" s="142"/>
      <c r="Q219" s="142">
        <f t="shared" si="131"/>
        <v>14272</v>
      </c>
      <c r="R219" s="142"/>
      <c r="S219" s="142"/>
      <c r="T219" s="142">
        <f t="shared" si="152"/>
        <v>14272</v>
      </c>
      <c r="U219" s="142"/>
      <c r="V219" s="142"/>
      <c r="W219" s="142">
        <f t="shared" si="153"/>
        <v>14272</v>
      </c>
      <c r="X219" s="142"/>
      <c r="Y219" s="142"/>
      <c r="Z219" s="142"/>
      <c r="AA219" s="142"/>
      <c r="AB219" s="149"/>
      <c r="AC219" s="149"/>
      <c r="AD219" s="149"/>
      <c r="AE219" s="142"/>
    </row>
    <row r="220" spans="1:31" s="84" customFormat="1" ht="15" customHeight="1">
      <c r="A220" s="75"/>
      <c r="B220" s="68"/>
      <c r="C220" s="77"/>
      <c r="D220" s="77"/>
      <c r="E220" s="77"/>
      <c r="F220" s="77"/>
      <c r="G220" s="74" t="s">
        <v>66</v>
      </c>
      <c r="H220" s="72">
        <f>SUM(H221:H222)</f>
        <v>0</v>
      </c>
      <c r="I220" s="72">
        <f t="shared" ref="I220:AE220" si="174">SUM(I221:I222)</f>
        <v>528425</v>
      </c>
      <c r="J220" s="72">
        <f t="shared" si="174"/>
        <v>0</v>
      </c>
      <c r="K220" s="72">
        <f t="shared" si="174"/>
        <v>528425</v>
      </c>
      <c r="L220" s="72">
        <f t="shared" si="174"/>
        <v>100000</v>
      </c>
      <c r="M220" s="72">
        <f t="shared" si="174"/>
        <v>0</v>
      </c>
      <c r="N220" s="72">
        <f t="shared" si="174"/>
        <v>628425</v>
      </c>
      <c r="O220" s="72">
        <f t="shared" si="174"/>
        <v>0</v>
      </c>
      <c r="P220" s="72">
        <f t="shared" si="174"/>
        <v>0</v>
      </c>
      <c r="Q220" s="72">
        <f t="shared" si="174"/>
        <v>628425</v>
      </c>
      <c r="R220" s="72">
        <f t="shared" si="174"/>
        <v>0</v>
      </c>
      <c r="S220" s="72">
        <f t="shared" si="174"/>
        <v>0</v>
      </c>
      <c r="T220" s="72">
        <f t="shared" si="174"/>
        <v>628425</v>
      </c>
      <c r="U220" s="72">
        <f t="shared" si="174"/>
        <v>0</v>
      </c>
      <c r="V220" s="72">
        <f t="shared" si="174"/>
        <v>0</v>
      </c>
      <c r="W220" s="72">
        <f t="shared" si="174"/>
        <v>628425</v>
      </c>
      <c r="X220" s="72">
        <f t="shared" si="174"/>
        <v>0</v>
      </c>
      <c r="Y220" s="72">
        <f t="shared" si="174"/>
        <v>0</v>
      </c>
      <c r="Z220" s="72">
        <f t="shared" si="174"/>
        <v>0</v>
      </c>
      <c r="AA220" s="72">
        <f t="shared" si="174"/>
        <v>0</v>
      </c>
      <c r="AB220" s="72">
        <f t="shared" si="174"/>
        <v>0</v>
      </c>
      <c r="AC220" s="72">
        <f t="shared" si="174"/>
        <v>0</v>
      </c>
      <c r="AD220" s="72">
        <f t="shared" si="174"/>
        <v>0</v>
      </c>
      <c r="AE220" s="72">
        <f t="shared" si="174"/>
        <v>0</v>
      </c>
    </row>
    <row r="221" spans="1:31" s="80" customFormat="1" ht="24.75" customHeight="1">
      <c r="A221" s="10"/>
      <c r="B221" s="7"/>
      <c r="C221" s="19"/>
      <c r="D221" s="19"/>
      <c r="E221" s="19"/>
      <c r="F221" s="19"/>
      <c r="G221" s="53" t="s">
        <v>267</v>
      </c>
      <c r="H221" s="142"/>
      <c r="I221" s="142">
        <v>378425</v>
      </c>
      <c r="J221" s="142"/>
      <c r="K221" s="142">
        <f t="shared" si="172"/>
        <v>378425</v>
      </c>
      <c r="L221" s="142"/>
      <c r="M221" s="142"/>
      <c r="N221" s="142">
        <f t="shared" si="158"/>
        <v>378425</v>
      </c>
      <c r="O221" s="142"/>
      <c r="P221" s="142"/>
      <c r="Q221" s="142">
        <f t="shared" si="131"/>
        <v>378425</v>
      </c>
      <c r="R221" s="142"/>
      <c r="S221" s="142"/>
      <c r="T221" s="142">
        <f t="shared" si="152"/>
        <v>378425</v>
      </c>
      <c r="U221" s="142"/>
      <c r="V221" s="142"/>
      <c r="W221" s="142">
        <f t="shared" si="153"/>
        <v>378425</v>
      </c>
      <c r="X221" s="142"/>
      <c r="Y221" s="142"/>
      <c r="Z221" s="142"/>
      <c r="AA221" s="142"/>
      <c r="AB221" s="149"/>
      <c r="AC221" s="149"/>
      <c r="AD221" s="149"/>
      <c r="AE221" s="142"/>
    </row>
    <row r="222" spans="1:31" s="80" customFormat="1" ht="24.75" customHeight="1">
      <c r="A222" s="10"/>
      <c r="B222" s="7"/>
      <c r="C222" s="19"/>
      <c r="D222" s="19"/>
      <c r="E222" s="19"/>
      <c r="F222" s="19"/>
      <c r="G222" s="53" t="s">
        <v>340</v>
      </c>
      <c r="H222" s="142"/>
      <c r="I222" s="142">
        <v>150000</v>
      </c>
      <c r="J222" s="142"/>
      <c r="K222" s="142">
        <f t="shared" si="172"/>
        <v>150000</v>
      </c>
      <c r="L222" s="142">
        <v>100000</v>
      </c>
      <c r="M222" s="142"/>
      <c r="N222" s="142">
        <f t="shared" si="158"/>
        <v>250000</v>
      </c>
      <c r="O222" s="142"/>
      <c r="P222" s="142"/>
      <c r="Q222" s="142">
        <f t="shared" si="131"/>
        <v>250000</v>
      </c>
      <c r="R222" s="142"/>
      <c r="S222" s="142"/>
      <c r="T222" s="142">
        <f t="shared" si="152"/>
        <v>250000</v>
      </c>
      <c r="U222" s="142"/>
      <c r="V222" s="142"/>
      <c r="W222" s="142">
        <f t="shared" si="153"/>
        <v>250000</v>
      </c>
      <c r="X222" s="142"/>
      <c r="Y222" s="142"/>
      <c r="Z222" s="142"/>
      <c r="AA222" s="142"/>
      <c r="AB222" s="149"/>
      <c r="AC222" s="149"/>
      <c r="AD222" s="149"/>
      <c r="AE222" s="142"/>
    </row>
    <row r="223" spans="1:31" s="84" customFormat="1" ht="15" customHeight="1">
      <c r="A223" s="75"/>
      <c r="B223" s="68"/>
      <c r="C223" s="77"/>
      <c r="D223" s="77"/>
      <c r="E223" s="77"/>
      <c r="F223" s="77"/>
      <c r="G223" s="74" t="s">
        <v>77</v>
      </c>
      <c r="H223" s="72"/>
      <c r="I223" s="72"/>
      <c r="J223" s="72"/>
      <c r="K223" s="72"/>
      <c r="L223" s="72"/>
      <c r="M223" s="72"/>
      <c r="N223" s="72"/>
      <c r="O223" s="72">
        <f t="shared" ref="O223:W223" si="175">O224</f>
        <v>100000</v>
      </c>
      <c r="P223" s="72">
        <f t="shared" si="175"/>
        <v>0</v>
      </c>
      <c r="Q223" s="72">
        <f t="shared" si="175"/>
        <v>100000</v>
      </c>
      <c r="R223" s="72">
        <f t="shared" si="175"/>
        <v>0</v>
      </c>
      <c r="S223" s="72">
        <f t="shared" si="175"/>
        <v>0</v>
      </c>
      <c r="T223" s="72">
        <f t="shared" si="175"/>
        <v>100000</v>
      </c>
      <c r="U223" s="72">
        <f t="shared" si="175"/>
        <v>0</v>
      </c>
      <c r="V223" s="72">
        <f t="shared" si="175"/>
        <v>0</v>
      </c>
      <c r="W223" s="72">
        <f t="shared" si="175"/>
        <v>100000</v>
      </c>
      <c r="X223" s="72"/>
      <c r="Y223" s="72"/>
      <c r="Z223" s="72"/>
      <c r="AA223" s="72"/>
      <c r="AB223" s="72"/>
      <c r="AC223" s="72"/>
      <c r="AD223" s="72"/>
      <c r="AE223" s="72"/>
    </row>
    <row r="224" spans="1:31" s="80" customFormat="1" ht="24.75" customHeight="1">
      <c r="A224" s="10"/>
      <c r="B224" s="7"/>
      <c r="C224" s="19"/>
      <c r="D224" s="19"/>
      <c r="E224" s="19"/>
      <c r="F224" s="19"/>
      <c r="G224" s="53" t="s">
        <v>382</v>
      </c>
      <c r="H224" s="149"/>
      <c r="I224" s="149"/>
      <c r="J224" s="149"/>
      <c r="K224" s="149"/>
      <c r="L224" s="149"/>
      <c r="M224" s="149"/>
      <c r="N224" s="142"/>
      <c r="O224" s="142">
        <v>100000</v>
      </c>
      <c r="P224" s="142"/>
      <c r="Q224" s="142">
        <f t="shared" si="131"/>
        <v>100000</v>
      </c>
      <c r="R224" s="142"/>
      <c r="S224" s="142"/>
      <c r="T224" s="142">
        <f t="shared" si="152"/>
        <v>100000</v>
      </c>
      <c r="U224" s="142"/>
      <c r="V224" s="142"/>
      <c r="W224" s="142">
        <f t="shared" si="153"/>
        <v>100000</v>
      </c>
      <c r="X224" s="142"/>
      <c r="Y224" s="142"/>
      <c r="Z224" s="142"/>
      <c r="AA224" s="142"/>
      <c r="AB224" s="142"/>
      <c r="AC224" s="142"/>
      <c r="AD224" s="142"/>
      <c r="AE224" s="142"/>
    </row>
    <row r="225" spans="1:31" s="84" customFormat="1" ht="15" customHeight="1">
      <c r="A225" s="75"/>
      <c r="B225" s="68"/>
      <c r="C225" s="77"/>
      <c r="D225" s="77"/>
      <c r="E225" s="77"/>
      <c r="F225" s="77"/>
      <c r="G225" s="71" t="s">
        <v>109</v>
      </c>
      <c r="H225" s="72">
        <f>H226</f>
        <v>0</v>
      </c>
      <c r="I225" s="72">
        <f>I226+I227</f>
        <v>598758</v>
      </c>
      <c r="J225" s="72">
        <f t="shared" ref="J225:AE225" si="176">J226+J227</f>
        <v>0</v>
      </c>
      <c r="K225" s="72">
        <f t="shared" si="176"/>
        <v>598758</v>
      </c>
      <c r="L225" s="72">
        <f t="shared" si="176"/>
        <v>0</v>
      </c>
      <c r="M225" s="72">
        <f t="shared" si="176"/>
        <v>0</v>
      </c>
      <c r="N225" s="72">
        <f t="shared" si="176"/>
        <v>598758</v>
      </c>
      <c r="O225" s="72">
        <f t="shared" si="176"/>
        <v>0</v>
      </c>
      <c r="P225" s="72">
        <f t="shared" si="176"/>
        <v>0</v>
      </c>
      <c r="Q225" s="72">
        <f t="shared" si="176"/>
        <v>598758</v>
      </c>
      <c r="R225" s="72">
        <f t="shared" si="176"/>
        <v>0</v>
      </c>
      <c r="S225" s="72">
        <f t="shared" si="176"/>
        <v>0</v>
      </c>
      <c r="T225" s="72">
        <f t="shared" si="176"/>
        <v>598758</v>
      </c>
      <c r="U225" s="72">
        <f t="shared" si="176"/>
        <v>0</v>
      </c>
      <c r="V225" s="72">
        <f t="shared" si="176"/>
        <v>0</v>
      </c>
      <c r="W225" s="72">
        <f t="shared" si="176"/>
        <v>598758</v>
      </c>
      <c r="X225" s="72">
        <f t="shared" si="176"/>
        <v>0</v>
      </c>
      <c r="Y225" s="72">
        <f t="shared" si="176"/>
        <v>0</v>
      </c>
      <c r="Z225" s="72">
        <f t="shared" si="176"/>
        <v>0</v>
      </c>
      <c r="AA225" s="72">
        <f t="shared" si="176"/>
        <v>0</v>
      </c>
      <c r="AB225" s="72">
        <f t="shared" si="176"/>
        <v>0</v>
      </c>
      <c r="AC225" s="72">
        <f t="shared" si="176"/>
        <v>0</v>
      </c>
      <c r="AD225" s="72">
        <f t="shared" si="176"/>
        <v>0</v>
      </c>
      <c r="AE225" s="72">
        <f t="shared" si="176"/>
        <v>0</v>
      </c>
    </row>
    <row r="226" spans="1:31" s="80" customFormat="1" ht="30" customHeight="1">
      <c r="A226" s="10"/>
      <c r="B226" s="7"/>
      <c r="C226" s="19"/>
      <c r="D226" s="19"/>
      <c r="E226" s="19"/>
      <c r="F226" s="19"/>
      <c r="G226" s="53" t="s">
        <v>278</v>
      </c>
      <c r="H226" s="142"/>
      <c r="I226" s="142">
        <v>117217</v>
      </c>
      <c r="J226" s="142"/>
      <c r="K226" s="142">
        <f t="shared" si="172"/>
        <v>117217</v>
      </c>
      <c r="L226" s="142"/>
      <c r="M226" s="142"/>
      <c r="N226" s="142">
        <f t="shared" si="158"/>
        <v>117217</v>
      </c>
      <c r="O226" s="142"/>
      <c r="P226" s="142"/>
      <c r="Q226" s="142">
        <f t="shared" ref="Q226:Q248" si="177">N226+O226-P226</f>
        <v>117217</v>
      </c>
      <c r="R226" s="142"/>
      <c r="S226" s="142"/>
      <c r="T226" s="142">
        <f t="shared" si="152"/>
        <v>117217</v>
      </c>
      <c r="U226" s="142"/>
      <c r="V226" s="142"/>
      <c r="W226" s="142">
        <f t="shared" si="153"/>
        <v>117217</v>
      </c>
      <c r="X226" s="142"/>
      <c r="Y226" s="142"/>
      <c r="Z226" s="142"/>
      <c r="AA226" s="142"/>
      <c r="AB226" s="149"/>
      <c r="AC226" s="149"/>
      <c r="AD226" s="149"/>
      <c r="AE226" s="142"/>
    </row>
    <row r="227" spans="1:31" s="80" customFormat="1" ht="30" customHeight="1">
      <c r="A227" s="10"/>
      <c r="B227" s="7"/>
      <c r="C227" s="19"/>
      <c r="D227" s="19"/>
      <c r="E227" s="19"/>
      <c r="F227" s="19"/>
      <c r="G227" s="53" t="s">
        <v>279</v>
      </c>
      <c r="H227" s="142"/>
      <c r="I227" s="142">
        <v>481541</v>
      </c>
      <c r="J227" s="142"/>
      <c r="K227" s="142">
        <f t="shared" si="172"/>
        <v>481541</v>
      </c>
      <c r="L227" s="142"/>
      <c r="M227" s="142"/>
      <c r="N227" s="142">
        <f t="shared" si="158"/>
        <v>481541</v>
      </c>
      <c r="O227" s="142"/>
      <c r="P227" s="142"/>
      <c r="Q227" s="142">
        <f t="shared" si="177"/>
        <v>481541</v>
      </c>
      <c r="R227" s="142"/>
      <c r="S227" s="142"/>
      <c r="T227" s="142">
        <f t="shared" si="152"/>
        <v>481541</v>
      </c>
      <c r="U227" s="142"/>
      <c r="V227" s="142"/>
      <c r="W227" s="142">
        <f t="shared" si="153"/>
        <v>481541</v>
      </c>
      <c r="X227" s="142"/>
      <c r="Y227" s="142"/>
      <c r="Z227" s="142"/>
      <c r="AA227" s="142"/>
      <c r="AB227" s="149"/>
      <c r="AC227" s="149"/>
      <c r="AD227" s="149"/>
      <c r="AE227" s="142"/>
    </row>
    <row r="228" spans="1:31" s="84" customFormat="1" ht="15" customHeight="1">
      <c r="A228" s="75"/>
      <c r="B228" s="68"/>
      <c r="C228" s="77"/>
      <c r="D228" s="77"/>
      <c r="E228" s="77"/>
      <c r="F228" s="77"/>
      <c r="G228" s="78" t="s">
        <v>82</v>
      </c>
      <c r="H228" s="72">
        <f>H229</f>
        <v>0</v>
      </c>
      <c r="I228" s="72">
        <f t="shared" ref="I228:W228" si="178">I229</f>
        <v>126722</v>
      </c>
      <c r="J228" s="72">
        <f t="shared" si="178"/>
        <v>0</v>
      </c>
      <c r="K228" s="72">
        <f t="shared" si="178"/>
        <v>126722</v>
      </c>
      <c r="L228" s="72">
        <f t="shared" si="178"/>
        <v>0</v>
      </c>
      <c r="M228" s="72">
        <f t="shared" si="178"/>
        <v>0</v>
      </c>
      <c r="N228" s="72">
        <f t="shared" si="178"/>
        <v>126722</v>
      </c>
      <c r="O228" s="72">
        <f t="shared" si="178"/>
        <v>0</v>
      </c>
      <c r="P228" s="72">
        <f t="shared" si="178"/>
        <v>0</v>
      </c>
      <c r="Q228" s="72">
        <f t="shared" si="178"/>
        <v>126722</v>
      </c>
      <c r="R228" s="72">
        <f t="shared" si="178"/>
        <v>0</v>
      </c>
      <c r="S228" s="72">
        <f t="shared" si="178"/>
        <v>0</v>
      </c>
      <c r="T228" s="72">
        <f t="shared" si="178"/>
        <v>126722</v>
      </c>
      <c r="U228" s="72">
        <f t="shared" si="178"/>
        <v>0</v>
      </c>
      <c r="V228" s="72">
        <f t="shared" si="178"/>
        <v>0</v>
      </c>
      <c r="W228" s="72">
        <f t="shared" si="178"/>
        <v>126722</v>
      </c>
      <c r="X228" s="72"/>
      <c r="Y228" s="72"/>
      <c r="Z228" s="72"/>
      <c r="AA228" s="72"/>
      <c r="AB228" s="72"/>
      <c r="AC228" s="72"/>
      <c r="AD228" s="72"/>
      <c r="AE228" s="72"/>
    </row>
    <row r="229" spans="1:31" s="80" customFormat="1" ht="30" customHeight="1">
      <c r="A229" s="10"/>
      <c r="B229" s="7"/>
      <c r="C229" s="19"/>
      <c r="D229" s="19"/>
      <c r="E229" s="19"/>
      <c r="F229" s="19"/>
      <c r="G229" s="140" t="s">
        <v>280</v>
      </c>
      <c r="H229" s="142"/>
      <c r="I229" s="142">
        <v>126722</v>
      </c>
      <c r="J229" s="142"/>
      <c r="K229" s="142">
        <f t="shared" si="172"/>
        <v>126722</v>
      </c>
      <c r="L229" s="142"/>
      <c r="M229" s="142"/>
      <c r="N229" s="142">
        <f t="shared" si="158"/>
        <v>126722</v>
      </c>
      <c r="O229" s="142"/>
      <c r="P229" s="142"/>
      <c r="Q229" s="142">
        <f t="shared" si="177"/>
        <v>126722</v>
      </c>
      <c r="R229" s="142"/>
      <c r="S229" s="142"/>
      <c r="T229" s="142">
        <f t="shared" si="152"/>
        <v>126722</v>
      </c>
      <c r="U229" s="142"/>
      <c r="V229" s="142"/>
      <c r="W229" s="142">
        <f t="shared" si="153"/>
        <v>126722</v>
      </c>
      <c r="X229" s="142"/>
      <c r="Y229" s="142"/>
      <c r="Z229" s="142"/>
      <c r="AA229" s="142"/>
      <c r="AB229" s="149"/>
      <c r="AC229" s="149"/>
      <c r="AD229" s="149"/>
      <c r="AE229" s="142"/>
    </row>
    <row r="230" spans="1:31" s="84" customFormat="1" ht="15" customHeight="1">
      <c r="A230" s="75"/>
      <c r="B230" s="68"/>
      <c r="C230" s="77"/>
      <c r="D230" s="77"/>
      <c r="E230" s="77"/>
      <c r="F230" s="77"/>
      <c r="G230" s="78" t="s">
        <v>84</v>
      </c>
      <c r="H230" s="72"/>
      <c r="I230" s="72">
        <f t="shared" ref="I230:AE230" si="179">I231</f>
        <v>141153</v>
      </c>
      <c r="J230" s="72">
        <f t="shared" si="179"/>
        <v>0</v>
      </c>
      <c r="K230" s="72">
        <f t="shared" si="179"/>
        <v>141153</v>
      </c>
      <c r="L230" s="72">
        <f t="shared" si="179"/>
        <v>0</v>
      </c>
      <c r="M230" s="72">
        <f t="shared" si="179"/>
        <v>0</v>
      </c>
      <c r="N230" s="72">
        <f t="shared" si="179"/>
        <v>141153</v>
      </c>
      <c r="O230" s="72">
        <f t="shared" si="179"/>
        <v>0</v>
      </c>
      <c r="P230" s="72">
        <f t="shared" si="179"/>
        <v>0</v>
      </c>
      <c r="Q230" s="72">
        <f t="shared" si="179"/>
        <v>141153</v>
      </c>
      <c r="R230" s="72">
        <f t="shared" si="179"/>
        <v>0</v>
      </c>
      <c r="S230" s="72">
        <f t="shared" si="179"/>
        <v>0</v>
      </c>
      <c r="T230" s="72">
        <f t="shared" si="179"/>
        <v>141153</v>
      </c>
      <c r="U230" s="72">
        <f t="shared" si="179"/>
        <v>0</v>
      </c>
      <c r="V230" s="72">
        <f t="shared" si="179"/>
        <v>0</v>
      </c>
      <c r="W230" s="72">
        <f t="shared" si="179"/>
        <v>141153</v>
      </c>
      <c r="X230" s="72">
        <f t="shared" si="179"/>
        <v>0</v>
      </c>
      <c r="Y230" s="72">
        <f t="shared" si="179"/>
        <v>0</v>
      </c>
      <c r="Z230" s="72">
        <f t="shared" si="179"/>
        <v>0</v>
      </c>
      <c r="AA230" s="72">
        <f t="shared" si="179"/>
        <v>0</v>
      </c>
      <c r="AB230" s="72">
        <f t="shared" si="179"/>
        <v>0</v>
      </c>
      <c r="AC230" s="72">
        <f t="shared" si="179"/>
        <v>0</v>
      </c>
      <c r="AD230" s="72">
        <f t="shared" si="179"/>
        <v>0</v>
      </c>
      <c r="AE230" s="72">
        <f t="shared" si="179"/>
        <v>0</v>
      </c>
    </row>
    <row r="231" spans="1:31" s="80" customFormat="1" ht="24" customHeight="1">
      <c r="A231" s="10"/>
      <c r="B231" s="7"/>
      <c r="C231" s="19"/>
      <c r="D231" s="19"/>
      <c r="E231" s="19"/>
      <c r="F231" s="19"/>
      <c r="G231" s="143" t="s">
        <v>268</v>
      </c>
      <c r="H231" s="142"/>
      <c r="I231" s="142">
        <v>141153</v>
      </c>
      <c r="J231" s="142"/>
      <c r="K231" s="142">
        <f t="shared" si="172"/>
        <v>141153</v>
      </c>
      <c r="L231" s="142"/>
      <c r="M231" s="142"/>
      <c r="N231" s="142">
        <f t="shared" si="158"/>
        <v>141153</v>
      </c>
      <c r="O231" s="142"/>
      <c r="P231" s="142"/>
      <c r="Q231" s="142">
        <f t="shared" si="177"/>
        <v>141153</v>
      </c>
      <c r="R231" s="142"/>
      <c r="S231" s="142"/>
      <c r="T231" s="142">
        <f t="shared" si="152"/>
        <v>141153</v>
      </c>
      <c r="U231" s="142"/>
      <c r="V231" s="142"/>
      <c r="W231" s="142">
        <f t="shared" si="153"/>
        <v>141153</v>
      </c>
      <c r="X231" s="142"/>
      <c r="Y231" s="142"/>
      <c r="Z231" s="142"/>
      <c r="AA231" s="142"/>
      <c r="AB231" s="149"/>
      <c r="AC231" s="149"/>
      <c r="AD231" s="149"/>
      <c r="AE231" s="142"/>
    </row>
    <row r="232" spans="1:31" s="84" customFormat="1" ht="15" customHeight="1">
      <c r="A232" s="75"/>
      <c r="B232" s="68"/>
      <c r="C232" s="77"/>
      <c r="D232" s="77"/>
      <c r="E232" s="77"/>
      <c r="F232" s="77"/>
      <c r="G232" s="71" t="s">
        <v>78</v>
      </c>
      <c r="H232" s="72">
        <f>H233</f>
        <v>0</v>
      </c>
      <c r="I232" s="72">
        <f t="shared" ref="I232:W232" si="180">I233</f>
        <v>1079875</v>
      </c>
      <c r="J232" s="72">
        <f t="shared" si="180"/>
        <v>0</v>
      </c>
      <c r="K232" s="72">
        <f t="shared" si="180"/>
        <v>1079875</v>
      </c>
      <c r="L232" s="72">
        <f t="shared" si="180"/>
        <v>0</v>
      </c>
      <c r="M232" s="72">
        <f t="shared" si="180"/>
        <v>0</v>
      </c>
      <c r="N232" s="72">
        <f t="shared" si="180"/>
        <v>1079875</v>
      </c>
      <c r="O232" s="72">
        <f t="shared" si="180"/>
        <v>0</v>
      </c>
      <c r="P232" s="72">
        <f t="shared" si="180"/>
        <v>0</v>
      </c>
      <c r="Q232" s="72">
        <f t="shared" si="180"/>
        <v>1079875</v>
      </c>
      <c r="R232" s="72">
        <f t="shared" si="180"/>
        <v>0</v>
      </c>
      <c r="S232" s="72">
        <f t="shared" si="180"/>
        <v>0</v>
      </c>
      <c r="T232" s="72">
        <f t="shared" si="180"/>
        <v>1079875</v>
      </c>
      <c r="U232" s="72">
        <f t="shared" si="180"/>
        <v>0</v>
      </c>
      <c r="V232" s="72">
        <f t="shared" si="180"/>
        <v>0</v>
      </c>
      <c r="W232" s="72">
        <f t="shared" si="180"/>
        <v>1079875</v>
      </c>
      <c r="X232" s="72"/>
      <c r="Y232" s="72"/>
      <c r="Z232" s="72"/>
      <c r="AA232" s="72"/>
      <c r="AB232" s="72"/>
      <c r="AC232" s="72"/>
      <c r="AD232" s="72"/>
      <c r="AE232" s="72"/>
    </row>
    <row r="233" spans="1:31" s="80" customFormat="1" ht="30" customHeight="1">
      <c r="A233" s="10"/>
      <c r="B233" s="7"/>
      <c r="C233" s="19"/>
      <c r="D233" s="19"/>
      <c r="E233" s="19"/>
      <c r="F233" s="19"/>
      <c r="G233" s="53" t="s">
        <v>312</v>
      </c>
      <c r="H233" s="142"/>
      <c r="I233" s="142">
        <v>1079875</v>
      </c>
      <c r="J233" s="142"/>
      <c r="K233" s="142">
        <f t="shared" si="172"/>
        <v>1079875</v>
      </c>
      <c r="L233" s="142"/>
      <c r="M233" s="142"/>
      <c r="N233" s="142">
        <f t="shared" si="158"/>
        <v>1079875</v>
      </c>
      <c r="O233" s="142"/>
      <c r="P233" s="142"/>
      <c r="Q233" s="142">
        <f t="shared" si="177"/>
        <v>1079875</v>
      </c>
      <c r="R233" s="142"/>
      <c r="S233" s="142"/>
      <c r="T233" s="142">
        <f t="shared" si="152"/>
        <v>1079875</v>
      </c>
      <c r="U233" s="142"/>
      <c r="V233" s="142"/>
      <c r="W233" s="142">
        <f t="shared" si="153"/>
        <v>1079875</v>
      </c>
      <c r="X233" s="142"/>
      <c r="Y233" s="142"/>
      <c r="Z233" s="142"/>
      <c r="AA233" s="142"/>
      <c r="AB233" s="149"/>
      <c r="AC233" s="149"/>
      <c r="AD233" s="149"/>
      <c r="AE233" s="142"/>
    </row>
    <row r="234" spans="1:31" s="94" customFormat="1" ht="18.75" customHeight="1">
      <c r="A234" s="185"/>
      <c r="B234" s="41"/>
      <c r="C234" s="43"/>
      <c r="D234" s="41"/>
      <c r="E234" s="43"/>
      <c r="F234" s="43"/>
      <c r="G234" s="63" t="s">
        <v>383</v>
      </c>
      <c r="H234" s="57"/>
      <c r="I234" s="57"/>
      <c r="J234" s="57"/>
      <c r="K234" s="57"/>
      <c r="L234" s="57"/>
      <c r="M234" s="57"/>
      <c r="N234" s="57">
        <f>N235</f>
        <v>0</v>
      </c>
      <c r="O234" s="57">
        <f t="shared" ref="O234:W235" si="181">O235</f>
        <v>107720</v>
      </c>
      <c r="P234" s="57">
        <f t="shared" si="181"/>
        <v>0</v>
      </c>
      <c r="Q234" s="57">
        <f t="shared" si="181"/>
        <v>107720</v>
      </c>
      <c r="R234" s="57">
        <f t="shared" si="181"/>
        <v>0</v>
      </c>
      <c r="S234" s="57">
        <f t="shared" si="181"/>
        <v>0</v>
      </c>
      <c r="T234" s="57">
        <f t="shared" si="181"/>
        <v>107720</v>
      </c>
      <c r="U234" s="57">
        <f t="shared" si="181"/>
        <v>0</v>
      </c>
      <c r="V234" s="57">
        <f t="shared" si="181"/>
        <v>0</v>
      </c>
      <c r="W234" s="57">
        <f t="shared" si="181"/>
        <v>107720</v>
      </c>
      <c r="X234" s="57"/>
      <c r="Y234" s="57"/>
      <c r="Z234" s="57"/>
      <c r="AA234" s="57"/>
      <c r="AB234" s="57"/>
      <c r="AC234" s="57"/>
      <c r="AD234" s="57"/>
      <c r="AE234" s="57"/>
    </row>
    <row r="235" spans="1:31" s="84" customFormat="1" ht="15" customHeight="1">
      <c r="A235" s="75"/>
      <c r="B235" s="68"/>
      <c r="C235" s="77"/>
      <c r="D235" s="77"/>
      <c r="E235" s="77"/>
      <c r="F235" s="77"/>
      <c r="G235" s="76" t="s">
        <v>66</v>
      </c>
      <c r="H235" s="72"/>
      <c r="I235" s="72"/>
      <c r="J235" s="72"/>
      <c r="K235" s="72"/>
      <c r="L235" s="72"/>
      <c r="M235" s="72"/>
      <c r="N235" s="72">
        <f>N236</f>
        <v>0</v>
      </c>
      <c r="O235" s="72">
        <f t="shared" si="181"/>
        <v>107720</v>
      </c>
      <c r="P235" s="72">
        <f t="shared" si="181"/>
        <v>0</v>
      </c>
      <c r="Q235" s="72">
        <f t="shared" si="181"/>
        <v>107720</v>
      </c>
      <c r="R235" s="72">
        <f t="shared" si="181"/>
        <v>0</v>
      </c>
      <c r="S235" s="72">
        <f t="shared" si="181"/>
        <v>0</v>
      </c>
      <c r="T235" s="72">
        <f t="shared" si="181"/>
        <v>107720</v>
      </c>
      <c r="U235" s="72">
        <f t="shared" si="181"/>
        <v>0</v>
      </c>
      <c r="V235" s="72">
        <f t="shared" si="181"/>
        <v>0</v>
      </c>
      <c r="W235" s="72">
        <f t="shared" si="181"/>
        <v>107720</v>
      </c>
      <c r="X235" s="72"/>
      <c r="Y235" s="72"/>
      <c r="Z235" s="72"/>
      <c r="AA235" s="72"/>
      <c r="AB235" s="72"/>
      <c r="AC235" s="72"/>
      <c r="AD235" s="72"/>
      <c r="AE235" s="72"/>
    </row>
    <row r="236" spans="1:31" s="80" customFormat="1" ht="24.75" customHeight="1">
      <c r="A236" s="10"/>
      <c r="B236" s="7"/>
      <c r="C236" s="19"/>
      <c r="D236" s="19"/>
      <c r="E236" s="19"/>
      <c r="F236" s="19"/>
      <c r="G236" s="53" t="s">
        <v>384</v>
      </c>
      <c r="H236" s="149"/>
      <c r="I236" s="149"/>
      <c r="J236" s="149"/>
      <c r="K236" s="149"/>
      <c r="L236" s="149"/>
      <c r="M236" s="149"/>
      <c r="N236" s="142"/>
      <c r="O236" s="142">
        <v>107720</v>
      </c>
      <c r="P236" s="142"/>
      <c r="Q236" s="142">
        <f t="shared" si="177"/>
        <v>107720</v>
      </c>
      <c r="R236" s="142"/>
      <c r="S236" s="142"/>
      <c r="T236" s="142">
        <f t="shared" si="152"/>
        <v>107720</v>
      </c>
      <c r="U236" s="142"/>
      <c r="V236" s="142"/>
      <c r="W236" s="142">
        <f t="shared" si="153"/>
        <v>107720</v>
      </c>
      <c r="X236" s="142"/>
      <c r="Y236" s="142"/>
      <c r="Z236" s="142"/>
      <c r="AA236" s="142"/>
      <c r="AB236" s="52"/>
      <c r="AC236" s="52"/>
      <c r="AD236" s="52"/>
      <c r="AE236" s="142"/>
    </row>
    <row r="237" spans="1:31" s="113" customFormat="1" ht="19.5" customHeight="1">
      <c r="A237" s="181"/>
      <c r="B237" s="101"/>
      <c r="C237" s="102"/>
      <c r="D237" s="102"/>
      <c r="E237" s="102"/>
      <c r="F237" s="102"/>
      <c r="G237" s="104" t="s">
        <v>64</v>
      </c>
      <c r="H237" s="95"/>
      <c r="I237" s="95"/>
      <c r="J237" s="95"/>
      <c r="K237" s="95">
        <f t="shared" si="172"/>
        <v>0</v>
      </c>
      <c r="L237" s="95"/>
      <c r="M237" s="95"/>
      <c r="N237" s="142">
        <f t="shared" si="158"/>
        <v>0</v>
      </c>
      <c r="O237" s="142"/>
      <c r="P237" s="142"/>
      <c r="Q237" s="142">
        <f t="shared" si="177"/>
        <v>0</v>
      </c>
      <c r="R237" s="142"/>
      <c r="S237" s="142"/>
      <c r="T237" s="142">
        <f t="shared" si="152"/>
        <v>0</v>
      </c>
      <c r="U237" s="142"/>
      <c r="V237" s="142"/>
      <c r="W237" s="142">
        <f t="shared" si="153"/>
        <v>0</v>
      </c>
      <c r="X237" s="95"/>
      <c r="Y237" s="105">
        <v>24457997</v>
      </c>
      <c r="Z237" s="95"/>
      <c r="AA237" s="105">
        <f>X237+Y237-Z237</f>
        <v>24457997</v>
      </c>
      <c r="AB237" s="105"/>
      <c r="AC237" s="105">
        <v>15000000</v>
      </c>
      <c r="AD237" s="105"/>
      <c r="AE237" s="105">
        <f>AB237+AC237-AD237</f>
        <v>15000000</v>
      </c>
    </row>
    <row r="238" spans="1:31" s="131" customFormat="1" ht="25.5" customHeight="1">
      <c r="A238" s="127" t="s">
        <v>54</v>
      </c>
      <c r="B238" s="127"/>
      <c r="C238" s="128"/>
      <c r="D238" s="127"/>
      <c r="E238" s="128"/>
      <c r="F238" s="128"/>
      <c r="G238" s="129" t="s">
        <v>64</v>
      </c>
      <c r="H238" s="130"/>
      <c r="I238" s="130" t="e">
        <f>+I239+#REF!+I249</f>
        <v>#REF!</v>
      </c>
      <c r="J238" s="130" t="e">
        <f>+J239+#REF!+J249</f>
        <v>#REF!</v>
      </c>
      <c r="K238" s="130" t="e">
        <f>+K239+#REF!+K249</f>
        <v>#REF!</v>
      </c>
      <c r="L238" s="130" t="e">
        <f>+L239+#REF!+L249</f>
        <v>#REF!</v>
      </c>
      <c r="M238" s="130" t="e">
        <f>+M239+#REF!+M249</f>
        <v>#REF!</v>
      </c>
      <c r="N238" s="130" t="e">
        <f>+N239+#REF!+N249</f>
        <v>#REF!</v>
      </c>
      <c r="O238" s="130" t="e">
        <f>+O239+#REF!+O249</f>
        <v>#REF!</v>
      </c>
      <c r="P238" s="130" t="e">
        <f>+P239+#REF!+P249</f>
        <v>#REF!</v>
      </c>
      <c r="Q238" s="130" t="e">
        <f>+Q239+#REF!+Q249</f>
        <v>#REF!</v>
      </c>
      <c r="R238" s="130" t="e">
        <f>+R239+#REF!+R249</f>
        <v>#REF!</v>
      </c>
      <c r="S238" s="130" t="e">
        <f>+S239+#REF!+S249</f>
        <v>#REF!</v>
      </c>
      <c r="T238" s="130">
        <f>+T239+T249</f>
        <v>12998855</v>
      </c>
      <c r="U238" s="130">
        <f t="shared" ref="U238:AE238" si="182">+U239+U249</f>
        <v>0</v>
      </c>
      <c r="V238" s="130">
        <f t="shared" si="182"/>
        <v>500000</v>
      </c>
      <c r="W238" s="130">
        <f t="shared" si="182"/>
        <v>12498855</v>
      </c>
      <c r="X238" s="130">
        <f t="shared" si="182"/>
        <v>0</v>
      </c>
      <c r="Y238" s="130">
        <f t="shared" si="182"/>
        <v>4000000</v>
      </c>
      <c r="Z238" s="130">
        <f t="shared" si="182"/>
        <v>0</v>
      </c>
      <c r="AA238" s="130">
        <f t="shared" si="182"/>
        <v>4000000</v>
      </c>
      <c r="AB238" s="130">
        <f t="shared" si="182"/>
        <v>0</v>
      </c>
      <c r="AC238" s="130">
        <f t="shared" si="182"/>
        <v>9160402</v>
      </c>
      <c r="AD238" s="130">
        <f t="shared" si="182"/>
        <v>0</v>
      </c>
      <c r="AE238" s="130">
        <f t="shared" si="182"/>
        <v>9160402</v>
      </c>
    </row>
    <row r="239" spans="1:31" s="116" customFormat="1" ht="21" customHeight="1">
      <c r="A239" s="5"/>
      <c r="B239" s="23" t="s">
        <v>6</v>
      </c>
      <c r="C239" s="159"/>
      <c r="D239" s="23"/>
      <c r="E239" s="46"/>
      <c r="F239" s="46"/>
      <c r="G239" s="30" t="s">
        <v>122</v>
      </c>
      <c r="H239" s="54"/>
      <c r="I239" s="54">
        <f>+I240</f>
        <v>2684653</v>
      </c>
      <c r="J239" s="54">
        <f>+J240</f>
        <v>0</v>
      </c>
      <c r="K239" s="54">
        <f>+K240</f>
        <v>2684653</v>
      </c>
      <c r="L239" s="54">
        <f t="shared" ref="L239:AE239" si="183">+L240</f>
        <v>0</v>
      </c>
      <c r="M239" s="54">
        <f t="shared" si="183"/>
        <v>0</v>
      </c>
      <c r="N239" s="54">
        <f t="shared" si="183"/>
        <v>2684653</v>
      </c>
      <c r="O239" s="54">
        <f t="shared" si="183"/>
        <v>7000000</v>
      </c>
      <c r="P239" s="54">
        <f t="shared" si="183"/>
        <v>0</v>
      </c>
      <c r="Q239" s="54">
        <f t="shared" si="183"/>
        <v>9684653</v>
      </c>
      <c r="R239" s="54">
        <f t="shared" si="183"/>
        <v>0</v>
      </c>
      <c r="S239" s="54">
        <f t="shared" si="183"/>
        <v>1050000</v>
      </c>
      <c r="T239" s="54">
        <f t="shared" si="183"/>
        <v>8634653</v>
      </c>
      <c r="U239" s="54">
        <f t="shared" si="183"/>
        <v>0</v>
      </c>
      <c r="V239" s="54">
        <f t="shared" si="183"/>
        <v>500000</v>
      </c>
      <c r="W239" s="54">
        <f t="shared" si="183"/>
        <v>8134653</v>
      </c>
      <c r="X239" s="54">
        <f t="shared" si="183"/>
        <v>0</v>
      </c>
      <c r="Y239" s="54">
        <f t="shared" si="183"/>
        <v>3000000</v>
      </c>
      <c r="Z239" s="54">
        <f t="shared" si="183"/>
        <v>0</v>
      </c>
      <c r="AA239" s="54">
        <f t="shared" si="183"/>
        <v>3000000</v>
      </c>
      <c r="AB239" s="54">
        <f t="shared" si="183"/>
        <v>0</v>
      </c>
      <c r="AC239" s="54">
        <f t="shared" si="183"/>
        <v>3000000</v>
      </c>
      <c r="AD239" s="54">
        <f t="shared" si="183"/>
        <v>0</v>
      </c>
      <c r="AE239" s="54">
        <f t="shared" si="183"/>
        <v>3000000</v>
      </c>
    </row>
    <row r="240" spans="1:31" s="116" customFormat="1" ht="21" customHeight="1">
      <c r="A240" s="5"/>
      <c r="B240" s="23"/>
      <c r="C240" s="161" t="s">
        <v>10</v>
      </c>
      <c r="D240" s="23"/>
      <c r="E240" s="85"/>
      <c r="F240" s="85"/>
      <c r="G240" s="92" t="s">
        <v>61</v>
      </c>
      <c r="H240" s="54"/>
      <c r="I240" s="54">
        <f>I241</f>
        <v>2684653</v>
      </c>
      <c r="J240" s="54">
        <f>J241</f>
        <v>0</v>
      </c>
      <c r="K240" s="54">
        <f>K241</f>
        <v>2684653</v>
      </c>
      <c r="L240" s="54">
        <f t="shared" ref="L240:AE242" si="184">L241</f>
        <v>0</v>
      </c>
      <c r="M240" s="54">
        <f t="shared" si="184"/>
        <v>0</v>
      </c>
      <c r="N240" s="54">
        <f t="shared" si="184"/>
        <v>2684653</v>
      </c>
      <c r="O240" s="54">
        <f t="shared" si="184"/>
        <v>7000000</v>
      </c>
      <c r="P240" s="54">
        <f t="shared" si="184"/>
        <v>0</v>
      </c>
      <c r="Q240" s="54">
        <f t="shared" si="184"/>
        <v>9684653</v>
      </c>
      <c r="R240" s="54">
        <f t="shared" si="184"/>
        <v>0</v>
      </c>
      <c r="S240" s="54">
        <f t="shared" si="184"/>
        <v>1050000</v>
      </c>
      <c r="T240" s="54">
        <f t="shared" si="184"/>
        <v>8634653</v>
      </c>
      <c r="U240" s="54">
        <f t="shared" si="184"/>
        <v>0</v>
      </c>
      <c r="V240" s="54">
        <f t="shared" si="184"/>
        <v>500000</v>
      </c>
      <c r="W240" s="54">
        <f t="shared" si="184"/>
        <v>8134653</v>
      </c>
      <c r="X240" s="54">
        <f t="shared" si="184"/>
        <v>0</v>
      </c>
      <c r="Y240" s="54">
        <f t="shared" si="184"/>
        <v>3000000</v>
      </c>
      <c r="Z240" s="54">
        <f t="shared" si="184"/>
        <v>0</v>
      </c>
      <c r="AA240" s="54">
        <f t="shared" si="184"/>
        <v>3000000</v>
      </c>
      <c r="AB240" s="54">
        <f t="shared" si="184"/>
        <v>0</v>
      </c>
      <c r="AC240" s="54">
        <f t="shared" si="184"/>
        <v>3000000</v>
      </c>
      <c r="AD240" s="54">
        <f t="shared" si="184"/>
        <v>0</v>
      </c>
      <c r="AE240" s="54">
        <f t="shared" si="184"/>
        <v>3000000</v>
      </c>
    </row>
    <row r="241" spans="1:31" s="137" customFormat="1" ht="28.5" customHeight="1">
      <c r="A241" s="177"/>
      <c r="B241" s="133"/>
      <c r="C241" s="159"/>
      <c r="D241" s="134" t="s">
        <v>123</v>
      </c>
      <c r="E241" s="134"/>
      <c r="F241" s="134"/>
      <c r="G241" s="26" t="s">
        <v>124</v>
      </c>
      <c r="H241" s="136">
        <f>H242</f>
        <v>0</v>
      </c>
      <c r="I241" s="136">
        <f t="shared" ref="I241:K242" si="185">I242</f>
        <v>2684653</v>
      </c>
      <c r="J241" s="136">
        <f t="shared" si="185"/>
        <v>0</v>
      </c>
      <c r="K241" s="136">
        <f t="shared" si="185"/>
        <v>2684653</v>
      </c>
      <c r="L241" s="136">
        <f t="shared" si="184"/>
        <v>0</v>
      </c>
      <c r="M241" s="136">
        <f t="shared" si="184"/>
        <v>0</v>
      </c>
      <c r="N241" s="136">
        <f t="shared" si="184"/>
        <v>2684653</v>
      </c>
      <c r="O241" s="136">
        <f t="shared" ref="O241:W241" si="186">O242+O246</f>
        <v>7000000</v>
      </c>
      <c r="P241" s="136">
        <f t="shared" si="186"/>
        <v>0</v>
      </c>
      <c r="Q241" s="136">
        <f t="shared" si="186"/>
        <v>9684653</v>
      </c>
      <c r="R241" s="136">
        <f t="shared" si="186"/>
        <v>0</v>
      </c>
      <c r="S241" s="136">
        <f t="shared" si="186"/>
        <v>1050000</v>
      </c>
      <c r="T241" s="136">
        <f t="shared" si="186"/>
        <v>8634653</v>
      </c>
      <c r="U241" s="136">
        <f t="shared" si="186"/>
        <v>0</v>
      </c>
      <c r="V241" s="136">
        <f t="shared" si="186"/>
        <v>500000</v>
      </c>
      <c r="W241" s="136">
        <f t="shared" si="186"/>
        <v>8134653</v>
      </c>
      <c r="X241" s="136">
        <f t="shared" ref="X241:AE241" si="187">X242+X246</f>
        <v>0</v>
      </c>
      <c r="Y241" s="136">
        <f t="shared" si="187"/>
        <v>3000000</v>
      </c>
      <c r="Z241" s="136">
        <f t="shared" si="187"/>
        <v>0</v>
      </c>
      <c r="AA241" s="136">
        <f t="shared" si="187"/>
        <v>3000000</v>
      </c>
      <c r="AB241" s="136">
        <f t="shared" si="187"/>
        <v>0</v>
      </c>
      <c r="AC241" s="136">
        <f t="shared" si="187"/>
        <v>3000000</v>
      </c>
      <c r="AD241" s="136">
        <f t="shared" si="187"/>
        <v>0</v>
      </c>
      <c r="AE241" s="136">
        <f t="shared" si="187"/>
        <v>3000000</v>
      </c>
    </row>
    <row r="242" spans="1:31" s="4" customFormat="1" ht="21" customHeight="1">
      <c r="A242" s="189"/>
      <c r="B242" s="14"/>
      <c r="C242" s="14"/>
      <c r="D242" s="15"/>
      <c r="E242" s="98" t="s">
        <v>28</v>
      </c>
      <c r="F242" s="44"/>
      <c r="G242" s="27" t="s">
        <v>62</v>
      </c>
      <c r="H242" s="55">
        <f>H243</f>
        <v>0</v>
      </c>
      <c r="I242" s="55">
        <f t="shared" si="185"/>
        <v>2684653</v>
      </c>
      <c r="J242" s="55">
        <f t="shared" si="185"/>
        <v>0</v>
      </c>
      <c r="K242" s="55">
        <f t="shared" si="185"/>
        <v>2684653</v>
      </c>
      <c r="L242" s="55">
        <f t="shared" si="184"/>
        <v>0</v>
      </c>
      <c r="M242" s="55">
        <f t="shared" si="184"/>
        <v>0</v>
      </c>
      <c r="N242" s="55">
        <f t="shared" si="184"/>
        <v>2684653</v>
      </c>
      <c r="O242" s="55">
        <f t="shared" si="184"/>
        <v>0</v>
      </c>
      <c r="P242" s="55">
        <f t="shared" si="184"/>
        <v>0</v>
      </c>
      <c r="Q242" s="55">
        <f t="shared" si="184"/>
        <v>2684653</v>
      </c>
      <c r="R242" s="55">
        <f t="shared" si="184"/>
        <v>0</v>
      </c>
      <c r="S242" s="55">
        <f t="shared" si="184"/>
        <v>0</v>
      </c>
      <c r="T242" s="55">
        <f t="shared" si="184"/>
        <v>2684653</v>
      </c>
      <c r="U242" s="55">
        <f t="shared" si="184"/>
        <v>0</v>
      </c>
      <c r="V242" s="55">
        <f t="shared" si="184"/>
        <v>0</v>
      </c>
      <c r="W242" s="55">
        <f t="shared" si="184"/>
        <v>2684653</v>
      </c>
      <c r="X242" s="55">
        <f t="shared" si="184"/>
        <v>0</v>
      </c>
      <c r="Y242" s="55">
        <f t="shared" si="184"/>
        <v>0</v>
      </c>
      <c r="Z242" s="55">
        <f t="shared" si="184"/>
        <v>0</v>
      </c>
      <c r="AA242" s="55">
        <f t="shared" si="184"/>
        <v>0</v>
      </c>
      <c r="AB242" s="55">
        <f t="shared" si="184"/>
        <v>0</v>
      </c>
      <c r="AC242" s="55">
        <f t="shared" si="184"/>
        <v>0</v>
      </c>
      <c r="AD242" s="55">
        <f t="shared" si="184"/>
        <v>0</v>
      </c>
      <c r="AE242" s="55">
        <f t="shared" si="184"/>
        <v>0</v>
      </c>
    </row>
    <row r="243" spans="1:31" s="84" customFormat="1" ht="15" customHeight="1">
      <c r="A243" s="183"/>
      <c r="B243" s="72"/>
      <c r="C243" s="72"/>
      <c r="D243" s="72"/>
      <c r="E243" s="72"/>
      <c r="F243" s="72"/>
      <c r="G243" s="78" t="s">
        <v>285</v>
      </c>
      <c r="H243" s="72">
        <f>SUM(H244:H245)</f>
        <v>0</v>
      </c>
      <c r="I243" s="72">
        <f t="shared" ref="I243:W243" si="188">SUM(I244:I245)</f>
        <v>2684653</v>
      </c>
      <c r="J243" s="72">
        <f t="shared" si="188"/>
        <v>0</v>
      </c>
      <c r="K243" s="72">
        <f t="shared" si="188"/>
        <v>2684653</v>
      </c>
      <c r="L243" s="72">
        <f t="shared" si="188"/>
        <v>0</v>
      </c>
      <c r="M243" s="72">
        <f t="shared" si="188"/>
        <v>0</v>
      </c>
      <c r="N243" s="72">
        <f t="shared" si="188"/>
        <v>2684653</v>
      </c>
      <c r="O243" s="72">
        <f t="shared" si="188"/>
        <v>0</v>
      </c>
      <c r="P243" s="72">
        <f t="shared" si="188"/>
        <v>0</v>
      </c>
      <c r="Q243" s="72">
        <f t="shared" si="188"/>
        <v>2684653</v>
      </c>
      <c r="R243" s="72">
        <f t="shared" si="188"/>
        <v>0</v>
      </c>
      <c r="S243" s="72">
        <f t="shared" si="188"/>
        <v>0</v>
      </c>
      <c r="T243" s="72">
        <f t="shared" si="188"/>
        <v>2684653</v>
      </c>
      <c r="U243" s="72">
        <f t="shared" si="188"/>
        <v>0</v>
      </c>
      <c r="V243" s="72">
        <f t="shared" si="188"/>
        <v>0</v>
      </c>
      <c r="W243" s="72">
        <f t="shared" si="188"/>
        <v>2684653</v>
      </c>
      <c r="X243" s="72">
        <f t="shared" ref="X243:AE243" si="189">SUM(X244:X245)</f>
        <v>0</v>
      </c>
      <c r="Y243" s="72">
        <f t="shared" si="189"/>
        <v>0</v>
      </c>
      <c r="Z243" s="72">
        <f t="shared" si="189"/>
        <v>0</v>
      </c>
      <c r="AA243" s="72">
        <f t="shared" si="189"/>
        <v>0</v>
      </c>
      <c r="AB243" s="72">
        <f t="shared" si="189"/>
        <v>0</v>
      </c>
      <c r="AC243" s="72">
        <f t="shared" si="189"/>
        <v>0</v>
      </c>
      <c r="AD243" s="72">
        <f t="shared" si="189"/>
        <v>0</v>
      </c>
      <c r="AE243" s="72">
        <f t="shared" si="189"/>
        <v>0</v>
      </c>
    </row>
    <row r="244" spans="1:31" s="116" customFormat="1">
      <c r="A244" s="5"/>
      <c r="B244" s="142"/>
      <c r="C244" s="20"/>
      <c r="D244" s="142"/>
      <c r="E244" s="142"/>
      <c r="F244" s="142"/>
      <c r="G244" s="53" t="s">
        <v>240</v>
      </c>
      <c r="H244" s="142"/>
      <c r="I244" s="142">
        <v>121753</v>
      </c>
      <c r="J244" s="142"/>
      <c r="K244" s="142">
        <f t="shared" ref="K244:K245" si="190">H244+I244-J244</f>
        <v>121753</v>
      </c>
      <c r="L244" s="142"/>
      <c r="M244" s="142"/>
      <c r="N244" s="142">
        <f t="shared" ref="N244:N263" si="191">K244+L244-M244</f>
        <v>121753</v>
      </c>
      <c r="O244" s="142"/>
      <c r="P244" s="142"/>
      <c r="Q244" s="142">
        <f t="shared" si="177"/>
        <v>121753</v>
      </c>
      <c r="R244" s="142"/>
      <c r="S244" s="142"/>
      <c r="T244" s="142">
        <f t="shared" ref="T244:T263" si="192">Q244+R244-S244</f>
        <v>121753</v>
      </c>
      <c r="U244" s="142"/>
      <c r="V244" s="142"/>
      <c r="W244" s="142">
        <f t="shared" ref="W244:W263" si="193">+T244+U244-V244</f>
        <v>121753</v>
      </c>
      <c r="X244" s="54"/>
      <c r="Y244" s="54"/>
      <c r="Z244" s="54"/>
      <c r="AA244" s="54"/>
      <c r="AB244" s="193"/>
      <c r="AC244" s="193"/>
      <c r="AD244" s="193"/>
      <c r="AE244" s="54"/>
    </row>
    <row r="245" spans="1:31" s="116" customFormat="1" ht="25.5">
      <c r="A245" s="5"/>
      <c r="B245" s="142"/>
      <c r="C245" s="20"/>
      <c r="D245" s="142"/>
      <c r="E245" s="142"/>
      <c r="F245" s="142"/>
      <c r="G245" s="53" t="s">
        <v>241</v>
      </c>
      <c r="H245" s="142"/>
      <c r="I245" s="142">
        <v>2562900</v>
      </c>
      <c r="J245" s="142"/>
      <c r="K245" s="142">
        <f t="shared" si="190"/>
        <v>2562900</v>
      </c>
      <c r="L245" s="142"/>
      <c r="M245" s="142"/>
      <c r="N245" s="142">
        <f t="shared" si="191"/>
        <v>2562900</v>
      </c>
      <c r="O245" s="142"/>
      <c r="P245" s="142"/>
      <c r="Q245" s="142">
        <f t="shared" si="177"/>
        <v>2562900</v>
      </c>
      <c r="R245" s="142"/>
      <c r="S245" s="142"/>
      <c r="T245" s="142">
        <f t="shared" si="192"/>
        <v>2562900</v>
      </c>
      <c r="U245" s="142"/>
      <c r="V245" s="142"/>
      <c r="W245" s="142">
        <f t="shared" si="193"/>
        <v>2562900</v>
      </c>
      <c r="X245" s="54"/>
      <c r="Y245" s="54"/>
      <c r="Z245" s="54"/>
      <c r="AA245" s="54"/>
      <c r="AB245" s="193"/>
      <c r="AC245" s="193"/>
      <c r="AD245" s="193"/>
      <c r="AE245" s="54"/>
    </row>
    <row r="246" spans="1:31" s="4" customFormat="1" ht="21" customHeight="1">
      <c r="A246" s="189"/>
      <c r="B246" s="14"/>
      <c r="C246" s="14"/>
      <c r="D246" s="15"/>
      <c r="E246" s="98" t="s">
        <v>22</v>
      </c>
      <c r="F246" s="44"/>
      <c r="G246" s="27" t="s">
        <v>63</v>
      </c>
      <c r="H246" s="55"/>
      <c r="I246" s="55"/>
      <c r="J246" s="55"/>
      <c r="K246" s="55"/>
      <c r="L246" s="55"/>
      <c r="M246" s="55"/>
      <c r="N246" s="55"/>
      <c r="O246" s="55">
        <f t="shared" ref="O246:W247" si="194">O247</f>
        <v>7000000</v>
      </c>
      <c r="P246" s="55">
        <f t="shared" si="194"/>
        <v>0</v>
      </c>
      <c r="Q246" s="55">
        <f t="shared" si="194"/>
        <v>7000000</v>
      </c>
      <c r="R246" s="55">
        <f t="shared" si="194"/>
        <v>0</v>
      </c>
      <c r="S246" s="55">
        <f t="shared" si="194"/>
        <v>1050000</v>
      </c>
      <c r="T246" s="55">
        <f t="shared" si="194"/>
        <v>5950000</v>
      </c>
      <c r="U246" s="55">
        <f t="shared" si="194"/>
        <v>0</v>
      </c>
      <c r="V246" s="55">
        <f t="shared" si="194"/>
        <v>500000</v>
      </c>
      <c r="W246" s="55">
        <f t="shared" si="194"/>
        <v>5450000</v>
      </c>
      <c r="X246" s="55">
        <f t="shared" ref="X246:AE247" si="195">X247</f>
        <v>0</v>
      </c>
      <c r="Y246" s="55">
        <f t="shared" si="195"/>
        <v>3000000</v>
      </c>
      <c r="Z246" s="55">
        <f t="shared" si="195"/>
        <v>0</v>
      </c>
      <c r="AA246" s="55">
        <f t="shared" si="195"/>
        <v>3000000</v>
      </c>
      <c r="AB246" s="55">
        <f t="shared" si="195"/>
        <v>0</v>
      </c>
      <c r="AC246" s="55">
        <f t="shared" si="195"/>
        <v>3000000</v>
      </c>
      <c r="AD246" s="55">
        <f t="shared" si="195"/>
        <v>0</v>
      </c>
      <c r="AE246" s="55">
        <f t="shared" si="195"/>
        <v>3000000</v>
      </c>
    </row>
    <row r="247" spans="1:31" s="84" customFormat="1" ht="15" customHeight="1">
      <c r="A247" s="183"/>
      <c r="B247" s="72"/>
      <c r="C247" s="72"/>
      <c r="D247" s="72"/>
      <c r="E247" s="72"/>
      <c r="F247" s="72"/>
      <c r="G247" s="78" t="s">
        <v>285</v>
      </c>
      <c r="H247" s="72"/>
      <c r="I247" s="72"/>
      <c r="J247" s="72"/>
      <c r="K247" s="72"/>
      <c r="L247" s="72"/>
      <c r="M247" s="72"/>
      <c r="N247" s="72"/>
      <c r="O247" s="72">
        <f t="shared" si="194"/>
        <v>7000000</v>
      </c>
      <c r="P247" s="72">
        <f t="shared" si="194"/>
        <v>0</v>
      </c>
      <c r="Q247" s="72">
        <f t="shared" si="194"/>
        <v>7000000</v>
      </c>
      <c r="R247" s="72">
        <f t="shared" si="194"/>
        <v>0</v>
      </c>
      <c r="S247" s="72">
        <f t="shared" si="194"/>
        <v>1050000</v>
      </c>
      <c r="T247" s="72">
        <f t="shared" si="194"/>
        <v>5950000</v>
      </c>
      <c r="U247" s="72">
        <f t="shared" si="194"/>
        <v>0</v>
      </c>
      <c r="V247" s="72">
        <f t="shared" si="194"/>
        <v>500000</v>
      </c>
      <c r="W247" s="72">
        <f t="shared" si="194"/>
        <v>5450000</v>
      </c>
      <c r="X247" s="72">
        <f t="shared" si="195"/>
        <v>0</v>
      </c>
      <c r="Y247" s="72">
        <f t="shared" si="195"/>
        <v>3000000</v>
      </c>
      <c r="Z247" s="72">
        <f t="shared" si="195"/>
        <v>0</v>
      </c>
      <c r="AA247" s="72">
        <f t="shared" si="195"/>
        <v>3000000</v>
      </c>
      <c r="AB247" s="72">
        <f t="shared" si="195"/>
        <v>0</v>
      </c>
      <c r="AC247" s="72">
        <f t="shared" si="195"/>
        <v>3000000</v>
      </c>
      <c r="AD247" s="72">
        <f t="shared" si="195"/>
        <v>0</v>
      </c>
      <c r="AE247" s="72">
        <f t="shared" si="195"/>
        <v>3000000</v>
      </c>
    </row>
    <row r="248" spans="1:31" s="116" customFormat="1" ht="27" customHeight="1">
      <c r="A248" s="5"/>
      <c r="B248" s="142"/>
      <c r="C248" s="20"/>
      <c r="D248" s="142"/>
      <c r="E248" s="142"/>
      <c r="F248" s="142"/>
      <c r="G248" s="53" t="s">
        <v>343</v>
      </c>
      <c r="H248" s="149"/>
      <c r="I248" s="149"/>
      <c r="J248" s="149"/>
      <c r="K248" s="149"/>
      <c r="L248" s="149"/>
      <c r="M248" s="149"/>
      <c r="N248" s="142">
        <f t="shared" si="191"/>
        <v>0</v>
      </c>
      <c r="O248" s="142">
        <v>7000000</v>
      </c>
      <c r="P248" s="142"/>
      <c r="Q248" s="142">
        <f t="shared" si="177"/>
        <v>7000000</v>
      </c>
      <c r="R248" s="142"/>
      <c r="S248" s="142">
        <v>1050000</v>
      </c>
      <c r="T248" s="142">
        <f t="shared" si="192"/>
        <v>5950000</v>
      </c>
      <c r="U248" s="142"/>
      <c r="V248" s="142">
        <v>500000</v>
      </c>
      <c r="W248" s="142">
        <f t="shared" si="193"/>
        <v>5450000</v>
      </c>
      <c r="X248" s="54"/>
      <c r="Y248" s="54">
        <v>3000000</v>
      </c>
      <c r="Z248" s="54"/>
      <c r="AA248" s="54">
        <f>X248+Y248-Z248</f>
        <v>3000000</v>
      </c>
      <c r="AB248" s="54"/>
      <c r="AC248" s="54">
        <v>3000000</v>
      </c>
      <c r="AD248" s="54"/>
      <c r="AE248" s="54">
        <f>AB248+AC248-AD248</f>
        <v>3000000</v>
      </c>
    </row>
    <row r="249" spans="1:31" s="116" customFormat="1" ht="21" customHeight="1">
      <c r="A249" s="5"/>
      <c r="B249" s="23" t="s">
        <v>9</v>
      </c>
      <c r="C249" s="23"/>
      <c r="D249" s="23"/>
      <c r="E249" s="46"/>
      <c r="F249" s="46"/>
      <c r="G249" s="92" t="s">
        <v>93</v>
      </c>
      <c r="H249" s="54">
        <f>H250</f>
        <v>0</v>
      </c>
      <c r="I249" s="54">
        <f t="shared" ref="I249:AE252" si="196">I250</f>
        <v>4364202</v>
      </c>
      <c r="J249" s="54">
        <f t="shared" si="196"/>
        <v>0</v>
      </c>
      <c r="K249" s="54">
        <f t="shared" si="196"/>
        <v>4364202</v>
      </c>
      <c r="L249" s="54">
        <f t="shared" si="196"/>
        <v>0</v>
      </c>
      <c r="M249" s="54">
        <f t="shared" si="196"/>
        <v>0</v>
      </c>
      <c r="N249" s="54">
        <f t="shared" si="196"/>
        <v>4364202</v>
      </c>
      <c r="O249" s="54">
        <f t="shared" si="196"/>
        <v>0</v>
      </c>
      <c r="P249" s="54">
        <f t="shared" si="196"/>
        <v>0</v>
      </c>
      <c r="Q249" s="54">
        <f t="shared" si="196"/>
        <v>4364202</v>
      </c>
      <c r="R249" s="54">
        <f t="shared" si="196"/>
        <v>0</v>
      </c>
      <c r="S249" s="54">
        <f t="shared" si="196"/>
        <v>0</v>
      </c>
      <c r="T249" s="54">
        <f t="shared" si="196"/>
        <v>4364202</v>
      </c>
      <c r="U249" s="54">
        <f t="shared" si="196"/>
        <v>0</v>
      </c>
      <c r="V249" s="54">
        <f t="shared" si="196"/>
        <v>0</v>
      </c>
      <c r="W249" s="54">
        <f t="shared" si="196"/>
        <v>4364202</v>
      </c>
      <c r="X249" s="54">
        <f t="shared" si="196"/>
        <v>0</v>
      </c>
      <c r="Y249" s="54">
        <f t="shared" si="196"/>
        <v>1000000</v>
      </c>
      <c r="Z249" s="54">
        <f t="shared" si="196"/>
        <v>0</v>
      </c>
      <c r="AA249" s="54">
        <f t="shared" si="196"/>
        <v>1000000</v>
      </c>
      <c r="AB249" s="54">
        <f t="shared" si="196"/>
        <v>0</v>
      </c>
      <c r="AC249" s="54">
        <f t="shared" si="196"/>
        <v>6160402</v>
      </c>
      <c r="AD249" s="54">
        <f t="shared" si="196"/>
        <v>0</v>
      </c>
      <c r="AE249" s="54">
        <f t="shared" si="196"/>
        <v>6160402</v>
      </c>
    </row>
    <row r="250" spans="1:31" s="116" customFormat="1" ht="21" customHeight="1">
      <c r="A250" s="5"/>
      <c r="B250" s="23"/>
      <c r="C250" s="161" t="s">
        <v>10</v>
      </c>
      <c r="D250" s="23"/>
      <c r="E250" s="85"/>
      <c r="F250" s="85"/>
      <c r="G250" s="92" t="s">
        <v>61</v>
      </c>
      <c r="H250" s="54">
        <f>H251</f>
        <v>0</v>
      </c>
      <c r="I250" s="54">
        <f t="shared" si="196"/>
        <v>4364202</v>
      </c>
      <c r="J250" s="54">
        <f t="shared" si="196"/>
        <v>0</v>
      </c>
      <c r="K250" s="54">
        <f t="shared" si="196"/>
        <v>4364202</v>
      </c>
      <c r="L250" s="54">
        <f t="shared" si="196"/>
        <v>0</v>
      </c>
      <c r="M250" s="54">
        <f t="shared" si="196"/>
        <v>0</v>
      </c>
      <c r="N250" s="54">
        <f t="shared" si="196"/>
        <v>4364202</v>
      </c>
      <c r="O250" s="54">
        <f t="shared" si="196"/>
        <v>0</v>
      </c>
      <c r="P250" s="54">
        <f t="shared" si="196"/>
        <v>0</v>
      </c>
      <c r="Q250" s="54">
        <f t="shared" si="196"/>
        <v>4364202</v>
      </c>
      <c r="R250" s="54">
        <f t="shared" si="196"/>
        <v>0</v>
      </c>
      <c r="S250" s="54">
        <f t="shared" si="196"/>
        <v>0</v>
      </c>
      <c r="T250" s="54">
        <f t="shared" si="196"/>
        <v>4364202</v>
      </c>
      <c r="U250" s="54">
        <f t="shared" si="196"/>
        <v>0</v>
      </c>
      <c r="V250" s="54">
        <f t="shared" si="196"/>
        <v>0</v>
      </c>
      <c r="W250" s="54">
        <f t="shared" si="196"/>
        <v>4364202</v>
      </c>
      <c r="X250" s="54">
        <f t="shared" si="196"/>
        <v>0</v>
      </c>
      <c r="Y250" s="54">
        <f t="shared" si="196"/>
        <v>1000000</v>
      </c>
      <c r="Z250" s="54">
        <f t="shared" si="196"/>
        <v>0</v>
      </c>
      <c r="AA250" s="54">
        <f t="shared" si="196"/>
        <v>1000000</v>
      </c>
      <c r="AB250" s="54">
        <f t="shared" si="196"/>
        <v>0</v>
      </c>
      <c r="AC250" s="54">
        <f t="shared" si="196"/>
        <v>6160402</v>
      </c>
      <c r="AD250" s="54">
        <f t="shared" si="196"/>
        <v>0</v>
      </c>
      <c r="AE250" s="54">
        <f t="shared" si="196"/>
        <v>6160402</v>
      </c>
    </row>
    <row r="251" spans="1:31" s="137" customFormat="1" ht="28.5" customHeight="1">
      <c r="A251" s="177"/>
      <c r="B251" s="133"/>
      <c r="C251" s="160"/>
      <c r="D251" s="134" t="s">
        <v>56</v>
      </c>
      <c r="E251" s="134"/>
      <c r="F251" s="134"/>
      <c r="G251" s="135" t="s">
        <v>137</v>
      </c>
      <c r="H251" s="136">
        <f>H252</f>
        <v>0</v>
      </c>
      <c r="I251" s="136">
        <f t="shared" si="196"/>
        <v>4364202</v>
      </c>
      <c r="J251" s="136">
        <f t="shared" si="196"/>
        <v>0</v>
      </c>
      <c r="K251" s="136">
        <f t="shared" si="196"/>
        <v>4364202</v>
      </c>
      <c r="L251" s="136">
        <f t="shared" si="196"/>
        <v>0</v>
      </c>
      <c r="M251" s="136">
        <f t="shared" si="196"/>
        <v>0</v>
      </c>
      <c r="N251" s="136">
        <f t="shared" si="196"/>
        <v>4364202</v>
      </c>
      <c r="O251" s="136">
        <f t="shared" si="196"/>
        <v>0</v>
      </c>
      <c r="P251" s="136">
        <f t="shared" si="196"/>
        <v>0</v>
      </c>
      <c r="Q251" s="136">
        <f t="shared" si="196"/>
        <v>4364202</v>
      </c>
      <c r="R251" s="136">
        <f t="shared" si="196"/>
        <v>0</v>
      </c>
      <c r="S251" s="136">
        <f t="shared" si="196"/>
        <v>0</v>
      </c>
      <c r="T251" s="136">
        <f t="shared" si="196"/>
        <v>4364202</v>
      </c>
      <c r="U251" s="136">
        <f t="shared" si="196"/>
        <v>0</v>
      </c>
      <c r="V251" s="136">
        <f t="shared" si="196"/>
        <v>0</v>
      </c>
      <c r="W251" s="136">
        <f t="shared" si="196"/>
        <v>4364202</v>
      </c>
      <c r="X251" s="136">
        <f t="shared" si="196"/>
        <v>0</v>
      </c>
      <c r="Y251" s="136">
        <f t="shared" si="196"/>
        <v>1000000</v>
      </c>
      <c r="Z251" s="136">
        <f t="shared" si="196"/>
        <v>0</v>
      </c>
      <c r="AA251" s="136">
        <f t="shared" si="196"/>
        <v>1000000</v>
      </c>
      <c r="AB251" s="136">
        <f t="shared" si="196"/>
        <v>0</v>
      </c>
      <c r="AC251" s="136">
        <f t="shared" si="196"/>
        <v>6160402</v>
      </c>
      <c r="AD251" s="136">
        <f t="shared" si="196"/>
        <v>0</v>
      </c>
      <c r="AE251" s="136">
        <f t="shared" si="196"/>
        <v>6160402</v>
      </c>
    </row>
    <row r="252" spans="1:31" s="4" customFormat="1" ht="21" customHeight="1">
      <c r="A252" s="189"/>
      <c r="B252" s="14"/>
      <c r="C252" s="14"/>
      <c r="D252" s="15"/>
      <c r="E252" s="97" t="s">
        <v>22</v>
      </c>
      <c r="F252" s="35"/>
      <c r="G252" s="27" t="s">
        <v>63</v>
      </c>
      <c r="H252" s="50">
        <f>H253</f>
        <v>0</v>
      </c>
      <c r="I252" s="50">
        <f t="shared" si="196"/>
        <v>4364202</v>
      </c>
      <c r="J252" s="50">
        <f t="shared" si="196"/>
        <v>0</v>
      </c>
      <c r="K252" s="50">
        <f t="shared" si="196"/>
        <v>4364202</v>
      </c>
      <c r="L252" s="50">
        <f t="shared" si="196"/>
        <v>0</v>
      </c>
      <c r="M252" s="50">
        <f t="shared" si="196"/>
        <v>0</v>
      </c>
      <c r="N252" s="50">
        <f t="shared" si="196"/>
        <v>4364202</v>
      </c>
      <c r="O252" s="50">
        <f t="shared" si="196"/>
        <v>0</v>
      </c>
      <c r="P252" s="50">
        <f t="shared" si="196"/>
        <v>0</v>
      </c>
      <c r="Q252" s="50">
        <f t="shared" si="196"/>
        <v>4364202</v>
      </c>
      <c r="R252" s="50">
        <f t="shared" si="196"/>
        <v>0</v>
      </c>
      <c r="S252" s="50">
        <f t="shared" si="196"/>
        <v>0</v>
      </c>
      <c r="T252" s="50">
        <f t="shared" si="196"/>
        <v>4364202</v>
      </c>
      <c r="U252" s="50">
        <f t="shared" si="196"/>
        <v>0</v>
      </c>
      <c r="V252" s="50">
        <f t="shared" si="196"/>
        <v>0</v>
      </c>
      <c r="W252" s="50">
        <f t="shared" si="196"/>
        <v>4364202</v>
      </c>
      <c r="X252" s="50">
        <f t="shared" ref="X252:AE252" si="197">X253+X263</f>
        <v>0</v>
      </c>
      <c r="Y252" s="50">
        <f t="shared" si="197"/>
        <v>1000000</v>
      </c>
      <c r="Z252" s="50">
        <f t="shared" si="197"/>
        <v>0</v>
      </c>
      <c r="AA252" s="50">
        <f t="shared" si="197"/>
        <v>1000000</v>
      </c>
      <c r="AB252" s="50">
        <f t="shared" si="197"/>
        <v>0</v>
      </c>
      <c r="AC252" s="50">
        <f t="shared" si="197"/>
        <v>6160402</v>
      </c>
      <c r="AD252" s="50">
        <f t="shared" si="197"/>
        <v>0</v>
      </c>
      <c r="AE252" s="50">
        <f t="shared" si="197"/>
        <v>6160402</v>
      </c>
    </row>
    <row r="253" spans="1:31" s="84" customFormat="1" ht="15" customHeight="1">
      <c r="A253" s="75"/>
      <c r="B253" s="68"/>
      <c r="C253" s="77"/>
      <c r="D253" s="77"/>
      <c r="E253" s="77"/>
      <c r="F253" s="77"/>
      <c r="G253" s="78" t="s">
        <v>285</v>
      </c>
      <c r="H253" s="72">
        <f>SUM(H254:H262)</f>
        <v>0</v>
      </c>
      <c r="I253" s="72">
        <f>SUM(I254:I262)</f>
        <v>4364202</v>
      </c>
      <c r="J253" s="72">
        <f t="shared" ref="J253:AD253" si="198">SUM(J254:J262)</f>
        <v>0</v>
      </c>
      <c r="K253" s="72">
        <f t="shared" si="198"/>
        <v>4364202</v>
      </c>
      <c r="L253" s="72">
        <f t="shared" si="198"/>
        <v>0</v>
      </c>
      <c r="M253" s="72">
        <f t="shared" si="198"/>
        <v>0</v>
      </c>
      <c r="N253" s="72">
        <f t="shared" si="198"/>
        <v>4364202</v>
      </c>
      <c r="O253" s="72">
        <f t="shared" si="198"/>
        <v>0</v>
      </c>
      <c r="P253" s="72">
        <f t="shared" si="198"/>
        <v>0</v>
      </c>
      <c r="Q253" s="72">
        <f t="shared" si="198"/>
        <v>4364202</v>
      </c>
      <c r="R253" s="72">
        <f t="shared" si="198"/>
        <v>0</v>
      </c>
      <c r="S253" s="72">
        <f t="shared" si="198"/>
        <v>0</v>
      </c>
      <c r="T253" s="72">
        <f t="shared" si="198"/>
        <v>4364202</v>
      </c>
      <c r="U253" s="72">
        <f t="shared" si="198"/>
        <v>0</v>
      </c>
      <c r="V253" s="72">
        <f t="shared" si="198"/>
        <v>0</v>
      </c>
      <c r="W253" s="72">
        <f t="shared" si="198"/>
        <v>4364202</v>
      </c>
      <c r="X253" s="72">
        <f t="shared" si="198"/>
        <v>0</v>
      </c>
      <c r="Y253" s="72">
        <f t="shared" si="198"/>
        <v>0</v>
      </c>
      <c r="Z253" s="72">
        <f t="shared" si="198"/>
        <v>0</v>
      </c>
      <c r="AA253" s="72">
        <f t="shared" si="198"/>
        <v>0</v>
      </c>
      <c r="AB253" s="72">
        <f t="shared" si="198"/>
        <v>0</v>
      </c>
      <c r="AC253" s="72">
        <f t="shared" si="198"/>
        <v>0</v>
      </c>
      <c r="AD253" s="72">
        <f t="shared" si="198"/>
        <v>0</v>
      </c>
      <c r="AE253" s="72">
        <f>SUM(AE260:AE262)</f>
        <v>0</v>
      </c>
    </row>
    <row r="254" spans="1:31" s="87" customFormat="1" ht="94.5" customHeight="1">
      <c r="A254" s="23"/>
      <c r="B254" s="31"/>
      <c r="C254" s="86"/>
      <c r="D254" s="86"/>
      <c r="E254" s="19"/>
      <c r="F254" s="19"/>
      <c r="G254" s="53" t="s">
        <v>246</v>
      </c>
      <c r="H254" s="142"/>
      <c r="I254" s="142">
        <v>1198159</v>
      </c>
      <c r="J254" s="142"/>
      <c r="K254" s="142">
        <f t="shared" ref="K254:K260" si="199">H254+I254-J254</f>
        <v>1198159</v>
      </c>
      <c r="L254" s="142"/>
      <c r="M254" s="142"/>
      <c r="N254" s="142">
        <f t="shared" si="191"/>
        <v>1198159</v>
      </c>
      <c r="O254" s="142"/>
      <c r="P254" s="142"/>
      <c r="Q254" s="142">
        <f t="shared" ref="Q254:Q263" si="200">N254+O254-P254</f>
        <v>1198159</v>
      </c>
      <c r="R254" s="142"/>
      <c r="S254" s="142"/>
      <c r="T254" s="142">
        <f t="shared" si="192"/>
        <v>1198159</v>
      </c>
      <c r="U254" s="142"/>
      <c r="V254" s="142"/>
      <c r="W254" s="142">
        <f t="shared" si="193"/>
        <v>1198159</v>
      </c>
      <c r="X254" s="142"/>
      <c r="Y254" s="142"/>
      <c r="Z254" s="142"/>
      <c r="AA254" s="142"/>
      <c r="AB254" s="157"/>
      <c r="AC254" s="157"/>
      <c r="AD254" s="157"/>
      <c r="AE254" s="141"/>
    </row>
    <row r="255" spans="1:31" s="87" customFormat="1" ht="94.5" customHeight="1">
      <c r="A255" s="23"/>
      <c r="B255" s="31"/>
      <c r="C255" s="86"/>
      <c r="D255" s="86"/>
      <c r="E255" s="19"/>
      <c r="F255" s="19"/>
      <c r="G255" s="53" t="s">
        <v>288</v>
      </c>
      <c r="H255" s="142"/>
      <c r="I255" s="142">
        <v>459000</v>
      </c>
      <c r="J255" s="142"/>
      <c r="K255" s="142">
        <f t="shared" si="199"/>
        <v>459000</v>
      </c>
      <c r="L255" s="142"/>
      <c r="M255" s="142"/>
      <c r="N255" s="142">
        <f t="shared" si="191"/>
        <v>459000</v>
      </c>
      <c r="O255" s="142"/>
      <c r="P255" s="142"/>
      <c r="Q255" s="142">
        <f t="shared" si="200"/>
        <v>459000</v>
      </c>
      <c r="R255" s="142"/>
      <c r="S255" s="142"/>
      <c r="T255" s="142">
        <f t="shared" si="192"/>
        <v>459000</v>
      </c>
      <c r="U255" s="142"/>
      <c r="V255" s="142"/>
      <c r="W255" s="142">
        <f t="shared" si="193"/>
        <v>459000</v>
      </c>
      <c r="X255" s="142"/>
      <c r="Y255" s="142"/>
      <c r="Z255" s="142"/>
      <c r="AA255" s="142"/>
      <c r="AB255" s="157"/>
      <c r="AC255" s="157"/>
      <c r="AD255" s="157"/>
      <c r="AE255" s="141"/>
    </row>
    <row r="256" spans="1:31" s="87" customFormat="1" ht="97.5" customHeight="1">
      <c r="A256" s="23"/>
      <c r="B256" s="31"/>
      <c r="C256" s="86"/>
      <c r="D256" s="86"/>
      <c r="E256" s="19"/>
      <c r="F256" s="19"/>
      <c r="G256" s="53" t="s">
        <v>243</v>
      </c>
      <c r="H256" s="142"/>
      <c r="I256" s="142">
        <v>80344</v>
      </c>
      <c r="J256" s="142"/>
      <c r="K256" s="142">
        <f t="shared" si="199"/>
        <v>80344</v>
      </c>
      <c r="L256" s="142"/>
      <c r="M256" s="142"/>
      <c r="N256" s="142">
        <f t="shared" si="191"/>
        <v>80344</v>
      </c>
      <c r="O256" s="142"/>
      <c r="P256" s="142"/>
      <c r="Q256" s="142">
        <f t="shared" si="200"/>
        <v>80344</v>
      </c>
      <c r="R256" s="142"/>
      <c r="S256" s="142"/>
      <c r="T256" s="142">
        <f t="shared" si="192"/>
        <v>80344</v>
      </c>
      <c r="U256" s="142"/>
      <c r="V256" s="142"/>
      <c r="W256" s="142">
        <f t="shared" si="193"/>
        <v>80344</v>
      </c>
      <c r="X256" s="142"/>
      <c r="Y256" s="142"/>
      <c r="Z256" s="142"/>
      <c r="AA256" s="142"/>
      <c r="AB256" s="157"/>
      <c r="AC256" s="157"/>
      <c r="AD256" s="157"/>
      <c r="AE256" s="141"/>
    </row>
    <row r="257" spans="1:31" s="208" customFormat="1" ht="74.25" customHeight="1">
      <c r="A257" s="204"/>
      <c r="B257" s="205"/>
      <c r="C257" s="206"/>
      <c r="D257" s="206"/>
      <c r="E257" s="207"/>
      <c r="F257" s="207"/>
      <c r="G257" s="53" t="s">
        <v>341</v>
      </c>
      <c r="H257" s="142"/>
      <c r="I257" s="142">
        <v>237432</v>
      </c>
      <c r="J257" s="142"/>
      <c r="K257" s="142">
        <f t="shared" si="199"/>
        <v>237432</v>
      </c>
      <c r="L257" s="142"/>
      <c r="M257" s="142"/>
      <c r="N257" s="142">
        <f t="shared" si="191"/>
        <v>237432</v>
      </c>
      <c r="O257" s="142"/>
      <c r="P257" s="142"/>
      <c r="Q257" s="142">
        <f t="shared" si="200"/>
        <v>237432</v>
      </c>
      <c r="R257" s="142"/>
      <c r="S257" s="142"/>
      <c r="T257" s="142">
        <f t="shared" si="192"/>
        <v>237432</v>
      </c>
      <c r="U257" s="142"/>
      <c r="V257" s="142"/>
      <c r="W257" s="142">
        <f t="shared" si="193"/>
        <v>237432</v>
      </c>
      <c r="X257" s="142"/>
      <c r="Y257" s="142"/>
      <c r="Z257" s="142"/>
      <c r="AA257" s="52"/>
      <c r="AB257" s="157"/>
      <c r="AC257" s="157"/>
      <c r="AD257" s="157"/>
      <c r="AE257" s="79"/>
    </row>
    <row r="258" spans="1:31" s="87" customFormat="1" ht="37.5" customHeight="1">
      <c r="A258" s="23"/>
      <c r="B258" s="31"/>
      <c r="C258" s="86"/>
      <c r="D258" s="86"/>
      <c r="E258" s="19"/>
      <c r="F258" s="19"/>
      <c r="G258" s="158" t="s">
        <v>245</v>
      </c>
      <c r="H258" s="142"/>
      <c r="I258" s="142">
        <v>200000</v>
      </c>
      <c r="J258" s="142"/>
      <c r="K258" s="142">
        <f t="shared" si="199"/>
        <v>200000</v>
      </c>
      <c r="L258" s="142"/>
      <c r="M258" s="142"/>
      <c r="N258" s="142">
        <f t="shared" si="191"/>
        <v>200000</v>
      </c>
      <c r="O258" s="142"/>
      <c r="P258" s="142"/>
      <c r="Q258" s="142">
        <f t="shared" si="200"/>
        <v>200000</v>
      </c>
      <c r="R258" s="142"/>
      <c r="S258" s="142"/>
      <c r="T258" s="142">
        <f t="shared" si="192"/>
        <v>200000</v>
      </c>
      <c r="U258" s="142"/>
      <c r="V258" s="142"/>
      <c r="W258" s="142">
        <f t="shared" si="193"/>
        <v>200000</v>
      </c>
      <c r="X258" s="142"/>
      <c r="Y258" s="142"/>
      <c r="Z258" s="142"/>
      <c r="AA258" s="142"/>
      <c r="AB258" s="157"/>
      <c r="AC258" s="157"/>
      <c r="AD258" s="157"/>
      <c r="AE258" s="141"/>
    </row>
    <row r="259" spans="1:31" s="87" customFormat="1" ht="101.25" customHeight="1">
      <c r="A259" s="23"/>
      <c r="B259" s="31"/>
      <c r="C259" s="86"/>
      <c r="D259" s="86"/>
      <c r="E259" s="19"/>
      <c r="F259" s="19"/>
      <c r="G259" s="53" t="s">
        <v>244</v>
      </c>
      <c r="H259" s="142"/>
      <c r="I259" s="142">
        <v>579048</v>
      </c>
      <c r="J259" s="142"/>
      <c r="K259" s="142">
        <f t="shared" si="199"/>
        <v>579048</v>
      </c>
      <c r="L259" s="142"/>
      <c r="M259" s="142"/>
      <c r="N259" s="142">
        <f t="shared" si="191"/>
        <v>579048</v>
      </c>
      <c r="O259" s="142"/>
      <c r="P259" s="142"/>
      <c r="Q259" s="142">
        <f t="shared" si="200"/>
        <v>579048</v>
      </c>
      <c r="R259" s="142"/>
      <c r="S259" s="142"/>
      <c r="T259" s="142">
        <f t="shared" si="192"/>
        <v>579048</v>
      </c>
      <c r="U259" s="142"/>
      <c r="V259" s="142"/>
      <c r="W259" s="142">
        <f t="shared" si="193"/>
        <v>579048</v>
      </c>
      <c r="X259" s="142"/>
      <c r="Y259" s="142"/>
      <c r="Z259" s="142"/>
      <c r="AA259" s="142"/>
      <c r="AB259" s="157"/>
      <c r="AC259" s="157"/>
      <c r="AD259" s="157"/>
      <c r="AE259" s="141"/>
    </row>
    <row r="260" spans="1:31" s="87" customFormat="1" ht="87.75" customHeight="1">
      <c r="A260" s="23"/>
      <c r="B260" s="31"/>
      <c r="C260" s="86"/>
      <c r="D260" s="86"/>
      <c r="E260" s="19"/>
      <c r="F260" s="19"/>
      <c r="G260" s="53" t="s">
        <v>242</v>
      </c>
      <c r="H260" s="142"/>
      <c r="I260" s="142">
        <v>984420</v>
      </c>
      <c r="J260" s="142"/>
      <c r="K260" s="142">
        <f t="shared" si="199"/>
        <v>984420</v>
      </c>
      <c r="L260" s="142"/>
      <c r="M260" s="142"/>
      <c r="N260" s="142">
        <f t="shared" si="191"/>
        <v>984420</v>
      </c>
      <c r="O260" s="142"/>
      <c r="P260" s="142"/>
      <c r="Q260" s="142">
        <f t="shared" si="200"/>
        <v>984420</v>
      </c>
      <c r="R260" s="142"/>
      <c r="S260" s="142"/>
      <c r="T260" s="142">
        <f t="shared" si="192"/>
        <v>984420</v>
      </c>
      <c r="U260" s="142"/>
      <c r="V260" s="142"/>
      <c r="W260" s="142">
        <f t="shared" si="193"/>
        <v>984420</v>
      </c>
      <c r="X260" s="142"/>
      <c r="Y260" s="142"/>
      <c r="Z260" s="142"/>
      <c r="AA260" s="142"/>
      <c r="AB260" s="157"/>
      <c r="AC260" s="157"/>
      <c r="AD260" s="157"/>
      <c r="AE260" s="141"/>
    </row>
    <row r="261" spans="1:31" s="87" customFormat="1" ht="94.5" customHeight="1">
      <c r="A261" s="23"/>
      <c r="B261" s="31"/>
      <c r="C261" s="86"/>
      <c r="D261" s="86"/>
      <c r="E261" s="19"/>
      <c r="F261" s="19"/>
      <c r="G261" s="158" t="s">
        <v>309</v>
      </c>
      <c r="H261" s="142"/>
      <c r="I261" s="142">
        <v>85881</v>
      </c>
      <c r="J261" s="142"/>
      <c r="K261" s="142">
        <f>H261+I261-J261</f>
        <v>85881</v>
      </c>
      <c r="L261" s="142"/>
      <c r="M261" s="142"/>
      <c r="N261" s="142">
        <f t="shared" si="191"/>
        <v>85881</v>
      </c>
      <c r="O261" s="142"/>
      <c r="P261" s="142"/>
      <c r="Q261" s="142">
        <f t="shared" si="200"/>
        <v>85881</v>
      </c>
      <c r="R261" s="142"/>
      <c r="S261" s="142"/>
      <c r="T261" s="142">
        <f t="shared" si="192"/>
        <v>85881</v>
      </c>
      <c r="U261" s="142"/>
      <c r="V261" s="142"/>
      <c r="W261" s="142">
        <f t="shared" si="193"/>
        <v>85881</v>
      </c>
      <c r="X261" s="142"/>
      <c r="Y261" s="142"/>
      <c r="Z261" s="142"/>
      <c r="AA261" s="142"/>
      <c r="AB261" s="157"/>
      <c r="AC261" s="157"/>
      <c r="AD261" s="157"/>
      <c r="AE261" s="141"/>
    </row>
    <row r="262" spans="1:31" s="87" customFormat="1" ht="94.5" customHeight="1">
      <c r="A262" s="23"/>
      <c r="B262" s="31"/>
      <c r="C262" s="86"/>
      <c r="D262" s="86"/>
      <c r="E262" s="19"/>
      <c r="F262" s="19"/>
      <c r="G262" s="53" t="s">
        <v>281</v>
      </c>
      <c r="H262" s="142"/>
      <c r="I262" s="142">
        <v>539918</v>
      </c>
      <c r="J262" s="142"/>
      <c r="K262" s="142">
        <f>H262+I262-J262</f>
        <v>539918</v>
      </c>
      <c r="L262" s="142"/>
      <c r="M262" s="142"/>
      <c r="N262" s="142">
        <f t="shared" si="191"/>
        <v>539918</v>
      </c>
      <c r="O262" s="142"/>
      <c r="P262" s="142"/>
      <c r="Q262" s="142">
        <f t="shared" si="200"/>
        <v>539918</v>
      </c>
      <c r="R262" s="142"/>
      <c r="S262" s="142"/>
      <c r="T262" s="142">
        <f t="shared" si="192"/>
        <v>539918</v>
      </c>
      <c r="U262" s="142"/>
      <c r="V262" s="142"/>
      <c r="W262" s="142">
        <f t="shared" si="193"/>
        <v>539918</v>
      </c>
      <c r="X262" s="142"/>
      <c r="Y262" s="142"/>
      <c r="Z262" s="142"/>
      <c r="AA262" s="142"/>
      <c r="AB262" s="157"/>
      <c r="AC262" s="157"/>
      <c r="AD262" s="157"/>
      <c r="AE262" s="141"/>
    </row>
    <row r="263" spans="1:31" s="116" customFormat="1" ht="19.5" customHeight="1">
      <c r="A263" s="181"/>
      <c r="B263" s="101"/>
      <c r="C263" s="49"/>
      <c r="D263" s="101"/>
      <c r="E263" s="102"/>
      <c r="F263" s="102"/>
      <c r="G263" s="104" t="s">
        <v>64</v>
      </c>
      <c r="H263" s="95"/>
      <c r="I263" s="95"/>
      <c r="J263" s="95"/>
      <c r="K263" s="95"/>
      <c r="L263" s="95"/>
      <c r="M263" s="95"/>
      <c r="N263" s="142">
        <f t="shared" si="191"/>
        <v>0</v>
      </c>
      <c r="O263" s="142"/>
      <c r="P263" s="142"/>
      <c r="Q263" s="142">
        <f t="shared" si="200"/>
        <v>0</v>
      </c>
      <c r="R263" s="142"/>
      <c r="S263" s="142"/>
      <c r="T263" s="142">
        <f t="shared" si="192"/>
        <v>0</v>
      </c>
      <c r="U263" s="142"/>
      <c r="V263" s="142"/>
      <c r="W263" s="142">
        <f t="shared" si="193"/>
        <v>0</v>
      </c>
      <c r="X263" s="95"/>
      <c r="Y263" s="105">
        <v>1000000</v>
      </c>
      <c r="Z263" s="95"/>
      <c r="AA263" s="105">
        <f>X263+Y263-Z263</f>
        <v>1000000</v>
      </c>
      <c r="AB263" s="105"/>
      <c r="AC263" s="105">
        <v>6160402</v>
      </c>
      <c r="AD263" s="105"/>
      <c r="AE263" s="105">
        <f>AB263+AC263-AD263</f>
        <v>6160402</v>
      </c>
    </row>
  </sheetData>
  <autoFilter ref="A10:AE263"/>
  <mergeCells count="41">
    <mergeCell ref="AC1:AE1"/>
    <mergeCell ref="A2:AE2"/>
    <mergeCell ref="A4:G4"/>
    <mergeCell ref="H4:AE4"/>
    <mergeCell ref="B5:G5"/>
    <mergeCell ref="H5:H8"/>
    <mergeCell ref="I5:J5"/>
    <mergeCell ref="K5:K8"/>
    <mergeCell ref="L5:M5"/>
    <mergeCell ref="N5:N8"/>
    <mergeCell ref="AC5:AD5"/>
    <mergeCell ref="AE5:AE8"/>
    <mergeCell ref="C6:G6"/>
    <mergeCell ref="I6:I8"/>
    <mergeCell ref="J6:J8"/>
    <mergeCell ref="L6:L8"/>
    <mergeCell ref="AC6:AC8"/>
    <mergeCell ref="AD6:AD8"/>
    <mergeCell ref="D7:G7"/>
    <mergeCell ref="E8:G8"/>
    <mergeCell ref="M6:M8"/>
    <mergeCell ref="O6:O8"/>
    <mergeCell ref="P6:P8"/>
    <mergeCell ref="Y6:Y8"/>
    <mergeCell ref="Q5:Q8"/>
    <mergeCell ref="X5:X8"/>
    <mergeCell ref="Y5:Z5"/>
    <mergeCell ref="R5:S5"/>
    <mergeCell ref="T5:T8"/>
    <mergeCell ref="R6:R8"/>
    <mergeCell ref="S6:S8"/>
    <mergeCell ref="U5:V5"/>
    <mergeCell ref="A9:F9"/>
    <mergeCell ref="H9:N9"/>
    <mergeCell ref="Z6:Z8"/>
    <mergeCell ref="AA5:AA8"/>
    <mergeCell ref="AB5:AB8"/>
    <mergeCell ref="O5:P5"/>
    <mergeCell ref="W5:W8"/>
    <mergeCell ref="U6:U8"/>
    <mergeCell ref="V6:V8"/>
  </mergeCells>
  <printOptions horizontalCentered="1"/>
  <pageMargins left="0.23622047244094491" right="0.27559055118110237" top="0.27559055118110237" bottom="0.39370078740157483" header="0.15748031496062992" footer="0.23622047244094491"/>
  <pageSetup paperSize="9" scale="74" firstPageNumber="17" fitToHeight="0" orientation="landscape" useFirstPageNumber="1" r:id="rId1"/>
  <headerFooter>
    <oddHeader>&amp;C&amp;"Times New Roman,обычный"&amp;P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63"/>
  <sheetViews>
    <sheetView showZeros="0" tabSelected="1" view="pageBreakPreview" zoomScaleNormal="55" zoomScaleSheetLayoutView="100" workbookViewId="0">
      <pane ySplit="10" topLeftCell="A239" activePane="bottomLeft" state="frozen"/>
      <selection pane="bottomLeft" activeCell="AF1" sqref="AF1:AI1048576"/>
    </sheetView>
  </sheetViews>
  <sheetFormatPr defaultRowHeight="12.75"/>
  <cols>
    <col min="1" max="1" width="4.85546875" style="169" customWidth="1"/>
    <col min="2" max="2" width="4.85546875" style="165" customWidth="1"/>
    <col min="3" max="4" width="4.85546875" style="1" customWidth="1"/>
    <col min="5" max="6" width="4.85546875" style="45" customWidth="1"/>
    <col min="7" max="7" width="86.42578125" style="106" customWidth="1"/>
    <col min="8" max="19" width="12.5703125" style="203" hidden="1" customWidth="1"/>
    <col min="20" max="23" width="12.5703125" style="203" customWidth="1"/>
    <col min="24" max="26" width="12.85546875" style="203" hidden="1" customWidth="1"/>
    <col min="27" max="27" width="12.7109375" style="203" customWidth="1"/>
    <col min="28" max="30" width="12.85546875" style="203" hidden="1" customWidth="1"/>
    <col min="31" max="31" width="12.85546875" style="203" customWidth="1"/>
    <col min="32" max="16384" width="9.140625" style="1"/>
  </cols>
  <sheetData>
    <row r="1" spans="1:31" ht="18" customHeight="1">
      <c r="AC1" s="229" t="e">
        <f>#REF!+#REF!-#REF!</f>
        <v>#REF!</v>
      </c>
      <c r="AD1" s="229"/>
      <c r="AE1" s="229"/>
    </row>
    <row r="2" spans="1:31" s="2" customFormat="1" ht="21.75" customHeight="1">
      <c r="A2" s="230" t="s">
        <v>332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  <c r="W2" s="230"/>
      <c r="X2" s="230"/>
      <c r="Y2" s="230"/>
      <c r="Z2" s="230"/>
      <c r="AA2" s="230"/>
      <c r="AB2" s="230"/>
      <c r="AC2" s="230"/>
      <c r="AD2" s="230"/>
      <c r="AE2" s="230"/>
    </row>
    <row r="3" spans="1:31" s="2" customFormat="1" ht="23.25" customHeight="1">
      <c r="A3" s="170"/>
      <c r="B3" s="166"/>
      <c r="E3" s="40"/>
      <c r="F3" s="40"/>
      <c r="G3" s="107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>
        <v>130039564</v>
      </c>
      <c r="AD3" s="138"/>
      <c r="AE3" s="138"/>
    </row>
    <row r="4" spans="1:31" s="2" customFormat="1" ht="19.5" customHeight="1">
      <c r="A4" s="231" t="s">
        <v>0</v>
      </c>
      <c r="B4" s="232"/>
      <c r="C4" s="232"/>
      <c r="D4" s="232"/>
      <c r="E4" s="232"/>
      <c r="F4" s="232"/>
      <c r="G4" s="233"/>
      <c r="H4" s="234" t="s">
        <v>152</v>
      </c>
      <c r="I4" s="234"/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  <c r="AB4" s="234"/>
      <c r="AC4" s="234"/>
      <c r="AD4" s="234"/>
      <c r="AE4" s="234"/>
    </row>
    <row r="5" spans="1:31" s="2" customFormat="1" ht="39" customHeight="1">
      <c r="A5" s="171"/>
      <c r="B5" s="235" t="s">
        <v>110</v>
      </c>
      <c r="C5" s="236"/>
      <c r="D5" s="236"/>
      <c r="E5" s="236"/>
      <c r="F5" s="236"/>
      <c r="G5" s="237"/>
      <c r="H5" s="221" t="s">
        <v>140</v>
      </c>
      <c r="I5" s="220" t="s">
        <v>154</v>
      </c>
      <c r="J5" s="220"/>
      <c r="K5" s="221" t="s">
        <v>140</v>
      </c>
      <c r="L5" s="220" t="s">
        <v>347</v>
      </c>
      <c r="M5" s="220"/>
      <c r="N5" s="221" t="s">
        <v>140</v>
      </c>
      <c r="O5" s="220" t="s">
        <v>347</v>
      </c>
      <c r="P5" s="220"/>
      <c r="Q5" s="221" t="s">
        <v>140</v>
      </c>
      <c r="R5" s="220" t="s">
        <v>385</v>
      </c>
      <c r="S5" s="220"/>
      <c r="T5" s="221" t="s">
        <v>140</v>
      </c>
      <c r="U5" s="220" t="s">
        <v>387</v>
      </c>
      <c r="V5" s="220"/>
      <c r="W5" s="221" t="s">
        <v>140</v>
      </c>
      <c r="X5" s="238" t="s">
        <v>177</v>
      </c>
      <c r="Y5" s="220" t="s">
        <v>119</v>
      </c>
      <c r="Z5" s="220"/>
      <c r="AA5" s="218" t="s">
        <v>177</v>
      </c>
      <c r="AB5" s="218" t="s">
        <v>333</v>
      </c>
      <c r="AC5" s="220" t="s">
        <v>119</v>
      </c>
      <c r="AD5" s="220"/>
      <c r="AE5" s="218" t="s">
        <v>333</v>
      </c>
    </row>
    <row r="6" spans="1:31" s="2" customFormat="1" ht="15" customHeight="1">
      <c r="A6" s="172"/>
      <c r="B6" s="167"/>
      <c r="C6" s="240" t="s">
        <v>1</v>
      </c>
      <c r="D6" s="240"/>
      <c r="E6" s="240"/>
      <c r="F6" s="240"/>
      <c r="G6" s="240"/>
      <c r="H6" s="221"/>
      <c r="I6" s="217" t="s">
        <v>2</v>
      </c>
      <c r="J6" s="217" t="s">
        <v>3</v>
      </c>
      <c r="K6" s="221"/>
      <c r="L6" s="217" t="s">
        <v>2</v>
      </c>
      <c r="M6" s="217" t="s">
        <v>3</v>
      </c>
      <c r="N6" s="221"/>
      <c r="O6" s="217" t="s">
        <v>2</v>
      </c>
      <c r="P6" s="217" t="s">
        <v>3</v>
      </c>
      <c r="Q6" s="221"/>
      <c r="R6" s="217" t="s">
        <v>2</v>
      </c>
      <c r="S6" s="217" t="s">
        <v>3</v>
      </c>
      <c r="T6" s="221"/>
      <c r="U6" s="217" t="s">
        <v>2</v>
      </c>
      <c r="V6" s="217" t="s">
        <v>3</v>
      </c>
      <c r="W6" s="221"/>
      <c r="X6" s="239"/>
      <c r="Y6" s="217" t="s">
        <v>2</v>
      </c>
      <c r="Z6" s="217" t="s">
        <v>3</v>
      </c>
      <c r="AA6" s="219"/>
      <c r="AB6" s="219"/>
      <c r="AC6" s="217" t="s">
        <v>2</v>
      </c>
      <c r="AD6" s="217" t="s">
        <v>3</v>
      </c>
      <c r="AE6" s="219"/>
    </row>
    <row r="7" spans="1:31" s="2" customFormat="1" ht="15" customHeight="1">
      <c r="A7" s="172"/>
      <c r="B7" s="167"/>
      <c r="C7" s="3"/>
      <c r="D7" s="240" t="s">
        <v>4</v>
      </c>
      <c r="E7" s="240"/>
      <c r="F7" s="240"/>
      <c r="G7" s="240"/>
      <c r="H7" s="221"/>
      <c r="I7" s="217"/>
      <c r="J7" s="217"/>
      <c r="K7" s="221"/>
      <c r="L7" s="217"/>
      <c r="M7" s="217"/>
      <c r="N7" s="221"/>
      <c r="O7" s="217"/>
      <c r="P7" s="217"/>
      <c r="Q7" s="221"/>
      <c r="R7" s="217"/>
      <c r="S7" s="217"/>
      <c r="T7" s="221"/>
      <c r="U7" s="217"/>
      <c r="V7" s="217"/>
      <c r="W7" s="221"/>
      <c r="X7" s="239"/>
      <c r="Y7" s="217"/>
      <c r="Z7" s="217"/>
      <c r="AA7" s="219"/>
      <c r="AB7" s="219"/>
      <c r="AC7" s="217"/>
      <c r="AD7" s="217"/>
      <c r="AE7" s="219"/>
    </row>
    <row r="8" spans="1:31" s="2" customFormat="1" ht="15.75" customHeight="1">
      <c r="A8" s="172"/>
      <c r="B8" s="167"/>
      <c r="C8" s="3"/>
      <c r="D8" s="3"/>
      <c r="E8" s="241" t="s">
        <v>5</v>
      </c>
      <c r="F8" s="241"/>
      <c r="G8" s="240"/>
      <c r="H8" s="222"/>
      <c r="I8" s="217"/>
      <c r="J8" s="217"/>
      <c r="K8" s="222"/>
      <c r="L8" s="217"/>
      <c r="M8" s="217"/>
      <c r="N8" s="222"/>
      <c r="O8" s="217"/>
      <c r="P8" s="217"/>
      <c r="Q8" s="222"/>
      <c r="R8" s="217"/>
      <c r="S8" s="217"/>
      <c r="T8" s="222"/>
      <c r="U8" s="217"/>
      <c r="V8" s="217"/>
      <c r="W8" s="222"/>
      <c r="X8" s="218"/>
      <c r="Y8" s="217"/>
      <c r="Z8" s="217"/>
      <c r="AA8" s="219"/>
      <c r="AB8" s="219"/>
      <c r="AC8" s="217"/>
      <c r="AD8" s="217"/>
      <c r="AE8" s="219"/>
    </row>
    <row r="9" spans="1:31" s="109" customFormat="1" ht="18" customHeight="1">
      <c r="A9" s="226" t="s">
        <v>6</v>
      </c>
      <c r="B9" s="227"/>
      <c r="C9" s="227"/>
      <c r="D9" s="227"/>
      <c r="E9" s="227"/>
      <c r="F9" s="228"/>
      <c r="G9" s="202" t="s">
        <v>14</v>
      </c>
      <c r="H9" s="223" t="s">
        <v>55</v>
      </c>
      <c r="I9" s="224"/>
      <c r="J9" s="224"/>
      <c r="K9" s="224"/>
      <c r="L9" s="224"/>
      <c r="M9" s="224"/>
      <c r="N9" s="225"/>
      <c r="O9" s="216"/>
      <c r="P9" s="216"/>
      <c r="Q9" s="216"/>
      <c r="R9" s="216"/>
      <c r="S9" s="216"/>
      <c r="T9" s="216"/>
      <c r="U9" s="216"/>
      <c r="V9" s="216"/>
      <c r="W9" s="216"/>
      <c r="X9" s="56"/>
      <c r="Y9" s="56"/>
      <c r="Z9" s="56"/>
      <c r="AA9" s="56">
        <v>4</v>
      </c>
      <c r="AB9" s="56"/>
      <c r="AC9" s="56"/>
      <c r="AD9" s="56"/>
      <c r="AE9" s="56">
        <v>5</v>
      </c>
    </row>
    <row r="10" spans="1:31" s="4" customFormat="1" ht="24" customHeight="1">
      <c r="A10" s="173"/>
      <c r="B10" s="168"/>
      <c r="C10" s="156"/>
      <c r="D10" s="156"/>
      <c r="E10" s="156"/>
      <c r="F10" s="156"/>
      <c r="G10" s="61" t="s">
        <v>7</v>
      </c>
      <c r="H10" s="56"/>
      <c r="I10" s="56" t="e">
        <f>+I15+I25+I81++I92+#REF!+I125+I142+#REF!+I238</f>
        <v>#REF!</v>
      </c>
      <c r="J10" s="56" t="e">
        <f>+J15+J25+J81++J92+#REF!+J125+J142+#REF!+J238</f>
        <v>#REF!</v>
      </c>
      <c r="K10" s="56" t="e">
        <f>+K15+K25+K81++K92+#REF!+K125+K142+#REF!+K238</f>
        <v>#REF!</v>
      </c>
      <c r="L10" s="56" t="e">
        <f>+L15+L25+L81++L92+#REF!+L125+L142+#REF!+L238</f>
        <v>#REF!</v>
      </c>
      <c r="M10" s="56" t="e">
        <f>+M15+M25+M81++M92+#REF!+M125+M142+#REF!+M238</f>
        <v>#REF!</v>
      </c>
      <c r="N10" s="56" t="e">
        <f>+N15+N25+N81++N92+#REF!+N125+N142+#REF!+N238</f>
        <v>#REF!</v>
      </c>
      <c r="O10" s="56" t="e">
        <f>+O15+O25+O81++O92+#REF!+O125+O142+#REF!+O238</f>
        <v>#REF!</v>
      </c>
      <c r="P10" s="56" t="e">
        <f>+P15+P25+P81++P92+#REF!+P125+P142+#REF!+P238</f>
        <v>#REF!</v>
      </c>
      <c r="Q10" s="56" t="e">
        <f>+Q15+Q25+Q81++Q92+#REF!+Q125+Q142+#REF!+Q238</f>
        <v>#REF!</v>
      </c>
      <c r="R10" s="56" t="e">
        <f>+R15+R25+R81++R92+#REF!+R125+R142+#REF!+R238</f>
        <v>#REF!</v>
      </c>
      <c r="S10" s="56" t="e">
        <f>+S15+S25+S81++S92+#REF!+S125+S142+#REF!+S238</f>
        <v>#REF!</v>
      </c>
      <c r="T10" s="56">
        <f>+T15+T25+T81++T92+T125+T142+T238</f>
        <v>66783704</v>
      </c>
      <c r="U10" s="56">
        <f t="shared" ref="U10:AE10" si="0">+U15+U25+U81++U92+U125+U142+U238</f>
        <v>0</v>
      </c>
      <c r="V10" s="56">
        <f t="shared" si="0"/>
        <v>500000</v>
      </c>
      <c r="W10" s="56">
        <f t="shared" si="0"/>
        <v>66283704</v>
      </c>
      <c r="X10" s="56">
        <f t="shared" si="0"/>
        <v>0</v>
      </c>
      <c r="Y10" s="56">
        <f t="shared" si="0"/>
        <v>50902865</v>
      </c>
      <c r="Z10" s="56">
        <f t="shared" si="0"/>
        <v>0</v>
      </c>
      <c r="AA10" s="56">
        <f t="shared" si="0"/>
        <v>50902865</v>
      </c>
      <c r="AB10" s="56">
        <f t="shared" si="0"/>
        <v>0</v>
      </c>
      <c r="AC10" s="56">
        <f t="shared" si="0"/>
        <v>67053595</v>
      </c>
      <c r="AD10" s="56">
        <f t="shared" si="0"/>
        <v>0</v>
      </c>
      <c r="AE10" s="56">
        <f t="shared" si="0"/>
        <v>67053595</v>
      </c>
    </row>
    <row r="11" spans="1:31" s="137" customFormat="1" ht="19.5" customHeight="1">
      <c r="A11" s="174"/>
      <c r="B11" s="59"/>
      <c r="C11" s="59"/>
      <c r="D11" s="59"/>
      <c r="E11" s="59" t="s">
        <v>367</v>
      </c>
      <c r="F11" s="59"/>
      <c r="G11" s="60" t="s">
        <v>368</v>
      </c>
      <c r="H11" s="136"/>
      <c r="I11" s="136"/>
      <c r="J11" s="136"/>
      <c r="K11" s="136"/>
      <c r="L11" s="136"/>
      <c r="M11" s="136"/>
      <c r="N11" s="136">
        <f>N96</f>
        <v>0</v>
      </c>
      <c r="O11" s="213">
        <f t="shared" ref="O11:W11" si="1">O96</f>
        <v>12427185</v>
      </c>
      <c r="P11" s="213">
        <f t="shared" si="1"/>
        <v>0</v>
      </c>
      <c r="Q11" s="136">
        <f t="shared" si="1"/>
        <v>12427185</v>
      </c>
      <c r="R11" s="136">
        <f t="shared" si="1"/>
        <v>0</v>
      </c>
      <c r="S11" s="136">
        <f t="shared" si="1"/>
        <v>0</v>
      </c>
      <c r="T11" s="136">
        <f t="shared" si="1"/>
        <v>12427185</v>
      </c>
      <c r="U11" s="136">
        <f t="shared" si="1"/>
        <v>0</v>
      </c>
      <c r="V11" s="136">
        <f t="shared" si="1"/>
        <v>0</v>
      </c>
      <c r="W11" s="136">
        <f t="shared" si="1"/>
        <v>12427185</v>
      </c>
      <c r="X11" s="136"/>
      <c r="Y11" s="136"/>
      <c r="Z11" s="136"/>
      <c r="AA11" s="136"/>
      <c r="AB11" s="136"/>
      <c r="AC11" s="136"/>
      <c r="AD11" s="136"/>
      <c r="AE11" s="136"/>
    </row>
    <row r="12" spans="1:31" s="137" customFormat="1" ht="19.5" customHeight="1">
      <c r="A12" s="174"/>
      <c r="B12" s="59"/>
      <c r="C12" s="59"/>
      <c r="D12" s="59"/>
      <c r="E12" s="59" t="s">
        <v>28</v>
      </c>
      <c r="F12" s="59"/>
      <c r="G12" s="60" t="s">
        <v>101</v>
      </c>
      <c r="H12" s="136"/>
      <c r="I12" s="136" t="e">
        <f>#REF!+#REF!+I129+I242</f>
        <v>#REF!</v>
      </c>
      <c r="J12" s="136" t="e">
        <f>#REF!+#REF!+J129+J242</f>
        <v>#REF!</v>
      </c>
      <c r="K12" s="136" t="e">
        <f>#REF!+#REF!+K129+K242</f>
        <v>#REF!</v>
      </c>
      <c r="L12" s="136" t="e">
        <f>#REF!+#REF!+L129+L242</f>
        <v>#REF!</v>
      </c>
      <c r="M12" s="136" t="e">
        <f>#REF!+#REF!+M129+M242</f>
        <v>#REF!</v>
      </c>
      <c r="N12" s="136" t="e">
        <f>#REF!+#REF!+N129+N242</f>
        <v>#REF!</v>
      </c>
      <c r="O12" s="213" t="e">
        <f>#REF!+#REF!+O129+O242</f>
        <v>#REF!</v>
      </c>
      <c r="P12" s="213" t="e">
        <f>#REF!+#REF!+P129+P242</f>
        <v>#REF!</v>
      </c>
      <c r="Q12" s="136" t="e">
        <f>#REF!+#REF!+Q129+Q242</f>
        <v>#REF!</v>
      </c>
      <c r="R12" s="136" t="e">
        <f>#REF!+#REF!+R129+R242</f>
        <v>#REF!</v>
      </c>
      <c r="S12" s="136" t="e">
        <f>#REF!+#REF!+S129+S242</f>
        <v>#REF!</v>
      </c>
      <c r="T12" s="136">
        <f>T129+T242</f>
        <v>6669158</v>
      </c>
      <c r="U12" s="136">
        <f t="shared" ref="U12:AE12" si="2">U129+U242</f>
        <v>0</v>
      </c>
      <c r="V12" s="136">
        <f t="shared" si="2"/>
        <v>0</v>
      </c>
      <c r="W12" s="136">
        <f t="shared" si="2"/>
        <v>6669158</v>
      </c>
      <c r="X12" s="136">
        <f t="shared" si="2"/>
        <v>0</v>
      </c>
      <c r="Y12" s="136">
        <f t="shared" si="2"/>
        <v>784703</v>
      </c>
      <c r="Z12" s="136">
        <f t="shared" si="2"/>
        <v>0</v>
      </c>
      <c r="AA12" s="136">
        <f t="shared" si="2"/>
        <v>784703</v>
      </c>
      <c r="AB12" s="136">
        <f t="shared" si="2"/>
        <v>0</v>
      </c>
      <c r="AC12" s="136">
        <f t="shared" si="2"/>
        <v>0</v>
      </c>
      <c r="AD12" s="136">
        <f t="shared" si="2"/>
        <v>0</v>
      </c>
      <c r="AE12" s="136">
        <f t="shared" si="2"/>
        <v>0</v>
      </c>
    </row>
    <row r="13" spans="1:31" s="137" customFormat="1" ht="19.5" customHeight="1">
      <c r="A13" s="174"/>
      <c r="B13" s="59"/>
      <c r="C13" s="59"/>
      <c r="D13" s="59"/>
      <c r="E13" s="59" t="s">
        <v>22</v>
      </c>
      <c r="F13" s="59"/>
      <c r="G13" s="60" t="s">
        <v>102</v>
      </c>
      <c r="H13" s="136"/>
      <c r="I13" s="136" t="e">
        <f>I19+I29+I40+I77+I85+I103+I115+#REF!+#REF!+#REF!+#REF!+I146+#REF!+#REF!+#REF!++I252</f>
        <v>#REF!</v>
      </c>
      <c r="J13" s="136" t="e">
        <f>J19+J29+J40+J77+J85+J103+J115+#REF!+#REF!+#REF!+#REF!+J146+#REF!+#REF!+#REF!++J252</f>
        <v>#REF!</v>
      </c>
      <c r="K13" s="136" t="e">
        <f>K19+K29+K40+K77+K85+K103+K115+#REF!+#REF!+#REF!+#REF!+K146+#REF!+#REF!+#REF!++K252</f>
        <v>#REF!</v>
      </c>
      <c r="L13" s="136" t="e">
        <f>L19+L29+L40+L77+L85+L103+L115+#REF!+#REF!+#REF!+#REF!+L146+#REF!+#REF!+#REF!++L252</f>
        <v>#REF!</v>
      </c>
      <c r="M13" s="136" t="e">
        <f>M19+M29+M40+M77+M85+M103+M115+#REF!+#REF!+#REF!+#REF!+M146+#REF!+#REF!+#REF!++M252</f>
        <v>#REF!</v>
      </c>
      <c r="N13" s="136" t="e">
        <f>N19+N29+N40+N77+N85+N103+N115+#REF!+#REF!+#REF!+#REF!+N146+#REF!+#REF!+#REF!++N252</f>
        <v>#REF!</v>
      </c>
      <c r="O13" s="136" t="e">
        <f>O19+O29+O40+O77+O85+O103+O115+#REF!+#REF!+#REF!+#REF!+O146+#REF!+#REF!+#REF!++O252+O134+O246</f>
        <v>#REF!</v>
      </c>
      <c r="P13" s="136" t="e">
        <f>P19+P29+P40+P77+P85+P103+P115+#REF!+#REF!+#REF!+#REF!+P146+#REF!+#REF!+#REF!++P252+P134+P246</f>
        <v>#REF!</v>
      </c>
      <c r="Q13" s="136" t="e">
        <f>Q19+Q29+Q40+Q77+Q85+Q103+Q115+#REF!+#REF!+#REF!+#REF!+Q146+#REF!+#REF!+#REF!++Q252+Q134+Q246</f>
        <v>#REF!</v>
      </c>
      <c r="R13" s="136" t="e">
        <f>R19+R29+R40+R77+R85+R103+R115+#REF!+#REF!+#REF!+#REF!+R146+#REF!+#REF!+#REF!++R252+R134+R246</f>
        <v>#REF!</v>
      </c>
      <c r="S13" s="136" t="e">
        <f>S19+S29+S40+S77+S85+S103+S115+#REF!+#REF!+#REF!+#REF!+S146+#REF!+#REF!+#REF!++S252+S134+S246</f>
        <v>#REF!</v>
      </c>
      <c r="T13" s="136">
        <f>T19+T29+T40+T77+T85+T103+T115+T146+T252+T134+T246</f>
        <v>47687361</v>
      </c>
      <c r="U13" s="136">
        <f t="shared" ref="U13:AE13" si="3">U19+U29+U40+U77+U85+U103+U115+U146+U252+U134+U246</f>
        <v>0</v>
      </c>
      <c r="V13" s="136">
        <f t="shared" si="3"/>
        <v>500000</v>
      </c>
      <c r="W13" s="136">
        <f t="shared" si="3"/>
        <v>47187361</v>
      </c>
      <c r="X13" s="136">
        <f t="shared" si="3"/>
        <v>0</v>
      </c>
      <c r="Y13" s="136">
        <f t="shared" si="3"/>
        <v>50118162</v>
      </c>
      <c r="Z13" s="136">
        <f t="shared" si="3"/>
        <v>0</v>
      </c>
      <c r="AA13" s="136">
        <f t="shared" si="3"/>
        <v>50118162</v>
      </c>
      <c r="AB13" s="136">
        <f t="shared" si="3"/>
        <v>0</v>
      </c>
      <c r="AC13" s="136">
        <f t="shared" si="3"/>
        <v>67053595</v>
      </c>
      <c r="AD13" s="136">
        <f t="shared" si="3"/>
        <v>0</v>
      </c>
      <c r="AE13" s="136">
        <f t="shared" si="3"/>
        <v>67053595</v>
      </c>
    </row>
    <row r="14" spans="1:31" s="154" customFormat="1" ht="22.5" customHeight="1">
      <c r="A14" s="175"/>
      <c r="B14" s="151"/>
      <c r="C14" s="151"/>
      <c r="D14" s="151"/>
      <c r="E14" s="152"/>
      <c r="F14" s="152"/>
      <c r="G14" s="153" t="s">
        <v>8</v>
      </c>
      <c r="H14" s="67"/>
      <c r="I14" s="67" t="e">
        <f>+I15+I25+I81+I92+#REF!+I125+I142+#REF!+I238</f>
        <v>#REF!</v>
      </c>
      <c r="J14" s="67" t="e">
        <f>+J15+J25+J81+J92+#REF!+J125+J142+#REF!+J238</f>
        <v>#REF!</v>
      </c>
      <c r="K14" s="67" t="e">
        <f>+K15+K25+K81+K92+#REF!+K125+K142+#REF!+K238</f>
        <v>#REF!</v>
      </c>
      <c r="L14" s="67" t="e">
        <f>+L15+L25+L81+L92+#REF!+L125+L142+#REF!+L238</f>
        <v>#REF!</v>
      </c>
      <c r="M14" s="67" t="e">
        <f>+M15+M25+M81+M92+#REF!+M125+M142+#REF!+M238</f>
        <v>#REF!</v>
      </c>
      <c r="N14" s="67" t="e">
        <f>+N15+N25+N81+N92+#REF!+N125+N142+#REF!+N238</f>
        <v>#REF!</v>
      </c>
      <c r="O14" s="67" t="e">
        <f>+O15+O25+O81+O92+#REF!+O125+O142+#REF!+O238</f>
        <v>#REF!</v>
      </c>
      <c r="P14" s="67" t="e">
        <f>+P15+P25+P81+P92+#REF!+P125+P142+#REF!+P238</f>
        <v>#REF!</v>
      </c>
      <c r="Q14" s="67" t="e">
        <f>+Q15+Q25+Q81+Q92+#REF!+Q125+Q142+#REF!+Q238</f>
        <v>#REF!</v>
      </c>
      <c r="R14" s="67" t="e">
        <f>+R15+R25+R81+R92+#REF!+R125+R142+#REF!+R238</f>
        <v>#REF!</v>
      </c>
      <c r="S14" s="67" t="e">
        <f>+S15+S25+S81+S92+#REF!+S125+S142+#REF!+S238</f>
        <v>#REF!</v>
      </c>
      <c r="T14" s="67">
        <f>+T15+T25+T81+T92+T125+T142+T238</f>
        <v>66783704</v>
      </c>
      <c r="U14" s="67">
        <f t="shared" ref="U14:AE14" si="4">+U15+U25+U81+U92+U125+U142+U238</f>
        <v>0</v>
      </c>
      <c r="V14" s="67">
        <f t="shared" si="4"/>
        <v>500000</v>
      </c>
      <c r="W14" s="67">
        <f t="shared" si="4"/>
        <v>66283704</v>
      </c>
      <c r="X14" s="67">
        <f t="shared" si="4"/>
        <v>0</v>
      </c>
      <c r="Y14" s="67">
        <f t="shared" si="4"/>
        <v>50902865</v>
      </c>
      <c r="Z14" s="67">
        <f t="shared" si="4"/>
        <v>0</v>
      </c>
      <c r="AA14" s="67">
        <f t="shared" si="4"/>
        <v>50902865</v>
      </c>
      <c r="AB14" s="67">
        <f t="shared" si="4"/>
        <v>0</v>
      </c>
      <c r="AC14" s="67">
        <f t="shared" si="4"/>
        <v>67053595</v>
      </c>
      <c r="AD14" s="67">
        <f t="shared" si="4"/>
        <v>0</v>
      </c>
      <c r="AE14" s="67">
        <f t="shared" si="4"/>
        <v>67053595</v>
      </c>
    </row>
    <row r="15" spans="1:31" s="131" customFormat="1" ht="27.75" customHeight="1">
      <c r="A15" s="145" t="s">
        <v>16</v>
      </c>
      <c r="B15" s="127"/>
      <c r="C15" s="145"/>
      <c r="D15" s="145"/>
      <c r="E15" s="146"/>
      <c r="F15" s="146"/>
      <c r="G15" s="147" t="s">
        <v>17</v>
      </c>
      <c r="H15" s="130"/>
      <c r="I15" s="130">
        <f>+I16</f>
        <v>19999</v>
      </c>
      <c r="J15" s="130">
        <f t="shared" ref="J15:Y16" si="5">+J16</f>
        <v>0</v>
      </c>
      <c r="K15" s="130">
        <f t="shared" si="5"/>
        <v>19999</v>
      </c>
      <c r="L15" s="130">
        <f t="shared" si="5"/>
        <v>11625</v>
      </c>
      <c r="M15" s="130">
        <f t="shared" si="5"/>
        <v>0</v>
      </c>
      <c r="N15" s="130">
        <f t="shared" si="5"/>
        <v>31624</v>
      </c>
      <c r="O15" s="130">
        <f t="shared" si="5"/>
        <v>0</v>
      </c>
      <c r="P15" s="130">
        <f t="shared" si="5"/>
        <v>0</v>
      </c>
      <c r="Q15" s="130">
        <f t="shared" si="5"/>
        <v>31624</v>
      </c>
      <c r="R15" s="130">
        <f t="shared" si="5"/>
        <v>0</v>
      </c>
      <c r="S15" s="130">
        <f t="shared" si="5"/>
        <v>0</v>
      </c>
      <c r="T15" s="130">
        <f t="shared" si="5"/>
        <v>31624</v>
      </c>
      <c r="U15" s="130">
        <f t="shared" si="5"/>
        <v>0</v>
      </c>
      <c r="V15" s="130">
        <f t="shared" si="5"/>
        <v>0</v>
      </c>
      <c r="W15" s="130">
        <f t="shared" si="5"/>
        <v>31624</v>
      </c>
      <c r="X15" s="130">
        <f t="shared" si="5"/>
        <v>0</v>
      </c>
      <c r="Y15" s="130">
        <f t="shared" si="5"/>
        <v>0</v>
      </c>
      <c r="Z15" s="130">
        <f t="shared" ref="X15:AE16" si="6">+Z16</f>
        <v>0</v>
      </c>
      <c r="AA15" s="130">
        <f t="shared" si="6"/>
        <v>0</v>
      </c>
      <c r="AB15" s="130">
        <f t="shared" si="6"/>
        <v>0</v>
      </c>
      <c r="AC15" s="130">
        <f t="shared" si="6"/>
        <v>0</v>
      </c>
      <c r="AD15" s="130">
        <f t="shared" si="6"/>
        <v>0</v>
      </c>
      <c r="AE15" s="130">
        <f t="shared" si="6"/>
        <v>0</v>
      </c>
    </row>
    <row r="16" spans="1:31" s="118" customFormat="1" ht="21" customHeight="1">
      <c r="A16" s="176"/>
      <c r="B16" s="5" t="s">
        <v>6</v>
      </c>
      <c r="C16" s="5"/>
      <c r="D16" s="5"/>
      <c r="E16" s="25"/>
      <c r="F16" s="25"/>
      <c r="G16" s="58" t="s">
        <v>18</v>
      </c>
      <c r="H16" s="132"/>
      <c r="I16" s="132">
        <f t="shared" ref="I16:T16" si="7">+I17</f>
        <v>19999</v>
      </c>
      <c r="J16" s="132">
        <f t="shared" si="7"/>
        <v>0</v>
      </c>
      <c r="K16" s="132">
        <f t="shared" si="7"/>
        <v>19999</v>
      </c>
      <c r="L16" s="132">
        <f t="shared" si="7"/>
        <v>11625</v>
      </c>
      <c r="M16" s="132">
        <f t="shared" si="7"/>
        <v>0</v>
      </c>
      <c r="N16" s="132">
        <f t="shared" si="7"/>
        <v>31624</v>
      </c>
      <c r="O16" s="132">
        <f t="shared" si="7"/>
        <v>0</v>
      </c>
      <c r="P16" s="132">
        <f t="shared" si="7"/>
        <v>0</v>
      </c>
      <c r="Q16" s="132">
        <f t="shared" si="7"/>
        <v>31624</v>
      </c>
      <c r="R16" s="132">
        <f t="shared" si="7"/>
        <v>0</v>
      </c>
      <c r="S16" s="132">
        <f t="shared" si="7"/>
        <v>0</v>
      </c>
      <c r="T16" s="132">
        <f t="shared" si="7"/>
        <v>31624</v>
      </c>
      <c r="U16" s="132">
        <f t="shared" si="5"/>
        <v>0</v>
      </c>
      <c r="V16" s="132">
        <f t="shared" si="5"/>
        <v>0</v>
      </c>
      <c r="W16" s="132">
        <f t="shared" si="5"/>
        <v>31624</v>
      </c>
      <c r="X16" s="132">
        <f t="shared" si="6"/>
        <v>0</v>
      </c>
      <c r="Y16" s="132">
        <f t="shared" si="6"/>
        <v>0</v>
      </c>
      <c r="Z16" s="132">
        <f t="shared" si="6"/>
        <v>0</v>
      </c>
      <c r="AA16" s="132">
        <f t="shared" si="6"/>
        <v>0</v>
      </c>
      <c r="AB16" s="132">
        <f t="shared" si="6"/>
        <v>0</v>
      </c>
      <c r="AC16" s="132">
        <f t="shared" si="6"/>
        <v>0</v>
      </c>
      <c r="AD16" s="132">
        <f t="shared" si="6"/>
        <v>0</v>
      </c>
      <c r="AE16" s="132">
        <f t="shared" si="6"/>
        <v>0</v>
      </c>
    </row>
    <row r="17" spans="1:31" s="118" customFormat="1" ht="21" customHeight="1">
      <c r="A17" s="176"/>
      <c r="B17" s="110"/>
      <c r="C17" s="162" t="s">
        <v>10</v>
      </c>
      <c r="D17" s="5"/>
      <c r="E17" s="46"/>
      <c r="F17" s="46"/>
      <c r="G17" s="92" t="s">
        <v>11</v>
      </c>
      <c r="H17" s="132">
        <f>H18</f>
        <v>0</v>
      </c>
      <c r="I17" s="132">
        <f>I18</f>
        <v>19999</v>
      </c>
      <c r="J17" s="132">
        <f t="shared" ref="J17:Y18" si="8">J18</f>
        <v>0</v>
      </c>
      <c r="K17" s="132">
        <f t="shared" si="8"/>
        <v>19999</v>
      </c>
      <c r="L17" s="132">
        <f t="shared" si="8"/>
        <v>11625</v>
      </c>
      <c r="M17" s="132">
        <f t="shared" si="8"/>
        <v>0</v>
      </c>
      <c r="N17" s="132">
        <f t="shared" si="8"/>
        <v>31624</v>
      </c>
      <c r="O17" s="132">
        <f t="shared" si="8"/>
        <v>0</v>
      </c>
      <c r="P17" s="132">
        <f t="shared" si="8"/>
        <v>0</v>
      </c>
      <c r="Q17" s="132">
        <f t="shared" si="8"/>
        <v>31624</v>
      </c>
      <c r="R17" s="132">
        <f t="shared" si="8"/>
        <v>0</v>
      </c>
      <c r="S17" s="132">
        <f t="shared" si="8"/>
        <v>0</v>
      </c>
      <c r="T17" s="132">
        <f t="shared" si="8"/>
        <v>31624</v>
      </c>
      <c r="U17" s="132">
        <f t="shared" si="8"/>
        <v>0</v>
      </c>
      <c r="V17" s="132">
        <f t="shared" si="8"/>
        <v>0</v>
      </c>
      <c r="W17" s="132">
        <f t="shared" si="8"/>
        <v>31624</v>
      </c>
      <c r="X17" s="132">
        <f t="shared" si="8"/>
        <v>0</v>
      </c>
      <c r="Y17" s="132">
        <f t="shared" si="8"/>
        <v>0</v>
      </c>
      <c r="Z17" s="132">
        <f t="shared" ref="X17:AE18" si="9">Z18</f>
        <v>0</v>
      </c>
      <c r="AA17" s="132">
        <f t="shared" si="9"/>
        <v>0</v>
      </c>
      <c r="AB17" s="132">
        <f t="shared" si="9"/>
        <v>0</v>
      </c>
      <c r="AC17" s="132">
        <f t="shared" si="9"/>
        <v>0</v>
      </c>
      <c r="AD17" s="132">
        <f t="shared" si="9"/>
        <v>0</v>
      </c>
      <c r="AE17" s="132">
        <f t="shared" si="9"/>
        <v>0</v>
      </c>
    </row>
    <row r="18" spans="1:31" s="137" customFormat="1" ht="23.25" customHeight="1">
      <c r="A18" s="177"/>
      <c r="B18" s="133"/>
      <c r="C18" s="159"/>
      <c r="D18" s="32" t="s">
        <v>19</v>
      </c>
      <c r="E18" s="11"/>
      <c r="F18" s="11"/>
      <c r="G18" s="135" t="s">
        <v>129</v>
      </c>
      <c r="H18" s="48"/>
      <c r="I18" s="48">
        <f>I19</f>
        <v>19999</v>
      </c>
      <c r="J18" s="48">
        <f t="shared" si="8"/>
        <v>0</v>
      </c>
      <c r="K18" s="48">
        <f t="shared" si="8"/>
        <v>19999</v>
      </c>
      <c r="L18" s="48">
        <f t="shared" si="8"/>
        <v>11625</v>
      </c>
      <c r="M18" s="48">
        <f t="shared" si="8"/>
        <v>0</v>
      </c>
      <c r="N18" s="48">
        <f t="shared" si="8"/>
        <v>31624</v>
      </c>
      <c r="O18" s="48">
        <f t="shared" si="8"/>
        <v>0</v>
      </c>
      <c r="P18" s="48">
        <f t="shared" si="8"/>
        <v>0</v>
      </c>
      <c r="Q18" s="48">
        <f t="shared" si="8"/>
        <v>31624</v>
      </c>
      <c r="R18" s="48">
        <f t="shared" si="8"/>
        <v>0</v>
      </c>
      <c r="S18" s="48">
        <f t="shared" si="8"/>
        <v>0</v>
      </c>
      <c r="T18" s="48">
        <f t="shared" si="8"/>
        <v>31624</v>
      </c>
      <c r="U18" s="48">
        <f t="shared" si="8"/>
        <v>0</v>
      </c>
      <c r="V18" s="48">
        <f t="shared" si="8"/>
        <v>0</v>
      </c>
      <c r="W18" s="48">
        <f t="shared" si="8"/>
        <v>31624</v>
      </c>
      <c r="X18" s="48">
        <f t="shared" si="9"/>
        <v>0</v>
      </c>
      <c r="Y18" s="48">
        <f t="shared" si="9"/>
        <v>0</v>
      </c>
      <c r="Z18" s="48">
        <f t="shared" si="9"/>
        <v>0</v>
      </c>
      <c r="AA18" s="48">
        <f t="shared" si="9"/>
        <v>0</v>
      </c>
      <c r="AB18" s="48">
        <f t="shared" si="9"/>
        <v>0</v>
      </c>
      <c r="AC18" s="48">
        <f t="shared" si="9"/>
        <v>0</v>
      </c>
      <c r="AD18" s="48">
        <f t="shared" si="9"/>
        <v>0</v>
      </c>
      <c r="AE18" s="48">
        <f t="shared" si="9"/>
        <v>0</v>
      </c>
    </row>
    <row r="19" spans="1:31" s="94" customFormat="1" ht="21" customHeight="1">
      <c r="A19" s="178"/>
      <c r="B19" s="17"/>
      <c r="C19" s="17"/>
      <c r="D19" s="15"/>
      <c r="E19" s="97" t="s">
        <v>22</v>
      </c>
      <c r="F19" s="35"/>
      <c r="G19" s="29" t="s">
        <v>23</v>
      </c>
      <c r="H19" s="51">
        <f>H20+H24</f>
        <v>0</v>
      </c>
      <c r="I19" s="51">
        <f>I20+I24</f>
        <v>19999</v>
      </c>
      <c r="J19" s="51">
        <f t="shared" ref="J19:AE19" si="10">J20+J24</f>
        <v>0</v>
      </c>
      <c r="K19" s="51">
        <f t="shared" si="10"/>
        <v>19999</v>
      </c>
      <c r="L19" s="51">
        <f t="shared" si="10"/>
        <v>11625</v>
      </c>
      <c r="M19" s="51">
        <f t="shared" si="10"/>
        <v>0</v>
      </c>
      <c r="N19" s="51">
        <f t="shared" si="10"/>
        <v>31624</v>
      </c>
      <c r="O19" s="51">
        <f t="shared" si="10"/>
        <v>0</v>
      </c>
      <c r="P19" s="51">
        <f t="shared" si="10"/>
        <v>0</v>
      </c>
      <c r="Q19" s="51">
        <f t="shared" si="10"/>
        <v>31624</v>
      </c>
      <c r="R19" s="51">
        <f t="shared" si="10"/>
        <v>0</v>
      </c>
      <c r="S19" s="51">
        <f t="shared" si="10"/>
        <v>0</v>
      </c>
      <c r="T19" s="51">
        <f t="shared" si="10"/>
        <v>31624</v>
      </c>
      <c r="U19" s="51">
        <f t="shared" si="10"/>
        <v>0</v>
      </c>
      <c r="V19" s="51">
        <f t="shared" si="10"/>
        <v>0</v>
      </c>
      <c r="W19" s="51">
        <f t="shared" si="10"/>
        <v>31624</v>
      </c>
      <c r="X19" s="51">
        <f t="shared" si="10"/>
        <v>0</v>
      </c>
      <c r="Y19" s="51">
        <f t="shared" si="10"/>
        <v>0</v>
      </c>
      <c r="Z19" s="51">
        <f t="shared" si="10"/>
        <v>0</v>
      </c>
      <c r="AA19" s="51">
        <f t="shared" si="10"/>
        <v>0</v>
      </c>
      <c r="AB19" s="51">
        <f t="shared" si="10"/>
        <v>0</v>
      </c>
      <c r="AC19" s="51">
        <f t="shared" si="10"/>
        <v>0</v>
      </c>
      <c r="AD19" s="51">
        <f t="shared" si="10"/>
        <v>0</v>
      </c>
      <c r="AE19" s="51">
        <f t="shared" si="10"/>
        <v>0</v>
      </c>
    </row>
    <row r="20" spans="1:31" s="125" customFormat="1" ht="21" customHeight="1">
      <c r="A20" s="182"/>
      <c r="B20" s="122"/>
      <c r="C20" s="122"/>
      <c r="D20" s="122"/>
      <c r="E20" s="123"/>
      <c r="F20" s="123"/>
      <c r="G20" s="124" t="s">
        <v>12</v>
      </c>
      <c r="H20" s="126">
        <f t="shared" ref="H20:AE20" si="11">H21</f>
        <v>0</v>
      </c>
      <c r="I20" s="126">
        <f t="shared" si="11"/>
        <v>19999</v>
      </c>
      <c r="J20" s="126">
        <f t="shared" si="11"/>
        <v>0</v>
      </c>
      <c r="K20" s="126">
        <f t="shared" si="11"/>
        <v>19999</v>
      </c>
      <c r="L20" s="126">
        <f t="shared" si="11"/>
        <v>11625</v>
      </c>
      <c r="M20" s="126">
        <f t="shared" si="11"/>
        <v>0</v>
      </c>
      <c r="N20" s="126">
        <f t="shared" si="11"/>
        <v>31624</v>
      </c>
      <c r="O20" s="126">
        <f t="shared" si="11"/>
        <v>0</v>
      </c>
      <c r="P20" s="126">
        <f t="shared" si="11"/>
        <v>0</v>
      </c>
      <c r="Q20" s="126">
        <f t="shared" si="11"/>
        <v>31624</v>
      </c>
      <c r="R20" s="126">
        <f t="shared" si="11"/>
        <v>0</v>
      </c>
      <c r="S20" s="126">
        <f t="shared" si="11"/>
        <v>0</v>
      </c>
      <c r="T20" s="126">
        <f t="shared" si="11"/>
        <v>31624</v>
      </c>
      <c r="U20" s="126">
        <f t="shared" si="11"/>
        <v>0</v>
      </c>
      <c r="V20" s="126">
        <f t="shared" si="11"/>
        <v>0</v>
      </c>
      <c r="W20" s="126">
        <f t="shared" si="11"/>
        <v>31624</v>
      </c>
      <c r="X20" s="126">
        <f t="shared" si="11"/>
        <v>0</v>
      </c>
      <c r="Y20" s="126">
        <f t="shared" si="11"/>
        <v>0</v>
      </c>
      <c r="Z20" s="126">
        <f t="shared" si="11"/>
        <v>0</v>
      </c>
      <c r="AA20" s="126">
        <f t="shared" si="11"/>
        <v>0</v>
      </c>
      <c r="AB20" s="126">
        <f t="shared" si="11"/>
        <v>0</v>
      </c>
      <c r="AC20" s="126">
        <f t="shared" si="11"/>
        <v>0</v>
      </c>
      <c r="AD20" s="126">
        <f t="shared" si="11"/>
        <v>0</v>
      </c>
      <c r="AE20" s="126">
        <f t="shared" si="11"/>
        <v>0</v>
      </c>
    </row>
    <row r="21" spans="1:31" s="117" customFormat="1" ht="15" customHeight="1">
      <c r="A21" s="179"/>
      <c r="B21" s="68"/>
      <c r="C21" s="69"/>
      <c r="D21" s="69"/>
      <c r="E21" s="69"/>
      <c r="F21" s="69"/>
      <c r="G21" s="78" t="s">
        <v>35</v>
      </c>
      <c r="H21" s="70">
        <f t="shared" ref="H21:J21" si="12">SUM(H22:H22)</f>
        <v>0</v>
      </c>
      <c r="I21" s="70">
        <f t="shared" si="12"/>
        <v>19999</v>
      </c>
      <c r="J21" s="70">
        <f t="shared" si="12"/>
        <v>0</v>
      </c>
      <c r="K21" s="70">
        <f>SUM(K22:K23)</f>
        <v>19999</v>
      </c>
      <c r="L21" s="70">
        <f t="shared" ref="L21:W21" si="13">SUM(L22:L23)</f>
        <v>11625</v>
      </c>
      <c r="M21" s="70">
        <f t="shared" si="13"/>
        <v>0</v>
      </c>
      <c r="N21" s="70">
        <f t="shared" si="13"/>
        <v>31624</v>
      </c>
      <c r="O21" s="70">
        <f t="shared" si="13"/>
        <v>0</v>
      </c>
      <c r="P21" s="70">
        <f t="shared" si="13"/>
        <v>0</v>
      </c>
      <c r="Q21" s="70">
        <f t="shared" si="13"/>
        <v>31624</v>
      </c>
      <c r="R21" s="70">
        <f t="shared" si="13"/>
        <v>0</v>
      </c>
      <c r="S21" s="70">
        <f t="shared" si="13"/>
        <v>0</v>
      </c>
      <c r="T21" s="70">
        <f t="shared" si="13"/>
        <v>31624</v>
      </c>
      <c r="U21" s="70">
        <f t="shared" si="13"/>
        <v>0</v>
      </c>
      <c r="V21" s="70">
        <f t="shared" si="13"/>
        <v>0</v>
      </c>
      <c r="W21" s="70">
        <f t="shared" si="13"/>
        <v>31624</v>
      </c>
      <c r="X21" s="70">
        <f t="shared" ref="X21:AE21" si="14">SUM(X22:X22)</f>
        <v>0</v>
      </c>
      <c r="Y21" s="70">
        <f t="shared" si="14"/>
        <v>0</v>
      </c>
      <c r="Z21" s="70">
        <f t="shared" si="14"/>
        <v>0</v>
      </c>
      <c r="AA21" s="70">
        <f t="shared" si="14"/>
        <v>0</v>
      </c>
      <c r="AB21" s="70">
        <f t="shared" si="14"/>
        <v>0</v>
      </c>
      <c r="AC21" s="70">
        <f t="shared" si="14"/>
        <v>0</v>
      </c>
      <c r="AD21" s="70">
        <f t="shared" si="14"/>
        <v>0</v>
      </c>
      <c r="AE21" s="70">
        <f t="shared" si="14"/>
        <v>0</v>
      </c>
    </row>
    <row r="22" spans="1:31" s="80" customFormat="1" ht="21.75" customHeight="1">
      <c r="A22" s="180"/>
      <c r="B22" s="7"/>
      <c r="C22" s="20"/>
      <c r="D22" s="10"/>
      <c r="E22" s="19"/>
      <c r="F22" s="19"/>
      <c r="G22" s="39" t="s">
        <v>126</v>
      </c>
      <c r="H22" s="142"/>
      <c r="I22" s="142">
        <v>19999</v>
      </c>
      <c r="J22" s="142"/>
      <c r="K22" s="142">
        <f>H22+I22-J22</f>
        <v>19999</v>
      </c>
      <c r="L22" s="142"/>
      <c r="M22" s="142"/>
      <c r="N22" s="142">
        <f>K22+L22-M22</f>
        <v>19999</v>
      </c>
      <c r="O22" s="142"/>
      <c r="P22" s="142"/>
      <c r="Q22" s="142">
        <f>N22+O22-P22</f>
        <v>19999</v>
      </c>
      <c r="R22" s="142"/>
      <c r="S22" s="142"/>
      <c r="T22" s="142">
        <f>Q22+R22-S22</f>
        <v>19999</v>
      </c>
      <c r="U22" s="142"/>
      <c r="V22" s="142"/>
      <c r="W22" s="142">
        <f>+T22+U22-V22</f>
        <v>19999</v>
      </c>
      <c r="X22" s="142"/>
      <c r="Y22" s="142"/>
      <c r="Z22" s="142"/>
      <c r="AA22" s="142"/>
      <c r="AB22" s="149"/>
      <c r="AC22" s="149"/>
      <c r="AD22" s="149"/>
      <c r="AE22" s="142"/>
    </row>
    <row r="23" spans="1:31" s="80" customFormat="1" ht="21.75" customHeight="1">
      <c r="A23" s="180"/>
      <c r="B23" s="7"/>
      <c r="C23" s="20"/>
      <c r="D23" s="10"/>
      <c r="E23" s="19"/>
      <c r="F23" s="19"/>
      <c r="G23" s="39" t="s">
        <v>348</v>
      </c>
      <c r="H23" s="149"/>
      <c r="I23" s="149"/>
      <c r="J23" s="149"/>
      <c r="K23" s="142"/>
      <c r="L23" s="142">
        <v>11625</v>
      </c>
      <c r="M23" s="142"/>
      <c r="N23" s="142">
        <f>K23+L23-M23</f>
        <v>11625</v>
      </c>
      <c r="O23" s="142"/>
      <c r="P23" s="142"/>
      <c r="Q23" s="142">
        <f t="shared" ref="Q23:Q91" si="15">N23+O23-P23</f>
        <v>11625</v>
      </c>
      <c r="R23" s="142"/>
      <c r="S23" s="142"/>
      <c r="T23" s="142">
        <f t="shared" ref="T23:T80" si="16">Q23+R23-S23</f>
        <v>11625</v>
      </c>
      <c r="U23" s="142"/>
      <c r="V23" s="142"/>
      <c r="W23" s="142">
        <f t="shared" ref="W23:W80" si="17">+T23+U23-V23</f>
        <v>11625</v>
      </c>
      <c r="X23" s="142"/>
      <c r="Y23" s="142"/>
      <c r="Z23" s="142"/>
      <c r="AA23" s="142"/>
      <c r="AB23" s="149"/>
      <c r="AC23" s="149"/>
      <c r="AD23" s="149"/>
      <c r="AE23" s="142"/>
    </row>
    <row r="24" spans="1:31" s="108" customFormat="1" ht="19.5" customHeight="1">
      <c r="A24" s="181"/>
      <c r="B24" s="101"/>
      <c r="C24" s="159"/>
      <c r="D24" s="101"/>
      <c r="E24" s="102"/>
      <c r="F24" s="102"/>
      <c r="G24" s="104" t="s">
        <v>13</v>
      </c>
      <c r="H24" s="142"/>
      <c r="I24" s="142"/>
      <c r="J24" s="142"/>
      <c r="K24" s="142"/>
      <c r="L24" s="142"/>
      <c r="M24" s="142"/>
      <c r="N24" s="142">
        <f t="shared" ref="N24:N91" si="18">K24+L24-M24</f>
        <v>0</v>
      </c>
      <c r="O24" s="142"/>
      <c r="P24" s="142"/>
      <c r="Q24" s="142">
        <f t="shared" si="15"/>
        <v>0</v>
      </c>
      <c r="R24" s="142"/>
      <c r="S24" s="142"/>
      <c r="T24" s="142">
        <f t="shared" si="16"/>
        <v>0</v>
      </c>
      <c r="U24" s="142"/>
      <c r="V24" s="142"/>
      <c r="W24" s="142">
        <f t="shared" si="17"/>
        <v>0</v>
      </c>
      <c r="X24" s="142"/>
      <c r="Y24" s="142"/>
      <c r="Z24" s="142"/>
      <c r="AA24" s="105"/>
      <c r="AB24" s="103"/>
      <c r="AC24" s="103"/>
      <c r="AD24" s="103"/>
      <c r="AE24" s="105"/>
    </row>
    <row r="25" spans="1:31" s="131" customFormat="1" ht="25.5" customHeight="1">
      <c r="A25" s="127" t="s">
        <v>24</v>
      </c>
      <c r="B25" s="127"/>
      <c r="C25" s="127"/>
      <c r="D25" s="127"/>
      <c r="E25" s="128"/>
      <c r="F25" s="128"/>
      <c r="G25" s="129" t="s">
        <v>25</v>
      </c>
      <c r="H25" s="130"/>
      <c r="I25" s="130">
        <f t="shared" ref="I25:AE25" si="19">+I26+I74</f>
        <v>12320852</v>
      </c>
      <c r="J25" s="130">
        <f t="shared" si="19"/>
        <v>0</v>
      </c>
      <c r="K25" s="130">
        <f t="shared" si="19"/>
        <v>12320852</v>
      </c>
      <c r="L25" s="130">
        <f t="shared" si="19"/>
        <v>1109061</v>
      </c>
      <c r="M25" s="130">
        <f t="shared" si="19"/>
        <v>0</v>
      </c>
      <c r="N25" s="130">
        <f t="shared" si="19"/>
        <v>13429913</v>
      </c>
      <c r="O25" s="130">
        <f t="shared" si="19"/>
        <v>141915</v>
      </c>
      <c r="P25" s="130">
        <f t="shared" si="19"/>
        <v>1109061</v>
      </c>
      <c r="Q25" s="130">
        <f t="shared" si="19"/>
        <v>12462767</v>
      </c>
      <c r="R25" s="130">
        <f t="shared" si="19"/>
        <v>0</v>
      </c>
      <c r="S25" s="130">
        <f t="shared" si="19"/>
        <v>0</v>
      </c>
      <c r="T25" s="130">
        <f t="shared" si="19"/>
        <v>12462767</v>
      </c>
      <c r="U25" s="130">
        <f t="shared" si="19"/>
        <v>0</v>
      </c>
      <c r="V25" s="130">
        <f t="shared" si="19"/>
        <v>0</v>
      </c>
      <c r="W25" s="130">
        <f t="shared" si="19"/>
        <v>12462767</v>
      </c>
      <c r="X25" s="130">
        <f t="shared" si="19"/>
        <v>0</v>
      </c>
      <c r="Y25" s="130">
        <f t="shared" si="19"/>
        <v>14200187</v>
      </c>
      <c r="Z25" s="130">
        <f t="shared" si="19"/>
        <v>0</v>
      </c>
      <c r="AA25" s="130">
        <f t="shared" si="19"/>
        <v>14200187</v>
      </c>
      <c r="AB25" s="130">
        <f t="shared" si="19"/>
        <v>0</v>
      </c>
      <c r="AC25" s="130">
        <f t="shared" si="19"/>
        <v>17237608</v>
      </c>
      <c r="AD25" s="130">
        <f t="shared" si="19"/>
        <v>0</v>
      </c>
      <c r="AE25" s="130">
        <f t="shared" si="19"/>
        <v>17237608</v>
      </c>
    </row>
    <row r="26" spans="1:31" s="115" customFormat="1" ht="21" customHeight="1">
      <c r="A26" s="5"/>
      <c r="B26" s="5" t="s">
        <v>14</v>
      </c>
      <c r="C26" s="159"/>
      <c r="D26" s="5"/>
      <c r="E26" s="25"/>
      <c r="F26" s="25"/>
      <c r="G26" s="16" t="s">
        <v>26</v>
      </c>
      <c r="H26" s="47"/>
      <c r="I26" s="47">
        <f t="shared" ref="I26:AE26" si="20">+I27</f>
        <v>11752513</v>
      </c>
      <c r="J26" s="47">
        <f t="shared" si="20"/>
        <v>0</v>
      </c>
      <c r="K26" s="47">
        <f t="shared" si="20"/>
        <v>11752513</v>
      </c>
      <c r="L26" s="47">
        <f t="shared" si="20"/>
        <v>1109061</v>
      </c>
      <c r="M26" s="47">
        <f t="shared" si="20"/>
        <v>0</v>
      </c>
      <c r="N26" s="47">
        <f t="shared" si="20"/>
        <v>12861574</v>
      </c>
      <c r="O26" s="47">
        <f t="shared" si="20"/>
        <v>141915</v>
      </c>
      <c r="P26" s="47">
        <f t="shared" si="20"/>
        <v>1109061</v>
      </c>
      <c r="Q26" s="47">
        <f t="shared" si="20"/>
        <v>11894428</v>
      </c>
      <c r="R26" s="47">
        <f t="shared" si="20"/>
        <v>0</v>
      </c>
      <c r="S26" s="47">
        <f t="shared" si="20"/>
        <v>0</v>
      </c>
      <c r="T26" s="47">
        <f t="shared" si="20"/>
        <v>11894428</v>
      </c>
      <c r="U26" s="47">
        <f t="shared" si="20"/>
        <v>0</v>
      </c>
      <c r="V26" s="47">
        <f t="shared" si="20"/>
        <v>0</v>
      </c>
      <c r="W26" s="47">
        <f t="shared" si="20"/>
        <v>11894428</v>
      </c>
      <c r="X26" s="47">
        <f t="shared" si="20"/>
        <v>0</v>
      </c>
      <c r="Y26" s="47">
        <f t="shared" si="20"/>
        <v>14200187</v>
      </c>
      <c r="Z26" s="47">
        <f t="shared" si="20"/>
        <v>0</v>
      </c>
      <c r="AA26" s="47">
        <f t="shared" si="20"/>
        <v>14200187</v>
      </c>
      <c r="AB26" s="47">
        <f t="shared" si="20"/>
        <v>0</v>
      </c>
      <c r="AC26" s="47">
        <f t="shared" si="20"/>
        <v>17237608</v>
      </c>
      <c r="AD26" s="47">
        <f t="shared" si="20"/>
        <v>0</v>
      </c>
      <c r="AE26" s="47">
        <f t="shared" si="20"/>
        <v>17237608</v>
      </c>
    </row>
    <row r="27" spans="1:31" s="115" customFormat="1" ht="21" customHeight="1">
      <c r="A27" s="121"/>
      <c r="B27" s="8"/>
      <c r="C27" s="161" t="s">
        <v>10</v>
      </c>
      <c r="D27" s="5" t="s">
        <v>27</v>
      </c>
      <c r="E27" s="25" t="s">
        <v>27</v>
      </c>
      <c r="F27" s="25"/>
      <c r="G27" s="16" t="s">
        <v>11</v>
      </c>
      <c r="H27" s="47"/>
      <c r="I27" s="47">
        <f>+I28+I39</f>
        <v>11752513</v>
      </c>
      <c r="J27" s="47">
        <f t="shared" ref="J27:AE27" si="21">+J28+J39</f>
        <v>0</v>
      </c>
      <c r="K27" s="47">
        <f t="shared" si="21"/>
        <v>11752513</v>
      </c>
      <c r="L27" s="47">
        <f t="shared" si="21"/>
        <v>1109061</v>
      </c>
      <c r="M27" s="47">
        <f t="shared" si="21"/>
        <v>0</v>
      </c>
      <c r="N27" s="47">
        <f t="shared" si="21"/>
        <v>12861574</v>
      </c>
      <c r="O27" s="47">
        <f t="shared" si="21"/>
        <v>141915</v>
      </c>
      <c r="P27" s="47">
        <f t="shared" si="21"/>
        <v>1109061</v>
      </c>
      <c r="Q27" s="47">
        <f t="shared" si="21"/>
        <v>11894428</v>
      </c>
      <c r="R27" s="47">
        <f t="shared" si="21"/>
        <v>0</v>
      </c>
      <c r="S27" s="47">
        <f t="shared" si="21"/>
        <v>0</v>
      </c>
      <c r="T27" s="47">
        <f t="shared" si="21"/>
        <v>11894428</v>
      </c>
      <c r="U27" s="47">
        <f t="shared" si="21"/>
        <v>0</v>
      </c>
      <c r="V27" s="47">
        <f t="shared" si="21"/>
        <v>0</v>
      </c>
      <c r="W27" s="47">
        <f t="shared" si="21"/>
        <v>11894428</v>
      </c>
      <c r="X27" s="47">
        <f t="shared" si="21"/>
        <v>0</v>
      </c>
      <c r="Y27" s="47">
        <f t="shared" si="21"/>
        <v>14200187</v>
      </c>
      <c r="Z27" s="47">
        <f t="shared" si="21"/>
        <v>0</v>
      </c>
      <c r="AA27" s="47">
        <f t="shared" si="21"/>
        <v>14200187</v>
      </c>
      <c r="AB27" s="47">
        <f t="shared" si="21"/>
        <v>0</v>
      </c>
      <c r="AC27" s="47">
        <f t="shared" si="21"/>
        <v>17237608</v>
      </c>
      <c r="AD27" s="47">
        <f t="shared" si="21"/>
        <v>0</v>
      </c>
      <c r="AE27" s="47">
        <f t="shared" si="21"/>
        <v>17237608</v>
      </c>
    </row>
    <row r="28" spans="1:31" s="137" customFormat="1" ht="23.25" customHeight="1">
      <c r="A28" s="177"/>
      <c r="B28" s="133"/>
      <c r="C28" s="159"/>
      <c r="D28" s="134" t="s">
        <v>106</v>
      </c>
      <c r="E28" s="134"/>
      <c r="F28" s="134"/>
      <c r="G28" s="135" t="s">
        <v>107</v>
      </c>
      <c r="H28" s="136"/>
      <c r="I28" s="136">
        <f>I29</f>
        <v>3000000</v>
      </c>
      <c r="J28" s="136">
        <f t="shared" ref="J28:AE28" si="22">J29</f>
        <v>0</v>
      </c>
      <c r="K28" s="136">
        <f t="shared" si="22"/>
        <v>3000000</v>
      </c>
      <c r="L28" s="136">
        <f t="shared" si="22"/>
        <v>1109061</v>
      </c>
      <c r="M28" s="136">
        <f t="shared" si="22"/>
        <v>0</v>
      </c>
      <c r="N28" s="136">
        <f t="shared" si="22"/>
        <v>4109061</v>
      </c>
      <c r="O28" s="136">
        <f t="shared" si="22"/>
        <v>0</v>
      </c>
      <c r="P28" s="136">
        <f t="shared" si="22"/>
        <v>1109061</v>
      </c>
      <c r="Q28" s="136">
        <f t="shared" si="22"/>
        <v>3000000</v>
      </c>
      <c r="R28" s="136">
        <f t="shared" si="22"/>
        <v>0</v>
      </c>
      <c r="S28" s="136">
        <f t="shared" si="22"/>
        <v>0</v>
      </c>
      <c r="T28" s="136">
        <f t="shared" si="22"/>
        <v>3000000</v>
      </c>
      <c r="U28" s="136">
        <f t="shared" si="22"/>
        <v>0</v>
      </c>
      <c r="V28" s="136">
        <f t="shared" si="22"/>
        <v>0</v>
      </c>
      <c r="W28" s="136">
        <f t="shared" si="22"/>
        <v>3000000</v>
      </c>
      <c r="X28" s="136">
        <f t="shared" si="22"/>
        <v>0</v>
      </c>
      <c r="Y28" s="136">
        <f t="shared" si="22"/>
        <v>1534902</v>
      </c>
      <c r="Z28" s="136">
        <f t="shared" si="22"/>
        <v>0</v>
      </c>
      <c r="AA28" s="136">
        <f t="shared" si="22"/>
        <v>1534902</v>
      </c>
      <c r="AB28" s="136">
        <f t="shared" si="22"/>
        <v>0</v>
      </c>
      <c r="AC28" s="136">
        <f t="shared" si="22"/>
        <v>0</v>
      </c>
      <c r="AD28" s="136">
        <f t="shared" si="22"/>
        <v>0</v>
      </c>
      <c r="AE28" s="136">
        <f t="shared" si="22"/>
        <v>0</v>
      </c>
    </row>
    <row r="29" spans="1:31" s="94" customFormat="1" ht="21" customHeight="1">
      <c r="A29" s="178"/>
      <c r="B29" s="17"/>
      <c r="C29" s="17"/>
      <c r="D29" s="15"/>
      <c r="E29" s="97" t="s">
        <v>22</v>
      </c>
      <c r="F29" s="35"/>
      <c r="G29" s="29" t="s">
        <v>23</v>
      </c>
      <c r="H29" s="51">
        <f>H30+H32+H34+H36</f>
        <v>0</v>
      </c>
      <c r="I29" s="51">
        <f>I30+I32+I34+I36+I38</f>
        <v>3000000</v>
      </c>
      <c r="J29" s="51">
        <f t="shared" ref="J29:AE29" si="23">J30+J32+J34+J36+J38</f>
        <v>0</v>
      </c>
      <c r="K29" s="51">
        <f t="shared" si="23"/>
        <v>3000000</v>
      </c>
      <c r="L29" s="51">
        <f t="shared" si="23"/>
        <v>1109061</v>
      </c>
      <c r="M29" s="51">
        <f t="shared" si="23"/>
        <v>0</v>
      </c>
      <c r="N29" s="51">
        <f t="shared" si="23"/>
        <v>4109061</v>
      </c>
      <c r="O29" s="51">
        <f t="shared" si="23"/>
        <v>0</v>
      </c>
      <c r="P29" s="51">
        <f t="shared" si="23"/>
        <v>1109061</v>
      </c>
      <c r="Q29" s="51">
        <f t="shared" si="23"/>
        <v>3000000</v>
      </c>
      <c r="R29" s="51">
        <f t="shared" si="23"/>
        <v>0</v>
      </c>
      <c r="S29" s="51">
        <f t="shared" si="23"/>
        <v>0</v>
      </c>
      <c r="T29" s="51">
        <f t="shared" si="23"/>
        <v>3000000</v>
      </c>
      <c r="U29" s="51">
        <f t="shared" si="23"/>
        <v>0</v>
      </c>
      <c r="V29" s="51">
        <f t="shared" si="23"/>
        <v>0</v>
      </c>
      <c r="W29" s="51">
        <f t="shared" si="23"/>
        <v>3000000</v>
      </c>
      <c r="X29" s="51">
        <f t="shared" si="23"/>
        <v>0</v>
      </c>
      <c r="Y29" s="51">
        <f t="shared" si="23"/>
        <v>1534902</v>
      </c>
      <c r="Z29" s="51">
        <f t="shared" si="23"/>
        <v>0</v>
      </c>
      <c r="AA29" s="51">
        <f t="shared" si="23"/>
        <v>1534902</v>
      </c>
      <c r="AB29" s="51">
        <f t="shared" si="23"/>
        <v>0</v>
      </c>
      <c r="AC29" s="51">
        <f t="shared" si="23"/>
        <v>0</v>
      </c>
      <c r="AD29" s="51">
        <f t="shared" si="23"/>
        <v>0</v>
      </c>
      <c r="AE29" s="51">
        <f t="shared" si="23"/>
        <v>0</v>
      </c>
    </row>
    <row r="30" spans="1:31" s="64" customFormat="1" ht="15" customHeight="1">
      <c r="A30" s="183"/>
      <c r="B30" s="71"/>
      <c r="C30" s="71"/>
      <c r="D30" s="71"/>
      <c r="E30" s="71"/>
      <c r="F30" s="71"/>
      <c r="G30" s="73" t="s">
        <v>31</v>
      </c>
      <c r="H30" s="72"/>
      <c r="I30" s="72">
        <f>I31</f>
        <v>1000000</v>
      </c>
      <c r="J30" s="72">
        <f>J31</f>
        <v>0</v>
      </c>
      <c r="K30" s="72">
        <f t="shared" ref="K30:AE30" si="24">K31</f>
        <v>1000000</v>
      </c>
      <c r="L30" s="72">
        <f t="shared" si="24"/>
        <v>509061</v>
      </c>
      <c r="M30" s="72">
        <f t="shared" si="24"/>
        <v>0</v>
      </c>
      <c r="N30" s="72">
        <f t="shared" si="24"/>
        <v>1509061</v>
      </c>
      <c r="O30" s="72">
        <f t="shared" si="24"/>
        <v>0</v>
      </c>
      <c r="P30" s="72">
        <f t="shared" si="24"/>
        <v>509061</v>
      </c>
      <c r="Q30" s="72">
        <f t="shared" si="24"/>
        <v>1000000</v>
      </c>
      <c r="R30" s="72">
        <f t="shared" si="24"/>
        <v>0</v>
      </c>
      <c r="S30" s="72">
        <f t="shared" si="24"/>
        <v>0</v>
      </c>
      <c r="T30" s="72">
        <f t="shared" si="24"/>
        <v>1000000</v>
      </c>
      <c r="U30" s="72">
        <f t="shared" si="24"/>
        <v>0</v>
      </c>
      <c r="V30" s="72">
        <f t="shared" si="24"/>
        <v>0</v>
      </c>
      <c r="W30" s="72">
        <f t="shared" si="24"/>
        <v>1000000</v>
      </c>
      <c r="X30" s="72">
        <f t="shared" si="24"/>
        <v>0</v>
      </c>
      <c r="Y30" s="72">
        <f t="shared" si="24"/>
        <v>0</v>
      </c>
      <c r="Z30" s="72">
        <f t="shared" si="24"/>
        <v>0</v>
      </c>
      <c r="AA30" s="72">
        <f t="shared" si="24"/>
        <v>0</v>
      </c>
      <c r="AB30" s="72">
        <f t="shared" si="24"/>
        <v>0</v>
      </c>
      <c r="AC30" s="72">
        <f t="shared" si="24"/>
        <v>0</v>
      </c>
      <c r="AD30" s="72">
        <f t="shared" si="24"/>
        <v>0</v>
      </c>
      <c r="AE30" s="72">
        <f t="shared" si="24"/>
        <v>0</v>
      </c>
    </row>
    <row r="31" spans="1:31" s="164" customFormat="1" ht="26.25" customHeight="1">
      <c r="A31" s="150"/>
      <c r="B31" s="21"/>
      <c r="C31" s="20"/>
      <c r="D31" s="21"/>
      <c r="E31" s="21"/>
      <c r="F31" s="21"/>
      <c r="G31" s="28" t="s">
        <v>178</v>
      </c>
      <c r="H31" s="142"/>
      <c r="I31" s="142">
        <v>1000000</v>
      </c>
      <c r="J31" s="142"/>
      <c r="K31" s="142">
        <f>H31+I31-J31</f>
        <v>1000000</v>
      </c>
      <c r="L31" s="142">
        <v>509061</v>
      </c>
      <c r="M31" s="142"/>
      <c r="N31" s="142">
        <f t="shared" si="18"/>
        <v>1509061</v>
      </c>
      <c r="O31" s="142"/>
      <c r="P31" s="142">
        <v>509061</v>
      </c>
      <c r="Q31" s="142">
        <f t="shared" si="15"/>
        <v>1000000</v>
      </c>
      <c r="R31" s="142"/>
      <c r="S31" s="142"/>
      <c r="T31" s="142">
        <f t="shared" si="16"/>
        <v>1000000</v>
      </c>
      <c r="U31" s="142"/>
      <c r="V31" s="142"/>
      <c r="W31" s="142">
        <f t="shared" si="17"/>
        <v>1000000</v>
      </c>
      <c r="X31" s="142"/>
      <c r="Y31" s="142"/>
      <c r="Z31" s="142"/>
      <c r="AA31" s="142"/>
      <c r="AB31" s="195"/>
      <c r="AC31" s="195"/>
      <c r="AD31" s="195"/>
      <c r="AE31" s="141"/>
    </row>
    <row r="32" spans="1:31" s="64" customFormat="1" ht="15" customHeight="1">
      <c r="A32" s="183"/>
      <c r="B32" s="71"/>
      <c r="C32" s="71"/>
      <c r="D32" s="71"/>
      <c r="E32" s="71"/>
      <c r="F32" s="71"/>
      <c r="G32" s="73" t="s">
        <v>32</v>
      </c>
      <c r="H32" s="72"/>
      <c r="I32" s="72">
        <f>I33</f>
        <v>600000</v>
      </c>
      <c r="J32" s="72">
        <f>J33</f>
        <v>0</v>
      </c>
      <c r="K32" s="72">
        <f t="shared" ref="K32:AE32" si="25">K33</f>
        <v>600000</v>
      </c>
      <c r="L32" s="72">
        <f t="shared" si="25"/>
        <v>0</v>
      </c>
      <c r="M32" s="72">
        <f t="shared" si="25"/>
        <v>0</v>
      </c>
      <c r="N32" s="72">
        <f t="shared" si="25"/>
        <v>600000</v>
      </c>
      <c r="O32" s="72">
        <f t="shared" si="25"/>
        <v>0</v>
      </c>
      <c r="P32" s="72">
        <f t="shared" si="25"/>
        <v>0</v>
      </c>
      <c r="Q32" s="72">
        <f t="shared" si="25"/>
        <v>600000</v>
      </c>
      <c r="R32" s="72">
        <f t="shared" si="25"/>
        <v>0</v>
      </c>
      <c r="S32" s="72">
        <f t="shared" si="25"/>
        <v>0</v>
      </c>
      <c r="T32" s="72">
        <f t="shared" si="25"/>
        <v>600000</v>
      </c>
      <c r="U32" s="72">
        <f t="shared" si="25"/>
        <v>0</v>
      </c>
      <c r="V32" s="72">
        <f t="shared" si="25"/>
        <v>0</v>
      </c>
      <c r="W32" s="72">
        <f t="shared" si="25"/>
        <v>600000</v>
      </c>
      <c r="X32" s="72">
        <f t="shared" si="25"/>
        <v>0</v>
      </c>
      <c r="Y32" s="72">
        <f t="shared" si="25"/>
        <v>0</v>
      </c>
      <c r="Z32" s="72">
        <f t="shared" si="25"/>
        <v>0</v>
      </c>
      <c r="AA32" s="72">
        <f t="shared" si="25"/>
        <v>0</v>
      </c>
      <c r="AB32" s="72">
        <f t="shared" si="25"/>
        <v>0</v>
      </c>
      <c r="AC32" s="72">
        <f t="shared" si="25"/>
        <v>0</v>
      </c>
      <c r="AD32" s="72">
        <f t="shared" si="25"/>
        <v>0</v>
      </c>
      <c r="AE32" s="72">
        <f t="shared" si="25"/>
        <v>0</v>
      </c>
    </row>
    <row r="33" spans="1:31" s="164" customFormat="1" ht="26.25" customHeight="1">
      <c r="A33" s="150"/>
      <c r="B33" s="21"/>
      <c r="C33" s="20"/>
      <c r="D33" s="21"/>
      <c r="E33" s="21"/>
      <c r="F33" s="21"/>
      <c r="G33" s="28" t="s">
        <v>179</v>
      </c>
      <c r="H33" s="142"/>
      <c r="I33" s="142">
        <v>600000</v>
      </c>
      <c r="J33" s="142"/>
      <c r="K33" s="142">
        <f>H33+I33-J33</f>
        <v>600000</v>
      </c>
      <c r="L33" s="142"/>
      <c r="M33" s="142"/>
      <c r="N33" s="142">
        <f t="shared" si="18"/>
        <v>600000</v>
      </c>
      <c r="O33" s="142"/>
      <c r="P33" s="142"/>
      <c r="Q33" s="142">
        <f t="shared" si="15"/>
        <v>600000</v>
      </c>
      <c r="R33" s="142"/>
      <c r="S33" s="142"/>
      <c r="T33" s="142">
        <f t="shared" si="16"/>
        <v>600000</v>
      </c>
      <c r="U33" s="142"/>
      <c r="V33" s="142"/>
      <c r="W33" s="142">
        <f t="shared" si="17"/>
        <v>600000</v>
      </c>
      <c r="X33" s="142"/>
      <c r="Y33" s="142"/>
      <c r="Z33" s="142"/>
      <c r="AA33" s="142"/>
      <c r="AB33" s="195"/>
      <c r="AC33" s="195"/>
      <c r="AD33" s="195"/>
      <c r="AE33" s="141"/>
    </row>
    <row r="34" spans="1:31" s="64" customFormat="1" ht="15" customHeight="1">
      <c r="A34" s="183"/>
      <c r="B34" s="71"/>
      <c r="C34" s="71"/>
      <c r="D34" s="71"/>
      <c r="E34" s="71"/>
      <c r="F34" s="71"/>
      <c r="G34" s="73" t="s">
        <v>36</v>
      </c>
      <c r="H34" s="72"/>
      <c r="I34" s="72">
        <f>I35</f>
        <v>600000</v>
      </c>
      <c r="J34" s="72">
        <f>J35</f>
        <v>0</v>
      </c>
      <c r="K34" s="72">
        <f t="shared" ref="K34:AE34" si="26">K35</f>
        <v>600000</v>
      </c>
      <c r="L34" s="72">
        <f t="shared" si="26"/>
        <v>0</v>
      </c>
      <c r="M34" s="72">
        <f t="shared" si="26"/>
        <v>0</v>
      </c>
      <c r="N34" s="72">
        <f t="shared" si="26"/>
        <v>600000</v>
      </c>
      <c r="O34" s="72">
        <f t="shared" si="26"/>
        <v>0</v>
      </c>
      <c r="P34" s="72">
        <f t="shared" si="26"/>
        <v>0</v>
      </c>
      <c r="Q34" s="72">
        <f t="shared" si="26"/>
        <v>600000</v>
      </c>
      <c r="R34" s="72">
        <f t="shared" si="26"/>
        <v>0</v>
      </c>
      <c r="S34" s="72">
        <f t="shared" si="26"/>
        <v>0</v>
      </c>
      <c r="T34" s="72">
        <f t="shared" si="26"/>
        <v>600000</v>
      </c>
      <c r="U34" s="72">
        <f t="shared" si="26"/>
        <v>0</v>
      </c>
      <c r="V34" s="72">
        <f t="shared" si="26"/>
        <v>0</v>
      </c>
      <c r="W34" s="72">
        <f t="shared" si="26"/>
        <v>600000</v>
      </c>
      <c r="X34" s="72">
        <f t="shared" si="26"/>
        <v>0</v>
      </c>
      <c r="Y34" s="72">
        <f t="shared" si="26"/>
        <v>0</v>
      </c>
      <c r="Z34" s="72">
        <f t="shared" si="26"/>
        <v>0</v>
      </c>
      <c r="AA34" s="72">
        <f t="shared" si="26"/>
        <v>0</v>
      </c>
      <c r="AB34" s="72">
        <f t="shared" si="26"/>
        <v>0</v>
      </c>
      <c r="AC34" s="72">
        <f t="shared" si="26"/>
        <v>0</v>
      </c>
      <c r="AD34" s="72">
        <f t="shared" si="26"/>
        <v>0</v>
      </c>
      <c r="AE34" s="72">
        <f t="shared" si="26"/>
        <v>0</v>
      </c>
    </row>
    <row r="35" spans="1:31" s="164" customFormat="1" ht="26.25" customHeight="1">
      <c r="A35" s="150"/>
      <c r="B35" s="21"/>
      <c r="C35" s="20"/>
      <c r="D35" s="21"/>
      <c r="E35" s="21"/>
      <c r="F35" s="21"/>
      <c r="G35" s="28" t="s">
        <v>180</v>
      </c>
      <c r="H35" s="142"/>
      <c r="I35" s="142">
        <v>600000</v>
      </c>
      <c r="J35" s="142"/>
      <c r="K35" s="142">
        <f>H35+I35-J35</f>
        <v>600000</v>
      </c>
      <c r="L35" s="142"/>
      <c r="M35" s="142"/>
      <c r="N35" s="142">
        <f t="shared" si="18"/>
        <v>600000</v>
      </c>
      <c r="O35" s="142"/>
      <c r="P35" s="142"/>
      <c r="Q35" s="142">
        <f t="shared" si="15"/>
        <v>600000</v>
      </c>
      <c r="R35" s="142"/>
      <c r="S35" s="142"/>
      <c r="T35" s="142">
        <f t="shared" si="16"/>
        <v>600000</v>
      </c>
      <c r="U35" s="142"/>
      <c r="V35" s="142"/>
      <c r="W35" s="142">
        <f t="shared" si="17"/>
        <v>600000</v>
      </c>
      <c r="X35" s="142"/>
      <c r="Y35" s="142"/>
      <c r="Z35" s="142"/>
      <c r="AA35" s="142"/>
      <c r="AB35" s="195"/>
      <c r="AC35" s="195"/>
      <c r="AD35" s="195"/>
      <c r="AE35" s="141"/>
    </row>
    <row r="36" spans="1:31" s="64" customFormat="1" ht="15" customHeight="1">
      <c r="A36" s="183"/>
      <c r="B36" s="71"/>
      <c r="C36" s="71"/>
      <c r="D36" s="71"/>
      <c r="E36" s="71"/>
      <c r="F36" s="71"/>
      <c r="G36" s="73" t="s">
        <v>21</v>
      </c>
      <c r="H36" s="72"/>
      <c r="I36" s="72">
        <f>I37</f>
        <v>800000</v>
      </c>
      <c r="J36" s="72">
        <f>J37</f>
        <v>0</v>
      </c>
      <c r="K36" s="72">
        <f t="shared" ref="K36:AE36" si="27">K37</f>
        <v>800000</v>
      </c>
      <c r="L36" s="72">
        <f t="shared" si="27"/>
        <v>600000</v>
      </c>
      <c r="M36" s="72">
        <f t="shared" si="27"/>
        <v>0</v>
      </c>
      <c r="N36" s="72">
        <f t="shared" si="27"/>
        <v>1400000</v>
      </c>
      <c r="O36" s="72">
        <f t="shared" si="27"/>
        <v>0</v>
      </c>
      <c r="P36" s="72">
        <f t="shared" si="27"/>
        <v>600000</v>
      </c>
      <c r="Q36" s="72">
        <f t="shared" si="27"/>
        <v>800000</v>
      </c>
      <c r="R36" s="72">
        <f t="shared" si="27"/>
        <v>0</v>
      </c>
      <c r="S36" s="72">
        <f t="shared" si="27"/>
        <v>0</v>
      </c>
      <c r="T36" s="72">
        <f t="shared" si="27"/>
        <v>800000</v>
      </c>
      <c r="U36" s="72">
        <f t="shared" si="27"/>
        <v>0</v>
      </c>
      <c r="V36" s="72">
        <f t="shared" si="27"/>
        <v>0</v>
      </c>
      <c r="W36" s="72">
        <f t="shared" si="27"/>
        <v>800000</v>
      </c>
      <c r="X36" s="72">
        <f t="shared" si="27"/>
        <v>0</v>
      </c>
      <c r="Y36" s="72">
        <f t="shared" si="27"/>
        <v>0</v>
      </c>
      <c r="Z36" s="72">
        <f t="shared" si="27"/>
        <v>0</v>
      </c>
      <c r="AA36" s="72">
        <f t="shared" si="27"/>
        <v>0</v>
      </c>
      <c r="AB36" s="72">
        <f t="shared" si="27"/>
        <v>0</v>
      </c>
      <c r="AC36" s="72">
        <f t="shared" si="27"/>
        <v>0</v>
      </c>
      <c r="AD36" s="72">
        <f t="shared" si="27"/>
        <v>0</v>
      </c>
      <c r="AE36" s="72">
        <f t="shared" si="27"/>
        <v>0</v>
      </c>
    </row>
    <row r="37" spans="1:31" s="164" customFormat="1" ht="26.25" customHeight="1">
      <c r="A37" s="150"/>
      <c r="B37" s="21"/>
      <c r="C37" s="20"/>
      <c r="D37" s="21"/>
      <c r="E37" s="21"/>
      <c r="F37" s="21"/>
      <c r="G37" s="28" t="s">
        <v>181</v>
      </c>
      <c r="H37" s="142"/>
      <c r="I37" s="142">
        <v>800000</v>
      </c>
      <c r="J37" s="142"/>
      <c r="K37" s="142">
        <f>H37+I37-J37</f>
        <v>800000</v>
      </c>
      <c r="L37" s="142">
        <v>600000</v>
      </c>
      <c r="M37" s="142"/>
      <c r="N37" s="142">
        <f t="shared" si="18"/>
        <v>1400000</v>
      </c>
      <c r="O37" s="142"/>
      <c r="P37" s="142">
        <v>600000</v>
      </c>
      <c r="Q37" s="142">
        <f t="shared" si="15"/>
        <v>800000</v>
      </c>
      <c r="R37" s="142"/>
      <c r="S37" s="142"/>
      <c r="T37" s="142">
        <f t="shared" si="16"/>
        <v>800000</v>
      </c>
      <c r="U37" s="142"/>
      <c r="V37" s="142"/>
      <c r="W37" s="142">
        <f t="shared" si="17"/>
        <v>800000</v>
      </c>
      <c r="X37" s="142"/>
      <c r="Y37" s="142"/>
      <c r="Z37" s="142"/>
      <c r="AA37" s="142"/>
      <c r="AB37" s="195"/>
      <c r="AC37" s="195"/>
      <c r="AD37" s="195"/>
      <c r="AE37" s="141"/>
    </row>
    <row r="38" spans="1:31" s="108" customFormat="1" ht="19.5" customHeight="1">
      <c r="A38" s="181"/>
      <c r="B38" s="101"/>
      <c r="C38" s="101"/>
      <c r="D38" s="101"/>
      <c r="E38" s="102"/>
      <c r="F38" s="102"/>
      <c r="G38" s="104" t="s">
        <v>13</v>
      </c>
      <c r="H38" s="95"/>
      <c r="I38" s="95"/>
      <c r="J38" s="95"/>
      <c r="K38" s="95">
        <f>H38+I38-J38</f>
        <v>0</v>
      </c>
      <c r="L38" s="95"/>
      <c r="M38" s="95"/>
      <c r="N38" s="142">
        <f t="shared" si="18"/>
        <v>0</v>
      </c>
      <c r="O38" s="142"/>
      <c r="P38" s="142"/>
      <c r="Q38" s="142">
        <f t="shared" si="15"/>
        <v>0</v>
      </c>
      <c r="R38" s="142"/>
      <c r="S38" s="142"/>
      <c r="T38" s="142">
        <f t="shared" si="16"/>
        <v>0</v>
      </c>
      <c r="U38" s="142"/>
      <c r="V38" s="142"/>
      <c r="W38" s="142">
        <f t="shared" si="17"/>
        <v>0</v>
      </c>
      <c r="X38" s="95"/>
      <c r="Y38" s="105">
        <v>1534902</v>
      </c>
      <c r="Z38" s="95"/>
      <c r="AA38" s="105">
        <f>X38+Y38-Z38</f>
        <v>1534902</v>
      </c>
      <c r="AB38" s="103"/>
      <c r="AC38" s="103"/>
      <c r="AD38" s="103"/>
      <c r="AE38" s="105">
        <f>AB38+AC38-AD38</f>
        <v>0</v>
      </c>
    </row>
    <row r="39" spans="1:31" s="137" customFormat="1" ht="28.5" customHeight="1">
      <c r="A39" s="177"/>
      <c r="B39" s="133"/>
      <c r="C39" s="159"/>
      <c r="D39" s="134" t="s">
        <v>40</v>
      </c>
      <c r="E39" s="134"/>
      <c r="F39" s="134"/>
      <c r="G39" s="135" t="s">
        <v>41</v>
      </c>
      <c r="H39" s="136"/>
      <c r="I39" s="136">
        <f>+I40</f>
        <v>8752513</v>
      </c>
      <c r="J39" s="136">
        <f t="shared" ref="J39:AE39" si="28">+J40</f>
        <v>0</v>
      </c>
      <c r="K39" s="136">
        <f t="shared" si="28"/>
        <v>8752513</v>
      </c>
      <c r="L39" s="136">
        <f t="shared" si="28"/>
        <v>0</v>
      </c>
      <c r="M39" s="136">
        <f t="shared" si="28"/>
        <v>0</v>
      </c>
      <c r="N39" s="136">
        <f t="shared" si="28"/>
        <v>8752513</v>
      </c>
      <c r="O39" s="136">
        <f t="shared" si="28"/>
        <v>141915</v>
      </c>
      <c r="P39" s="136">
        <f t="shared" si="28"/>
        <v>0</v>
      </c>
      <c r="Q39" s="136">
        <f t="shared" si="28"/>
        <v>8894428</v>
      </c>
      <c r="R39" s="136">
        <f t="shared" si="28"/>
        <v>0</v>
      </c>
      <c r="S39" s="136">
        <f t="shared" si="28"/>
        <v>0</v>
      </c>
      <c r="T39" s="136">
        <f t="shared" si="28"/>
        <v>8894428</v>
      </c>
      <c r="U39" s="136">
        <f t="shared" si="28"/>
        <v>0</v>
      </c>
      <c r="V39" s="136">
        <f t="shared" si="28"/>
        <v>0</v>
      </c>
      <c r="W39" s="136">
        <f t="shared" si="28"/>
        <v>8894428</v>
      </c>
      <c r="X39" s="136">
        <f t="shared" si="28"/>
        <v>0</v>
      </c>
      <c r="Y39" s="136">
        <f t="shared" si="28"/>
        <v>12665285</v>
      </c>
      <c r="Z39" s="136">
        <f t="shared" si="28"/>
        <v>0</v>
      </c>
      <c r="AA39" s="136">
        <f t="shared" si="28"/>
        <v>12665285</v>
      </c>
      <c r="AB39" s="136">
        <f t="shared" si="28"/>
        <v>0</v>
      </c>
      <c r="AC39" s="136">
        <f t="shared" si="28"/>
        <v>17237608</v>
      </c>
      <c r="AD39" s="136">
        <f t="shared" si="28"/>
        <v>0</v>
      </c>
      <c r="AE39" s="136">
        <f t="shared" si="28"/>
        <v>17237608</v>
      </c>
    </row>
    <row r="40" spans="1:31" s="119" customFormat="1" ht="21" customHeight="1">
      <c r="A40" s="184"/>
      <c r="B40" s="100"/>
      <c r="C40" s="100"/>
      <c r="D40" s="99"/>
      <c r="E40" s="99" t="s">
        <v>22</v>
      </c>
      <c r="F40" s="99"/>
      <c r="G40" s="29" t="s">
        <v>23</v>
      </c>
      <c r="H40" s="50">
        <f t="shared" ref="H40:AE40" si="29">H41+H73</f>
        <v>0</v>
      </c>
      <c r="I40" s="50">
        <f t="shared" si="29"/>
        <v>8752513</v>
      </c>
      <c r="J40" s="50">
        <f t="shared" si="29"/>
        <v>0</v>
      </c>
      <c r="K40" s="50">
        <f t="shared" si="29"/>
        <v>8752513</v>
      </c>
      <c r="L40" s="50">
        <f t="shared" si="29"/>
        <v>0</v>
      </c>
      <c r="M40" s="50">
        <f t="shared" si="29"/>
        <v>0</v>
      </c>
      <c r="N40" s="50">
        <f t="shared" si="29"/>
        <v>8752513</v>
      </c>
      <c r="O40" s="50">
        <f t="shared" si="29"/>
        <v>141915</v>
      </c>
      <c r="P40" s="50">
        <f t="shared" si="29"/>
        <v>0</v>
      </c>
      <c r="Q40" s="50">
        <f t="shared" si="29"/>
        <v>8894428</v>
      </c>
      <c r="R40" s="50">
        <f t="shared" si="29"/>
        <v>0</v>
      </c>
      <c r="S40" s="50">
        <f t="shared" si="29"/>
        <v>0</v>
      </c>
      <c r="T40" s="50">
        <f t="shared" si="29"/>
        <v>8894428</v>
      </c>
      <c r="U40" s="50">
        <f t="shared" si="29"/>
        <v>0</v>
      </c>
      <c r="V40" s="50">
        <f t="shared" si="29"/>
        <v>0</v>
      </c>
      <c r="W40" s="50">
        <f t="shared" si="29"/>
        <v>8894428</v>
      </c>
      <c r="X40" s="50">
        <f t="shared" si="29"/>
        <v>0</v>
      </c>
      <c r="Y40" s="50">
        <f t="shared" si="29"/>
        <v>12665285</v>
      </c>
      <c r="Z40" s="50">
        <f t="shared" si="29"/>
        <v>0</v>
      </c>
      <c r="AA40" s="50">
        <f t="shared" si="29"/>
        <v>12665285</v>
      </c>
      <c r="AB40" s="50">
        <f t="shared" si="29"/>
        <v>0</v>
      </c>
      <c r="AC40" s="50">
        <f t="shared" si="29"/>
        <v>17237608</v>
      </c>
      <c r="AD40" s="50">
        <f t="shared" si="29"/>
        <v>0</v>
      </c>
      <c r="AE40" s="50">
        <f t="shared" si="29"/>
        <v>17237608</v>
      </c>
    </row>
    <row r="41" spans="1:31" s="94" customFormat="1" ht="18.75" customHeight="1">
      <c r="A41" s="185"/>
      <c r="B41" s="41"/>
      <c r="C41" s="43"/>
      <c r="D41" s="41"/>
      <c r="E41" s="43"/>
      <c r="F41" s="43"/>
      <c r="G41" s="63" t="s">
        <v>94</v>
      </c>
      <c r="H41" s="57">
        <f>H42+H44+H46+H48+H52+H54+H56+H58+H60</f>
        <v>0</v>
      </c>
      <c r="I41" s="57">
        <f t="shared" ref="I41:AE41" si="30">I42+I44+I46+I48+I52+I54+I56+I58+I60</f>
        <v>8752513</v>
      </c>
      <c r="J41" s="57">
        <f t="shared" si="30"/>
        <v>0</v>
      </c>
      <c r="K41" s="57">
        <f t="shared" si="30"/>
        <v>8752513</v>
      </c>
      <c r="L41" s="57">
        <f t="shared" si="30"/>
        <v>0</v>
      </c>
      <c r="M41" s="57">
        <f t="shared" si="30"/>
        <v>0</v>
      </c>
      <c r="N41" s="57">
        <f t="shared" si="30"/>
        <v>8752513</v>
      </c>
      <c r="O41" s="57">
        <f t="shared" si="30"/>
        <v>141915</v>
      </c>
      <c r="P41" s="57">
        <f t="shared" si="30"/>
        <v>0</v>
      </c>
      <c r="Q41" s="57">
        <f t="shared" si="30"/>
        <v>8894428</v>
      </c>
      <c r="R41" s="57">
        <f t="shared" si="30"/>
        <v>0</v>
      </c>
      <c r="S41" s="57">
        <f t="shared" si="30"/>
        <v>0</v>
      </c>
      <c r="T41" s="57">
        <f t="shared" si="30"/>
        <v>8894428</v>
      </c>
      <c r="U41" s="57">
        <f t="shared" si="30"/>
        <v>0</v>
      </c>
      <c r="V41" s="57">
        <f t="shared" si="30"/>
        <v>0</v>
      </c>
      <c r="W41" s="57">
        <f t="shared" si="30"/>
        <v>8894428</v>
      </c>
      <c r="X41" s="57">
        <f t="shared" si="30"/>
        <v>0</v>
      </c>
      <c r="Y41" s="57">
        <f t="shared" si="30"/>
        <v>0</v>
      </c>
      <c r="Z41" s="57">
        <f t="shared" si="30"/>
        <v>0</v>
      </c>
      <c r="AA41" s="57">
        <f t="shared" si="30"/>
        <v>0</v>
      </c>
      <c r="AB41" s="57">
        <f t="shared" si="30"/>
        <v>0</v>
      </c>
      <c r="AC41" s="57">
        <f t="shared" si="30"/>
        <v>0</v>
      </c>
      <c r="AD41" s="57">
        <f t="shared" si="30"/>
        <v>0</v>
      </c>
      <c r="AE41" s="57">
        <f t="shared" si="30"/>
        <v>0</v>
      </c>
    </row>
    <row r="42" spans="1:31" s="64" customFormat="1" ht="15" customHeight="1">
      <c r="A42" s="183"/>
      <c r="B42" s="71"/>
      <c r="C42" s="71"/>
      <c r="D42" s="71"/>
      <c r="E42" s="71"/>
      <c r="F42" s="71"/>
      <c r="G42" s="71" t="s">
        <v>30</v>
      </c>
      <c r="H42" s="72">
        <f t="shared" ref="H42:W42" si="31">SUM(H43:H43)</f>
        <v>0</v>
      </c>
      <c r="I42" s="72">
        <f t="shared" si="31"/>
        <v>1274580</v>
      </c>
      <c r="J42" s="72">
        <f t="shared" si="31"/>
        <v>0</v>
      </c>
      <c r="K42" s="72">
        <f t="shared" si="31"/>
        <v>1274580</v>
      </c>
      <c r="L42" s="72">
        <f t="shared" si="31"/>
        <v>0</v>
      </c>
      <c r="M42" s="72">
        <f t="shared" si="31"/>
        <v>0</v>
      </c>
      <c r="N42" s="72">
        <f t="shared" si="31"/>
        <v>1274580</v>
      </c>
      <c r="O42" s="72">
        <f t="shared" si="31"/>
        <v>0</v>
      </c>
      <c r="P42" s="72">
        <f t="shared" si="31"/>
        <v>0</v>
      </c>
      <c r="Q42" s="72">
        <f t="shared" si="31"/>
        <v>1274580</v>
      </c>
      <c r="R42" s="72">
        <f t="shared" si="31"/>
        <v>0</v>
      </c>
      <c r="S42" s="72">
        <f t="shared" si="31"/>
        <v>0</v>
      </c>
      <c r="T42" s="72">
        <f t="shared" si="31"/>
        <v>1274580</v>
      </c>
      <c r="U42" s="72">
        <f t="shared" si="31"/>
        <v>0</v>
      </c>
      <c r="V42" s="72">
        <f t="shared" si="31"/>
        <v>0</v>
      </c>
      <c r="W42" s="72">
        <f t="shared" si="31"/>
        <v>1274580</v>
      </c>
      <c r="X42" s="72">
        <f t="shared" ref="X42:AE42" si="32">SUM(X43:X43)</f>
        <v>0</v>
      </c>
      <c r="Y42" s="72">
        <f t="shared" si="32"/>
        <v>0</v>
      </c>
      <c r="Z42" s="72">
        <f t="shared" si="32"/>
        <v>0</v>
      </c>
      <c r="AA42" s="72">
        <f t="shared" si="32"/>
        <v>0</v>
      </c>
      <c r="AB42" s="72">
        <f t="shared" si="32"/>
        <v>0</v>
      </c>
      <c r="AC42" s="72">
        <f t="shared" si="32"/>
        <v>0</v>
      </c>
      <c r="AD42" s="72">
        <f t="shared" si="32"/>
        <v>0</v>
      </c>
      <c r="AE42" s="72">
        <f t="shared" si="32"/>
        <v>0</v>
      </c>
    </row>
    <row r="43" spans="1:31" s="65" customFormat="1" ht="25.5" customHeight="1">
      <c r="A43" s="186"/>
      <c r="B43" s="143"/>
      <c r="C43" s="143"/>
      <c r="D43" s="143"/>
      <c r="E43" s="143"/>
      <c r="F43" s="143"/>
      <c r="G43" s="143" t="s">
        <v>141</v>
      </c>
      <c r="H43" s="142"/>
      <c r="I43" s="142">
        <v>1274580</v>
      </c>
      <c r="J43" s="142"/>
      <c r="K43" s="142">
        <f>H43+I43-J43</f>
        <v>1274580</v>
      </c>
      <c r="L43" s="142"/>
      <c r="M43" s="142"/>
      <c r="N43" s="142">
        <f t="shared" si="18"/>
        <v>1274580</v>
      </c>
      <c r="O43" s="142"/>
      <c r="P43" s="142"/>
      <c r="Q43" s="142">
        <f t="shared" si="15"/>
        <v>1274580</v>
      </c>
      <c r="R43" s="142"/>
      <c r="S43" s="142"/>
      <c r="T43" s="142">
        <f t="shared" si="16"/>
        <v>1274580</v>
      </c>
      <c r="U43" s="142"/>
      <c r="V43" s="142"/>
      <c r="W43" s="142">
        <f t="shared" si="17"/>
        <v>1274580</v>
      </c>
      <c r="X43" s="142"/>
      <c r="Y43" s="142"/>
      <c r="Z43" s="142"/>
      <c r="AA43" s="142"/>
      <c r="AB43" s="157"/>
      <c r="AC43" s="157"/>
      <c r="AD43" s="157"/>
      <c r="AE43" s="141"/>
    </row>
    <row r="44" spans="1:31" s="64" customFormat="1" ht="15" customHeight="1">
      <c r="A44" s="183"/>
      <c r="B44" s="71"/>
      <c r="C44" s="71"/>
      <c r="D44" s="71"/>
      <c r="E44" s="71"/>
      <c r="F44" s="71"/>
      <c r="G44" s="73" t="s">
        <v>32</v>
      </c>
      <c r="H44" s="72">
        <f t="shared" ref="H44:W44" si="33">SUM(H45:H45)</f>
        <v>0</v>
      </c>
      <c r="I44" s="72">
        <f t="shared" si="33"/>
        <v>62892</v>
      </c>
      <c r="J44" s="72">
        <f t="shared" si="33"/>
        <v>0</v>
      </c>
      <c r="K44" s="72">
        <f t="shared" si="33"/>
        <v>62892</v>
      </c>
      <c r="L44" s="72">
        <f t="shared" si="33"/>
        <v>0</v>
      </c>
      <c r="M44" s="72">
        <f t="shared" si="33"/>
        <v>0</v>
      </c>
      <c r="N44" s="72">
        <f t="shared" si="33"/>
        <v>62892</v>
      </c>
      <c r="O44" s="72">
        <f t="shared" si="33"/>
        <v>0</v>
      </c>
      <c r="P44" s="72">
        <f t="shared" si="33"/>
        <v>0</v>
      </c>
      <c r="Q44" s="72">
        <f t="shared" si="33"/>
        <v>62892</v>
      </c>
      <c r="R44" s="72">
        <f t="shared" si="33"/>
        <v>0</v>
      </c>
      <c r="S44" s="72">
        <f t="shared" si="33"/>
        <v>0</v>
      </c>
      <c r="T44" s="72">
        <f t="shared" si="33"/>
        <v>62892</v>
      </c>
      <c r="U44" s="72">
        <f t="shared" si="33"/>
        <v>0</v>
      </c>
      <c r="V44" s="72">
        <f t="shared" si="33"/>
        <v>0</v>
      </c>
      <c r="W44" s="72">
        <f t="shared" si="33"/>
        <v>62892</v>
      </c>
      <c r="X44" s="72">
        <f t="shared" ref="X44:AE44" si="34">SUM(X45:X45)</f>
        <v>0</v>
      </c>
      <c r="Y44" s="72">
        <f t="shared" si="34"/>
        <v>0</v>
      </c>
      <c r="Z44" s="72">
        <f t="shared" si="34"/>
        <v>0</v>
      </c>
      <c r="AA44" s="72">
        <f t="shared" si="34"/>
        <v>0</v>
      </c>
      <c r="AB44" s="72">
        <f t="shared" si="34"/>
        <v>0</v>
      </c>
      <c r="AC44" s="72">
        <f t="shared" si="34"/>
        <v>0</v>
      </c>
      <c r="AD44" s="72">
        <f t="shared" si="34"/>
        <v>0</v>
      </c>
      <c r="AE44" s="72">
        <f t="shared" si="34"/>
        <v>0</v>
      </c>
    </row>
    <row r="45" spans="1:31" s="93" customFormat="1" ht="30" customHeight="1">
      <c r="A45" s="197"/>
      <c r="B45" s="198"/>
      <c r="C45" s="198"/>
      <c r="D45" s="198"/>
      <c r="E45" s="198"/>
      <c r="F45" s="198"/>
      <c r="G45" s="143" t="s">
        <v>155</v>
      </c>
      <c r="H45" s="142"/>
      <c r="I45" s="142">
        <v>62892</v>
      </c>
      <c r="J45" s="142"/>
      <c r="K45" s="142">
        <f t="shared" ref="K45" si="35">H45+I45-J45</f>
        <v>62892</v>
      </c>
      <c r="L45" s="142"/>
      <c r="M45" s="142"/>
      <c r="N45" s="142">
        <f t="shared" si="18"/>
        <v>62892</v>
      </c>
      <c r="O45" s="142"/>
      <c r="P45" s="142"/>
      <c r="Q45" s="142">
        <f t="shared" si="15"/>
        <v>62892</v>
      </c>
      <c r="R45" s="142"/>
      <c r="S45" s="142"/>
      <c r="T45" s="142">
        <f t="shared" si="16"/>
        <v>62892</v>
      </c>
      <c r="U45" s="142"/>
      <c r="V45" s="142"/>
      <c r="W45" s="142">
        <f t="shared" si="17"/>
        <v>62892</v>
      </c>
      <c r="X45" s="142"/>
      <c r="Y45" s="142"/>
      <c r="Z45" s="142"/>
      <c r="AA45" s="142"/>
      <c r="AB45" s="157"/>
      <c r="AC45" s="157"/>
      <c r="AD45" s="196"/>
      <c r="AE45" s="141"/>
    </row>
    <row r="46" spans="1:31" s="64" customFormat="1" ht="15" customHeight="1">
      <c r="A46" s="183"/>
      <c r="B46" s="71"/>
      <c r="C46" s="71"/>
      <c r="D46" s="71"/>
      <c r="E46" s="71"/>
      <c r="F46" s="71"/>
      <c r="G46" s="73" t="s">
        <v>31</v>
      </c>
      <c r="H46" s="72">
        <f>H47</f>
        <v>0</v>
      </c>
      <c r="I46" s="72">
        <f t="shared" ref="I46:AE46" si="36">I47</f>
        <v>1310726</v>
      </c>
      <c r="J46" s="72">
        <f t="shared" si="36"/>
        <v>0</v>
      </c>
      <c r="K46" s="72">
        <f t="shared" si="36"/>
        <v>1310726</v>
      </c>
      <c r="L46" s="72">
        <f t="shared" si="36"/>
        <v>0</v>
      </c>
      <c r="M46" s="72">
        <f t="shared" si="36"/>
        <v>0</v>
      </c>
      <c r="N46" s="72">
        <f t="shared" si="36"/>
        <v>1310726</v>
      </c>
      <c r="O46" s="72">
        <f t="shared" si="36"/>
        <v>0</v>
      </c>
      <c r="P46" s="72">
        <f t="shared" si="36"/>
        <v>0</v>
      </c>
      <c r="Q46" s="72">
        <f t="shared" si="36"/>
        <v>1310726</v>
      </c>
      <c r="R46" s="72">
        <f t="shared" si="36"/>
        <v>0</v>
      </c>
      <c r="S46" s="72">
        <f t="shared" si="36"/>
        <v>0</v>
      </c>
      <c r="T46" s="72">
        <f t="shared" si="36"/>
        <v>1310726</v>
      </c>
      <c r="U46" s="72">
        <f t="shared" si="36"/>
        <v>0</v>
      </c>
      <c r="V46" s="72">
        <f t="shared" si="36"/>
        <v>0</v>
      </c>
      <c r="W46" s="72">
        <f t="shared" si="36"/>
        <v>1310726</v>
      </c>
      <c r="X46" s="72">
        <f t="shared" si="36"/>
        <v>0</v>
      </c>
      <c r="Y46" s="72">
        <f t="shared" si="36"/>
        <v>0</v>
      </c>
      <c r="Z46" s="72">
        <f t="shared" si="36"/>
        <v>0</v>
      </c>
      <c r="AA46" s="72">
        <f t="shared" si="36"/>
        <v>0</v>
      </c>
      <c r="AB46" s="72">
        <f t="shared" si="36"/>
        <v>0</v>
      </c>
      <c r="AC46" s="72">
        <f t="shared" si="36"/>
        <v>0</v>
      </c>
      <c r="AD46" s="72">
        <f t="shared" si="36"/>
        <v>0</v>
      </c>
      <c r="AE46" s="72">
        <f t="shared" si="36"/>
        <v>0</v>
      </c>
    </row>
    <row r="47" spans="1:31" s="90" customFormat="1" ht="30" customHeight="1">
      <c r="A47" s="186"/>
      <c r="B47" s="142"/>
      <c r="C47" s="142"/>
      <c r="D47" s="142"/>
      <c r="E47" s="142"/>
      <c r="F47" s="142"/>
      <c r="G47" s="143" t="s">
        <v>182</v>
      </c>
      <c r="H47" s="142"/>
      <c r="I47" s="142">
        <v>1310726</v>
      </c>
      <c r="J47" s="142"/>
      <c r="K47" s="142">
        <f>H47+I47-J47</f>
        <v>1310726</v>
      </c>
      <c r="L47" s="142"/>
      <c r="M47" s="142"/>
      <c r="N47" s="142">
        <f t="shared" si="18"/>
        <v>1310726</v>
      </c>
      <c r="O47" s="142"/>
      <c r="P47" s="142"/>
      <c r="Q47" s="142">
        <f t="shared" si="15"/>
        <v>1310726</v>
      </c>
      <c r="R47" s="142"/>
      <c r="S47" s="142"/>
      <c r="T47" s="142">
        <f t="shared" si="16"/>
        <v>1310726</v>
      </c>
      <c r="U47" s="142"/>
      <c r="V47" s="142"/>
      <c r="W47" s="142">
        <f t="shared" si="17"/>
        <v>1310726</v>
      </c>
      <c r="X47" s="142"/>
      <c r="Y47" s="142"/>
      <c r="Z47" s="142"/>
      <c r="AA47" s="142"/>
      <c r="AB47" s="149"/>
      <c r="AC47" s="149"/>
      <c r="AD47" s="149"/>
      <c r="AE47" s="142"/>
    </row>
    <row r="48" spans="1:31" s="64" customFormat="1" ht="15" customHeight="1">
      <c r="A48" s="183"/>
      <c r="B48" s="71"/>
      <c r="C48" s="71"/>
      <c r="D48" s="71"/>
      <c r="E48" s="71"/>
      <c r="F48" s="71"/>
      <c r="G48" s="74" t="s">
        <v>15</v>
      </c>
      <c r="H48" s="72">
        <f t="shared" ref="H48:W48" si="37">SUM(H49:H51)</f>
        <v>0</v>
      </c>
      <c r="I48" s="72">
        <f t="shared" si="37"/>
        <v>1593723</v>
      </c>
      <c r="J48" s="72">
        <f t="shared" si="37"/>
        <v>0</v>
      </c>
      <c r="K48" s="72">
        <f t="shared" si="37"/>
        <v>1593723</v>
      </c>
      <c r="L48" s="72">
        <f t="shared" si="37"/>
        <v>0</v>
      </c>
      <c r="M48" s="72">
        <f t="shared" si="37"/>
        <v>0</v>
      </c>
      <c r="N48" s="72">
        <f t="shared" si="37"/>
        <v>1593723</v>
      </c>
      <c r="O48" s="72">
        <f t="shared" si="37"/>
        <v>100000</v>
      </c>
      <c r="P48" s="72">
        <f t="shared" si="37"/>
        <v>0</v>
      </c>
      <c r="Q48" s="72">
        <f t="shared" si="37"/>
        <v>1693723</v>
      </c>
      <c r="R48" s="72">
        <f t="shared" si="37"/>
        <v>0</v>
      </c>
      <c r="S48" s="72">
        <f t="shared" si="37"/>
        <v>0</v>
      </c>
      <c r="T48" s="72">
        <f t="shared" si="37"/>
        <v>1693723</v>
      </c>
      <c r="U48" s="72">
        <f t="shared" si="37"/>
        <v>0</v>
      </c>
      <c r="V48" s="72">
        <f t="shared" si="37"/>
        <v>0</v>
      </c>
      <c r="W48" s="72">
        <f t="shared" si="37"/>
        <v>1693723</v>
      </c>
      <c r="X48" s="72">
        <f t="shared" ref="X48:AE48" si="38">SUM(X49:X51)</f>
        <v>0</v>
      </c>
      <c r="Y48" s="72">
        <f t="shared" si="38"/>
        <v>0</v>
      </c>
      <c r="Z48" s="72">
        <f t="shared" si="38"/>
        <v>0</v>
      </c>
      <c r="AA48" s="72">
        <f t="shared" si="38"/>
        <v>0</v>
      </c>
      <c r="AB48" s="72">
        <f t="shared" si="38"/>
        <v>0</v>
      </c>
      <c r="AC48" s="72">
        <f t="shared" si="38"/>
        <v>0</v>
      </c>
      <c r="AD48" s="72">
        <f t="shared" si="38"/>
        <v>0</v>
      </c>
      <c r="AE48" s="72">
        <f t="shared" si="38"/>
        <v>0</v>
      </c>
    </row>
    <row r="49" spans="1:31" s="65" customFormat="1" ht="25.5" customHeight="1">
      <c r="A49" s="186"/>
      <c r="B49" s="143"/>
      <c r="C49" s="143"/>
      <c r="D49" s="143"/>
      <c r="E49" s="143"/>
      <c r="F49" s="143"/>
      <c r="G49" s="143" t="s">
        <v>142</v>
      </c>
      <c r="H49" s="142"/>
      <c r="I49" s="142">
        <v>702637</v>
      </c>
      <c r="J49" s="142"/>
      <c r="K49" s="142">
        <f>H49+I49-J49</f>
        <v>702637</v>
      </c>
      <c r="L49" s="142"/>
      <c r="M49" s="142"/>
      <c r="N49" s="142">
        <f t="shared" si="18"/>
        <v>702637</v>
      </c>
      <c r="O49" s="142">
        <v>50000</v>
      </c>
      <c r="P49" s="142"/>
      <c r="Q49" s="142">
        <f t="shared" si="15"/>
        <v>752637</v>
      </c>
      <c r="R49" s="142"/>
      <c r="S49" s="142"/>
      <c r="T49" s="142">
        <f t="shared" si="16"/>
        <v>752637</v>
      </c>
      <c r="U49" s="142"/>
      <c r="V49" s="142"/>
      <c r="W49" s="142">
        <f t="shared" si="17"/>
        <v>752637</v>
      </c>
      <c r="X49" s="142"/>
      <c r="Y49" s="142"/>
      <c r="Z49" s="142"/>
      <c r="AA49" s="142"/>
      <c r="AB49" s="157"/>
      <c r="AC49" s="157"/>
      <c r="AD49" s="157"/>
      <c r="AE49" s="141"/>
    </row>
    <row r="50" spans="1:31" s="65" customFormat="1" ht="30" customHeight="1">
      <c r="A50" s="186"/>
      <c r="B50" s="143"/>
      <c r="C50" s="143"/>
      <c r="D50" s="143"/>
      <c r="E50" s="143"/>
      <c r="F50" s="143"/>
      <c r="G50" s="143" t="s">
        <v>143</v>
      </c>
      <c r="H50" s="142"/>
      <c r="I50" s="142">
        <v>754916</v>
      </c>
      <c r="J50" s="142"/>
      <c r="K50" s="142">
        <f>H50+I50-J50</f>
        <v>754916</v>
      </c>
      <c r="L50" s="142"/>
      <c r="M50" s="142"/>
      <c r="N50" s="142">
        <f t="shared" si="18"/>
        <v>754916</v>
      </c>
      <c r="O50" s="142">
        <v>50000</v>
      </c>
      <c r="P50" s="142"/>
      <c r="Q50" s="142">
        <f t="shared" si="15"/>
        <v>804916</v>
      </c>
      <c r="R50" s="142"/>
      <c r="S50" s="142"/>
      <c r="T50" s="142">
        <f t="shared" si="16"/>
        <v>804916</v>
      </c>
      <c r="U50" s="142"/>
      <c r="V50" s="142"/>
      <c r="W50" s="142">
        <f t="shared" si="17"/>
        <v>804916</v>
      </c>
      <c r="X50" s="142"/>
      <c r="Y50" s="142"/>
      <c r="Z50" s="142"/>
      <c r="AA50" s="142"/>
      <c r="AB50" s="157"/>
      <c r="AC50" s="157"/>
      <c r="AD50" s="157"/>
      <c r="AE50" s="141"/>
    </row>
    <row r="51" spans="1:31" s="65" customFormat="1" ht="30" customHeight="1">
      <c r="A51" s="186"/>
      <c r="B51" s="143"/>
      <c r="C51" s="143"/>
      <c r="D51" s="143"/>
      <c r="E51" s="143"/>
      <c r="F51" s="143"/>
      <c r="G51" s="143" t="s">
        <v>156</v>
      </c>
      <c r="H51" s="142"/>
      <c r="I51" s="142">
        <v>136170</v>
      </c>
      <c r="J51" s="142"/>
      <c r="K51" s="142">
        <f t="shared" ref="K51" si="39">H51+I51-J51</f>
        <v>136170</v>
      </c>
      <c r="L51" s="142"/>
      <c r="M51" s="142"/>
      <c r="N51" s="142">
        <f t="shared" si="18"/>
        <v>136170</v>
      </c>
      <c r="O51" s="142"/>
      <c r="P51" s="142"/>
      <c r="Q51" s="142">
        <f t="shared" si="15"/>
        <v>136170</v>
      </c>
      <c r="R51" s="142"/>
      <c r="S51" s="142"/>
      <c r="T51" s="142">
        <f t="shared" si="16"/>
        <v>136170</v>
      </c>
      <c r="U51" s="142"/>
      <c r="V51" s="142"/>
      <c r="W51" s="142">
        <f t="shared" si="17"/>
        <v>136170</v>
      </c>
      <c r="X51" s="142"/>
      <c r="Y51" s="142"/>
      <c r="Z51" s="142"/>
      <c r="AA51" s="142"/>
      <c r="AB51" s="157"/>
      <c r="AC51" s="157"/>
      <c r="AD51" s="157"/>
      <c r="AE51" s="141"/>
    </row>
    <row r="52" spans="1:31" s="64" customFormat="1" ht="15" customHeight="1">
      <c r="A52" s="183"/>
      <c r="B52" s="71"/>
      <c r="C52" s="71"/>
      <c r="D52" s="71"/>
      <c r="E52" s="71"/>
      <c r="F52" s="71"/>
      <c r="G52" s="74" t="s">
        <v>38</v>
      </c>
      <c r="H52" s="72"/>
      <c r="I52" s="72">
        <f t="shared" ref="I52:W52" si="40">SUM(I53:I53)</f>
        <v>498679</v>
      </c>
      <c r="J52" s="72">
        <f t="shared" si="40"/>
        <v>0</v>
      </c>
      <c r="K52" s="72">
        <f t="shared" si="40"/>
        <v>498679</v>
      </c>
      <c r="L52" s="72">
        <f t="shared" si="40"/>
        <v>0</v>
      </c>
      <c r="M52" s="72">
        <f t="shared" si="40"/>
        <v>0</v>
      </c>
      <c r="N52" s="72">
        <f t="shared" si="40"/>
        <v>498679</v>
      </c>
      <c r="O52" s="72">
        <f t="shared" si="40"/>
        <v>0</v>
      </c>
      <c r="P52" s="72">
        <f t="shared" si="40"/>
        <v>0</v>
      </c>
      <c r="Q52" s="72">
        <f t="shared" si="40"/>
        <v>498679</v>
      </c>
      <c r="R52" s="72">
        <f t="shared" si="40"/>
        <v>0</v>
      </c>
      <c r="S52" s="72">
        <f t="shared" si="40"/>
        <v>0</v>
      </c>
      <c r="T52" s="72">
        <f t="shared" si="40"/>
        <v>498679</v>
      </c>
      <c r="U52" s="72">
        <f t="shared" si="40"/>
        <v>0</v>
      </c>
      <c r="V52" s="72">
        <f t="shared" si="40"/>
        <v>0</v>
      </c>
      <c r="W52" s="72">
        <f t="shared" si="40"/>
        <v>498679</v>
      </c>
      <c r="X52" s="72">
        <f t="shared" ref="X52:AE52" si="41">SUM(X53:X53)</f>
        <v>0</v>
      </c>
      <c r="Y52" s="72">
        <f t="shared" si="41"/>
        <v>0</v>
      </c>
      <c r="Z52" s="72">
        <f t="shared" si="41"/>
        <v>0</v>
      </c>
      <c r="AA52" s="72">
        <f t="shared" si="41"/>
        <v>0</v>
      </c>
      <c r="AB52" s="72">
        <f t="shared" si="41"/>
        <v>0</v>
      </c>
      <c r="AC52" s="72">
        <f t="shared" si="41"/>
        <v>0</v>
      </c>
      <c r="AD52" s="72">
        <f t="shared" si="41"/>
        <v>0</v>
      </c>
      <c r="AE52" s="72">
        <f t="shared" si="41"/>
        <v>0</v>
      </c>
    </row>
    <row r="53" spans="1:31" s="65" customFormat="1" ht="30" customHeight="1">
      <c r="A53" s="186"/>
      <c r="B53" s="143"/>
      <c r="C53" s="143"/>
      <c r="D53" s="143"/>
      <c r="E53" s="143"/>
      <c r="F53" s="143"/>
      <c r="G53" s="143" t="s">
        <v>145</v>
      </c>
      <c r="H53" s="142"/>
      <c r="I53" s="142">
        <v>498679</v>
      </c>
      <c r="J53" s="142"/>
      <c r="K53" s="142">
        <f>H53+I53-J53</f>
        <v>498679</v>
      </c>
      <c r="L53" s="142"/>
      <c r="M53" s="142"/>
      <c r="N53" s="142">
        <f t="shared" si="18"/>
        <v>498679</v>
      </c>
      <c r="O53" s="142"/>
      <c r="P53" s="142"/>
      <c r="Q53" s="142">
        <f t="shared" si="15"/>
        <v>498679</v>
      </c>
      <c r="R53" s="142"/>
      <c r="S53" s="142"/>
      <c r="T53" s="142">
        <f t="shared" si="16"/>
        <v>498679</v>
      </c>
      <c r="U53" s="142"/>
      <c r="V53" s="142"/>
      <c r="W53" s="142">
        <f t="shared" si="17"/>
        <v>498679</v>
      </c>
      <c r="X53" s="142"/>
      <c r="Y53" s="142"/>
      <c r="Z53" s="142"/>
      <c r="AA53" s="142"/>
      <c r="AB53" s="157"/>
      <c r="AC53" s="157"/>
      <c r="AD53" s="157"/>
      <c r="AE53" s="141"/>
    </row>
    <row r="54" spans="1:31" s="64" customFormat="1" ht="15" customHeight="1">
      <c r="A54" s="183"/>
      <c r="B54" s="71"/>
      <c r="C54" s="71"/>
      <c r="D54" s="71"/>
      <c r="E54" s="71"/>
      <c r="F54" s="71"/>
      <c r="G54" s="74" t="s">
        <v>20</v>
      </c>
      <c r="H54" s="72">
        <f t="shared" ref="H54:W54" si="42">SUM(H55:H55)</f>
        <v>0</v>
      </c>
      <c r="I54" s="72">
        <f t="shared" si="42"/>
        <v>1260758</v>
      </c>
      <c r="J54" s="72">
        <f t="shared" si="42"/>
        <v>0</v>
      </c>
      <c r="K54" s="72">
        <f t="shared" si="42"/>
        <v>1260758</v>
      </c>
      <c r="L54" s="72">
        <f t="shared" si="42"/>
        <v>0</v>
      </c>
      <c r="M54" s="72">
        <f t="shared" si="42"/>
        <v>0</v>
      </c>
      <c r="N54" s="72">
        <f t="shared" si="42"/>
        <v>1260758</v>
      </c>
      <c r="O54" s="72">
        <f t="shared" si="42"/>
        <v>0</v>
      </c>
      <c r="P54" s="72">
        <f t="shared" si="42"/>
        <v>0</v>
      </c>
      <c r="Q54" s="72">
        <f t="shared" si="42"/>
        <v>1260758</v>
      </c>
      <c r="R54" s="72">
        <f t="shared" si="42"/>
        <v>0</v>
      </c>
      <c r="S54" s="72">
        <f t="shared" si="42"/>
        <v>0</v>
      </c>
      <c r="T54" s="72">
        <f t="shared" si="42"/>
        <v>1260758</v>
      </c>
      <c r="U54" s="72">
        <f t="shared" si="42"/>
        <v>0</v>
      </c>
      <c r="V54" s="72">
        <f t="shared" si="42"/>
        <v>0</v>
      </c>
      <c r="W54" s="72">
        <f t="shared" si="42"/>
        <v>1260758</v>
      </c>
      <c r="X54" s="72">
        <f t="shared" ref="X54:AE54" si="43">SUM(X55:X55)</f>
        <v>0</v>
      </c>
      <c r="Y54" s="72">
        <f t="shared" si="43"/>
        <v>0</v>
      </c>
      <c r="Z54" s="72">
        <f t="shared" si="43"/>
        <v>0</v>
      </c>
      <c r="AA54" s="72">
        <f t="shared" si="43"/>
        <v>0</v>
      </c>
      <c r="AB54" s="72">
        <f t="shared" si="43"/>
        <v>0</v>
      </c>
      <c r="AC54" s="72">
        <f t="shared" si="43"/>
        <v>0</v>
      </c>
      <c r="AD54" s="72">
        <f t="shared" si="43"/>
        <v>0</v>
      </c>
      <c r="AE54" s="72">
        <f t="shared" si="43"/>
        <v>0</v>
      </c>
    </row>
    <row r="55" spans="1:31" s="65" customFormat="1" ht="38.25" customHeight="1">
      <c r="A55" s="186"/>
      <c r="B55" s="143"/>
      <c r="C55" s="143"/>
      <c r="D55" s="143"/>
      <c r="E55" s="143"/>
      <c r="F55" s="143"/>
      <c r="G55" s="143" t="s">
        <v>183</v>
      </c>
      <c r="H55" s="142"/>
      <c r="I55" s="142">
        <v>1260758</v>
      </c>
      <c r="J55" s="142"/>
      <c r="K55" s="142">
        <f t="shared" ref="K55:K57" si="44">H55+I55-J55</f>
        <v>1260758</v>
      </c>
      <c r="L55" s="142"/>
      <c r="M55" s="142"/>
      <c r="N55" s="142">
        <f t="shared" si="18"/>
        <v>1260758</v>
      </c>
      <c r="O55" s="142"/>
      <c r="P55" s="142"/>
      <c r="Q55" s="142">
        <f t="shared" si="15"/>
        <v>1260758</v>
      </c>
      <c r="R55" s="142"/>
      <c r="S55" s="142"/>
      <c r="T55" s="142">
        <f t="shared" si="16"/>
        <v>1260758</v>
      </c>
      <c r="U55" s="142"/>
      <c r="V55" s="142"/>
      <c r="W55" s="142">
        <f t="shared" si="17"/>
        <v>1260758</v>
      </c>
      <c r="X55" s="142"/>
      <c r="Y55" s="142"/>
      <c r="Z55" s="142"/>
      <c r="AA55" s="142"/>
      <c r="AB55" s="157"/>
      <c r="AC55" s="157"/>
      <c r="AD55" s="157"/>
      <c r="AE55" s="141"/>
    </row>
    <row r="56" spans="1:31" s="64" customFormat="1" ht="15" customHeight="1">
      <c r="A56" s="183"/>
      <c r="B56" s="71"/>
      <c r="C56" s="71"/>
      <c r="D56" s="71"/>
      <c r="E56" s="71"/>
      <c r="F56" s="71"/>
      <c r="G56" s="78" t="s">
        <v>33</v>
      </c>
      <c r="H56" s="72">
        <f>H57</f>
        <v>0</v>
      </c>
      <c r="I56" s="72">
        <f t="shared" ref="I56:AE56" si="45">I57</f>
        <v>1214832</v>
      </c>
      <c r="J56" s="72">
        <f t="shared" si="45"/>
        <v>0</v>
      </c>
      <c r="K56" s="72">
        <f t="shared" si="45"/>
        <v>1214832</v>
      </c>
      <c r="L56" s="72">
        <f t="shared" si="45"/>
        <v>0</v>
      </c>
      <c r="M56" s="72">
        <f t="shared" si="45"/>
        <v>0</v>
      </c>
      <c r="N56" s="72">
        <f t="shared" si="45"/>
        <v>1214832</v>
      </c>
      <c r="O56" s="72">
        <f t="shared" si="45"/>
        <v>0</v>
      </c>
      <c r="P56" s="72">
        <f t="shared" si="45"/>
        <v>0</v>
      </c>
      <c r="Q56" s="72">
        <f t="shared" si="45"/>
        <v>1214832</v>
      </c>
      <c r="R56" s="72">
        <f t="shared" si="45"/>
        <v>0</v>
      </c>
      <c r="S56" s="72">
        <f t="shared" si="45"/>
        <v>0</v>
      </c>
      <c r="T56" s="72">
        <f t="shared" si="45"/>
        <v>1214832</v>
      </c>
      <c r="U56" s="72">
        <f t="shared" si="45"/>
        <v>0</v>
      </c>
      <c r="V56" s="72">
        <f t="shared" si="45"/>
        <v>0</v>
      </c>
      <c r="W56" s="72">
        <f t="shared" si="45"/>
        <v>1214832</v>
      </c>
      <c r="X56" s="72">
        <f t="shared" si="45"/>
        <v>0</v>
      </c>
      <c r="Y56" s="72">
        <f t="shared" si="45"/>
        <v>0</v>
      </c>
      <c r="Z56" s="72">
        <f t="shared" si="45"/>
        <v>0</v>
      </c>
      <c r="AA56" s="72">
        <f t="shared" si="45"/>
        <v>0</v>
      </c>
      <c r="AB56" s="72">
        <f t="shared" si="45"/>
        <v>0</v>
      </c>
      <c r="AC56" s="72">
        <f t="shared" si="45"/>
        <v>0</v>
      </c>
      <c r="AD56" s="72">
        <f t="shared" si="45"/>
        <v>0</v>
      </c>
      <c r="AE56" s="72">
        <f t="shared" si="45"/>
        <v>0</v>
      </c>
    </row>
    <row r="57" spans="1:31" s="65" customFormat="1" ht="38.25" customHeight="1">
      <c r="A57" s="186"/>
      <c r="B57" s="143"/>
      <c r="C57" s="143"/>
      <c r="D57" s="143"/>
      <c r="E57" s="143"/>
      <c r="F57" s="143"/>
      <c r="G57" s="143" t="s">
        <v>184</v>
      </c>
      <c r="H57" s="142"/>
      <c r="I57" s="142">
        <v>1214832</v>
      </c>
      <c r="J57" s="142"/>
      <c r="K57" s="142">
        <f t="shared" si="44"/>
        <v>1214832</v>
      </c>
      <c r="L57" s="142"/>
      <c r="M57" s="142"/>
      <c r="N57" s="142">
        <f t="shared" si="18"/>
        <v>1214832</v>
      </c>
      <c r="O57" s="142"/>
      <c r="P57" s="142"/>
      <c r="Q57" s="142">
        <f t="shared" si="15"/>
        <v>1214832</v>
      </c>
      <c r="R57" s="142"/>
      <c r="S57" s="142"/>
      <c r="T57" s="142">
        <f t="shared" si="16"/>
        <v>1214832</v>
      </c>
      <c r="U57" s="142"/>
      <c r="V57" s="142"/>
      <c r="W57" s="142">
        <f t="shared" si="17"/>
        <v>1214832</v>
      </c>
      <c r="X57" s="142"/>
      <c r="Y57" s="142"/>
      <c r="Z57" s="142"/>
      <c r="AA57" s="142"/>
      <c r="AB57" s="157"/>
      <c r="AC57" s="157"/>
      <c r="AD57" s="157"/>
      <c r="AE57" s="141"/>
    </row>
    <row r="58" spans="1:31" s="64" customFormat="1" ht="15" customHeight="1">
      <c r="A58" s="183"/>
      <c r="B58" s="71"/>
      <c r="C58" s="71"/>
      <c r="D58" s="71"/>
      <c r="E58" s="71"/>
      <c r="F58" s="71"/>
      <c r="G58" s="71" t="s">
        <v>157</v>
      </c>
      <c r="H58" s="72"/>
      <c r="I58" s="72">
        <f t="shared" ref="I58:J58" si="46">SUM(I59:I59)</f>
        <v>1485436</v>
      </c>
      <c r="J58" s="72">
        <f t="shared" si="46"/>
        <v>0</v>
      </c>
      <c r="K58" s="72">
        <f>SUM(K59:K59)</f>
        <v>1485436</v>
      </c>
      <c r="L58" s="72">
        <f t="shared" ref="L58:AE58" si="47">SUM(L59:L59)</f>
        <v>0</v>
      </c>
      <c r="M58" s="72">
        <f t="shared" si="47"/>
        <v>0</v>
      </c>
      <c r="N58" s="72">
        <f t="shared" si="47"/>
        <v>1485436</v>
      </c>
      <c r="O58" s="72">
        <f t="shared" si="47"/>
        <v>0</v>
      </c>
      <c r="P58" s="72">
        <f t="shared" si="47"/>
        <v>0</v>
      </c>
      <c r="Q58" s="72">
        <f t="shared" si="47"/>
        <v>1485436</v>
      </c>
      <c r="R58" s="72">
        <f t="shared" si="47"/>
        <v>0</v>
      </c>
      <c r="S58" s="72">
        <f t="shared" si="47"/>
        <v>0</v>
      </c>
      <c r="T58" s="72">
        <f t="shared" si="47"/>
        <v>1485436</v>
      </c>
      <c r="U58" s="72">
        <f t="shared" si="47"/>
        <v>0</v>
      </c>
      <c r="V58" s="72">
        <f t="shared" si="47"/>
        <v>0</v>
      </c>
      <c r="W58" s="72">
        <f t="shared" si="47"/>
        <v>1485436</v>
      </c>
      <c r="X58" s="72">
        <f t="shared" si="47"/>
        <v>0</v>
      </c>
      <c r="Y58" s="72">
        <f t="shared" si="47"/>
        <v>0</v>
      </c>
      <c r="Z58" s="72">
        <f t="shared" si="47"/>
        <v>0</v>
      </c>
      <c r="AA58" s="72">
        <f t="shared" si="47"/>
        <v>0</v>
      </c>
      <c r="AB58" s="72">
        <f t="shared" si="47"/>
        <v>0</v>
      </c>
      <c r="AC58" s="72">
        <f t="shared" si="47"/>
        <v>0</v>
      </c>
      <c r="AD58" s="72">
        <f t="shared" si="47"/>
        <v>0</v>
      </c>
      <c r="AE58" s="72">
        <f t="shared" si="47"/>
        <v>0</v>
      </c>
    </row>
    <row r="59" spans="1:31" s="65" customFormat="1" ht="27.75" customHeight="1">
      <c r="A59" s="186"/>
      <c r="B59" s="143"/>
      <c r="C59" s="143"/>
      <c r="D59" s="143"/>
      <c r="E59" s="143"/>
      <c r="F59" s="143"/>
      <c r="G59" s="143" t="s">
        <v>146</v>
      </c>
      <c r="H59" s="142"/>
      <c r="I59" s="142">
        <v>1485436</v>
      </c>
      <c r="J59" s="142"/>
      <c r="K59" s="142">
        <f>H59+I59-J59</f>
        <v>1485436</v>
      </c>
      <c r="L59" s="142"/>
      <c r="M59" s="142"/>
      <c r="N59" s="142">
        <f t="shared" si="18"/>
        <v>1485436</v>
      </c>
      <c r="O59" s="142"/>
      <c r="P59" s="142"/>
      <c r="Q59" s="142">
        <f t="shared" si="15"/>
        <v>1485436</v>
      </c>
      <c r="R59" s="142"/>
      <c r="S59" s="142"/>
      <c r="T59" s="142">
        <f t="shared" si="16"/>
        <v>1485436</v>
      </c>
      <c r="U59" s="142"/>
      <c r="V59" s="142"/>
      <c r="W59" s="142">
        <f t="shared" si="17"/>
        <v>1485436</v>
      </c>
      <c r="X59" s="142"/>
      <c r="Y59" s="142"/>
      <c r="Z59" s="142"/>
      <c r="AA59" s="142"/>
      <c r="AB59" s="157"/>
      <c r="AC59" s="157"/>
      <c r="AD59" s="157"/>
      <c r="AE59" s="141"/>
    </row>
    <row r="60" spans="1:31" s="125" customFormat="1" ht="21" customHeight="1">
      <c r="A60" s="182"/>
      <c r="B60" s="122"/>
      <c r="C60" s="122"/>
      <c r="D60" s="122"/>
      <c r="E60" s="123"/>
      <c r="F60" s="123"/>
      <c r="G60" s="124" t="s">
        <v>12</v>
      </c>
      <c r="H60" s="126">
        <f t="shared" ref="H60:M60" si="48">H61+H63+H65</f>
        <v>0</v>
      </c>
      <c r="I60" s="126">
        <f t="shared" si="48"/>
        <v>50887</v>
      </c>
      <c r="J60" s="126">
        <f t="shared" si="48"/>
        <v>0</v>
      </c>
      <c r="K60" s="126">
        <f t="shared" si="48"/>
        <v>50887</v>
      </c>
      <c r="L60" s="126">
        <f t="shared" si="48"/>
        <v>0</v>
      </c>
      <c r="M60" s="126">
        <f t="shared" si="48"/>
        <v>0</v>
      </c>
      <c r="N60" s="126">
        <f>N61+N63+N65+N67+N69+N71</f>
        <v>50887</v>
      </c>
      <c r="O60" s="126">
        <f t="shared" ref="O60:W60" si="49">O61+O63+O65+O67+O69+O71</f>
        <v>41915</v>
      </c>
      <c r="P60" s="126">
        <f t="shared" si="49"/>
        <v>0</v>
      </c>
      <c r="Q60" s="126">
        <f t="shared" si="49"/>
        <v>92802</v>
      </c>
      <c r="R60" s="126">
        <f t="shared" si="49"/>
        <v>0</v>
      </c>
      <c r="S60" s="126">
        <f t="shared" si="49"/>
        <v>0</v>
      </c>
      <c r="T60" s="126">
        <f t="shared" si="49"/>
        <v>92802</v>
      </c>
      <c r="U60" s="126">
        <f t="shared" si="49"/>
        <v>0</v>
      </c>
      <c r="V60" s="126">
        <f t="shared" si="49"/>
        <v>0</v>
      </c>
      <c r="W60" s="126">
        <f t="shared" si="49"/>
        <v>92802</v>
      </c>
      <c r="X60" s="126">
        <f t="shared" ref="X60:AE60" si="50">X61+X63+X65</f>
        <v>0</v>
      </c>
      <c r="Y60" s="126">
        <f t="shared" si="50"/>
        <v>0</v>
      </c>
      <c r="Z60" s="126">
        <f t="shared" si="50"/>
        <v>0</v>
      </c>
      <c r="AA60" s="126">
        <f t="shared" si="50"/>
        <v>0</v>
      </c>
      <c r="AB60" s="126">
        <f t="shared" si="50"/>
        <v>0</v>
      </c>
      <c r="AC60" s="126">
        <f t="shared" si="50"/>
        <v>0</v>
      </c>
      <c r="AD60" s="126">
        <f t="shared" si="50"/>
        <v>0</v>
      </c>
      <c r="AE60" s="126">
        <f t="shared" si="50"/>
        <v>0</v>
      </c>
    </row>
    <row r="61" spans="1:31" s="64" customFormat="1" ht="15" customHeight="1">
      <c r="A61" s="183"/>
      <c r="B61" s="71"/>
      <c r="C61" s="71"/>
      <c r="D61" s="71"/>
      <c r="E61" s="71"/>
      <c r="F61" s="71"/>
      <c r="G61" s="73" t="s">
        <v>31</v>
      </c>
      <c r="H61" s="72"/>
      <c r="I61" s="72">
        <f t="shared" ref="I61:W61" si="51">I62</f>
        <v>39082</v>
      </c>
      <c r="J61" s="72">
        <f t="shared" si="51"/>
        <v>0</v>
      </c>
      <c r="K61" s="72">
        <f t="shared" si="51"/>
        <v>39082</v>
      </c>
      <c r="L61" s="72">
        <f t="shared" si="51"/>
        <v>0</v>
      </c>
      <c r="M61" s="72">
        <f t="shared" si="51"/>
        <v>0</v>
      </c>
      <c r="N61" s="72">
        <f t="shared" si="51"/>
        <v>39082</v>
      </c>
      <c r="O61" s="72">
        <f t="shared" si="51"/>
        <v>0</v>
      </c>
      <c r="P61" s="72">
        <f t="shared" si="51"/>
        <v>0</v>
      </c>
      <c r="Q61" s="72">
        <f t="shared" si="51"/>
        <v>39082</v>
      </c>
      <c r="R61" s="72">
        <f t="shared" si="51"/>
        <v>0</v>
      </c>
      <c r="S61" s="72">
        <f t="shared" si="51"/>
        <v>0</v>
      </c>
      <c r="T61" s="72">
        <f t="shared" si="51"/>
        <v>39082</v>
      </c>
      <c r="U61" s="72">
        <f t="shared" si="51"/>
        <v>0</v>
      </c>
      <c r="V61" s="72">
        <f t="shared" si="51"/>
        <v>0</v>
      </c>
      <c r="W61" s="72">
        <f t="shared" si="51"/>
        <v>39082</v>
      </c>
      <c r="X61" s="72"/>
      <c r="Y61" s="72"/>
      <c r="Z61" s="72"/>
      <c r="AA61" s="72"/>
      <c r="AB61" s="72"/>
      <c r="AC61" s="72"/>
      <c r="AD61" s="72"/>
      <c r="AE61" s="72"/>
    </row>
    <row r="62" spans="1:31" s="80" customFormat="1" ht="21.75" customHeight="1">
      <c r="A62" s="10"/>
      <c r="B62" s="7"/>
      <c r="C62" s="19"/>
      <c r="D62" s="19"/>
      <c r="E62" s="19"/>
      <c r="F62" s="19"/>
      <c r="G62" s="39" t="s">
        <v>283</v>
      </c>
      <c r="H62" s="142"/>
      <c r="I62" s="142">
        <v>39082</v>
      </c>
      <c r="J62" s="142"/>
      <c r="K62" s="142">
        <f t="shared" ref="K62:K66" si="52">F62+I62-J62</f>
        <v>39082</v>
      </c>
      <c r="L62" s="142"/>
      <c r="M62" s="142"/>
      <c r="N62" s="142">
        <f t="shared" si="18"/>
        <v>39082</v>
      </c>
      <c r="O62" s="142"/>
      <c r="P62" s="142"/>
      <c r="Q62" s="142">
        <f t="shared" si="15"/>
        <v>39082</v>
      </c>
      <c r="R62" s="142"/>
      <c r="S62" s="142"/>
      <c r="T62" s="142">
        <f t="shared" si="16"/>
        <v>39082</v>
      </c>
      <c r="U62" s="142"/>
      <c r="V62" s="142"/>
      <c r="W62" s="142">
        <f t="shared" si="17"/>
        <v>39082</v>
      </c>
      <c r="X62" s="142"/>
      <c r="Y62" s="142"/>
      <c r="Z62" s="142"/>
      <c r="AA62" s="142"/>
      <c r="AB62" s="149"/>
      <c r="AC62" s="149"/>
      <c r="AD62" s="149"/>
      <c r="AE62" s="142"/>
    </row>
    <row r="63" spans="1:31" s="64" customFormat="1" ht="15.75" customHeight="1">
      <c r="A63" s="183"/>
      <c r="B63" s="71"/>
      <c r="C63" s="71"/>
      <c r="D63" s="71"/>
      <c r="E63" s="71"/>
      <c r="F63" s="71"/>
      <c r="G63" s="73" t="s">
        <v>38</v>
      </c>
      <c r="H63" s="72">
        <f>H64</f>
        <v>0</v>
      </c>
      <c r="I63" s="72">
        <f t="shared" ref="I63:AE63" si="53">I64</f>
        <v>9000</v>
      </c>
      <c r="J63" s="72">
        <f t="shared" si="53"/>
        <v>0</v>
      </c>
      <c r="K63" s="72">
        <f t="shared" si="53"/>
        <v>9000</v>
      </c>
      <c r="L63" s="72">
        <f t="shared" si="53"/>
        <v>0</v>
      </c>
      <c r="M63" s="72">
        <f t="shared" si="53"/>
        <v>0</v>
      </c>
      <c r="N63" s="72">
        <f t="shared" si="53"/>
        <v>9000</v>
      </c>
      <c r="O63" s="72">
        <f t="shared" si="53"/>
        <v>0</v>
      </c>
      <c r="P63" s="72">
        <f t="shared" si="53"/>
        <v>0</v>
      </c>
      <c r="Q63" s="72">
        <f t="shared" si="53"/>
        <v>9000</v>
      </c>
      <c r="R63" s="72">
        <f t="shared" si="53"/>
        <v>0</v>
      </c>
      <c r="S63" s="72">
        <f t="shared" si="53"/>
        <v>0</v>
      </c>
      <c r="T63" s="72">
        <f t="shared" si="53"/>
        <v>9000</v>
      </c>
      <c r="U63" s="72">
        <f t="shared" si="53"/>
        <v>0</v>
      </c>
      <c r="V63" s="72">
        <f t="shared" si="53"/>
        <v>0</v>
      </c>
      <c r="W63" s="72">
        <f t="shared" si="53"/>
        <v>9000</v>
      </c>
      <c r="X63" s="72">
        <f t="shared" si="53"/>
        <v>0</v>
      </c>
      <c r="Y63" s="72">
        <f t="shared" si="53"/>
        <v>0</v>
      </c>
      <c r="Z63" s="72">
        <f t="shared" si="53"/>
        <v>0</v>
      </c>
      <c r="AA63" s="72">
        <f t="shared" si="53"/>
        <v>0</v>
      </c>
      <c r="AB63" s="72">
        <f t="shared" si="53"/>
        <v>0</v>
      </c>
      <c r="AC63" s="72">
        <f t="shared" si="53"/>
        <v>0</v>
      </c>
      <c r="AD63" s="72">
        <f t="shared" si="53"/>
        <v>0</v>
      </c>
      <c r="AE63" s="72">
        <f t="shared" si="53"/>
        <v>0</v>
      </c>
    </row>
    <row r="64" spans="1:31" s="80" customFormat="1" ht="32.25" customHeight="1">
      <c r="A64" s="10"/>
      <c r="B64" s="7"/>
      <c r="C64" s="19"/>
      <c r="D64" s="19"/>
      <c r="E64" s="19"/>
      <c r="F64" s="19"/>
      <c r="G64" s="39" t="s">
        <v>304</v>
      </c>
      <c r="H64" s="142"/>
      <c r="I64" s="142">
        <v>9000</v>
      </c>
      <c r="J64" s="142"/>
      <c r="K64" s="142">
        <f t="shared" si="52"/>
        <v>9000</v>
      </c>
      <c r="L64" s="142"/>
      <c r="M64" s="142"/>
      <c r="N64" s="142">
        <f t="shared" si="18"/>
        <v>9000</v>
      </c>
      <c r="O64" s="142"/>
      <c r="P64" s="142"/>
      <c r="Q64" s="142">
        <f t="shared" si="15"/>
        <v>9000</v>
      </c>
      <c r="R64" s="142"/>
      <c r="S64" s="142"/>
      <c r="T64" s="142">
        <f t="shared" si="16"/>
        <v>9000</v>
      </c>
      <c r="U64" s="142"/>
      <c r="V64" s="142"/>
      <c r="W64" s="142">
        <f t="shared" si="17"/>
        <v>9000</v>
      </c>
      <c r="X64" s="142"/>
      <c r="Y64" s="142"/>
      <c r="Z64" s="142"/>
      <c r="AA64" s="142"/>
      <c r="AB64" s="149"/>
      <c r="AC64" s="149"/>
      <c r="AD64" s="149"/>
      <c r="AE64" s="142"/>
    </row>
    <row r="65" spans="1:31" s="64" customFormat="1" ht="15" customHeight="1">
      <c r="A65" s="183"/>
      <c r="B65" s="71"/>
      <c r="C65" s="71"/>
      <c r="D65" s="71"/>
      <c r="E65" s="71"/>
      <c r="F65" s="71"/>
      <c r="G65" s="73" t="s">
        <v>33</v>
      </c>
      <c r="H65" s="72"/>
      <c r="I65" s="72">
        <f>SUM(I66:I66)</f>
        <v>2805</v>
      </c>
      <c r="J65" s="72">
        <f>SUM(J66:J66)</f>
        <v>0</v>
      </c>
      <c r="K65" s="72">
        <f>SUM(K66:K66)</f>
        <v>2805</v>
      </c>
      <c r="L65" s="72">
        <f t="shared" ref="L65:W65" si="54">SUM(L66:L66)</f>
        <v>0</v>
      </c>
      <c r="M65" s="72">
        <f t="shared" si="54"/>
        <v>0</v>
      </c>
      <c r="N65" s="72">
        <f t="shared" si="54"/>
        <v>2805</v>
      </c>
      <c r="O65" s="72">
        <f t="shared" si="54"/>
        <v>0</v>
      </c>
      <c r="P65" s="72">
        <f t="shared" si="54"/>
        <v>0</v>
      </c>
      <c r="Q65" s="72">
        <f t="shared" si="54"/>
        <v>2805</v>
      </c>
      <c r="R65" s="72">
        <f t="shared" si="54"/>
        <v>0</v>
      </c>
      <c r="S65" s="72">
        <f t="shared" si="54"/>
        <v>0</v>
      </c>
      <c r="T65" s="72">
        <f t="shared" si="54"/>
        <v>2805</v>
      </c>
      <c r="U65" s="72">
        <f t="shared" si="54"/>
        <v>0</v>
      </c>
      <c r="V65" s="72">
        <f t="shared" si="54"/>
        <v>0</v>
      </c>
      <c r="W65" s="72">
        <f t="shared" si="54"/>
        <v>2805</v>
      </c>
      <c r="X65" s="72"/>
      <c r="Y65" s="72"/>
      <c r="Z65" s="72"/>
      <c r="AA65" s="72"/>
      <c r="AB65" s="72"/>
      <c r="AC65" s="72"/>
      <c r="AD65" s="72"/>
      <c r="AE65" s="72"/>
    </row>
    <row r="66" spans="1:31" s="80" customFormat="1" ht="38.25" customHeight="1">
      <c r="A66" s="10"/>
      <c r="B66" s="7"/>
      <c r="C66" s="19"/>
      <c r="D66" s="19"/>
      <c r="E66" s="19"/>
      <c r="F66" s="19"/>
      <c r="G66" s="39" t="s">
        <v>284</v>
      </c>
      <c r="H66" s="142"/>
      <c r="I66" s="142">
        <v>2805</v>
      </c>
      <c r="J66" s="142"/>
      <c r="K66" s="142">
        <f t="shared" si="52"/>
        <v>2805</v>
      </c>
      <c r="L66" s="142"/>
      <c r="M66" s="142"/>
      <c r="N66" s="142">
        <f t="shared" si="18"/>
        <v>2805</v>
      </c>
      <c r="O66" s="142"/>
      <c r="P66" s="142"/>
      <c r="Q66" s="142">
        <f>N66+O66-P66</f>
        <v>2805</v>
      </c>
      <c r="R66" s="142"/>
      <c r="S66" s="142"/>
      <c r="T66" s="142">
        <f t="shared" si="16"/>
        <v>2805</v>
      </c>
      <c r="U66" s="142"/>
      <c r="V66" s="142"/>
      <c r="W66" s="142">
        <f t="shared" si="17"/>
        <v>2805</v>
      </c>
      <c r="X66" s="142"/>
      <c r="Y66" s="142"/>
      <c r="Z66" s="142"/>
      <c r="AA66" s="142"/>
      <c r="AB66" s="149"/>
      <c r="AC66" s="149"/>
      <c r="AD66" s="149"/>
      <c r="AE66" s="142"/>
    </row>
    <row r="67" spans="1:31" s="64" customFormat="1" ht="15" customHeight="1">
      <c r="A67" s="183"/>
      <c r="B67" s="71"/>
      <c r="C67" s="71"/>
      <c r="D67" s="71"/>
      <c r="E67" s="71"/>
      <c r="F67" s="71"/>
      <c r="G67" s="73" t="s">
        <v>21</v>
      </c>
      <c r="H67" s="72"/>
      <c r="I67" s="72"/>
      <c r="J67" s="72"/>
      <c r="K67" s="72"/>
      <c r="L67" s="72"/>
      <c r="M67" s="72"/>
      <c r="N67" s="72">
        <f>N68</f>
        <v>0</v>
      </c>
      <c r="O67" s="72">
        <f t="shared" ref="O67:W67" si="55">O68</f>
        <v>6621</v>
      </c>
      <c r="P67" s="72">
        <f t="shared" si="55"/>
        <v>0</v>
      </c>
      <c r="Q67" s="72">
        <f t="shared" si="55"/>
        <v>6621</v>
      </c>
      <c r="R67" s="72">
        <f t="shared" si="55"/>
        <v>0</v>
      </c>
      <c r="S67" s="72">
        <f t="shared" si="55"/>
        <v>0</v>
      </c>
      <c r="T67" s="72">
        <f t="shared" si="55"/>
        <v>6621</v>
      </c>
      <c r="U67" s="72">
        <f t="shared" si="55"/>
        <v>0</v>
      </c>
      <c r="V67" s="72">
        <f t="shared" si="55"/>
        <v>0</v>
      </c>
      <c r="W67" s="72">
        <f t="shared" si="55"/>
        <v>6621</v>
      </c>
      <c r="X67" s="72"/>
      <c r="Y67" s="72"/>
      <c r="Z67" s="72"/>
      <c r="AA67" s="72"/>
      <c r="AB67" s="72"/>
      <c r="AC67" s="72"/>
      <c r="AD67" s="72"/>
      <c r="AE67" s="72"/>
    </row>
    <row r="68" spans="1:31" s="80" customFormat="1" ht="38.25" customHeight="1">
      <c r="A68" s="10"/>
      <c r="B68" s="7"/>
      <c r="C68" s="19"/>
      <c r="D68" s="19"/>
      <c r="E68" s="19"/>
      <c r="F68" s="19"/>
      <c r="G68" s="39" t="s">
        <v>359</v>
      </c>
      <c r="H68" s="149"/>
      <c r="I68" s="149"/>
      <c r="J68" s="149"/>
      <c r="K68" s="149"/>
      <c r="L68" s="149"/>
      <c r="M68" s="149"/>
      <c r="N68" s="142"/>
      <c r="O68" s="142">
        <v>6621</v>
      </c>
      <c r="P68" s="142"/>
      <c r="Q68" s="142">
        <f>N68+O68-P68</f>
        <v>6621</v>
      </c>
      <c r="R68" s="142"/>
      <c r="S68" s="142"/>
      <c r="T68" s="142">
        <f t="shared" si="16"/>
        <v>6621</v>
      </c>
      <c r="U68" s="142"/>
      <c r="V68" s="142"/>
      <c r="W68" s="142">
        <f t="shared" si="17"/>
        <v>6621</v>
      </c>
      <c r="X68" s="142"/>
      <c r="Y68" s="142"/>
      <c r="Z68" s="142"/>
      <c r="AA68" s="142"/>
      <c r="AB68" s="149"/>
      <c r="AC68" s="149"/>
      <c r="AD68" s="149"/>
      <c r="AE68" s="142"/>
    </row>
    <row r="69" spans="1:31" s="64" customFormat="1" ht="15" customHeight="1">
      <c r="A69" s="183"/>
      <c r="B69" s="71"/>
      <c r="C69" s="71"/>
      <c r="D69" s="71"/>
      <c r="E69" s="71"/>
      <c r="F69" s="71"/>
      <c r="G69" s="73" t="s">
        <v>157</v>
      </c>
      <c r="H69" s="72"/>
      <c r="I69" s="72"/>
      <c r="J69" s="72"/>
      <c r="K69" s="72"/>
      <c r="L69" s="72"/>
      <c r="M69" s="72"/>
      <c r="N69" s="72">
        <f>N70</f>
        <v>0</v>
      </c>
      <c r="O69" s="72">
        <f t="shared" ref="O69:W69" si="56">O70</f>
        <v>10992</v>
      </c>
      <c r="P69" s="72">
        <f t="shared" si="56"/>
        <v>0</v>
      </c>
      <c r="Q69" s="72">
        <f t="shared" si="56"/>
        <v>10992</v>
      </c>
      <c r="R69" s="72">
        <f t="shared" si="56"/>
        <v>0</v>
      </c>
      <c r="S69" s="72">
        <f t="shared" si="56"/>
        <v>0</v>
      </c>
      <c r="T69" s="72">
        <f t="shared" si="56"/>
        <v>10992</v>
      </c>
      <c r="U69" s="72">
        <f t="shared" si="56"/>
        <v>0</v>
      </c>
      <c r="V69" s="72">
        <f t="shared" si="56"/>
        <v>0</v>
      </c>
      <c r="W69" s="72">
        <f t="shared" si="56"/>
        <v>10992</v>
      </c>
      <c r="X69" s="72"/>
      <c r="Y69" s="72"/>
      <c r="Z69" s="72"/>
      <c r="AA69" s="72"/>
      <c r="AB69" s="72"/>
      <c r="AC69" s="72"/>
      <c r="AD69" s="72"/>
      <c r="AE69" s="72"/>
    </row>
    <row r="70" spans="1:31" s="80" customFormat="1" ht="38.25" customHeight="1">
      <c r="A70" s="10"/>
      <c r="B70" s="7"/>
      <c r="C70" s="19"/>
      <c r="D70" s="19"/>
      <c r="E70" s="19"/>
      <c r="F70" s="19"/>
      <c r="G70" s="39" t="s">
        <v>360</v>
      </c>
      <c r="H70" s="149"/>
      <c r="I70" s="149"/>
      <c r="J70" s="149"/>
      <c r="K70" s="149"/>
      <c r="L70" s="149"/>
      <c r="M70" s="149"/>
      <c r="N70" s="142"/>
      <c r="O70" s="142">
        <v>10992</v>
      </c>
      <c r="P70" s="142"/>
      <c r="Q70" s="142">
        <f>N70+O70-P70</f>
        <v>10992</v>
      </c>
      <c r="R70" s="142"/>
      <c r="S70" s="142"/>
      <c r="T70" s="142">
        <f t="shared" si="16"/>
        <v>10992</v>
      </c>
      <c r="U70" s="142"/>
      <c r="V70" s="142"/>
      <c r="W70" s="142">
        <f t="shared" si="17"/>
        <v>10992</v>
      </c>
      <c r="X70" s="142"/>
      <c r="Y70" s="142"/>
      <c r="Z70" s="142"/>
      <c r="AA70" s="142"/>
      <c r="AB70" s="149"/>
      <c r="AC70" s="149"/>
      <c r="AD70" s="149"/>
      <c r="AE70" s="142"/>
    </row>
    <row r="71" spans="1:31" s="64" customFormat="1" ht="15" customHeight="1">
      <c r="A71" s="183"/>
      <c r="B71" s="71"/>
      <c r="C71" s="71"/>
      <c r="D71" s="71"/>
      <c r="E71" s="71"/>
      <c r="F71" s="71"/>
      <c r="G71" s="73" t="s">
        <v>35</v>
      </c>
      <c r="H71" s="72"/>
      <c r="I71" s="72"/>
      <c r="J71" s="72"/>
      <c r="K71" s="72"/>
      <c r="L71" s="72"/>
      <c r="M71" s="72"/>
      <c r="N71" s="72">
        <f>N72</f>
        <v>0</v>
      </c>
      <c r="O71" s="72">
        <f t="shared" ref="O71:W71" si="57">O72</f>
        <v>24302</v>
      </c>
      <c r="P71" s="72">
        <f t="shared" si="57"/>
        <v>0</v>
      </c>
      <c r="Q71" s="72">
        <f t="shared" si="57"/>
        <v>24302</v>
      </c>
      <c r="R71" s="72">
        <f t="shared" si="57"/>
        <v>0</v>
      </c>
      <c r="S71" s="72">
        <f t="shared" si="57"/>
        <v>0</v>
      </c>
      <c r="T71" s="72">
        <f t="shared" si="57"/>
        <v>24302</v>
      </c>
      <c r="U71" s="72">
        <f t="shared" si="57"/>
        <v>0</v>
      </c>
      <c r="V71" s="72">
        <f t="shared" si="57"/>
        <v>0</v>
      </c>
      <c r="W71" s="72">
        <f t="shared" si="57"/>
        <v>24302</v>
      </c>
      <c r="X71" s="72"/>
      <c r="Y71" s="72"/>
      <c r="Z71" s="72"/>
      <c r="AA71" s="72"/>
      <c r="AB71" s="72"/>
      <c r="AC71" s="72"/>
      <c r="AD71" s="72"/>
      <c r="AE71" s="72"/>
    </row>
    <row r="72" spans="1:31" s="80" customFormat="1" ht="38.25" customHeight="1">
      <c r="A72" s="10"/>
      <c r="B72" s="7"/>
      <c r="C72" s="19"/>
      <c r="D72" s="19"/>
      <c r="E72" s="19"/>
      <c r="F72" s="19"/>
      <c r="G72" s="39" t="s">
        <v>361</v>
      </c>
      <c r="H72" s="149"/>
      <c r="I72" s="149"/>
      <c r="J72" s="149"/>
      <c r="K72" s="149"/>
      <c r="L72" s="149"/>
      <c r="M72" s="149"/>
      <c r="N72" s="142"/>
      <c r="O72" s="142">
        <v>24302</v>
      </c>
      <c r="P72" s="142"/>
      <c r="Q72" s="142">
        <f>N72+O72-P72</f>
        <v>24302</v>
      </c>
      <c r="R72" s="142"/>
      <c r="S72" s="142"/>
      <c r="T72" s="142">
        <f t="shared" si="16"/>
        <v>24302</v>
      </c>
      <c r="U72" s="142"/>
      <c r="V72" s="142"/>
      <c r="W72" s="142">
        <f t="shared" si="17"/>
        <v>24302</v>
      </c>
      <c r="X72" s="142"/>
      <c r="Y72" s="142"/>
      <c r="Z72" s="142"/>
      <c r="AA72" s="142"/>
      <c r="AB72" s="149"/>
      <c r="AC72" s="149"/>
      <c r="AD72" s="149"/>
      <c r="AE72" s="142"/>
    </row>
    <row r="73" spans="1:31" s="108" customFormat="1" ht="19.5" customHeight="1">
      <c r="A73" s="181"/>
      <c r="B73" s="101"/>
      <c r="C73" s="101"/>
      <c r="D73" s="101"/>
      <c r="E73" s="102"/>
      <c r="F73" s="102"/>
      <c r="G73" s="104" t="s">
        <v>13</v>
      </c>
      <c r="H73" s="95"/>
      <c r="I73" s="95"/>
      <c r="J73" s="95"/>
      <c r="K73" s="95">
        <f t="shared" ref="K73" si="58">H73+I73-J73</f>
        <v>0</v>
      </c>
      <c r="L73" s="95"/>
      <c r="M73" s="95"/>
      <c r="N73" s="142">
        <f t="shared" si="18"/>
        <v>0</v>
      </c>
      <c r="O73" s="142"/>
      <c r="P73" s="142"/>
      <c r="Q73" s="142">
        <f t="shared" si="15"/>
        <v>0</v>
      </c>
      <c r="R73" s="142"/>
      <c r="S73" s="142"/>
      <c r="T73" s="142">
        <f t="shared" si="16"/>
        <v>0</v>
      </c>
      <c r="U73" s="142"/>
      <c r="V73" s="142"/>
      <c r="W73" s="142">
        <f t="shared" si="17"/>
        <v>0</v>
      </c>
      <c r="X73" s="95"/>
      <c r="Y73" s="105">
        <v>12665285</v>
      </c>
      <c r="Z73" s="95"/>
      <c r="AA73" s="105">
        <f>X73+Y73-Z73</f>
        <v>12665285</v>
      </c>
      <c r="AB73" s="103"/>
      <c r="AC73" s="103">
        <v>17237608</v>
      </c>
      <c r="AD73" s="103"/>
      <c r="AE73" s="105">
        <f>AB73+AC73-AD73</f>
        <v>17237608</v>
      </c>
    </row>
    <row r="74" spans="1:31" s="115" customFormat="1" ht="21" customHeight="1">
      <c r="A74" s="5"/>
      <c r="B74" s="5" t="s">
        <v>167</v>
      </c>
      <c r="C74" s="25"/>
      <c r="D74" s="25"/>
      <c r="E74" s="25"/>
      <c r="F74" s="25"/>
      <c r="G74" s="16" t="s">
        <v>168</v>
      </c>
      <c r="H74" s="47"/>
      <c r="I74" s="47">
        <f>I75</f>
        <v>568339</v>
      </c>
      <c r="J74" s="47">
        <f t="shared" ref="J74:Y76" si="59">J75</f>
        <v>0</v>
      </c>
      <c r="K74" s="47">
        <f t="shared" si="59"/>
        <v>568339</v>
      </c>
      <c r="L74" s="47">
        <f t="shared" si="59"/>
        <v>0</v>
      </c>
      <c r="M74" s="47">
        <f t="shared" si="59"/>
        <v>0</v>
      </c>
      <c r="N74" s="47">
        <f t="shared" si="59"/>
        <v>568339</v>
      </c>
      <c r="O74" s="47">
        <f t="shared" si="59"/>
        <v>0</v>
      </c>
      <c r="P74" s="47">
        <f t="shared" si="59"/>
        <v>0</v>
      </c>
      <c r="Q74" s="47">
        <f t="shared" si="59"/>
        <v>568339</v>
      </c>
      <c r="R74" s="47">
        <f t="shared" si="59"/>
        <v>0</v>
      </c>
      <c r="S74" s="47">
        <f t="shared" si="59"/>
        <v>0</v>
      </c>
      <c r="T74" s="47">
        <f t="shared" si="59"/>
        <v>568339</v>
      </c>
      <c r="U74" s="47">
        <f t="shared" si="59"/>
        <v>0</v>
      </c>
      <c r="V74" s="47">
        <f t="shared" si="59"/>
        <v>0</v>
      </c>
      <c r="W74" s="47">
        <f t="shared" si="59"/>
        <v>568339</v>
      </c>
      <c r="X74" s="47"/>
      <c r="Y74" s="47"/>
      <c r="Z74" s="47"/>
      <c r="AA74" s="47"/>
      <c r="AB74" s="47"/>
      <c r="AC74" s="47"/>
      <c r="AD74" s="47"/>
      <c r="AE74" s="47"/>
    </row>
    <row r="75" spans="1:31" s="115" customFormat="1" ht="21" customHeight="1">
      <c r="A75" s="121"/>
      <c r="B75" s="8"/>
      <c r="C75" s="161" t="s">
        <v>10</v>
      </c>
      <c r="D75" s="5"/>
      <c r="E75" s="25"/>
      <c r="F75" s="25"/>
      <c r="G75" s="16" t="s">
        <v>11</v>
      </c>
      <c r="H75" s="47"/>
      <c r="I75" s="47">
        <f>I76</f>
        <v>568339</v>
      </c>
      <c r="J75" s="47">
        <f t="shared" si="59"/>
        <v>0</v>
      </c>
      <c r="K75" s="47">
        <f t="shared" si="59"/>
        <v>568339</v>
      </c>
      <c r="L75" s="47">
        <f t="shared" si="59"/>
        <v>0</v>
      </c>
      <c r="M75" s="47">
        <f t="shared" si="59"/>
        <v>0</v>
      </c>
      <c r="N75" s="47">
        <f t="shared" si="59"/>
        <v>568339</v>
      </c>
      <c r="O75" s="47">
        <f t="shared" si="59"/>
        <v>0</v>
      </c>
      <c r="P75" s="47">
        <f t="shared" si="59"/>
        <v>0</v>
      </c>
      <c r="Q75" s="47">
        <f t="shared" si="59"/>
        <v>568339</v>
      </c>
      <c r="R75" s="47">
        <f t="shared" si="59"/>
        <v>0</v>
      </c>
      <c r="S75" s="47">
        <f t="shared" si="59"/>
        <v>0</v>
      </c>
      <c r="T75" s="47">
        <f t="shared" si="59"/>
        <v>568339</v>
      </c>
      <c r="U75" s="47">
        <f t="shared" si="59"/>
        <v>0</v>
      </c>
      <c r="V75" s="47">
        <f t="shared" si="59"/>
        <v>0</v>
      </c>
      <c r="W75" s="47">
        <f t="shared" si="59"/>
        <v>568339</v>
      </c>
      <c r="X75" s="47">
        <f t="shared" ref="X75:AE75" si="60">X76+X80</f>
        <v>0</v>
      </c>
      <c r="Y75" s="47">
        <f t="shared" si="60"/>
        <v>0</v>
      </c>
      <c r="Z75" s="47">
        <f t="shared" si="60"/>
        <v>0</v>
      </c>
      <c r="AA75" s="47">
        <f t="shared" si="60"/>
        <v>0</v>
      </c>
      <c r="AB75" s="47">
        <f t="shared" si="60"/>
        <v>0</v>
      </c>
      <c r="AC75" s="47">
        <f t="shared" si="60"/>
        <v>0</v>
      </c>
      <c r="AD75" s="47">
        <f t="shared" si="60"/>
        <v>0</v>
      </c>
      <c r="AE75" s="47">
        <f t="shared" si="60"/>
        <v>0</v>
      </c>
    </row>
    <row r="76" spans="1:31" s="137" customFormat="1" ht="28.5" customHeight="1">
      <c r="A76" s="187"/>
      <c r="B76" s="133"/>
      <c r="C76" s="134"/>
      <c r="D76" s="134" t="s">
        <v>162</v>
      </c>
      <c r="E76" s="134"/>
      <c r="F76" s="134"/>
      <c r="G76" s="135" t="s">
        <v>163</v>
      </c>
      <c r="H76" s="136">
        <f>H77</f>
        <v>0</v>
      </c>
      <c r="I76" s="136">
        <f>I77</f>
        <v>568339</v>
      </c>
      <c r="J76" s="136">
        <f t="shared" si="59"/>
        <v>0</v>
      </c>
      <c r="K76" s="136">
        <f t="shared" si="59"/>
        <v>568339</v>
      </c>
      <c r="L76" s="136">
        <f t="shared" si="59"/>
        <v>0</v>
      </c>
      <c r="M76" s="136">
        <f t="shared" si="59"/>
        <v>0</v>
      </c>
      <c r="N76" s="136">
        <f t="shared" si="59"/>
        <v>568339</v>
      </c>
      <c r="O76" s="136">
        <f t="shared" si="59"/>
        <v>0</v>
      </c>
      <c r="P76" s="136">
        <f t="shared" si="59"/>
        <v>0</v>
      </c>
      <c r="Q76" s="136">
        <f t="shared" si="59"/>
        <v>568339</v>
      </c>
      <c r="R76" s="136">
        <f t="shared" si="59"/>
        <v>0</v>
      </c>
      <c r="S76" s="136">
        <f t="shared" si="59"/>
        <v>0</v>
      </c>
      <c r="T76" s="136">
        <f t="shared" si="59"/>
        <v>568339</v>
      </c>
      <c r="U76" s="136">
        <f t="shared" si="59"/>
        <v>0</v>
      </c>
      <c r="V76" s="136">
        <f t="shared" si="59"/>
        <v>0</v>
      </c>
      <c r="W76" s="136">
        <f t="shared" si="59"/>
        <v>568339</v>
      </c>
      <c r="X76" s="136">
        <f t="shared" si="59"/>
        <v>0</v>
      </c>
      <c r="Y76" s="136">
        <f t="shared" si="59"/>
        <v>0</v>
      </c>
      <c r="Z76" s="136">
        <f t="shared" ref="Z76:AE76" si="61">Z77</f>
        <v>0</v>
      </c>
      <c r="AA76" s="136">
        <f t="shared" si="61"/>
        <v>0</v>
      </c>
      <c r="AB76" s="136">
        <f t="shared" si="61"/>
        <v>0</v>
      </c>
      <c r="AC76" s="136">
        <f t="shared" si="61"/>
        <v>0</v>
      </c>
      <c r="AD76" s="136">
        <f t="shared" si="61"/>
        <v>0</v>
      </c>
      <c r="AE76" s="136">
        <f t="shared" si="61"/>
        <v>0</v>
      </c>
    </row>
    <row r="77" spans="1:31" s="119" customFormat="1" ht="21" customHeight="1">
      <c r="A77" s="184"/>
      <c r="B77" s="100"/>
      <c r="C77" s="100"/>
      <c r="D77" s="99"/>
      <c r="E77" s="99" t="s">
        <v>22</v>
      </c>
      <c r="F77" s="99"/>
      <c r="G77" s="29" t="s">
        <v>23</v>
      </c>
      <c r="H77" s="50">
        <f>H78</f>
        <v>0</v>
      </c>
      <c r="I77" s="50">
        <f>I78+I80</f>
        <v>568339</v>
      </c>
      <c r="J77" s="50">
        <f t="shared" ref="J77:AE77" si="62">J78+J80</f>
        <v>0</v>
      </c>
      <c r="K77" s="50">
        <f t="shared" si="62"/>
        <v>568339</v>
      </c>
      <c r="L77" s="50">
        <f t="shared" si="62"/>
        <v>0</v>
      </c>
      <c r="M77" s="50">
        <f t="shared" si="62"/>
        <v>0</v>
      </c>
      <c r="N77" s="50">
        <f t="shared" si="62"/>
        <v>568339</v>
      </c>
      <c r="O77" s="50">
        <f t="shared" si="62"/>
        <v>0</v>
      </c>
      <c r="P77" s="50">
        <f t="shared" si="62"/>
        <v>0</v>
      </c>
      <c r="Q77" s="50">
        <f t="shared" si="62"/>
        <v>568339</v>
      </c>
      <c r="R77" s="50">
        <f t="shared" si="62"/>
        <v>0</v>
      </c>
      <c r="S77" s="50">
        <f t="shared" si="62"/>
        <v>0</v>
      </c>
      <c r="T77" s="50">
        <f t="shared" si="62"/>
        <v>568339</v>
      </c>
      <c r="U77" s="50">
        <f t="shared" si="62"/>
        <v>0</v>
      </c>
      <c r="V77" s="50">
        <f t="shared" si="62"/>
        <v>0</v>
      </c>
      <c r="W77" s="50">
        <f t="shared" si="62"/>
        <v>568339</v>
      </c>
      <c r="X77" s="50">
        <f t="shared" si="62"/>
        <v>0</v>
      </c>
      <c r="Y77" s="50">
        <f t="shared" si="62"/>
        <v>0</v>
      </c>
      <c r="Z77" s="50">
        <f t="shared" si="62"/>
        <v>0</v>
      </c>
      <c r="AA77" s="50">
        <f t="shared" si="62"/>
        <v>0</v>
      </c>
      <c r="AB77" s="50">
        <f t="shared" si="62"/>
        <v>0</v>
      </c>
      <c r="AC77" s="50">
        <f t="shared" si="62"/>
        <v>0</v>
      </c>
      <c r="AD77" s="50">
        <f t="shared" si="62"/>
        <v>0</v>
      </c>
      <c r="AE77" s="50">
        <f t="shared" si="62"/>
        <v>0</v>
      </c>
    </row>
    <row r="78" spans="1:31" s="64" customFormat="1" ht="15" customHeight="1">
      <c r="A78" s="183"/>
      <c r="B78" s="71"/>
      <c r="C78" s="71"/>
      <c r="D78" s="71"/>
      <c r="E78" s="71"/>
      <c r="F78" s="71"/>
      <c r="G78" s="73" t="s">
        <v>37</v>
      </c>
      <c r="H78" s="72">
        <f>H79</f>
        <v>0</v>
      </c>
      <c r="I78" s="72">
        <f t="shared" ref="I78:AE78" si="63">I79</f>
        <v>568339</v>
      </c>
      <c r="J78" s="72">
        <f t="shared" si="63"/>
        <v>0</v>
      </c>
      <c r="K78" s="72">
        <f t="shared" si="63"/>
        <v>568339</v>
      </c>
      <c r="L78" s="72">
        <f t="shared" si="63"/>
        <v>0</v>
      </c>
      <c r="M78" s="72">
        <f t="shared" si="63"/>
        <v>0</v>
      </c>
      <c r="N78" s="72">
        <f t="shared" si="63"/>
        <v>568339</v>
      </c>
      <c r="O78" s="72">
        <f t="shared" si="63"/>
        <v>0</v>
      </c>
      <c r="P78" s="72">
        <f t="shared" si="63"/>
        <v>0</v>
      </c>
      <c r="Q78" s="72">
        <f t="shared" si="63"/>
        <v>568339</v>
      </c>
      <c r="R78" s="72">
        <f t="shared" si="63"/>
        <v>0</v>
      </c>
      <c r="S78" s="72">
        <f t="shared" si="63"/>
        <v>0</v>
      </c>
      <c r="T78" s="72">
        <f t="shared" si="63"/>
        <v>568339</v>
      </c>
      <c r="U78" s="72">
        <f t="shared" si="63"/>
        <v>0</v>
      </c>
      <c r="V78" s="72">
        <f t="shared" si="63"/>
        <v>0</v>
      </c>
      <c r="W78" s="72">
        <f t="shared" si="63"/>
        <v>568339</v>
      </c>
      <c r="X78" s="72">
        <f t="shared" si="63"/>
        <v>0</v>
      </c>
      <c r="Y78" s="72">
        <f t="shared" si="63"/>
        <v>0</v>
      </c>
      <c r="Z78" s="72">
        <f t="shared" si="63"/>
        <v>0</v>
      </c>
      <c r="AA78" s="72">
        <f t="shared" si="63"/>
        <v>0</v>
      </c>
      <c r="AB78" s="72">
        <f t="shared" si="63"/>
        <v>0</v>
      </c>
      <c r="AC78" s="72">
        <f t="shared" si="63"/>
        <v>0</v>
      </c>
      <c r="AD78" s="72">
        <f t="shared" si="63"/>
        <v>0</v>
      </c>
      <c r="AE78" s="72">
        <f t="shared" si="63"/>
        <v>0</v>
      </c>
    </row>
    <row r="79" spans="1:31" s="65" customFormat="1" ht="30.75" customHeight="1">
      <c r="A79" s="186"/>
      <c r="B79" s="143"/>
      <c r="C79" s="143"/>
      <c r="D79" s="143"/>
      <c r="E79" s="143"/>
      <c r="F79" s="143"/>
      <c r="G79" s="82" t="s">
        <v>204</v>
      </c>
      <c r="H79" s="142"/>
      <c r="I79" s="142">
        <v>568339</v>
      </c>
      <c r="J79" s="142"/>
      <c r="K79" s="142">
        <f>H79+I79-J79</f>
        <v>568339</v>
      </c>
      <c r="L79" s="142"/>
      <c r="M79" s="142"/>
      <c r="N79" s="142">
        <f t="shared" si="18"/>
        <v>568339</v>
      </c>
      <c r="O79" s="142"/>
      <c r="P79" s="142"/>
      <c r="Q79" s="142">
        <f t="shared" si="15"/>
        <v>568339</v>
      </c>
      <c r="R79" s="142"/>
      <c r="S79" s="142"/>
      <c r="T79" s="142">
        <f t="shared" si="16"/>
        <v>568339</v>
      </c>
      <c r="U79" s="142"/>
      <c r="V79" s="142"/>
      <c r="W79" s="142">
        <f t="shared" si="17"/>
        <v>568339</v>
      </c>
      <c r="X79" s="142"/>
      <c r="Y79" s="142"/>
      <c r="Z79" s="142"/>
      <c r="AA79" s="142"/>
      <c r="AB79" s="157"/>
      <c r="AC79" s="157"/>
      <c r="AD79" s="157"/>
      <c r="AE79" s="141"/>
    </row>
    <row r="80" spans="1:31" s="108" customFormat="1" ht="19.5" customHeight="1">
      <c r="A80" s="181"/>
      <c r="B80" s="143"/>
      <c r="C80" s="102"/>
      <c r="D80" s="102"/>
      <c r="E80" s="102"/>
      <c r="F80" s="102"/>
      <c r="G80" s="104" t="s">
        <v>13</v>
      </c>
      <c r="H80" s="142"/>
      <c r="I80" s="142"/>
      <c r="J80" s="142"/>
      <c r="K80" s="142"/>
      <c r="L80" s="142"/>
      <c r="M80" s="142"/>
      <c r="N80" s="142">
        <f t="shared" si="18"/>
        <v>0</v>
      </c>
      <c r="O80" s="142"/>
      <c r="P80" s="142"/>
      <c r="Q80" s="142">
        <f t="shared" si="15"/>
        <v>0</v>
      </c>
      <c r="R80" s="142"/>
      <c r="S80" s="142"/>
      <c r="T80" s="142">
        <f t="shared" si="16"/>
        <v>0</v>
      </c>
      <c r="U80" s="142"/>
      <c r="V80" s="142"/>
      <c r="W80" s="142">
        <f t="shared" si="17"/>
        <v>0</v>
      </c>
      <c r="X80" s="142"/>
      <c r="Y80" s="142"/>
      <c r="Z80" s="142"/>
      <c r="AA80" s="105"/>
      <c r="AB80" s="105"/>
      <c r="AC80" s="105"/>
      <c r="AD80" s="105"/>
      <c r="AE80" s="105"/>
    </row>
    <row r="81" spans="1:31" s="131" customFormat="1" ht="25.5" customHeight="1">
      <c r="A81" s="127" t="s">
        <v>42</v>
      </c>
      <c r="B81" s="127"/>
      <c r="C81" s="163"/>
      <c r="D81" s="127"/>
      <c r="E81" s="128"/>
      <c r="F81" s="128"/>
      <c r="G81" s="129" t="s">
        <v>43</v>
      </c>
      <c r="H81" s="130"/>
      <c r="I81" s="130">
        <f>+I82</f>
        <v>195178</v>
      </c>
      <c r="J81" s="130">
        <f t="shared" ref="J81:Y82" si="64">+J82</f>
        <v>0</v>
      </c>
      <c r="K81" s="130">
        <f t="shared" si="64"/>
        <v>195178</v>
      </c>
      <c r="L81" s="130">
        <f t="shared" si="64"/>
        <v>0</v>
      </c>
      <c r="M81" s="130">
        <f t="shared" si="64"/>
        <v>54079</v>
      </c>
      <c r="N81" s="130">
        <f t="shared" si="64"/>
        <v>141099</v>
      </c>
      <c r="O81" s="130">
        <f t="shared" si="64"/>
        <v>0</v>
      </c>
      <c r="P81" s="130">
        <f t="shared" si="64"/>
        <v>0</v>
      </c>
      <c r="Q81" s="130">
        <f t="shared" si="64"/>
        <v>141099</v>
      </c>
      <c r="R81" s="130">
        <f t="shared" si="64"/>
        <v>0</v>
      </c>
      <c r="S81" s="130">
        <f t="shared" si="64"/>
        <v>0</v>
      </c>
      <c r="T81" s="130">
        <f t="shared" si="64"/>
        <v>141099</v>
      </c>
      <c r="U81" s="130">
        <f t="shared" si="64"/>
        <v>0</v>
      </c>
      <c r="V81" s="130">
        <f t="shared" si="64"/>
        <v>0</v>
      </c>
      <c r="W81" s="130">
        <f t="shared" si="64"/>
        <v>141099</v>
      </c>
      <c r="X81" s="130">
        <f t="shared" si="64"/>
        <v>0</v>
      </c>
      <c r="Y81" s="130">
        <f t="shared" si="64"/>
        <v>7459978</v>
      </c>
      <c r="Z81" s="130">
        <f t="shared" ref="X81:AE83" si="65">+Z82</f>
        <v>0</v>
      </c>
      <c r="AA81" s="130">
        <f t="shared" si="65"/>
        <v>7459978</v>
      </c>
      <c r="AB81" s="130">
        <f t="shared" si="65"/>
        <v>0</v>
      </c>
      <c r="AC81" s="130">
        <f t="shared" si="65"/>
        <v>25655585</v>
      </c>
      <c r="AD81" s="130">
        <f t="shared" si="65"/>
        <v>0</v>
      </c>
      <c r="AE81" s="130">
        <f t="shared" si="65"/>
        <v>25655585</v>
      </c>
    </row>
    <row r="82" spans="1:31" s="6" customFormat="1" ht="21" customHeight="1">
      <c r="A82" s="5"/>
      <c r="B82" s="5" t="s">
        <v>14</v>
      </c>
      <c r="C82" s="25"/>
      <c r="D82" s="25"/>
      <c r="E82" s="25"/>
      <c r="F82" s="25"/>
      <c r="G82" s="16" t="s">
        <v>44</v>
      </c>
      <c r="H82" s="47"/>
      <c r="I82" s="47">
        <f>+I83</f>
        <v>195178</v>
      </c>
      <c r="J82" s="47">
        <f t="shared" si="64"/>
        <v>0</v>
      </c>
      <c r="K82" s="47">
        <f t="shared" si="64"/>
        <v>195178</v>
      </c>
      <c r="L82" s="47">
        <f t="shared" si="64"/>
        <v>0</v>
      </c>
      <c r="M82" s="47">
        <f t="shared" si="64"/>
        <v>54079</v>
      </c>
      <c r="N82" s="47">
        <f t="shared" si="64"/>
        <v>141099</v>
      </c>
      <c r="O82" s="47">
        <f t="shared" si="64"/>
        <v>0</v>
      </c>
      <c r="P82" s="47">
        <f t="shared" si="64"/>
        <v>0</v>
      </c>
      <c r="Q82" s="47">
        <f t="shared" si="64"/>
        <v>141099</v>
      </c>
      <c r="R82" s="47">
        <f t="shared" si="64"/>
        <v>0</v>
      </c>
      <c r="S82" s="47">
        <f t="shared" si="64"/>
        <v>0</v>
      </c>
      <c r="T82" s="47">
        <f t="shared" si="64"/>
        <v>141099</v>
      </c>
      <c r="U82" s="47">
        <f t="shared" si="64"/>
        <v>0</v>
      </c>
      <c r="V82" s="47">
        <f t="shared" si="64"/>
        <v>0</v>
      </c>
      <c r="W82" s="47">
        <f t="shared" si="64"/>
        <v>141099</v>
      </c>
      <c r="X82" s="47">
        <f t="shared" si="65"/>
        <v>0</v>
      </c>
      <c r="Y82" s="47">
        <f t="shared" si="65"/>
        <v>7459978</v>
      </c>
      <c r="Z82" s="47">
        <f t="shared" si="65"/>
        <v>0</v>
      </c>
      <c r="AA82" s="47">
        <f t="shared" si="65"/>
        <v>7459978</v>
      </c>
      <c r="AB82" s="47">
        <f t="shared" si="65"/>
        <v>0</v>
      </c>
      <c r="AC82" s="47">
        <f t="shared" si="65"/>
        <v>25655585</v>
      </c>
      <c r="AD82" s="47">
        <f t="shared" si="65"/>
        <v>0</v>
      </c>
      <c r="AE82" s="47">
        <f t="shared" si="65"/>
        <v>25655585</v>
      </c>
    </row>
    <row r="83" spans="1:31" s="6" customFormat="1" ht="21" customHeight="1">
      <c r="A83" s="176"/>
      <c r="B83" s="110"/>
      <c r="C83" s="161" t="s">
        <v>10</v>
      </c>
      <c r="D83" s="5"/>
      <c r="E83" s="25"/>
      <c r="F83" s="25"/>
      <c r="G83" s="16" t="s">
        <v>11</v>
      </c>
      <c r="H83" s="47"/>
      <c r="I83" s="47">
        <f t="shared" ref="I83:W83" si="66">+I84</f>
        <v>195178</v>
      </c>
      <c r="J83" s="47">
        <f t="shared" si="66"/>
        <v>0</v>
      </c>
      <c r="K83" s="47">
        <f t="shared" si="66"/>
        <v>195178</v>
      </c>
      <c r="L83" s="47">
        <f t="shared" si="66"/>
        <v>0</v>
      </c>
      <c r="M83" s="47">
        <f t="shared" si="66"/>
        <v>54079</v>
      </c>
      <c r="N83" s="47">
        <f t="shared" si="66"/>
        <v>141099</v>
      </c>
      <c r="O83" s="47">
        <f t="shared" si="66"/>
        <v>0</v>
      </c>
      <c r="P83" s="47">
        <f t="shared" si="66"/>
        <v>0</v>
      </c>
      <c r="Q83" s="47">
        <f t="shared" si="66"/>
        <v>141099</v>
      </c>
      <c r="R83" s="47">
        <f t="shared" si="66"/>
        <v>0</v>
      </c>
      <c r="S83" s="47">
        <f t="shared" si="66"/>
        <v>0</v>
      </c>
      <c r="T83" s="47">
        <f t="shared" si="66"/>
        <v>141099</v>
      </c>
      <c r="U83" s="47">
        <f t="shared" si="66"/>
        <v>0</v>
      </c>
      <c r="V83" s="47">
        <f t="shared" si="66"/>
        <v>0</v>
      </c>
      <c r="W83" s="47">
        <f t="shared" si="66"/>
        <v>141099</v>
      </c>
      <c r="X83" s="47">
        <f t="shared" si="65"/>
        <v>0</v>
      </c>
      <c r="Y83" s="47">
        <f t="shared" si="65"/>
        <v>7459978</v>
      </c>
      <c r="Z83" s="47">
        <f t="shared" si="65"/>
        <v>0</v>
      </c>
      <c r="AA83" s="47">
        <f t="shared" si="65"/>
        <v>7459978</v>
      </c>
      <c r="AB83" s="47">
        <f t="shared" si="65"/>
        <v>0</v>
      </c>
      <c r="AC83" s="47">
        <f t="shared" si="65"/>
        <v>25655585</v>
      </c>
      <c r="AD83" s="47">
        <f t="shared" si="65"/>
        <v>0</v>
      </c>
      <c r="AE83" s="47">
        <f t="shared" si="65"/>
        <v>25655585</v>
      </c>
    </row>
    <row r="84" spans="1:31" s="137" customFormat="1" ht="23.25" customHeight="1">
      <c r="A84" s="12"/>
      <c r="B84" s="133"/>
      <c r="C84" s="13"/>
      <c r="D84" s="32" t="s">
        <v>45</v>
      </c>
      <c r="E84" s="13"/>
      <c r="F84" s="13"/>
      <c r="G84" s="62" t="s">
        <v>46</v>
      </c>
      <c r="H84" s="136"/>
      <c r="I84" s="136">
        <f>I85</f>
        <v>195178</v>
      </c>
      <c r="J84" s="136">
        <f t="shared" ref="J84:AE84" si="67">J85</f>
        <v>0</v>
      </c>
      <c r="K84" s="136">
        <f t="shared" si="67"/>
        <v>195178</v>
      </c>
      <c r="L84" s="136">
        <f t="shared" si="67"/>
        <v>0</v>
      </c>
      <c r="M84" s="136">
        <f t="shared" si="67"/>
        <v>54079</v>
      </c>
      <c r="N84" s="136">
        <f t="shared" si="67"/>
        <v>141099</v>
      </c>
      <c r="O84" s="136">
        <f t="shared" si="67"/>
        <v>0</v>
      </c>
      <c r="P84" s="136">
        <f t="shared" si="67"/>
        <v>0</v>
      </c>
      <c r="Q84" s="136">
        <f t="shared" si="67"/>
        <v>141099</v>
      </c>
      <c r="R84" s="136">
        <f t="shared" si="67"/>
        <v>0</v>
      </c>
      <c r="S84" s="136">
        <f t="shared" si="67"/>
        <v>0</v>
      </c>
      <c r="T84" s="136">
        <f t="shared" si="67"/>
        <v>141099</v>
      </c>
      <c r="U84" s="136">
        <f t="shared" si="67"/>
        <v>0</v>
      </c>
      <c r="V84" s="136">
        <f t="shared" si="67"/>
        <v>0</v>
      </c>
      <c r="W84" s="136">
        <f t="shared" si="67"/>
        <v>141099</v>
      </c>
      <c r="X84" s="136">
        <f t="shared" si="67"/>
        <v>0</v>
      </c>
      <c r="Y84" s="136">
        <f t="shared" si="67"/>
        <v>7459978</v>
      </c>
      <c r="Z84" s="136">
        <f t="shared" si="67"/>
        <v>0</v>
      </c>
      <c r="AA84" s="136">
        <f t="shared" si="67"/>
        <v>7459978</v>
      </c>
      <c r="AB84" s="136">
        <f t="shared" si="67"/>
        <v>0</v>
      </c>
      <c r="AC84" s="136">
        <f t="shared" si="67"/>
        <v>25655585</v>
      </c>
      <c r="AD84" s="136">
        <f t="shared" si="67"/>
        <v>0</v>
      </c>
      <c r="AE84" s="136">
        <f t="shared" si="67"/>
        <v>25655585</v>
      </c>
    </row>
    <row r="85" spans="1:31" s="119" customFormat="1" ht="21" customHeight="1">
      <c r="A85" s="184"/>
      <c r="B85" s="100"/>
      <c r="C85" s="100"/>
      <c r="D85" s="99"/>
      <c r="E85" s="99" t="s">
        <v>22</v>
      </c>
      <c r="F85" s="99"/>
      <c r="G85" s="29" t="s">
        <v>23</v>
      </c>
      <c r="H85" s="50">
        <f>H86+H88+H91</f>
        <v>0</v>
      </c>
      <c r="I85" s="50">
        <f t="shared" ref="I85:AE85" si="68">I86+I88+I91</f>
        <v>195178</v>
      </c>
      <c r="J85" s="50">
        <f t="shared" si="68"/>
        <v>0</v>
      </c>
      <c r="K85" s="50">
        <f t="shared" si="68"/>
        <v>195178</v>
      </c>
      <c r="L85" s="50">
        <f t="shared" si="68"/>
        <v>0</v>
      </c>
      <c r="M85" s="50">
        <f t="shared" si="68"/>
        <v>54079</v>
      </c>
      <c r="N85" s="50">
        <f t="shared" si="68"/>
        <v>141099</v>
      </c>
      <c r="O85" s="50">
        <f t="shared" si="68"/>
        <v>0</v>
      </c>
      <c r="P85" s="50">
        <f t="shared" si="68"/>
        <v>0</v>
      </c>
      <c r="Q85" s="50">
        <f t="shared" si="68"/>
        <v>141099</v>
      </c>
      <c r="R85" s="50">
        <f t="shared" si="68"/>
        <v>0</v>
      </c>
      <c r="S85" s="50">
        <f t="shared" si="68"/>
        <v>0</v>
      </c>
      <c r="T85" s="50">
        <f t="shared" si="68"/>
        <v>141099</v>
      </c>
      <c r="U85" s="50">
        <f t="shared" si="68"/>
        <v>0</v>
      </c>
      <c r="V85" s="50">
        <f t="shared" si="68"/>
        <v>0</v>
      </c>
      <c r="W85" s="50">
        <f t="shared" si="68"/>
        <v>141099</v>
      </c>
      <c r="X85" s="50">
        <f t="shared" si="68"/>
        <v>0</v>
      </c>
      <c r="Y85" s="50">
        <f t="shared" si="68"/>
        <v>7459978</v>
      </c>
      <c r="Z85" s="50">
        <f t="shared" si="68"/>
        <v>0</v>
      </c>
      <c r="AA85" s="50">
        <f t="shared" si="68"/>
        <v>7459978</v>
      </c>
      <c r="AB85" s="50">
        <f t="shared" si="68"/>
        <v>0</v>
      </c>
      <c r="AC85" s="50">
        <f t="shared" si="68"/>
        <v>25655585</v>
      </c>
      <c r="AD85" s="50">
        <f t="shared" si="68"/>
        <v>0</v>
      </c>
      <c r="AE85" s="50">
        <f t="shared" si="68"/>
        <v>25655585</v>
      </c>
    </row>
    <row r="86" spans="1:31" s="64" customFormat="1" ht="15" customHeight="1">
      <c r="A86" s="183"/>
      <c r="B86" s="71"/>
      <c r="C86" s="71"/>
      <c r="D86" s="71"/>
      <c r="E86" s="71"/>
      <c r="F86" s="71"/>
      <c r="G86" s="71" t="s">
        <v>30</v>
      </c>
      <c r="H86" s="72">
        <f>H87</f>
        <v>0</v>
      </c>
      <c r="I86" s="72">
        <f t="shared" ref="I86:AE86" si="69">I87</f>
        <v>166780</v>
      </c>
      <c r="J86" s="72">
        <f t="shared" si="69"/>
        <v>0</v>
      </c>
      <c r="K86" s="72">
        <f t="shared" si="69"/>
        <v>166780</v>
      </c>
      <c r="L86" s="72">
        <f t="shared" si="69"/>
        <v>0</v>
      </c>
      <c r="M86" s="72">
        <f t="shared" si="69"/>
        <v>54079</v>
      </c>
      <c r="N86" s="72">
        <f t="shared" si="69"/>
        <v>112701</v>
      </c>
      <c r="O86" s="72">
        <f t="shared" si="69"/>
        <v>0</v>
      </c>
      <c r="P86" s="72">
        <f t="shared" si="69"/>
        <v>0</v>
      </c>
      <c r="Q86" s="72">
        <f t="shared" si="69"/>
        <v>112701</v>
      </c>
      <c r="R86" s="72">
        <f t="shared" si="69"/>
        <v>0</v>
      </c>
      <c r="S86" s="72">
        <f t="shared" si="69"/>
        <v>0</v>
      </c>
      <c r="T86" s="72">
        <f t="shared" si="69"/>
        <v>112701</v>
      </c>
      <c r="U86" s="72">
        <f t="shared" si="69"/>
        <v>0</v>
      </c>
      <c r="V86" s="72">
        <f t="shared" si="69"/>
        <v>0</v>
      </c>
      <c r="W86" s="72">
        <f t="shared" si="69"/>
        <v>112701</v>
      </c>
      <c r="X86" s="72">
        <f t="shared" si="69"/>
        <v>0</v>
      </c>
      <c r="Y86" s="72">
        <f t="shared" si="69"/>
        <v>0</v>
      </c>
      <c r="Z86" s="72">
        <f t="shared" si="69"/>
        <v>0</v>
      </c>
      <c r="AA86" s="72">
        <f t="shared" si="69"/>
        <v>0</v>
      </c>
      <c r="AB86" s="72">
        <f t="shared" si="69"/>
        <v>0</v>
      </c>
      <c r="AC86" s="72">
        <f t="shared" si="69"/>
        <v>0</v>
      </c>
      <c r="AD86" s="72">
        <f t="shared" si="69"/>
        <v>0</v>
      </c>
      <c r="AE86" s="72">
        <f t="shared" si="69"/>
        <v>0</v>
      </c>
    </row>
    <row r="87" spans="1:31" s="83" customFormat="1" ht="30" customHeight="1">
      <c r="A87" s="186"/>
      <c r="B87" s="143"/>
      <c r="C87" s="143"/>
      <c r="D87" s="143"/>
      <c r="E87" s="143"/>
      <c r="F87" s="143"/>
      <c r="G87" s="143" t="s">
        <v>310</v>
      </c>
      <c r="H87" s="142"/>
      <c r="I87" s="142">
        <v>166780</v>
      </c>
      <c r="J87" s="142"/>
      <c r="K87" s="142">
        <f t="shared" ref="K87" si="70">H87+I87-J87</f>
        <v>166780</v>
      </c>
      <c r="L87" s="142"/>
      <c r="M87" s="142">
        <v>54079</v>
      </c>
      <c r="N87" s="142">
        <f t="shared" si="18"/>
        <v>112701</v>
      </c>
      <c r="O87" s="142"/>
      <c r="P87" s="142"/>
      <c r="Q87" s="142">
        <f t="shared" si="15"/>
        <v>112701</v>
      </c>
      <c r="R87" s="142"/>
      <c r="S87" s="142"/>
      <c r="T87" s="142">
        <f t="shared" ref="T87:T124" si="71">Q87+R87-S87</f>
        <v>112701</v>
      </c>
      <c r="U87" s="142"/>
      <c r="V87" s="142"/>
      <c r="W87" s="142">
        <f t="shared" ref="W87:W124" si="72">+T87+U87-V87</f>
        <v>112701</v>
      </c>
      <c r="X87" s="142"/>
      <c r="Y87" s="142"/>
      <c r="Z87" s="142"/>
      <c r="AA87" s="142"/>
      <c r="AB87" s="149"/>
      <c r="AC87" s="149"/>
      <c r="AD87" s="149"/>
      <c r="AE87" s="142"/>
    </row>
    <row r="88" spans="1:31" s="125" customFormat="1" ht="21" customHeight="1">
      <c r="A88" s="182"/>
      <c r="B88" s="122"/>
      <c r="C88" s="122"/>
      <c r="D88" s="122"/>
      <c r="E88" s="123"/>
      <c r="F88" s="123"/>
      <c r="G88" s="124" t="s">
        <v>12</v>
      </c>
      <c r="H88" s="126">
        <f>H89</f>
        <v>0</v>
      </c>
      <c r="I88" s="126">
        <f t="shared" ref="I88:X89" si="73">I89</f>
        <v>28398</v>
      </c>
      <c r="J88" s="126">
        <f t="shared" si="73"/>
        <v>0</v>
      </c>
      <c r="K88" s="126">
        <f t="shared" si="73"/>
        <v>28398</v>
      </c>
      <c r="L88" s="126">
        <f t="shared" si="73"/>
        <v>0</v>
      </c>
      <c r="M88" s="126">
        <f t="shared" si="73"/>
        <v>0</v>
      </c>
      <c r="N88" s="126">
        <f t="shared" si="73"/>
        <v>28398</v>
      </c>
      <c r="O88" s="126">
        <f t="shared" si="73"/>
        <v>0</v>
      </c>
      <c r="P88" s="126">
        <f t="shared" si="73"/>
        <v>0</v>
      </c>
      <c r="Q88" s="126">
        <f t="shared" si="73"/>
        <v>28398</v>
      </c>
      <c r="R88" s="126">
        <f t="shared" si="73"/>
        <v>0</v>
      </c>
      <c r="S88" s="126">
        <f t="shared" si="73"/>
        <v>0</v>
      </c>
      <c r="T88" s="126">
        <f t="shared" si="73"/>
        <v>28398</v>
      </c>
      <c r="U88" s="126">
        <f t="shared" si="73"/>
        <v>0</v>
      </c>
      <c r="V88" s="126">
        <f t="shared" si="73"/>
        <v>0</v>
      </c>
      <c r="W88" s="126">
        <f t="shared" si="73"/>
        <v>28398</v>
      </c>
      <c r="X88" s="126">
        <f t="shared" si="73"/>
        <v>0</v>
      </c>
      <c r="Y88" s="126">
        <f t="shared" ref="X88:AE89" si="74">Y89</f>
        <v>0</v>
      </c>
      <c r="Z88" s="126">
        <f t="shared" si="74"/>
        <v>0</v>
      </c>
      <c r="AA88" s="126">
        <f t="shared" si="74"/>
        <v>0</v>
      </c>
      <c r="AB88" s="126">
        <f t="shared" si="74"/>
        <v>0</v>
      </c>
      <c r="AC88" s="126">
        <f t="shared" si="74"/>
        <v>0</v>
      </c>
      <c r="AD88" s="126">
        <f t="shared" si="74"/>
        <v>0</v>
      </c>
      <c r="AE88" s="126">
        <f t="shared" si="74"/>
        <v>0</v>
      </c>
    </row>
    <row r="89" spans="1:31" s="64" customFormat="1" ht="15" customHeight="1">
      <c r="A89" s="183"/>
      <c r="B89" s="71"/>
      <c r="C89" s="71"/>
      <c r="D89" s="71"/>
      <c r="E89" s="71"/>
      <c r="F89" s="71"/>
      <c r="G89" s="71" t="s">
        <v>32</v>
      </c>
      <c r="H89" s="72"/>
      <c r="I89" s="72">
        <f t="shared" si="73"/>
        <v>28398</v>
      </c>
      <c r="J89" s="72">
        <f t="shared" si="73"/>
        <v>0</v>
      </c>
      <c r="K89" s="72">
        <f t="shared" si="73"/>
        <v>28398</v>
      </c>
      <c r="L89" s="72">
        <f t="shared" si="73"/>
        <v>0</v>
      </c>
      <c r="M89" s="72">
        <f t="shared" si="73"/>
        <v>0</v>
      </c>
      <c r="N89" s="72">
        <f t="shared" si="73"/>
        <v>28398</v>
      </c>
      <c r="O89" s="72">
        <f t="shared" si="73"/>
        <v>0</v>
      </c>
      <c r="P89" s="72">
        <f t="shared" si="73"/>
        <v>0</v>
      </c>
      <c r="Q89" s="72">
        <f t="shared" si="73"/>
        <v>28398</v>
      </c>
      <c r="R89" s="72">
        <f t="shared" si="73"/>
        <v>0</v>
      </c>
      <c r="S89" s="72">
        <f t="shared" si="73"/>
        <v>0</v>
      </c>
      <c r="T89" s="72">
        <f t="shared" si="73"/>
        <v>28398</v>
      </c>
      <c r="U89" s="72">
        <f t="shared" si="73"/>
        <v>0</v>
      </c>
      <c r="V89" s="72">
        <f t="shared" si="73"/>
        <v>0</v>
      </c>
      <c r="W89" s="72">
        <f t="shared" si="73"/>
        <v>28398</v>
      </c>
      <c r="X89" s="72">
        <f t="shared" si="74"/>
        <v>0</v>
      </c>
      <c r="Y89" s="72">
        <f t="shared" si="74"/>
        <v>0</v>
      </c>
      <c r="Z89" s="72">
        <f t="shared" si="74"/>
        <v>0</v>
      </c>
      <c r="AA89" s="72">
        <f t="shared" si="74"/>
        <v>0</v>
      </c>
      <c r="AB89" s="72">
        <f t="shared" si="74"/>
        <v>0</v>
      </c>
      <c r="AC89" s="72">
        <f t="shared" si="74"/>
        <v>0</v>
      </c>
      <c r="AD89" s="72">
        <f t="shared" si="74"/>
        <v>0</v>
      </c>
      <c r="AE89" s="72">
        <f t="shared" si="74"/>
        <v>0</v>
      </c>
    </row>
    <row r="90" spans="1:31" s="83" customFormat="1" ht="23.25" customHeight="1">
      <c r="A90" s="186"/>
      <c r="B90" s="143"/>
      <c r="C90" s="143"/>
      <c r="D90" s="143"/>
      <c r="E90" s="143"/>
      <c r="F90" s="143"/>
      <c r="G90" s="143" t="s">
        <v>174</v>
      </c>
      <c r="H90" s="142"/>
      <c r="I90" s="142">
        <v>28398</v>
      </c>
      <c r="J90" s="142"/>
      <c r="K90" s="142">
        <f>H90+I90-J90</f>
        <v>28398</v>
      </c>
      <c r="L90" s="142"/>
      <c r="M90" s="142"/>
      <c r="N90" s="142">
        <f t="shared" si="18"/>
        <v>28398</v>
      </c>
      <c r="O90" s="142"/>
      <c r="P90" s="142"/>
      <c r="Q90" s="142">
        <f t="shared" si="15"/>
        <v>28398</v>
      </c>
      <c r="R90" s="142"/>
      <c r="S90" s="142"/>
      <c r="T90" s="142">
        <f t="shared" si="71"/>
        <v>28398</v>
      </c>
      <c r="U90" s="142"/>
      <c r="V90" s="142"/>
      <c r="W90" s="142">
        <f t="shared" si="72"/>
        <v>28398</v>
      </c>
      <c r="X90" s="142"/>
      <c r="Y90" s="142"/>
      <c r="Z90" s="142"/>
      <c r="AA90" s="142"/>
      <c r="AB90" s="149"/>
      <c r="AC90" s="149"/>
      <c r="AD90" s="149"/>
      <c r="AE90" s="142"/>
    </row>
    <row r="91" spans="1:31" s="108" customFormat="1" ht="19.5" customHeight="1">
      <c r="A91" s="181"/>
      <c r="B91" s="101"/>
      <c r="C91" s="102"/>
      <c r="D91" s="102"/>
      <c r="E91" s="102"/>
      <c r="F91" s="102"/>
      <c r="G91" s="104" t="s">
        <v>13</v>
      </c>
      <c r="H91" s="95"/>
      <c r="I91" s="95"/>
      <c r="J91" s="95"/>
      <c r="K91" s="95">
        <f>H91+I91-J91</f>
        <v>0</v>
      </c>
      <c r="L91" s="95"/>
      <c r="M91" s="95"/>
      <c r="N91" s="142">
        <f t="shared" si="18"/>
        <v>0</v>
      </c>
      <c r="O91" s="142"/>
      <c r="P91" s="142"/>
      <c r="Q91" s="142">
        <f t="shared" si="15"/>
        <v>0</v>
      </c>
      <c r="R91" s="142"/>
      <c r="S91" s="142"/>
      <c r="T91" s="142">
        <f t="shared" si="71"/>
        <v>0</v>
      </c>
      <c r="U91" s="142"/>
      <c r="V91" s="142"/>
      <c r="W91" s="142">
        <f t="shared" si="72"/>
        <v>0</v>
      </c>
      <c r="X91" s="95"/>
      <c r="Y91" s="105">
        <v>7459978</v>
      </c>
      <c r="Z91" s="105"/>
      <c r="AA91" s="105">
        <f>X91+Y91-Z91</f>
        <v>7459978</v>
      </c>
      <c r="AB91" s="105"/>
      <c r="AC91" s="105">
        <v>25655585</v>
      </c>
      <c r="AD91" s="105"/>
      <c r="AE91" s="105">
        <f>AB91+AC91-AD91</f>
        <v>25655585</v>
      </c>
    </row>
    <row r="92" spans="1:31" s="131" customFormat="1" ht="25.5" customHeight="1">
      <c r="A92" s="127" t="s">
        <v>59</v>
      </c>
      <c r="B92" s="127"/>
      <c r="C92" s="163"/>
      <c r="D92" s="127"/>
      <c r="E92" s="128"/>
      <c r="F92" s="128"/>
      <c r="G92" s="129" t="s">
        <v>48</v>
      </c>
      <c r="H92" s="130"/>
      <c r="I92" s="130" t="e">
        <f>+I93+#REF!</f>
        <v>#REF!</v>
      </c>
      <c r="J92" s="130" t="e">
        <f>+J93+#REF!</f>
        <v>#REF!</v>
      </c>
      <c r="K92" s="130" t="e">
        <f>+K93+#REF!</f>
        <v>#REF!</v>
      </c>
      <c r="L92" s="130" t="e">
        <f>+L93+#REF!</f>
        <v>#REF!</v>
      </c>
      <c r="M92" s="130" t="e">
        <f>+M93+#REF!</f>
        <v>#REF!</v>
      </c>
      <c r="N92" s="130" t="e">
        <f>+N93+#REF!</f>
        <v>#REF!</v>
      </c>
      <c r="O92" s="130" t="e">
        <f>+O93+#REF!</f>
        <v>#REF!</v>
      </c>
      <c r="P92" s="130" t="e">
        <f>+P93+#REF!</f>
        <v>#REF!</v>
      </c>
      <c r="Q92" s="130" t="e">
        <f>+Q93+#REF!</f>
        <v>#REF!</v>
      </c>
      <c r="R92" s="130" t="e">
        <f>+R93+#REF!</f>
        <v>#REF!</v>
      </c>
      <c r="S92" s="130" t="e">
        <f>+S93+#REF!</f>
        <v>#REF!</v>
      </c>
      <c r="T92" s="130">
        <f>+T93</f>
        <v>17914925</v>
      </c>
      <c r="U92" s="130">
        <f t="shared" ref="U92:AE92" si="75">+U93</f>
        <v>0</v>
      </c>
      <c r="V92" s="130">
        <f t="shared" si="75"/>
        <v>0</v>
      </c>
      <c r="W92" s="130">
        <f t="shared" si="75"/>
        <v>17914925</v>
      </c>
      <c r="X92" s="130">
        <f t="shared" si="75"/>
        <v>0</v>
      </c>
      <c r="Y92" s="130">
        <f t="shared" si="75"/>
        <v>0</v>
      </c>
      <c r="Z92" s="130">
        <f t="shared" si="75"/>
        <v>0</v>
      </c>
      <c r="AA92" s="130">
        <f t="shared" si="75"/>
        <v>0</v>
      </c>
      <c r="AB92" s="130">
        <f t="shared" si="75"/>
        <v>0</v>
      </c>
      <c r="AC92" s="130">
        <f t="shared" si="75"/>
        <v>0</v>
      </c>
      <c r="AD92" s="130">
        <f t="shared" si="75"/>
        <v>0</v>
      </c>
      <c r="AE92" s="130">
        <f t="shared" si="75"/>
        <v>0</v>
      </c>
    </row>
    <row r="93" spans="1:31" s="6" customFormat="1" ht="21" customHeight="1">
      <c r="A93" s="23"/>
      <c r="B93" s="111">
        <v>1</v>
      </c>
      <c r="C93" s="46"/>
      <c r="D93" s="46"/>
      <c r="E93" s="46"/>
      <c r="F93" s="46"/>
      <c r="G93" s="30" t="s">
        <v>49</v>
      </c>
      <c r="H93" s="47"/>
      <c r="I93" s="47">
        <f>+I94</f>
        <v>5487740</v>
      </c>
      <c r="J93" s="47">
        <f>+J94</f>
        <v>0</v>
      </c>
      <c r="K93" s="47">
        <f>+K94</f>
        <v>5487740</v>
      </c>
      <c r="L93" s="47">
        <f t="shared" ref="L93:AE93" si="76">+L94</f>
        <v>173889</v>
      </c>
      <c r="M93" s="47">
        <f t="shared" si="76"/>
        <v>173889</v>
      </c>
      <c r="N93" s="47">
        <f t="shared" si="76"/>
        <v>5487740</v>
      </c>
      <c r="O93" s="47">
        <f t="shared" si="76"/>
        <v>12427185</v>
      </c>
      <c r="P93" s="47">
        <f t="shared" si="76"/>
        <v>0</v>
      </c>
      <c r="Q93" s="47">
        <f t="shared" si="76"/>
        <v>17914925</v>
      </c>
      <c r="R93" s="47">
        <f t="shared" si="76"/>
        <v>0</v>
      </c>
      <c r="S93" s="47">
        <f t="shared" si="76"/>
        <v>0</v>
      </c>
      <c r="T93" s="47">
        <f t="shared" si="76"/>
        <v>17914925</v>
      </c>
      <c r="U93" s="47">
        <f t="shared" si="76"/>
        <v>0</v>
      </c>
      <c r="V93" s="47">
        <f t="shared" si="76"/>
        <v>0</v>
      </c>
      <c r="W93" s="47">
        <f t="shared" si="76"/>
        <v>17914925</v>
      </c>
      <c r="X93" s="47">
        <f t="shared" si="76"/>
        <v>0</v>
      </c>
      <c r="Y93" s="47">
        <f t="shared" si="76"/>
        <v>0</v>
      </c>
      <c r="Z93" s="47">
        <f t="shared" si="76"/>
        <v>0</v>
      </c>
      <c r="AA93" s="47">
        <f t="shared" si="76"/>
        <v>0</v>
      </c>
      <c r="AB93" s="47">
        <f t="shared" si="76"/>
        <v>0</v>
      </c>
      <c r="AC93" s="47">
        <f t="shared" si="76"/>
        <v>0</v>
      </c>
      <c r="AD93" s="47">
        <f t="shared" si="76"/>
        <v>0</v>
      </c>
      <c r="AE93" s="47">
        <f t="shared" si="76"/>
        <v>0</v>
      </c>
    </row>
    <row r="94" spans="1:31" s="6" customFormat="1" ht="21" customHeight="1">
      <c r="A94" s="23"/>
      <c r="B94" s="23"/>
      <c r="C94" s="161">
        <v>271</v>
      </c>
      <c r="D94" s="5"/>
      <c r="E94" s="25"/>
      <c r="F94" s="25"/>
      <c r="G94" s="16" t="s">
        <v>11</v>
      </c>
      <c r="H94" s="47"/>
      <c r="I94" s="47">
        <f t="shared" ref="I94:AE94" si="77">+I95+I114</f>
        <v>5487740</v>
      </c>
      <c r="J94" s="47">
        <f t="shared" si="77"/>
        <v>0</v>
      </c>
      <c r="K94" s="47">
        <f t="shared" si="77"/>
        <v>5487740</v>
      </c>
      <c r="L94" s="47">
        <f t="shared" si="77"/>
        <v>173889</v>
      </c>
      <c r="M94" s="47">
        <f t="shared" si="77"/>
        <v>173889</v>
      </c>
      <c r="N94" s="47">
        <f t="shared" si="77"/>
        <v>5487740</v>
      </c>
      <c r="O94" s="47">
        <f t="shared" si="77"/>
        <v>12427185</v>
      </c>
      <c r="P94" s="47">
        <f t="shared" si="77"/>
        <v>0</v>
      </c>
      <c r="Q94" s="47">
        <f t="shared" si="77"/>
        <v>17914925</v>
      </c>
      <c r="R94" s="47">
        <f t="shared" si="77"/>
        <v>0</v>
      </c>
      <c r="S94" s="47">
        <f t="shared" si="77"/>
        <v>0</v>
      </c>
      <c r="T94" s="47">
        <f t="shared" si="77"/>
        <v>17914925</v>
      </c>
      <c r="U94" s="47">
        <f t="shared" si="77"/>
        <v>0</v>
      </c>
      <c r="V94" s="47">
        <f t="shared" si="77"/>
        <v>0</v>
      </c>
      <c r="W94" s="47">
        <f t="shared" si="77"/>
        <v>17914925</v>
      </c>
      <c r="X94" s="47">
        <f t="shared" si="77"/>
        <v>0</v>
      </c>
      <c r="Y94" s="47">
        <f t="shared" si="77"/>
        <v>0</v>
      </c>
      <c r="Z94" s="47">
        <f t="shared" si="77"/>
        <v>0</v>
      </c>
      <c r="AA94" s="47">
        <f t="shared" si="77"/>
        <v>0</v>
      </c>
      <c r="AB94" s="47">
        <f t="shared" si="77"/>
        <v>0</v>
      </c>
      <c r="AC94" s="47">
        <f t="shared" si="77"/>
        <v>0</v>
      </c>
      <c r="AD94" s="47">
        <f t="shared" si="77"/>
        <v>0</v>
      </c>
      <c r="AE94" s="47">
        <f t="shared" si="77"/>
        <v>0</v>
      </c>
    </row>
    <row r="95" spans="1:31" s="112" customFormat="1" ht="28.5" customHeight="1">
      <c r="A95" s="12"/>
      <c r="B95" s="134"/>
      <c r="C95" s="13"/>
      <c r="D95" s="32" t="s">
        <v>104</v>
      </c>
      <c r="E95" s="13"/>
      <c r="F95" s="13"/>
      <c r="G95" s="38" t="s">
        <v>103</v>
      </c>
      <c r="H95" s="136"/>
      <c r="I95" s="136">
        <f>I103</f>
        <v>2129645</v>
      </c>
      <c r="J95" s="136">
        <f t="shared" ref="J95:M95" si="78">J103</f>
        <v>0</v>
      </c>
      <c r="K95" s="136">
        <f t="shared" si="78"/>
        <v>2129645</v>
      </c>
      <c r="L95" s="136">
        <f t="shared" si="78"/>
        <v>173889</v>
      </c>
      <c r="M95" s="136">
        <f t="shared" si="78"/>
        <v>173889</v>
      </c>
      <c r="N95" s="136">
        <f>N103+N96</f>
        <v>2129645</v>
      </c>
      <c r="O95" s="136">
        <f t="shared" ref="O95:W95" si="79">O103+O96</f>
        <v>12427185</v>
      </c>
      <c r="P95" s="136">
        <f t="shared" si="79"/>
        <v>0</v>
      </c>
      <c r="Q95" s="136">
        <f t="shared" si="79"/>
        <v>14556830</v>
      </c>
      <c r="R95" s="136">
        <f t="shared" si="79"/>
        <v>0</v>
      </c>
      <c r="S95" s="136">
        <f t="shared" si="79"/>
        <v>0</v>
      </c>
      <c r="T95" s="136">
        <f t="shared" si="79"/>
        <v>14556830</v>
      </c>
      <c r="U95" s="136">
        <f t="shared" si="79"/>
        <v>0</v>
      </c>
      <c r="V95" s="136">
        <f t="shared" si="79"/>
        <v>0</v>
      </c>
      <c r="W95" s="136">
        <f t="shared" si="79"/>
        <v>14556830</v>
      </c>
      <c r="X95" s="136">
        <f t="shared" ref="X95:AE95" si="80">X103</f>
        <v>0</v>
      </c>
      <c r="Y95" s="136">
        <f t="shared" si="80"/>
        <v>0</v>
      </c>
      <c r="Z95" s="136">
        <f t="shared" si="80"/>
        <v>0</v>
      </c>
      <c r="AA95" s="136">
        <f t="shared" si="80"/>
        <v>0</v>
      </c>
      <c r="AB95" s="136">
        <f t="shared" si="80"/>
        <v>0</v>
      </c>
      <c r="AC95" s="136">
        <f t="shared" si="80"/>
        <v>0</v>
      </c>
      <c r="AD95" s="136">
        <f t="shared" si="80"/>
        <v>0</v>
      </c>
      <c r="AE95" s="136">
        <f t="shared" si="80"/>
        <v>0</v>
      </c>
    </row>
    <row r="96" spans="1:31" s="119" customFormat="1" ht="21" customHeight="1">
      <c r="A96" s="184"/>
      <c r="B96" s="100"/>
      <c r="C96" s="100"/>
      <c r="D96" s="99"/>
      <c r="E96" s="99" t="s">
        <v>367</v>
      </c>
      <c r="F96" s="99"/>
      <c r="G96" s="29" t="s">
        <v>368</v>
      </c>
      <c r="H96" s="50"/>
      <c r="I96" s="50"/>
      <c r="J96" s="50"/>
      <c r="K96" s="50"/>
      <c r="L96" s="50"/>
      <c r="M96" s="50"/>
      <c r="N96" s="50">
        <f>N97</f>
        <v>0</v>
      </c>
      <c r="O96" s="50">
        <f t="shared" ref="O96:W96" si="81">O97</f>
        <v>12427185</v>
      </c>
      <c r="P96" s="50">
        <f t="shared" si="81"/>
        <v>0</v>
      </c>
      <c r="Q96" s="50">
        <f t="shared" si="81"/>
        <v>12427185</v>
      </c>
      <c r="R96" s="50">
        <f t="shared" si="81"/>
        <v>0</v>
      </c>
      <c r="S96" s="50">
        <f t="shared" si="81"/>
        <v>0</v>
      </c>
      <c r="T96" s="50">
        <f t="shared" si="81"/>
        <v>12427185</v>
      </c>
      <c r="U96" s="50">
        <f t="shared" si="81"/>
        <v>0</v>
      </c>
      <c r="V96" s="50">
        <f t="shared" si="81"/>
        <v>0</v>
      </c>
      <c r="W96" s="50">
        <f t="shared" si="81"/>
        <v>12427185</v>
      </c>
      <c r="X96" s="50"/>
      <c r="Y96" s="50"/>
      <c r="Z96" s="50"/>
      <c r="AA96" s="50"/>
      <c r="AB96" s="50"/>
      <c r="AC96" s="50"/>
      <c r="AD96" s="50"/>
      <c r="AE96" s="50"/>
    </row>
    <row r="97" spans="1:31" s="84" customFormat="1" ht="15" customHeight="1">
      <c r="A97" s="75"/>
      <c r="B97" s="68"/>
      <c r="C97" s="77"/>
      <c r="D97" s="77"/>
      <c r="E97" s="77"/>
      <c r="F97" s="77"/>
      <c r="G97" s="76" t="s">
        <v>35</v>
      </c>
      <c r="H97" s="72"/>
      <c r="I97" s="72"/>
      <c r="J97" s="72"/>
      <c r="K97" s="72"/>
      <c r="L97" s="72"/>
      <c r="M97" s="72"/>
      <c r="N97" s="72">
        <f>SUM(N98:N102)</f>
        <v>0</v>
      </c>
      <c r="O97" s="72">
        <f t="shared" ref="O97:W97" si="82">SUM(O98:O102)</f>
        <v>12427185</v>
      </c>
      <c r="P97" s="72">
        <f t="shared" si="82"/>
        <v>0</v>
      </c>
      <c r="Q97" s="72">
        <f t="shared" si="82"/>
        <v>12427185</v>
      </c>
      <c r="R97" s="72">
        <f t="shared" si="82"/>
        <v>0</v>
      </c>
      <c r="S97" s="72">
        <f t="shared" si="82"/>
        <v>0</v>
      </c>
      <c r="T97" s="72">
        <f t="shared" si="82"/>
        <v>12427185</v>
      </c>
      <c r="U97" s="72">
        <f t="shared" si="82"/>
        <v>0</v>
      </c>
      <c r="V97" s="72">
        <f t="shared" si="82"/>
        <v>0</v>
      </c>
      <c r="W97" s="72">
        <f t="shared" si="82"/>
        <v>12427185</v>
      </c>
      <c r="X97" s="72"/>
      <c r="Y97" s="72"/>
      <c r="Z97" s="72"/>
      <c r="AA97" s="72"/>
      <c r="AB97" s="72"/>
      <c r="AC97" s="72"/>
      <c r="AD97" s="72"/>
      <c r="AE97" s="72"/>
    </row>
    <row r="98" spans="1:31" s="201" customFormat="1" ht="25.5" customHeight="1">
      <c r="A98" s="144"/>
      <c r="B98" s="199"/>
      <c r="C98" s="200"/>
      <c r="D98" s="200"/>
      <c r="E98" s="200"/>
      <c r="F98" s="200"/>
      <c r="G98" s="39" t="s">
        <v>314</v>
      </c>
      <c r="H98" s="149"/>
      <c r="I98" s="149"/>
      <c r="J98" s="149"/>
      <c r="K98" s="149"/>
      <c r="L98" s="149"/>
      <c r="M98" s="149"/>
      <c r="N98" s="142"/>
      <c r="O98" s="142">
        <v>1644277</v>
      </c>
      <c r="P98" s="142"/>
      <c r="Q98" s="142">
        <f t="shared" ref="Q98:Q102" si="83">N98+O98-P98</f>
        <v>1644277</v>
      </c>
      <c r="R98" s="142"/>
      <c r="S98" s="142"/>
      <c r="T98" s="142">
        <f t="shared" si="71"/>
        <v>1644277</v>
      </c>
      <c r="U98" s="142"/>
      <c r="V98" s="142"/>
      <c r="W98" s="142">
        <f t="shared" si="72"/>
        <v>1644277</v>
      </c>
      <c r="X98" s="142"/>
      <c r="Y98" s="142"/>
      <c r="Z98" s="142"/>
      <c r="AA98" s="142"/>
      <c r="AB98" s="192"/>
      <c r="AC98" s="192"/>
      <c r="AD98" s="192"/>
      <c r="AE98" s="67"/>
    </row>
    <row r="99" spans="1:31" s="112" customFormat="1" ht="28.5" customHeight="1">
      <c r="A99" s="12"/>
      <c r="B99" s="134"/>
      <c r="C99" s="13"/>
      <c r="D99" s="32"/>
      <c r="E99" s="13"/>
      <c r="F99" s="13"/>
      <c r="G99" s="39" t="s">
        <v>315</v>
      </c>
      <c r="H99" s="192"/>
      <c r="I99" s="192"/>
      <c r="J99" s="192"/>
      <c r="K99" s="192"/>
      <c r="L99" s="192"/>
      <c r="M99" s="192"/>
      <c r="N99" s="136"/>
      <c r="O99" s="142">
        <v>3288554</v>
      </c>
      <c r="P99" s="136"/>
      <c r="Q99" s="142">
        <f t="shared" si="83"/>
        <v>3288554</v>
      </c>
      <c r="R99" s="142"/>
      <c r="S99" s="142"/>
      <c r="T99" s="142">
        <f t="shared" si="71"/>
        <v>3288554</v>
      </c>
      <c r="U99" s="142"/>
      <c r="V99" s="142"/>
      <c r="W99" s="142">
        <f t="shared" si="72"/>
        <v>3288554</v>
      </c>
      <c r="X99" s="136"/>
      <c r="Y99" s="136"/>
      <c r="Z99" s="136"/>
      <c r="AA99" s="136"/>
      <c r="AB99" s="192"/>
      <c r="AC99" s="192"/>
      <c r="AD99" s="192"/>
      <c r="AE99" s="136"/>
    </row>
    <row r="100" spans="1:31" s="112" customFormat="1" ht="28.5" customHeight="1">
      <c r="A100" s="12"/>
      <c r="B100" s="134"/>
      <c r="C100" s="13"/>
      <c r="D100" s="32"/>
      <c r="E100" s="13"/>
      <c r="F100" s="13"/>
      <c r="G100" s="39" t="s">
        <v>316</v>
      </c>
      <c r="H100" s="192"/>
      <c r="I100" s="192"/>
      <c r="J100" s="192"/>
      <c r="K100" s="192"/>
      <c r="L100" s="192"/>
      <c r="M100" s="192"/>
      <c r="N100" s="136"/>
      <c r="O100" s="142">
        <v>726598</v>
      </c>
      <c r="P100" s="136"/>
      <c r="Q100" s="142">
        <f t="shared" si="83"/>
        <v>726598</v>
      </c>
      <c r="R100" s="142"/>
      <c r="S100" s="142"/>
      <c r="T100" s="142">
        <f t="shared" si="71"/>
        <v>726598</v>
      </c>
      <c r="U100" s="142"/>
      <c r="V100" s="142"/>
      <c r="W100" s="142">
        <f t="shared" si="72"/>
        <v>726598</v>
      </c>
      <c r="X100" s="136"/>
      <c r="Y100" s="136"/>
      <c r="Z100" s="136"/>
      <c r="AA100" s="136"/>
      <c r="AB100" s="192"/>
      <c r="AC100" s="192"/>
      <c r="AD100" s="192"/>
      <c r="AE100" s="136"/>
    </row>
    <row r="101" spans="1:31" s="112" customFormat="1" ht="28.5" customHeight="1">
      <c r="A101" s="12"/>
      <c r="B101" s="134"/>
      <c r="C101" s="13"/>
      <c r="D101" s="32"/>
      <c r="E101" s="13"/>
      <c r="F101" s="13"/>
      <c r="G101" s="39" t="s">
        <v>317</v>
      </c>
      <c r="H101" s="192"/>
      <c r="I101" s="192"/>
      <c r="J101" s="192"/>
      <c r="K101" s="192"/>
      <c r="L101" s="192"/>
      <c r="M101" s="192"/>
      <c r="N101" s="136"/>
      <c r="O101" s="142">
        <v>3383878</v>
      </c>
      <c r="P101" s="136"/>
      <c r="Q101" s="142">
        <f t="shared" si="83"/>
        <v>3383878</v>
      </c>
      <c r="R101" s="142"/>
      <c r="S101" s="142"/>
      <c r="T101" s="142">
        <f t="shared" si="71"/>
        <v>3383878</v>
      </c>
      <c r="U101" s="142"/>
      <c r="V101" s="142"/>
      <c r="W101" s="142">
        <f t="shared" si="72"/>
        <v>3383878</v>
      </c>
      <c r="X101" s="136"/>
      <c r="Y101" s="136"/>
      <c r="Z101" s="136"/>
      <c r="AA101" s="136"/>
      <c r="AB101" s="192"/>
      <c r="AC101" s="192"/>
      <c r="AD101" s="192"/>
      <c r="AE101" s="136"/>
    </row>
    <row r="102" spans="1:31" s="112" customFormat="1" ht="28.5" customHeight="1">
      <c r="A102" s="12"/>
      <c r="B102" s="134"/>
      <c r="C102" s="13"/>
      <c r="D102" s="32"/>
      <c r="E102" s="13"/>
      <c r="F102" s="13"/>
      <c r="G102" s="39" t="s">
        <v>318</v>
      </c>
      <c r="H102" s="192"/>
      <c r="I102" s="192"/>
      <c r="J102" s="192"/>
      <c r="K102" s="192"/>
      <c r="L102" s="192"/>
      <c r="M102" s="192"/>
      <c r="N102" s="136"/>
      <c r="O102" s="142">
        <v>3383878</v>
      </c>
      <c r="P102" s="136"/>
      <c r="Q102" s="142">
        <f t="shared" si="83"/>
        <v>3383878</v>
      </c>
      <c r="R102" s="142"/>
      <c r="S102" s="142"/>
      <c r="T102" s="142">
        <f t="shared" si="71"/>
        <v>3383878</v>
      </c>
      <c r="U102" s="142"/>
      <c r="V102" s="142"/>
      <c r="W102" s="142">
        <f t="shared" si="72"/>
        <v>3383878</v>
      </c>
      <c r="X102" s="136"/>
      <c r="Y102" s="136"/>
      <c r="Z102" s="136"/>
      <c r="AA102" s="136"/>
      <c r="AB102" s="192"/>
      <c r="AC102" s="192"/>
      <c r="AD102" s="192"/>
      <c r="AE102" s="136"/>
    </row>
    <row r="103" spans="1:31" s="119" customFormat="1" ht="24.75" customHeight="1">
      <c r="A103" s="184"/>
      <c r="B103" s="100"/>
      <c r="C103" s="100"/>
      <c r="D103" s="99"/>
      <c r="E103" s="99" t="s">
        <v>22</v>
      </c>
      <c r="F103" s="99"/>
      <c r="G103" s="29" t="s">
        <v>23</v>
      </c>
      <c r="H103" s="50">
        <f>H104+H110</f>
        <v>0</v>
      </c>
      <c r="I103" s="50">
        <f t="shared" ref="I103:AE103" si="84">I104+I110+I113</f>
        <v>2129645</v>
      </c>
      <c r="J103" s="50">
        <f t="shared" si="84"/>
        <v>0</v>
      </c>
      <c r="K103" s="50">
        <f t="shared" si="84"/>
        <v>2129645</v>
      </c>
      <c r="L103" s="50">
        <f t="shared" si="84"/>
        <v>173889</v>
      </c>
      <c r="M103" s="50">
        <f t="shared" si="84"/>
        <v>173889</v>
      </c>
      <c r="N103" s="50">
        <f t="shared" si="84"/>
        <v>2129645</v>
      </c>
      <c r="O103" s="50">
        <f t="shared" si="84"/>
        <v>0</v>
      </c>
      <c r="P103" s="50">
        <f t="shared" si="84"/>
        <v>0</v>
      </c>
      <c r="Q103" s="50">
        <f t="shared" si="84"/>
        <v>2129645</v>
      </c>
      <c r="R103" s="50">
        <f t="shared" si="84"/>
        <v>0</v>
      </c>
      <c r="S103" s="50">
        <f t="shared" si="84"/>
        <v>0</v>
      </c>
      <c r="T103" s="50">
        <f t="shared" si="84"/>
        <v>2129645</v>
      </c>
      <c r="U103" s="50">
        <f t="shared" si="84"/>
        <v>0</v>
      </c>
      <c r="V103" s="50">
        <f t="shared" si="84"/>
        <v>0</v>
      </c>
      <c r="W103" s="50">
        <f t="shared" si="84"/>
        <v>2129645</v>
      </c>
      <c r="X103" s="50">
        <f t="shared" si="84"/>
        <v>0</v>
      </c>
      <c r="Y103" s="50">
        <f t="shared" si="84"/>
        <v>0</v>
      </c>
      <c r="Z103" s="50">
        <f t="shared" si="84"/>
        <v>0</v>
      </c>
      <c r="AA103" s="50">
        <f t="shared" si="84"/>
        <v>0</v>
      </c>
      <c r="AB103" s="50">
        <f t="shared" si="84"/>
        <v>0</v>
      </c>
      <c r="AC103" s="50">
        <f t="shared" si="84"/>
        <v>0</v>
      </c>
      <c r="AD103" s="50">
        <f t="shared" si="84"/>
        <v>0</v>
      </c>
      <c r="AE103" s="50">
        <f t="shared" si="84"/>
        <v>0</v>
      </c>
    </row>
    <row r="104" spans="1:31" s="84" customFormat="1" ht="15" customHeight="1">
      <c r="A104" s="75"/>
      <c r="B104" s="68"/>
      <c r="C104" s="77"/>
      <c r="D104" s="77"/>
      <c r="E104" s="77"/>
      <c r="F104" s="77"/>
      <c r="G104" s="76" t="s">
        <v>35</v>
      </c>
      <c r="H104" s="72">
        <f>SUM(H105:H109)</f>
        <v>0</v>
      </c>
      <c r="I104" s="72">
        <f t="shared" ref="I104:AE104" si="85">SUM(I105:I109)</f>
        <v>2104779</v>
      </c>
      <c r="J104" s="72">
        <f t="shared" si="85"/>
        <v>0</v>
      </c>
      <c r="K104" s="72">
        <f t="shared" si="85"/>
        <v>2104779</v>
      </c>
      <c r="L104" s="72">
        <f t="shared" si="85"/>
        <v>173889</v>
      </c>
      <c r="M104" s="72">
        <f t="shared" si="85"/>
        <v>173889</v>
      </c>
      <c r="N104" s="72">
        <f t="shared" si="85"/>
        <v>2104779</v>
      </c>
      <c r="O104" s="72">
        <f t="shared" si="85"/>
        <v>0</v>
      </c>
      <c r="P104" s="72">
        <f t="shared" si="85"/>
        <v>0</v>
      </c>
      <c r="Q104" s="72">
        <f t="shared" si="85"/>
        <v>2104779</v>
      </c>
      <c r="R104" s="72">
        <f t="shared" si="85"/>
        <v>0</v>
      </c>
      <c r="S104" s="72">
        <f t="shared" si="85"/>
        <v>0</v>
      </c>
      <c r="T104" s="72">
        <f t="shared" si="85"/>
        <v>2104779</v>
      </c>
      <c r="U104" s="72">
        <f t="shared" si="85"/>
        <v>0</v>
      </c>
      <c r="V104" s="72">
        <f t="shared" si="85"/>
        <v>0</v>
      </c>
      <c r="W104" s="72">
        <f t="shared" si="85"/>
        <v>2104779</v>
      </c>
      <c r="X104" s="72">
        <f t="shared" si="85"/>
        <v>0</v>
      </c>
      <c r="Y104" s="72">
        <f t="shared" si="85"/>
        <v>0</v>
      </c>
      <c r="Z104" s="72">
        <f t="shared" si="85"/>
        <v>0</v>
      </c>
      <c r="AA104" s="72">
        <f t="shared" si="85"/>
        <v>0</v>
      </c>
      <c r="AB104" s="72">
        <f t="shared" si="85"/>
        <v>0</v>
      </c>
      <c r="AC104" s="72">
        <f t="shared" si="85"/>
        <v>0</v>
      </c>
      <c r="AD104" s="72">
        <f t="shared" si="85"/>
        <v>0</v>
      </c>
      <c r="AE104" s="72">
        <f t="shared" si="85"/>
        <v>0</v>
      </c>
    </row>
    <row r="105" spans="1:31" s="201" customFormat="1" ht="25.5" customHeight="1">
      <c r="A105" s="144"/>
      <c r="B105" s="199"/>
      <c r="C105" s="200"/>
      <c r="D105" s="200"/>
      <c r="E105" s="200"/>
      <c r="F105" s="200"/>
      <c r="G105" s="39" t="s">
        <v>314</v>
      </c>
      <c r="H105" s="142"/>
      <c r="I105" s="142">
        <v>275655</v>
      </c>
      <c r="J105" s="142"/>
      <c r="K105" s="142">
        <f t="shared" ref="K105:K109" si="86">H105+I105-J105</f>
        <v>275655</v>
      </c>
      <c r="L105" s="142"/>
      <c r="M105" s="142">
        <v>154393</v>
      </c>
      <c r="N105" s="142">
        <f t="shared" ref="N105:N124" si="87">K105+L105-M105</f>
        <v>121262</v>
      </c>
      <c r="O105" s="142"/>
      <c r="P105" s="142"/>
      <c r="Q105" s="142">
        <f t="shared" ref="Q105:Q124" si="88">N105+O105-P105</f>
        <v>121262</v>
      </c>
      <c r="R105" s="142"/>
      <c r="S105" s="142"/>
      <c r="T105" s="142">
        <f t="shared" si="71"/>
        <v>121262</v>
      </c>
      <c r="U105" s="142"/>
      <c r="V105" s="142"/>
      <c r="W105" s="142">
        <f t="shared" si="72"/>
        <v>121262</v>
      </c>
      <c r="X105" s="142"/>
      <c r="Y105" s="142"/>
      <c r="Z105" s="142"/>
      <c r="AA105" s="142"/>
      <c r="AB105" s="192"/>
      <c r="AC105" s="192"/>
      <c r="AD105" s="192"/>
      <c r="AE105" s="67"/>
    </row>
    <row r="106" spans="1:31" s="201" customFormat="1" ht="25.5" customHeight="1">
      <c r="A106" s="144"/>
      <c r="B106" s="199"/>
      <c r="C106" s="200"/>
      <c r="D106" s="200"/>
      <c r="E106" s="200"/>
      <c r="F106" s="200"/>
      <c r="G106" s="39" t="s">
        <v>315</v>
      </c>
      <c r="H106" s="142"/>
      <c r="I106" s="142">
        <v>551311</v>
      </c>
      <c r="J106" s="142"/>
      <c r="K106" s="142">
        <f t="shared" si="86"/>
        <v>551311</v>
      </c>
      <c r="L106" s="142">
        <v>91213</v>
      </c>
      <c r="M106" s="142"/>
      <c r="N106" s="142">
        <f t="shared" si="87"/>
        <v>642524</v>
      </c>
      <c r="O106" s="142"/>
      <c r="P106" s="142"/>
      <c r="Q106" s="142">
        <f t="shared" si="88"/>
        <v>642524</v>
      </c>
      <c r="R106" s="142"/>
      <c r="S106" s="142"/>
      <c r="T106" s="142">
        <f t="shared" si="71"/>
        <v>642524</v>
      </c>
      <c r="U106" s="142"/>
      <c r="V106" s="142"/>
      <c r="W106" s="142">
        <f t="shared" si="72"/>
        <v>642524</v>
      </c>
      <c r="X106" s="142"/>
      <c r="Y106" s="142"/>
      <c r="Z106" s="142"/>
      <c r="AA106" s="142"/>
      <c r="AB106" s="192"/>
      <c r="AC106" s="192"/>
      <c r="AD106" s="192"/>
      <c r="AE106" s="67"/>
    </row>
    <row r="107" spans="1:31" s="201" customFormat="1" ht="25.5" customHeight="1">
      <c r="A107" s="144"/>
      <c r="B107" s="199"/>
      <c r="C107" s="200"/>
      <c r="D107" s="200"/>
      <c r="E107" s="200"/>
      <c r="F107" s="200"/>
      <c r="G107" s="39" t="s">
        <v>316</v>
      </c>
      <c r="H107" s="142"/>
      <c r="I107" s="142">
        <v>143171</v>
      </c>
      <c r="J107" s="142"/>
      <c r="K107" s="142">
        <f t="shared" si="86"/>
        <v>143171</v>
      </c>
      <c r="L107" s="142"/>
      <c r="M107" s="142">
        <v>19496</v>
      </c>
      <c r="N107" s="142">
        <f t="shared" si="87"/>
        <v>123675</v>
      </c>
      <c r="O107" s="142"/>
      <c r="P107" s="142"/>
      <c r="Q107" s="142">
        <f t="shared" si="88"/>
        <v>123675</v>
      </c>
      <c r="R107" s="142"/>
      <c r="S107" s="142"/>
      <c r="T107" s="142">
        <f t="shared" si="71"/>
        <v>123675</v>
      </c>
      <c r="U107" s="142"/>
      <c r="V107" s="142"/>
      <c r="W107" s="142">
        <f t="shared" si="72"/>
        <v>123675</v>
      </c>
      <c r="X107" s="142"/>
      <c r="Y107" s="142"/>
      <c r="Z107" s="142"/>
      <c r="AA107" s="142"/>
      <c r="AB107" s="192"/>
      <c r="AC107" s="192"/>
      <c r="AD107" s="192"/>
      <c r="AE107" s="67"/>
    </row>
    <row r="108" spans="1:31" s="201" customFormat="1" ht="25.5" customHeight="1">
      <c r="A108" s="144"/>
      <c r="B108" s="199"/>
      <c r="C108" s="200"/>
      <c r="D108" s="200"/>
      <c r="E108" s="200"/>
      <c r="F108" s="200"/>
      <c r="G108" s="39" t="s">
        <v>317</v>
      </c>
      <c r="H108" s="142"/>
      <c r="I108" s="142">
        <v>567321</v>
      </c>
      <c r="J108" s="142"/>
      <c r="K108" s="142">
        <f t="shared" si="86"/>
        <v>567321</v>
      </c>
      <c r="L108" s="142">
        <v>41338</v>
      </c>
      <c r="M108" s="142"/>
      <c r="N108" s="142">
        <f t="shared" si="87"/>
        <v>608659</v>
      </c>
      <c r="O108" s="142"/>
      <c r="P108" s="142"/>
      <c r="Q108" s="142">
        <f t="shared" si="88"/>
        <v>608659</v>
      </c>
      <c r="R108" s="142"/>
      <c r="S108" s="142"/>
      <c r="T108" s="142">
        <f t="shared" si="71"/>
        <v>608659</v>
      </c>
      <c r="U108" s="142"/>
      <c r="V108" s="142"/>
      <c r="W108" s="142">
        <f t="shared" si="72"/>
        <v>608659</v>
      </c>
      <c r="X108" s="142"/>
      <c r="Y108" s="142"/>
      <c r="Z108" s="142"/>
      <c r="AA108" s="142"/>
      <c r="AB108" s="192"/>
      <c r="AC108" s="192"/>
      <c r="AD108" s="192"/>
      <c r="AE108" s="67"/>
    </row>
    <row r="109" spans="1:31" s="201" customFormat="1" ht="25.5" customHeight="1">
      <c r="A109" s="144"/>
      <c r="B109" s="199"/>
      <c r="C109" s="200"/>
      <c r="D109" s="200"/>
      <c r="E109" s="200"/>
      <c r="F109" s="200"/>
      <c r="G109" s="39" t="s">
        <v>318</v>
      </c>
      <c r="H109" s="142"/>
      <c r="I109" s="142">
        <v>567321</v>
      </c>
      <c r="J109" s="142"/>
      <c r="K109" s="142">
        <f t="shared" si="86"/>
        <v>567321</v>
      </c>
      <c r="L109" s="142">
        <v>41338</v>
      </c>
      <c r="M109" s="142"/>
      <c r="N109" s="142">
        <f t="shared" si="87"/>
        <v>608659</v>
      </c>
      <c r="O109" s="142"/>
      <c r="P109" s="142"/>
      <c r="Q109" s="142">
        <f t="shared" si="88"/>
        <v>608659</v>
      </c>
      <c r="R109" s="142"/>
      <c r="S109" s="142"/>
      <c r="T109" s="142">
        <f t="shared" si="71"/>
        <v>608659</v>
      </c>
      <c r="U109" s="142"/>
      <c r="V109" s="142"/>
      <c r="W109" s="142">
        <f t="shared" si="72"/>
        <v>608659</v>
      </c>
      <c r="X109" s="142"/>
      <c r="Y109" s="142"/>
      <c r="Z109" s="142"/>
      <c r="AA109" s="142"/>
      <c r="AB109" s="192"/>
      <c r="AC109" s="192"/>
      <c r="AD109" s="192"/>
      <c r="AE109" s="67"/>
    </row>
    <row r="110" spans="1:31" s="125" customFormat="1" ht="21" customHeight="1">
      <c r="A110" s="182"/>
      <c r="B110" s="122"/>
      <c r="C110" s="122"/>
      <c r="D110" s="122"/>
      <c r="E110" s="123"/>
      <c r="F110" s="123"/>
      <c r="G110" s="124" t="s">
        <v>12</v>
      </c>
      <c r="H110" s="126">
        <f>H111</f>
        <v>0</v>
      </c>
      <c r="I110" s="126">
        <f t="shared" ref="I110:X111" si="89">I111</f>
        <v>24866</v>
      </c>
      <c r="J110" s="126">
        <f t="shared" si="89"/>
        <v>0</v>
      </c>
      <c r="K110" s="126">
        <f t="shared" si="89"/>
        <v>24866</v>
      </c>
      <c r="L110" s="126">
        <f t="shared" si="89"/>
        <v>0</v>
      </c>
      <c r="M110" s="126">
        <f t="shared" si="89"/>
        <v>0</v>
      </c>
      <c r="N110" s="126">
        <f t="shared" si="89"/>
        <v>24866</v>
      </c>
      <c r="O110" s="126">
        <f t="shared" si="89"/>
        <v>0</v>
      </c>
      <c r="P110" s="126">
        <f t="shared" si="89"/>
        <v>0</v>
      </c>
      <c r="Q110" s="126">
        <f t="shared" si="89"/>
        <v>24866</v>
      </c>
      <c r="R110" s="126">
        <f t="shared" si="89"/>
        <v>0</v>
      </c>
      <c r="S110" s="126">
        <f t="shared" si="89"/>
        <v>0</v>
      </c>
      <c r="T110" s="126">
        <f t="shared" si="89"/>
        <v>24866</v>
      </c>
      <c r="U110" s="126">
        <f t="shared" si="89"/>
        <v>0</v>
      </c>
      <c r="V110" s="126">
        <f t="shared" si="89"/>
        <v>0</v>
      </c>
      <c r="W110" s="126">
        <f t="shared" si="89"/>
        <v>24866</v>
      </c>
      <c r="X110" s="126">
        <f t="shared" si="89"/>
        <v>0</v>
      </c>
      <c r="Y110" s="126">
        <f t="shared" ref="X110:AE111" si="90">Y111</f>
        <v>0</v>
      </c>
      <c r="Z110" s="126">
        <f t="shared" si="90"/>
        <v>0</v>
      </c>
      <c r="AA110" s="126">
        <f t="shared" si="90"/>
        <v>0</v>
      </c>
      <c r="AB110" s="126">
        <f t="shared" si="90"/>
        <v>0</v>
      </c>
      <c r="AC110" s="126">
        <f t="shared" si="90"/>
        <v>0</v>
      </c>
      <c r="AD110" s="126">
        <f t="shared" si="90"/>
        <v>0</v>
      </c>
      <c r="AE110" s="126">
        <f t="shared" si="90"/>
        <v>0</v>
      </c>
    </row>
    <row r="111" spans="1:31" s="64" customFormat="1" ht="15" customHeight="1">
      <c r="A111" s="183"/>
      <c r="B111" s="71"/>
      <c r="C111" s="71"/>
      <c r="D111" s="71"/>
      <c r="E111" s="71"/>
      <c r="F111" s="71"/>
      <c r="G111" s="71" t="s">
        <v>35</v>
      </c>
      <c r="H111" s="72">
        <f>H112</f>
        <v>0</v>
      </c>
      <c r="I111" s="72">
        <f t="shared" si="89"/>
        <v>24866</v>
      </c>
      <c r="J111" s="72">
        <f t="shared" si="89"/>
        <v>0</v>
      </c>
      <c r="K111" s="72">
        <f t="shared" si="89"/>
        <v>24866</v>
      </c>
      <c r="L111" s="72">
        <f t="shared" si="89"/>
        <v>0</v>
      </c>
      <c r="M111" s="72">
        <f t="shared" si="89"/>
        <v>0</v>
      </c>
      <c r="N111" s="72">
        <f t="shared" si="89"/>
        <v>24866</v>
      </c>
      <c r="O111" s="72">
        <f t="shared" si="89"/>
        <v>0</v>
      </c>
      <c r="P111" s="72">
        <f t="shared" si="89"/>
        <v>0</v>
      </c>
      <c r="Q111" s="72">
        <f t="shared" si="89"/>
        <v>24866</v>
      </c>
      <c r="R111" s="72">
        <f t="shared" si="89"/>
        <v>0</v>
      </c>
      <c r="S111" s="72">
        <f t="shared" si="89"/>
        <v>0</v>
      </c>
      <c r="T111" s="72">
        <f t="shared" si="89"/>
        <v>24866</v>
      </c>
      <c r="U111" s="72">
        <f t="shared" si="89"/>
        <v>0</v>
      </c>
      <c r="V111" s="72">
        <f t="shared" si="89"/>
        <v>0</v>
      </c>
      <c r="W111" s="72">
        <f t="shared" si="89"/>
        <v>24866</v>
      </c>
      <c r="X111" s="72">
        <f t="shared" si="90"/>
        <v>0</v>
      </c>
      <c r="Y111" s="72">
        <f t="shared" si="90"/>
        <v>0</v>
      </c>
      <c r="Z111" s="72">
        <f t="shared" si="90"/>
        <v>0</v>
      </c>
      <c r="AA111" s="72">
        <f t="shared" si="90"/>
        <v>0</v>
      </c>
      <c r="AB111" s="72">
        <f t="shared" si="90"/>
        <v>0</v>
      </c>
      <c r="AC111" s="72">
        <f t="shared" si="90"/>
        <v>0</v>
      </c>
      <c r="AD111" s="72">
        <f t="shared" si="90"/>
        <v>0</v>
      </c>
      <c r="AE111" s="72">
        <f t="shared" si="90"/>
        <v>0</v>
      </c>
    </row>
    <row r="112" spans="1:31" s="201" customFormat="1" ht="25.5" customHeight="1">
      <c r="A112" s="144"/>
      <c r="B112" s="199"/>
      <c r="C112" s="200"/>
      <c r="D112" s="200"/>
      <c r="E112" s="200"/>
      <c r="F112" s="200"/>
      <c r="G112" s="39" t="s">
        <v>175</v>
      </c>
      <c r="H112" s="142"/>
      <c r="I112" s="142">
        <v>24866</v>
      </c>
      <c r="J112" s="142"/>
      <c r="K112" s="142">
        <f>H112+I112-J112</f>
        <v>24866</v>
      </c>
      <c r="L112" s="142"/>
      <c r="M112" s="142"/>
      <c r="N112" s="142">
        <f t="shared" si="87"/>
        <v>24866</v>
      </c>
      <c r="O112" s="142"/>
      <c r="P112" s="142"/>
      <c r="Q112" s="142">
        <f t="shared" si="88"/>
        <v>24866</v>
      </c>
      <c r="R112" s="142"/>
      <c r="S112" s="142"/>
      <c r="T112" s="142">
        <f t="shared" si="71"/>
        <v>24866</v>
      </c>
      <c r="U112" s="142"/>
      <c r="V112" s="142"/>
      <c r="W112" s="142">
        <f t="shared" si="72"/>
        <v>24866</v>
      </c>
      <c r="X112" s="142"/>
      <c r="Y112" s="142"/>
      <c r="Z112" s="142"/>
      <c r="AA112" s="142"/>
      <c r="AB112" s="192"/>
      <c r="AC112" s="192"/>
      <c r="AD112" s="192"/>
      <c r="AE112" s="67"/>
    </row>
    <row r="113" spans="1:31" s="108" customFormat="1" ht="19.5" customHeight="1">
      <c r="A113" s="181"/>
      <c r="B113" s="101"/>
      <c r="C113" s="102"/>
      <c r="D113" s="102"/>
      <c r="E113" s="102"/>
      <c r="F113" s="102"/>
      <c r="G113" s="104" t="s">
        <v>13</v>
      </c>
      <c r="H113" s="95"/>
      <c r="I113" s="95"/>
      <c r="J113" s="95"/>
      <c r="K113" s="95">
        <f>H113+I113-J113</f>
        <v>0</v>
      </c>
      <c r="L113" s="95"/>
      <c r="M113" s="95"/>
      <c r="N113" s="142">
        <f t="shared" si="87"/>
        <v>0</v>
      </c>
      <c r="O113" s="142"/>
      <c r="P113" s="142"/>
      <c r="Q113" s="142">
        <f t="shared" si="88"/>
        <v>0</v>
      </c>
      <c r="R113" s="142"/>
      <c r="S113" s="142"/>
      <c r="T113" s="142">
        <f t="shared" si="71"/>
        <v>0</v>
      </c>
      <c r="U113" s="142"/>
      <c r="V113" s="142"/>
      <c r="W113" s="142">
        <f t="shared" si="72"/>
        <v>0</v>
      </c>
      <c r="X113" s="95"/>
      <c r="Y113" s="105"/>
      <c r="Z113" s="105"/>
      <c r="AA113" s="105">
        <f>X113+Y113-Z113</f>
        <v>0</v>
      </c>
      <c r="AB113" s="105"/>
      <c r="AC113" s="105"/>
      <c r="AD113" s="105"/>
      <c r="AE113" s="105">
        <f>AB113+AC113-AD113</f>
        <v>0</v>
      </c>
    </row>
    <row r="114" spans="1:31" s="112" customFormat="1" ht="28.5" customHeight="1">
      <c r="A114" s="12"/>
      <c r="B114" s="134"/>
      <c r="C114" s="13"/>
      <c r="D114" s="32" t="s">
        <v>58</v>
      </c>
      <c r="E114" s="13"/>
      <c r="F114" s="13"/>
      <c r="G114" s="38" t="s">
        <v>57</v>
      </c>
      <c r="H114" s="136">
        <f>H115</f>
        <v>0</v>
      </c>
      <c r="I114" s="136">
        <f t="shared" ref="I114:AE114" si="91">I115</f>
        <v>3358095</v>
      </c>
      <c r="J114" s="136">
        <f t="shared" si="91"/>
        <v>0</v>
      </c>
      <c r="K114" s="136">
        <f t="shared" si="91"/>
        <v>3358095</v>
      </c>
      <c r="L114" s="136">
        <f t="shared" si="91"/>
        <v>0</v>
      </c>
      <c r="M114" s="136">
        <f t="shared" si="91"/>
        <v>0</v>
      </c>
      <c r="N114" s="136">
        <f t="shared" si="91"/>
        <v>3358095</v>
      </c>
      <c r="O114" s="136">
        <f t="shared" si="91"/>
        <v>0</v>
      </c>
      <c r="P114" s="136">
        <f t="shared" si="91"/>
        <v>0</v>
      </c>
      <c r="Q114" s="136">
        <f t="shared" si="91"/>
        <v>3358095</v>
      </c>
      <c r="R114" s="136">
        <f t="shared" si="91"/>
        <v>0</v>
      </c>
      <c r="S114" s="136">
        <f t="shared" si="91"/>
        <v>0</v>
      </c>
      <c r="T114" s="136">
        <f t="shared" si="91"/>
        <v>3358095</v>
      </c>
      <c r="U114" s="136">
        <f t="shared" si="91"/>
        <v>0</v>
      </c>
      <c r="V114" s="136">
        <f t="shared" si="91"/>
        <v>0</v>
      </c>
      <c r="W114" s="136">
        <f t="shared" si="91"/>
        <v>3358095</v>
      </c>
      <c r="X114" s="136">
        <f t="shared" si="91"/>
        <v>0</v>
      </c>
      <c r="Y114" s="136">
        <f t="shared" si="91"/>
        <v>0</v>
      </c>
      <c r="Z114" s="136">
        <f t="shared" si="91"/>
        <v>0</v>
      </c>
      <c r="AA114" s="136">
        <f t="shared" si="91"/>
        <v>0</v>
      </c>
      <c r="AB114" s="136">
        <f t="shared" si="91"/>
        <v>0</v>
      </c>
      <c r="AC114" s="136">
        <f t="shared" si="91"/>
        <v>0</v>
      </c>
      <c r="AD114" s="136">
        <f t="shared" si="91"/>
        <v>0</v>
      </c>
      <c r="AE114" s="136">
        <f t="shared" si="91"/>
        <v>0</v>
      </c>
    </row>
    <row r="115" spans="1:31" s="120" customFormat="1" ht="21" customHeight="1">
      <c r="A115" s="188"/>
      <c r="B115" s="33"/>
      <c r="C115" s="33"/>
      <c r="D115" s="34"/>
      <c r="E115" s="97" t="s">
        <v>22</v>
      </c>
      <c r="F115" s="35"/>
      <c r="G115" s="29" t="s">
        <v>23</v>
      </c>
      <c r="H115" s="50">
        <f>H116+H124+H121</f>
        <v>0</v>
      </c>
      <c r="I115" s="50">
        <f t="shared" ref="I115:AE115" si="92">I116+I124+I121</f>
        <v>3358095</v>
      </c>
      <c r="J115" s="50">
        <f t="shared" si="92"/>
        <v>0</v>
      </c>
      <c r="K115" s="50">
        <f t="shared" si="92"/>
        <v>3358095</v>
      </c>
      <c r="L115" s="50">
        <f t="shared" si="92"/>
        <v>0</v>
      </c>
      <c r="M115" s="50">
        <f t="shared" si="92"/>
        <v>0</v>
      </c>
      <c r="N115" s="50">
        <f t="shared" si="92"/>
        <v>3358095</v>
      </c>
      <c r="O115" s="50">
        <f t="shared" si="92"/>
        <v>0</v>
      </c>
      <c r="P115" s="50">
        <f t="shared" si="92"/>
        <v>0</v>
      </c>
      <c r="Q115" s="50">
        <f t="shared" si="92"/>
        <v>3358095</v>
      </c>
      <c r="R115" s="50">
        <f t="shared" si="92"/>
        <v>0</v>
      </c>
      <c r="S115" s="50">
        <f t="shared" si="92"/>
        <v>0</v>
      </c>
      <c r="T115" s="50">
        <f t="shared" si="92"/>
        <v>3358095</v>
      </c>
      <c r="U115" s="50">
        <f t="shared" si="92"/>
        <v>0</v>
      </c>
      <c r="V115" s="50">
        <f t="shared" si="92"/>
        <v>0</v>
      </c>
      <c r="W115" s="50">
        <f t="shared" si="92"/>
        <v>3358095</v>
      </c>
      <c r="X115" s="50">
        <f t="shared" si="92"/>
        <v>0</v>
      </c>
      <c r="Y115" s="50">
        <f t="shared" si="92"/>
        <v>0</v>
      </c>
      <c r="Z115" s="50">
        <f t="shared" si="92"/>
        <v>0</v>
      </c>
      <c r="AA115" s="50">
        <f t="shared" si="92"/>
        <v>0</v>
      </c>
      <c r="AB115" s="50">
        <f t="shared" si="92"/>
        <v>0</v>
      </c>
      <c r="AC115" s="50">
        <f t="shared" si="92"/>
        <v>0</v>
      </c>
      <c r="AD115" s="50">
        <f t="shared" si="92"/>
        <v>0</v>
      </c>
      <c r="AE115" s="50">
        <f t="shared" si="92"/>
        <v>0</v>
      </c>
    </row>
    <row r="116" spans="1:31" s="84" customFormat="1" ht="15" customHeight="1">
      <c r="A116" s="75"/>
      <c r="B116" s="68"/>
      <c r="C116" s="77"/>
      <c r="D116" s="77"/>
      <c r="E116" s="77"/>
      <c r="F116" s="77"/>
      <c r="G116" s="76" t="s">
        <v>35</v>
      </c>
      <c r="H116" s="72">
        <f t="shared" ref="H116:W116" si="93">SUM(H117:H120)</f>
        <v>0</v>
      </c>
      <c r="I116" s="72">
        <f t="shared" si="93"/>
        <v>3353252</v>
      </c>
      <c r="J116" s="72">
        <f t="shared" si="93"/>
        <v>0</v>
      </c>
      <c r="K116" s="72">
        <f t="shared" si="93"/>
        <v>3353252</v>
      </c>
      <c r="L116" s="72">
        <f t="shared" si="93"/>
        <v>0</v>
      </c>
      <c r="M116" s="72">
        <f t="shared" si="93"/>
        <v>0</v>
      </c>
      <c r="N116" s="72">
        <f t="shared" si="93"/>
        <v>3353252</v>
      </c>
      <c r="O116" s="72">
        <f t="shared" si="93"/>
        <v>0</v>
      </c>
      <c r="P116" s="72">
        <f t="shared" si="93"/>
        <v>0</v>
      </c>
      <c r="Q116" s="72">
        <f t="shared" si="93"/>
        <v>3353252</v>
      </c>
      <c r="R116" s="72">
        <f t="shared" si="93"/>
        <v>0</v>
      </c>
      <c r="S116" s="72">
        <f t="shared" si="93"/>
        <v>0</v>
      </c>
      <c r="T116" s="72">
        <f t="shared" si="93"/>
        <v>3353252</v>
      </c>
      <c r="U116" s="72">
        <f t="shared" si="93"/>
        <v>0</v>
      </c>
      <c r="V116" s="72">
        <f t="shared" si="93"/>
        <v>0</v>
      </c>
      <c r="W116" s="72">
        <f t="shared" si="93"/>
        <v>3353252</v>
      </c>
      <c r="X116" s="72">
        <f t="shared" ref="X116:AE116" si="94">SUM(X117:X120)</f>
        <v>0</v>
      </c>
      <c r="Y116" s="72">
        <f t="shared" si="94"/>
        <v>0</v>
      </c>
      <c r="Z116" s="72">
        <f t="shared" si="94"/>
        <v>0</v>
      </c>
      <c r="AA116" s="72">
        <f t="shared" si="94"/>
        <v>0</v>
      </c>
      <c r="AB116" s="72">
        <f t="shared" si="94"/>
        <v>0</v>
      </c>
      <c r="AC116" s="72">
        <f t="shared" si="94"/>
        <v>0</v>
      </c>
      <c r="AD116" s="72">
        <f t="shared" si="94"/>
        <v>0</v>
      </c>
      <c r="AE116" s="72">
        <f t="shared" si="94"/>
        <v>0</v>
      </c>
    </row>
    <row r="117" spans="1:31" s="91" customFormat="1" ht="38.25" customHeight="1">
      <c r="A117" s="150"/>
      <c r="B117" s="95"/>
      <c r="C117" s="95"/>
      <c r="D117" s="95"/>
      <c r="E117" s="95"/>
      <c r="F117" s="95"/>
      <c r="G117" s="22" t="s">
        <v>158</v>
      </c>
      <c r="H117" s="142"/>
      <c r="I117" s="142">
        <v>1885392</v>
      </c>
      <c r="J117" s="142"/>
      <c r="K117" s="142">
        <f t="shared" ref="K117:K120" si="95">H117+I117-J117</f>
        <v>1885392</v>
      </c>
      <c r="L117" s="142"/>
      <c r="M117" s="142"/>
      <c r="N117" s="142">
        <f t="shared" si="87"/>
        <v>1885392</v>
      </c>
      <c r="O117" s="142"/>
      <c r="P117" s="142"/>
      <c r="Q117" s="142">
        <f t="shared" si="88"/>
        <v>1885392</v>
      </c>
      <c r="R117" s="142"/>
      <c r="S117" s="142"/>
      <c r="T117" s="142">
        <f t="shared" si="71"/>
        <v>1885392</v>
      </c>
      <c r="U117" s="142"/>
      <c r="V117" s="142"/>
      <c r="W117" s="142">
        <f t="shared" si="72"/>
        <v>1885392</v>
      </c>
      <c r="X117" s="142"/>
      <c r="Y117" s="142"/>
      <c r="Z117" s="142"/>
      <c r="AA117" s="142"/>
      <c r="AB117" s="191"/>
      <c r="AC117" s="191"/>
      <c r="AD117" s="191"/>
      <c r="AE117" s="95"/>
    </row>
    <row r="118" spans="1:31" s="91" customFormat="1" ht="38.25" customHeight="1">
      <c r="A118" s="150"/>
      <c r="B118" s="95"/>
      <c r="C118" s="95"/>
      <c r="D118" s="95"/>
      <c r="E118" s="95"/>
      <c r="F118" s="95"/>
      <c r="G118" s="22" t="s">
        <v>159</v>
      </c>
      <c r="H118" s="142"/>
      <c r="I118" s="142">
        <v>222147</v>
      </c>
      <c r="J118" s="142"/>
      <c r="K118" s="142">
        <f t="shared" si="95"/>
        <v>222147</v>
      </c>
      <c r="L118" s="142"/>
      <c r="M118" s="142"/>
      <c r="N118" s="142">
        <f t="shared" si="87"/>
        <v>222147</v>
      </c>
      <c r="O118" s="142"/>
      <c r="P118" s="142"/>
      <c r="Q118" s="142">
        <f t="shared" si="88"/>
        <v>222147</v>
      </c>
      <c r="R118" s="142"/>
      <c r="S118" s="142"/>
      <c r="T118" s="142">
        <f t="shared" si="71"/>
        <v>222147</v>
      </c>
      <c r="U118" s="142"/>
      <c r="V118" s="142"/>
      <c r="W118" s="142">
        <f t="shared" si="72"/>
        <v>222147</v>
      </c>
      <c r="X118" s="142"/>
      <c r="Y118" s="142"/>
      <c r="Z118" s="142"/>
      <c r="AA118" s="142"/>
      <c r="AB118" s="191"/>
      <c r="AC118" s="191"/>
      <c r="AD118" s="191"/>
      <c r="AE118" s="95"/>
    </row>
    <row r="119" spans="1:31" s="91" customFormat="1" ht="57" customHeight="1">
      <c r="A119" s="150"/>
      <c r="B119" s="95"/>
      <c r="C119" s="95"/>
      <c r="D119" s="95"/>
      <c r="E119" s="95"/>
      <c r="F119" s="95"/>
      <c r="G119" s="22" t="s">
        <v>160</v>
      </c>
      <c r="H119" s="142"/>
      <c r="I119" s="142">
        <v>1221188</v>
      </c>
      <c r="J119" s="142"/>
      <c r="K119" s="142">
        <f t="shared" si="95"/>
        <v>1221188</v>
      </c>
      <c r="L119" s="142"/>
      <c r="M119" s="142"/>
      <c r="N119" s="142">
        <f t="shared" si="87"/>
        <v>1221188</v>
      </c>
      <c r="O119" s="142"/>
      <c r="P119" s="142"/>
      <c r="Q119" s="142">
        <f t="shared" si="88"/>
        <v>1221188</v>
      </c>
      <c r="R119" s="142"/>
      <c r="S119" s="142"/>
      <c r="T119" s="142">
        <f t="shared" si="71"/>
        <v>1221188</v>
      </c>
      <c r="U119" s="142"/>
      <c r="V119" s="142"/>
      <c r="W119" s="142">
        <f t="shared" si="72"/>
        <v>1221188</v>
      </c>
      <c r="X119" s="142"/>
      <c r="Y119" s="142"/>
      <c r="Z119" s="142"/>
      <c r="AA119" s="142"/>
      <c r="AB119" s="191"/>
      <c r="AC119" s="191"/>
      <c r="AD119" s="191"/>
      <c r="AE119" s="95"/>
    </row>
    <row r="120" spans="1:31" s="91" customFormat="1" ht="38.25" customHeight="1">
      <c r="A120" s="150"/>
      <c r="B120" s="95"/>
      <c r="C120" s="95"/>
      <c r="D120" s="95"/>
      <c r="E120" s="95"/>
      <c r="F120" s="95"/>
      <c r="G120" s="22" t="s">
        <v>170</v>
      </c>
      <c r="H120" s="142"/>
      <c r="I120" s="142">
        <v>24525</v>
      </c>
      <c r="J120" s="142"/>
      <c r="K120" s="142">
        <f t="shared" si="95"/>
        <v>24525</v>
      </c>
      <c r="L120" s="142"/>
      <c r="M120" s="142"/>
      <c r="N120" s="142">
        <f t="shared" si="87"/>
        <v>24525</v>
      </c>
      <c r="O120" s="142"/>
      <c r="P120" s="142"/>
      <c r="Q120" s="142">
        <f t="shared" si="88"/>
        <v>24525</v>
      </c>
      <c r="R120" s="142"/>
      <c r="S120" s="142"/>
      <c r="T120" s="142">
        <f t="shared" si="71"/>
        <v>24525</v>
      </c>
      <c r="U120" s="142"/>
      <c r="V120" s="142"/>
      <c r="W120" s="142">
        <f t="shared" si="72"/>
        <v>24525</v>
      </c>
      <c r="X120" s="142"/>
      <c r="Y120" s="142"/>
      <c r="Z120" s="142"/>
      <c r="AA120" s="142"/>
      <c r="AB120" s="191"/>
      <c r="AC120" s="191"/>
      <c r="AD120" s="191"/>
      <c r="AE120" s="95"/>
    </row>
    <row r="121" spans="1:31" s="125" customFormat="1" ht="21" customHeight="1">
      <c r="A121" s="182"/>
      <c r="B121" s="122"/>
      <c r="C121" s="122"/>
      <c r="D121" s="122"/>
      <c r="E121" s="123"/>
      <c r="F121" s="123"/>
      <c r="G121" s="124" t="s">
        <v>12</v>
      </c>
      <c r="H121" s="126">
        <f>H122</f>
        <v>0</v>
      </c>
      <c r="I121" s="126">
        <f t="shared" ref="I121:W122" si="96">I122</f>
        <v>4843</v>
      </c>
      <c r="J121" s="126">
        <f t="shared" si="96"/>
        <v>0</v>
      </c>
      <c r="K121" s="126">
        <f t="shared" si="96"/>
        <v>4843</v>
      </c>
      <c r="L121" s="126">
        <f t="shared" si="96"/>
        <v>0</v>
      </c>
      <c r="M121" s="126">
        <f t="shared" si="96"/>
        <v>0</v>
      </c>
      <c r="N121" s="126">
        <f t="shared" si="96"/>
        <v>4843</v>
      </c>
      <c r="O121" s="126">
        <f t="shared" si="96"/>
        <v>0</v>
      </c>
      <c r="P121" s="126">
        <f t="shared" si="96"/>
        <v>0</v>
      </c>
      <c r="Q121" s="126">
        <f t="shared" si="96"/>
        <v>4843</v>
      </c>
      <c r="R121" s="126">
        <f t="shared" si="96"/>
        <v>0</v>
      </c>
      <c r="S121" s="126">
        <f t="shared" si="96"/>
        <v>0</v>
      </c>
      <c r="T121" s="126">
        <f t="shared" si="96"/>
        <v>4843</v>
      </c>
      <c r="U121" s="126">
        <f t="shared" si="96"/>
        <v>0</v>
      </c>
      <c r="V121" s="126">
        <f t="shared" si="96"/>
        <v>0</v>
      </c>
      <c r="W121" s="126">
        <f t="shared" si="96"/>
        <v>4843</v>
      </c>
      <c r="X121" s="126"/>
      <c r="Y121" s="126"/>
      <c r="Z121" s="126"/>
      <c r="AA121" s="126"/>
      <c r="AB121" s="126"/>
      <c r="AC121" s="126"/>
      <c r="AD121" s="126"/>
      <c r="AE121" s="126"/>
    </row>
    <row r="122" spans="1:31" s="64" customFormat="1" ht="15" customHeight="1">
      <c r="A122" s="183"/>
      <c r="B122" s="71"/>
      <c r="C122" s="71"/>
      <c r="D122" s="71"/>
      <c r="E122" s="71"/>
      <c r="F122" s="71"/>
      <c r="G122" s="71" t="s">
        <v>35</v>
      </c>
      <c r="H122" s="72">
        <f>H123</f>
        <v>0</v>
      </c>
      <c r="I122" s="72">
        <f t="shared" si="96"/>
        <v>4843</v>
      </c>
      <c r="J122" s="72">
        <f t="shared" si="96"/>
        <v>0</v>
      </c>
      <c r="K122" s="72">
        <f t="shared" si="96"/>
        <v>4843</v>
      </c>
      <c r="L122" s="72">
        <f t="shared" si="96"/>
        <v>0</v>
      </c>
      <c r="M122" s="72">
        <f t="shared" si="96"/>
        <v>0</v>
      </c>
      <c r="N122" s="72">
        <f t="shared" si="96"/>
        <v>4843</v>
      </c>
      <c r="O122" s="72">
        <f t="shared" si="96"/>
        <v>0</v>
      </c>
      <c r="P122" s="72">
        <f t="shared" si="96"/>
        <v>0</v>
      </c>
      <c r="Q122" s="72">
        <f t="shared" si="96"/>
        <v>4843</v>
      </c>
      <c r="R122" s="72">
        <f t="shared" si="96"/>
        <v>0</v>
      </c>
      <c r="S122" s="72">
        <f t="shared" si="96"/>
        <v>0</v>
      </c>
      <c r="T122" s="72">
        <f t="shared" si="96"/>
        <v>4843</v>
      </c>
      <c r="U122" s="72">
        <f t="shared" si="96"/>
        <v>0</v>
      </c>
      <c r="V122" s="72">
        <f t="shared" si="96"/>
        <v>0</v>
      </c>
      <c r="W122" s="72">
        <f t="shared" si="96"/>
        <v>4843</v>
      </c>
      <c r="X122" s="72"/>
      <c r="Y122" s="72"/>
      <c r="Z122" s="72"/>
      <c r="AA122" s="72"/>
      <c r="AB122" s="72"/>
      <c r="AC122" s="72"/>
      <c r="AD122" s="72"/>
      <c r="AE122" s="72"/>
    </row>
    <row r="123" spans="1:31" s="91" customFormat="1" ht="25.5" customHeight="1">
      <c r="A123" s="150"/>
      <c r="B123" s="95"/>
      <c r="C123" s="95"/>
      <c r="D123" s="95"/>
      <c r="E123" s="95"/>
      <c r="F123" s="95"/>
      <c r="G123" s="22" t="s">
        <v>290</v>
      </c>
      <c r="H123" s="142"/>
      <c r="I123" s="142">
        <v>4843</v>
      </c>
      <c r="J123" s="142"/>
      <c r="K123" s="142">
        <f t="shared" ref="K123" si="97">H123+I123-J123</f>
        <v>4843</v>
      </c>
      <c r="L123" s="142"/>
      <c r="M123" s="142"/>
      <c r="N123" s="142">
        <f t="shared" si="87"/>
        <v>4843</v>
      </c>
      <c r="O123" s="142"/>
      <c r="P123" s="142"/>
      <c r="Q123" s="142">
        <f t="shared" si="88"/>
        <v>4843</v>
      </c>
      <c r="R123" s="142"/>
      <c r="S123" s="142"/>
      <c r="T123" s="142">
        <f t="shared" si="71"/>
        <v>4843</v>
      </c>
      <c r="U123" s="142"/>
      <c r="V123" s="142"/>
      <c r="W123" s="142">
        <f t="shared" si="72"/>
        <v>4843</v>
      </c>
      <c r="X123" s="142"/>
      <c r="Y123" s="142"/>
      <c r="Z123" s="142"/>
      <c r="AA123" s="142"/>
      <c r="AB123" s="191"/>
      <c r="AC123" s="191"/>
      <c r="AD123" s="191"/>
      <c r="AE123" s="95"/>
    </row>
    <row r="124" spans="1:31" s="108" customFormat="1" ht="19.5" customHeight="1">
      <c r="A124" s="181"/>
      <c r="B124" s="101"/>
      <c r="C124" s="102"/>
      <c r="D124" s="102"/>
      <c r="E124" s="102"/>
      <c r="F124" s="102"/>
      <c r="G124" s="104" t="s">
        <v>13</v>
      </c>
      <c r="H124" s="95"/>
      <c r="I124" s="95"/>
      <c r="J124" s="95"/>
      <c r="K124" s="95"/>
      <c r="L124" s="95"/>
      <c r="M124" s="95"/>
      <c r="N124" s="142">
        <f t="shared" si="87"/>
        <v>0</v>
      </c>
      <c r="O124" s="142"/>
      <c r="P124" s="142"/>
      <c r="Q124" s="142">
        <f t="shared" si="88"/>
        <v>0</v>
      </c>
      <c r="R124" s="142"/>
      <c r="S124" s="142"/>
      <c r="T124" s="142">
        <f t="shared" si="71"/>
        <v>0</v>
      </c>
      <c r="U124" s="142"/>
      <c r="V124" s="142"/>
      <c r="W124" s="142">
        <f t="shared" si="72"/>
        <v>0</v>
      </c>
      <c r="X124" s="95"/>
      <c r="Y124" s="105"/>
      <c r="Z124" s="105"/>
      <c r="AA124" s="105">
        <f>X124+Y124-Z124</f>
        <v>0</v>
      </c>
      <c r="AB124" s="105"/>
      <c r="AC124" s="105"/>
      <c r="AD124" s="105"/>
      <c r="AE124" s="105">
        <f>AB124+AC124-AD124</f>
        <v>0</v>
      </c>
    </row>
    <row r="125" spans="1:31" s="131" customFormat="1" ht="31.5" customHeight="1">
      <c r="A125" s="127" t="s">
        <v>111</v>
      </c>
      <c r="B125" s="127"/>
      <c r="C125" s="163"/>
      <c r="D125" s="127"/>
      <c r="E125" s="128"/>
      <c r="F125" s="128"/>
      <c r="G125" s="129" t="s">
        <v>112</v>
      </c>
      <c r="H125" s="130">
        <f t="shared" ref="H125:W130" si="98">H126</f>
        <v>0</v>
      </c>
      <c r="I125" s="130">
        <f t="shared" si="98"/>
        <v>3984505</v>
      </c>
      <c r="J125" s="130">
        <f t="shared" si="98"/>
        <v>0</v>
      </c>
      <c r="K125" s="130">
        <f t="shared" si="98"/>
        <v>3984505</v>
      </c>
      <c r="L125" s="130">
        <f t="shared" si="98"/>
        <v>0</v>
      </c>
      <c r="M125" s="130">
        <f t="shared" si="98"/>
        <v>0</v>
      </c>
      <c r="N125" s="130">
        <f t="shared" si="98"/>
        <v>3984505</v>
      </c>
      <c r="O125" s="130">
        <f t="shared" si="98"/>
        <v>376798</v>
      </c>
      <c r="P125" s="130">
        <f t="shared" si="98"/>
        <v>0</v>
      </c>
      <c r="Q125" s="130">
        <f t="shared" si="98"/>
        <v>4361303</v>
      </c>
      <c r="R125" s="130">
        <f t="shared" si="98"/>
        <v>0</v>
      </c>
      <c r="S125" s="130">
        <f t="shared" si="98"/>
        <v>0</v>
      </c>
      <c r="T125" s="130">
        <f t="shared" si="98"/>
        <v>4361303</v>
      </c>
      <c r="U125" s="130">
        <f t="shared" si="98"/>
        <v>0</v>
      </c>
      <c r="V125" s="130">
        <f t="shared" si="98"/>
        <v>0</v>
      </c>
      <c r="W125" s="130">
        <f t="shared" si="98"/>
        <v>4361303</v>
      </c>
      <c r="X125" s="130">
        <f t="shared" ref="X125:AE130" si="99">X126</f>
        <v>0</v>
      </c>
      <c r="Y125" s="130">
        <f>Y126</f>
        <v>784703</v>
      </c>
      <c r="Z125" s="130">
        <f t="shared" si="99"/>
        <v>0</v>
      </c>
      <c r="AA125" s="130">
        <f t="shared" si="99"/>
        <v>784703</v>
      </c>
      <c r="AB125" s="130">
        <f t="shared" si="99"/>
        <v>0</v>
      </c>
      <c r="AC125" s="130">
        <f t="shared" si="99"/>
        <v>0</v>
      </c>
      <c r="AD125" s="130">
        <f t="shared" si="99"/>
        <v>0</v>
      </c>
      <c r="AE125" s="130">
        <f t="shared" si="99"/>
        <v>0</v>
      </c>
    </row>
    <row r="126" spans="1:31" s="114" customFormat="1" ht="21" customHeight="1">
      <c r="A126" s="23"/>
      <c r="B126" s="23" t="s">
        <v>6</v>
      </c>
      <c r="C126" s="46"/>
      <c r="D126" s="46"/>
      <c r="E126" s="46"/>
      <c r="F126" s="46"/>
      <c r="G126" s="92" t="s">
        <v>113</v>
      </c>
      <c r="H126" s="47">
        <f t="shared" si="98"/>
        <v>0</v>
      </c>
      <c r="I126" s="47">
        <f t="shared" si="98"/>
        <v>3984505</v>
      </c>
      <c r="J126" s="47">
        <f t="shared" si="98"/>
        <v>0</v>
      </c>
      <c r="K126" s="47">
        <f t="shared" si="98"/>
        <v>3984505</v>
      </c>
      <c r="L126" s="47">
        <f t="shared" si="98"/>
        <v>0</v>
      </c>
      <c r="M126" s="47">
        <f t="shared" si="98"/>
        <v>0</v>
      </c>
      <c r="N126" s="47">
        <f t="shared" si="98"/>
        <v>3984505</v>
      </c>
      <c r="O126" s="47">
        <f t="shared" si="98"/>
        <v>376798</v>
      </c>
      <c r="P126" s="47">
        <f t="shared" si="98"/>
        <v>0</v>
      </c>
      <c r="Q126" s="47">
        <f t="shared" si="98"/>
        <v>4361303</v>
      </c>
      <c r="R126" s="47">
        <f t="shared" si="98"/>
        <v>0</v>
      </c>
      <c r="S126" s="47">
        <f t="shared" si="98"/>
        <v>0</v>
      </c>
      <c r="T126" s="47">
        <f t="shared" si="98"/>
        <v>4361303</v>
      </c>
      <c r="U126" s="47">
        <f t="shared" si="98"/>
        <v>0</v>
      </c>
      <c r="V126" s="47">
        <f t="shared" si="98"/>
        <v>0</v>
      </c>
      <c r="W126" s="47">
        <f t="shared" si="98"/>
        <v>4361303</v>
      </c>
      <c r="X126" s="47">
        <f t="shared" si="99"/>
        <v>0</v>
      </c>
      <c r="Y126" s="47">
        <f t="shared" si="99"/>
        <v>784703</v>
      </c>
      <c r="Z126" s="47">
        <f t="shared" si="99"/>
        <v>0</v>
      </c>
      <c r="AA126" s="47">
        <f t="shared" si="99"/>
        <v>784703</v>
      </c>
      <c r="AB126" s="47">
        <f t="shared" si="99"/>
        <v>0</v>
      </c>
      <c r="AC126" s="47">
        <f t="shared" si="99"/>
        <v>0</v>
      </c>
      <c r="AD126" s="47">
        <f t="shared" si="99"/>
        <v>0</v>
      </c>
      <c r="AE126" s="47">
        <f t="shared" si="99"/>
        <v>0</v>
      </c>
    </row>
    <row r="127" spans="1:31" s="88" customFormat="1" ht="21" customHeight="1">
      <c r="A127" s="190"/>
      <c r="B127" s="20"/>
      <c r="C127" s="161">
        <v>271</v>
      </c>
      <c r="D127" s="20"/>
      <c r="E127" s="36"/>
      <c r="F127" s="36"/>
      <c r="G127" s="81" t="s">
        <v>11</v>
      </c>
      <c r="H127" s="95">
        <f t="shared" si="98"/>
        <v>0</v>
      </c>
      <c r="I127" s="95">
        <f t="shared" si="98"/>
        <v>3984505</v>
      </c>
      <c r="J127" s="95">
        <f t="shared" si="98"/>
        <v>0</v>
      </c>
      <c r="K127" s="95">
        <f t="shared" si="98"/>
        <v>3984505</v>
      </c>
      <c r="L127" s="95">
        <f t="shared" si="98"/>
        <v>0</v>
      </c>
      <c r="M127" s="95">
        <f t="shared" si="98"/>
        <v>0</v>
      </c>
      <c r="N127" s="95">
        <f t="shared" si="98"/>
        <v>3984505</v>
      </c>
      <c r="O127" s="95">
        <f t="shared" si="98"/>
        <v>376798</v>
      </c>
      <c r="P127" s="95">
        <f t="shared" si="98"/>
        <v>0</v>
      </c>
      <c r="Q127" s="95">
        <f t="shared" si="98"/>
        <v>4361303</v>
      </c>
      <c r="R127" s="95">
        <f t="shared" si="98"/>
        <v>0</v>
      </c>
      <c r="S127" s="95">
        <f t="shared" si="98"/>
        <v>0</v>
      </c>
      <c r="T127" s="95">
        <f t="shared" si="98"/>
        <v>4361303</v>
      </c>
      <c r="U127" s="95">
        <f t="shared" si="98"/>
        <v>0</v>
      </c>
      <c r="V127" s="95">
        <f t="shared" si="98"/>
        <v>0</v>
      </c>
      <c r="W127" s="95">
        <f t="shared" si="98"/>
        <v>4361303</v>
      </c>
      <c r="X127" s="95">
        <f t="shared" si="99"/>
        <v>0</v>
      </c>
      <c r="Y127" s="95">
        <f t="shared" si="99"/>
        <v>784703</v>
      </c>
      <c r="Z127" s="95">
        <f t="shared" si="99"/>
        <v>0</v>
      </c>
      <c r="AA127" s="95">
        <f t="shared" si="99"/>
        <v>784703</v>
      </c>
      <c r="AB127" s="95">
        <f t="shared" si="99"/>
        <v>0</v>
      </c>
      <c r="AC127" s="95">
        <f t="shared" si="99"/>
        <v>0</v>
      </c>
      <c r="AD127" s="95">
        <f t="shared" si="99"/>
        <v>0</v>
      </c>
      <c r="AE127" s="95">
        <f t="shared" si="99"/>
        <v>0</v>
      </c>
    </row>
    <row r="128" spans="1:31" s="137" customFormat="1" ht="23.25" customHeight="1">
      <c r="A128" s="187"/>
      <c r="B128" s="133"/>
      <c r="C128" s="11"/>
      <c r="D128" s="134" t="s">
        <v>114</v>
      </c>
      <c r="E128" s="11"/>
      <c r="F128" s="11"/>
      <c r="G128" s="89" t="s">
        <v>115</v>
      </c>
      <c r="H128" s="136">
        <f t="shared" si="98"/>
        <v>0</v>
      </c>
      <c r="I128" s="136">
        <f>I129</f>
        <v>3984505</v>
      </c>
      <c r="J128" s="136">
        <f t="shared" si="98"/>
        <v>0</v>
      </c>
      <c r="K128" s="136">
        <f t="shared" si="98"/>
        <v>3984505</v>
      </c>
      <c r="L128" s="136">
        <f t="shared" si="98"/>
        <v>0</v>
      </c>
      <c r="M128" s="136">
        <f t="shared" si="98"/>
        <v>0</v>
      </c>
      <c r="N128" s="136">
        <f>N129+N134</f>
        <v>3984505</v>
      </c>
      <c r="O128" s="136">
        <f t="shared" ref="O128:W128" si="100">O129+O134</f>
        <v>376798</v>
      </c>
      <c r="P128" s="136">
        <f t="shared" si="100"/>
        <v>0</v>
      </c>
      <c r="Q128" s="136">
        <f t="shared" si="100"/>
        <v>4361303</v>
      </c>
      <c r="R128" s="136">
        <f t="shared" si="100"/>
        <v>0</v>
      </c>
      <c r="S128" s="136">
        <f t="shared" si="100"/>
        <v>0</v>
      </c>
      <c r="T128" s="136">
        <f t="shared" si="100"/>
        <v>4361303</v>
      </c>
      <c r="U128" s="136">
        <f t="shared" si="100"/>
        <v>0</v>
      </c>
      <c r="V128" s="136">
        <f t="shared" si="100"/>
        <v>0</v>
      </c>
      <c r="W128" s="136">
        <f t="shared" si="100"/>
        <v>4361303</v>
      </c>
      <c r="X128" s="136">
        <f t="shared" si="99"/>
        <v>0</v>
      </c>
      <c r="Y128" s="136">
        <f t="shared" si="99"/>
        <v>784703</v>
      </c>
      <c r="Z128" s="136">
        <f t="shared" si="99"/>
        <v>0</v>
      </c>
      <c r="AA128" s="136">
        <f t="shared" si="99"/>
        <v>784703</v>
      </c>
      <c r="AB128" s="136">
        <f t="shared" si="99"/>
        <v>0</v>
      </c>
      <c r="AC128" s="136">
        <f t="shared" si="99"/>
        <v>0</v>
      </c>
      <c r="AD128" s="136">
        <f t="shared" si="99"/>
        <v>0</v>
      </c>
      <c r="AE128" s="136">
        <f t="shared" si="99"/>
        <v>0</v>
      </c>
    </row>
    <row r="129" spans="1:31" s="94" customFormat="1" ht="21" customHeight="1">
      <c r="A129" s="178"/>
      <c r="B129" s="17"/>
      <c r="C129" s="17"/>
      <c r="D129" s="24"/>
      <c r="E129" s="98" t="s">
        <v>28</v>
      </c>
      <c r="F129" s="44"/>
      <c r="G129" s="29" t="s">
        <v>29</v>
      </c>
      <c r="H129" s="51">
        <f t="shared" si="98"/>
        <v>0</v>
      </c>
      <c r="I129" s="51">
        <f>I130+I132</f>
        <v>3984505</v>
      </c>
      <c r="J129" s="51">
        <f t="shared" ref="J129:AE129" si="101">J130+J132</f>
        <v>0</v>
      </c>
      <c r="K129" s="51">
        <f t="shared" si="101"/>
        <v>3984505</v>
      </c>
      <c r="L129" s="51">
        <f t="shared" si="101"/>
        <v>0</v>
      </c>
      <c r="M129" s="51">
        <f t="shared" si="101"/>
        <v>0</v>
      </c>
      <c r="N129" s="51">
        <f t="shared" si="101"/>
        <v>3984505</v>
      </c>
      <c r="O129" s="51">
        <f t="shared" si="101"/>
        <v>0</v>
      </c>
      <c r="P129" s="51">
        <f t="shared" si="101"/>
        <v>0</v>
      </c>
      <c r="Q129" s="51">
        <f t="shared" si="101"/>
        <v>3984505</v>
      </c>
      <c r="R129" s="51">
        <f t="shared" si="101"/>
        <v>0</v>
      </c>
      <c r="S129" s="51">
        <f t="shared" si="101"/>
        <v>0</v>
      </c>
      <c r="T129" s="51">
        <f t="shared" si="101"/>
        <v>3984505</v>
      </c>
      <c r="U129" s="51">
        <f t="shared" si="101"/>
        <v>0</v>
      </c>
      <c r="V129" s="51">
        <f t="shared" si="101"/>
        <v>0</v>
      </c>
      <c r="W129" s="51">
        <f t="shared" si="101"/>
        <v>3984505</v>
      </c>
      <c r="X129" s="51">
        <f t="shared" si="101"/>
        <v>0</v>
      </c>
      <c r="Y129" s="51">
        <f t="shared" si="101"/>
        <v>784703</v>
      </c>
      <c r="Z129" s="51">
        <f t="shared" si="101"/>
        <v>0</v>
      </c>
      <c r="AA129" s="51">
        <f t="shared" si="101"/>
        <v>784703</v>
      </c>
      <c r="AB129" s="51">
        <f t="shared" si="101"/>
        <v>0</v>
      </c>
      <c r="AC129" s="51">
        <f t="shared" si="101"/>
        <v>0</v>
      </c>
      <c r="AD129" s="51">
        <f t="shared" si="101"/>
        <v>0</v>
      </c>
      <c r="AE129" s="51">
        <f t="shared" si="101"/>
        <v>0</v>
      </c>
    </row>
    <row r="130" spans="1:31" s="84" customFormat="1" ht="15" customHeight="1">
      <c r="A130" s="75"/>
      <c r="B130" s="68"/>
      <c r="C130" s="77"/>
      <c r="D130" s="77"/>
      <c r="E130" s="77"/>
      <c r="F130" s="77"/>
      <c r="G130" s="74" t="s">
        <v>148</v>
      </c>
      <c r="H130" s="72">
        <f t="shared" si="98"/>
        <v>0</v>
      </c>
      <c r="I130" s="72">
        <f t="shared" si="98"/>
        <v>3000000</v>
      </c>
      <c r="J130" s="72">
        <f t="shared" si="98"/>
        <v>0</v>
      </c>
      <c r="K130" s="72">
        <f t="shared" si="98"/>
        <v>3000000</v>
      </c>
      <c r="L130" s="72">
        <f t="shared" si="98"/>
        <v>0</v>
      </c>
      <c r="M130" s="72">
        <f t="shared" si="98"/>
        <v>0</v>
      </c>
      <c r="N130" s="72">
        <f t="shared" si="98"/>
        <v>3000000</v>
      </c>
      <c r="O130" s="72">
        <f t="shared" si="98"/>
        <v>0</v>
      </c>
      <c r="P130" s="72">
        <f t="shared" si="98"/>
        <v>0</v>
      </c>
      <c r="Q130" s="72">
        <f t="shared" si="98"/>
        <v>3000000</v>
      </c>
      <c r="R130" s="72">
        <f t="shared" si="98"/>
        <v>0</v>
      </c>
      <c r="S130" s="72">
        <f t="shared" si="98"/>
        <v>0</v>
      </c>
      <c r="T130" s="72">
        <f t="shared" si="98"/>
        <v>3000000</v>
      </c>
      <c r="U130" s="72">
        <f t="shared" si="98"/>
        <v>0</v>
      </c>
      <c r="V130" s="72">
        <f t="shared" si="98"/>
        <v>0</v>
      </c>
      <c r="W130" s="72">
        <f t="shared" si="98"/>
        <v>3000000</v>
      </c>
      <c r="X130" s="72">
        <f t="shared" si="99"/>
        <v>0</v>
      </c>
      <c r="Y130" s="72">
        <f t="shared" si="99"/>
        <v>440178</v>
      </c>
      <c r="Z130" s="72">
        <f t="shared" si="99"/>
        <v>0</v>
      </c>
      <c r="AA130" s="72">
        <f t="shared" si="99"/>
        <v>440178</v>
      </c>
      <c r="AB130" s="72">
        <f t="shared" si="99"/>
        <v>0</v>
      </c>
      <c r="AC130" s="72">
        <f t="shared" si="99"/>
        <v>0</v>
      </c>
      <c r="AD130" s="72">
        <f t="shared" si="99"/>
        <v>0</v>
      </c>
      <c r="AE130" s="72">
        <f t="shared" si="99"/>
        <v>0</v>
      </c>
    </row>
    <row r="131" spans="1:31" s="88" customFormat="1" ht="30" customHeight="1">
      <c r="A131" s="190"/>
      <c r="B131" s="20"/>
      <c r="C131" s="36"/>
      <c r="D131" s="36"/>
      <c r="E131" s="36"/>
      <c r="F131" s="36"/>
      <c r="G131" s="96" t="s">
        <v>138</v>
      </c>
      <c r="H131" s="142"/>
      <c r="I131" s="142">
        <v>3000000</v>
      </c>
      <c r="J131" s="142"/>
      <c r="K131" s="142">
        <f>H131+I131-J131</f>
        <v>3000000</v>
      </c>
      <c r="L131" s="142"/>
      <c r="M131" s="142"/>
      <c r="N131" s="142">
        <f t="shared" ref="N131:N191" si="102">K131+L131-M131</f>
        <v>3000000</v>
      </c>
      <c r="O131" s="142"/>
      <c r="P131" s="142"/>
      <c r="Q131" s="142">
        <f t="shared" ref="Q131:Q158" si="103">N131+O131-P131</f>
        <v>3000000</v>
      </c>
      <c r="R131" s="142"/>
      <c r="S131" s="142"/>
      <c r="T131" s="142">
        <f t="shared" ref="T131:T188" si="104">Q131+R131-S131</f>
        <v>3000000</v>
      </c>
      <c r="U131" s="142"/>
      <c r="V131" s="142"/>
      <c r="W131" s="142">
        <f t="shared" ref="W131:W188" si="105">+T131+U131-V131</f>
        <v>3000000</v>
      </c>
      <c r="X131" s="142"/>
      <c r="Y131" s="142">
        <v>440178</v>
      </c>
      <c r="Z131" s="142"/>
      <c r="AA131" s="142">
        <f>X131+Y131-Z131</f>
        <v>440178</v>
      </c>
      <c r="AB131" s="194"/>
      <c r="AC131" s="194"/>
      <c r="AD131" s="194"/>
      <c r="AE131" s="95"/>
    </row>
    <row r="132" spans="1:31" s="84" customFormat="1" ht="15" customHeight="1">
      <c r="A132" s="75"/>
      <c r="B132" s="68"/>
      <c r="C132" s="77"/>
      <c r="D132" s="77"/>
      <c r="E132" s="77"/>
      <c r="F132" s="77"/>
      <c r="G132" s="76" t="s">
        <v>35</v>
      </c>
      <c r="H132" s="72"/>
      <c r="I132" s="72">
        <f t="shared" ref="I132:W132" si="106">SUM(I133:I133)</f>
        <v>984505</v>
      </c>
      <c r="J132" s="72">
        <f t="shared" si="106"/>
        <v>0</v>
      </c>
      <c r="K132" s="72">
        <f t="shared" si="106"/>
        <v>984505</v>
      </c>
      <c r="L132" s="72">
        <f t="shared" si="106"/>
        <v>0</v>
      </c>
      <c r="M132" s="72">
        <f t="shared" si="106"/>
        <v>0</v>
      </c>
      <c r="N132" s="72">
        <f t="shared" si="106"/>
        <v>984505</v>
      </c>
      <c r="O132" s="72">
        <f t="shared" si="106"/>
        <v>0</v>
      </c>
      <c r="P132" s="72">
        <f t="shared" si="106"/>
        <v>0</v>
      </c>
      <c r="Q132" s="72">
        <f t="shared" si="106"/>
        <v>984505</v>
      </c>
      <c r="R132" s="72">
        <f t="shared" si="106"/>
        <v>0</v>
      </c>
      <c r="S132" s="72">
        <f t="shared" si="106"/>
        <v>0</v>
      </c>
      <c r="T132" s="72">
        <f t="shared" si="106"/>
        <v>984505</v>
      </c>
      <c r="U132" s="72">
        <f t="shared" si="106"/>
        <v>0</v>
      </c>
      <c r="V132" s="72">
        <f t="shared" si="106"/>
        <v>0</v>
      </c>
      <c r="W132" s="72">
        <f t="shared" si="106"/>
        <v>984505</v>
      </c>
      <c r="X132" s="72">
        <f t="shared" ref="X132:AE132" si="107">SUM(X133:X133)</f>
        <v>0</v>
      </c>
      <c r="Y132" s="72">
        <f t="shared" si="107"/>
        <v>344525</v>
      </c>
      <c r="Z132" s="72">
        <f t="shared" si="107"/>
        <v>0</v>
      </c>
      <c r="AA132" s="72">
        <f t="shared" si="107"/>
        <v>344525</v>
      </c>
      <c r="AB132" s="72">
        <f t="shared" si="107"/>
        <v>0</v>
      </c>
      <c r="AC132" s="72">
        <f t="shared" si="107"/>
        <v>0</v>
      </c>
      <c r="AD132" s="72">
        <f t="shared" si="107"/>
        <v>0</v>
      </c>
      <c r="AE132" s="72">
        <f t="shared" si="107"/>
        <v>0</v>
      </c>
    </row>
    <row r="133" spans="1:31" s="88" customFormat="1" ht="27" customHeight="1">
      <c r="A133" s="190"/>
      <c r="B133" s="20"/>
      <c r="C133" s="36"/>
      <c r="D133" s="36"/>
      <c r="E133" s="36"/>
      <c r="F133" s="36"/>
      <c r="G133" s="96" t="s">
        <v>176</v>
      </c>
      <c r="H133" s="142"/>
      <c r="I133" s="142">
        <v>984505</v>
      </c>
      <c r="J133" s="142"/>
      <c r="K133" s="142">
        <f t="shared" ref="K133" si="108">H133+I133-J133</f>
        <v>984505</v>
      </c>
      <c r="L133" s="142"/>
      <c r="M133" s="142"/>
      <c r="N133" s="142">
        <f t="shared" si="102"/>
        <v>984505</v>
      </c>
      <c r="O133" s="142"/>
      <c r="P133" s="142"/>
      <c r="Q133" s="142">
        <f t="shared" si="103"/>
        <v>984505</v>
      </c>
      <c r="R133" s="142"/>
      <c r="S133" s="142"/>
      <c r="T133" s="142">
        <f t="shared" si="104"/>
        <v>984505</v>
      </c>
      <c r="U133" s="142"/>
      <c r="V133" s="142"/>
      <c r="W133" s="142">
        <f t="shared" si="105"/>
        <v>984505</v>
      </c>
      <c r="X133" s="142"/>
      <c r="Y133" s="142">
        <v>344525</v>
      </c>
      <c r="Z133" s="142"/>
      <c r="AA133" s="142">
        <f>X133+Y133-Z133</f>
        <v>344525</v>
      </c>
      <c r="AB133" s="194"/>
      <c r="AC133" s="194"/>
      <c r="AD133" s="194"/>
      <c r="AE133" s="95"/>
    </row>
    <row r="134" spans="1:31" s="94" customFormat="1" ht="21" customHeight="1">
      <c r="A134" s="178"/>
      <c r="B134" s="17"/>
      <c r="C134" s="17"/>
      <c r="D134" s="24"/>
      <c r="E134" s="98" t="s">
        <v>22</v>
      </c>
      <c r="F134" s="44"/>
      <c r="G134" s="29" t="s">
        <v>23</v>
      </c>
      <c r="H134" s="51"/>
      <c r="I134" s="51"/>
      <c r="J134" s="51"/>
      <c r="K134" s="51"/>
      <c r="L134" s="51"/>
      <c r="M134" s="51"/>
      <c r="N134" s="51">
        <f>N137+N135</f>
        <v>0</v>
      </c>
      <c r="O134" s="51">
        <f t="shared" ref="O134:W134" si="109">O137+O135</f>
        <v>376798</v>
      </c>
      <c r="P134" s="51">
        <f t="shared" si="109"/>
        <v>0</v>
      </c>
      <c r="Q134" s="51">
        <f t="shared" si="109"/>
        <v>376798</v>
      </c>
      <c r="R134" s="51">
        <f t="shared" si="109"/>
        <v>0</v>
      </c>
      <c r="S134" s="51">
        <f t="shared" si="109"/>
        <v>0</v>
      </c>
      <c r="T134" s="51">
        <f t="shared" si="109"/>
        <v>376798</v>
      </c>
      <c r="U134" s="51">
        <f t="shared" si="109"/>
        <v>0</v>
      </c>
      <c r="V134" s="51">
        <f t="shared" si="109"/>
        <v>0</v>
      </c>
      <c r="W134" s="51">
        <f t="shared" si="109"/>
        <v>376798</v>
      </c>
      <c r="X134" s="51"/>
      <c r="Y134" s="51"/>
      <c r="Z134" s="51"/>
      <c r="AA134" s="51"/>
      <c r="AB134" s="51"/>
      <c r="AC134" s="51"/>
      <c r="AD134" s="51"/>
      <c r="AE134" s="51"/>
    </row>
    <row r="135" spans="1:31" s="84" customFormat="1" ht="15" customHeight="1">
      <c r="A135" s="75"/>
      <c r="B135" s="68"/>
      <c r="C135" s="77"/>
      <c r="D135" s="77"/>
      <c r="E135" s="77"/>
      <c r="F135" s="77"/>
      <c r="G135" s="76" t="s">
        <v>35</v>
      </c>
      <c r="H135" s="72"/>
      <c r="I135" s="72"/>
      <c r="J135" s="72"/>
      <c r="K135" s="72"/>
      <c r="L135" s="72"/>
      <c r="M135" s="72"/>
      <c r="N135" s="72">
        <f>N136</f>
        <v>0</v>
      </c>
      <c r="O135" s="72">
        <f t="shared" ref="O135:W135" si="110">O136</f>
        <v>276226</v>
      </c>
      <c r="P135" s="72">
        <f t="shared" si="110"/>
        <v>0</v>
      </c>
      <c r="Q135" s="72">
        <f t="shared" si="110"/>
        <v>276226</v>
      </c>
      <c r="R135" s="72">
        <f t="shared" si="110"/>
        <v>0</v>
      </c>
      <c r="S135" s="72">
        <f t="shared" si="110"/>
        <v>0</v>
      </c>
      <c r="T135" s="72">
        <f t="shared" si="110"/>
        <v>276226</v>
      </c>
      <c r="U135" s="72">
        <f t="shared" si="110"/>
        <v>0</v>
      </c>
      <c r="V135" s="72">
        <f t="shared" si="110"/>
        <v>0</v>
      </c>
      <c r="W135" s="72">
        <f t="shared" si="110"/>
        <v>276226</v>
      </c>
      <c r="X135" s="72"/>
      <c r="Y135" s="72"/>
      <c r="Z135" s="72"/>
      <c r="AA135" s="72"/>
      <c r="AB135" s="72"/>
      <c r="AC135" s="72"/>
      <c r="AD135" s="72"/>
      <c r="AE135" s="72"/>
    </row>
    <row r="136" spans="1:31" s="88" customFormat="1" ht="27" customHeight="1">
      <c r="A136" s="190"/>
      <c r="B136" s="20"/>
      <c r="C136" s="36"/>
      <c r="D136" s="36"/>
      <c r="E136" s="36"/>
      <c r="F136" s="36"/>
      <c r="G136" s="96" t="s">
        <v>176</v>
      </c>
      <c r="H136" s="142"/>
      <c r="I136" s="142"/>
      <c r="J136" s="142"/>
      <c r="K136" s="142"/>
      <c r="L136" s="142"/>
      <c r="M136" s="142"/>
      <c r="N136" s="142"/>
      <c r="O136" s="142">
        <v>276226</v>
      </c>
      <c r="P136" s="142"/>
      <c r="Q136" s="142">
        <f t="shared" si="103"/>
        <v>276226</v>
      </c>
      <c r="R136" s="142"/>
      <c r="S136" s="142"/>
      <c r="T136" s="142">
        <f t="shared" si="104"/>
        <v>276226</v>
      </c>
      <c r="U136" s="142"/>
      <c r="V136" s="142"/>
      <c r="W136" s="142">
        <f t="shared" si="105"/>
        <v>276226</v>
      </c>
      <c r="X136" s="142"/>
      <c r="Y136" s="142"/>
      <c r="Z136" s="142"/>
      <c r="AA136" s="142"/>
      <c r="AB136" s="9"/>
      <c r="AC136" s="9"/>
      <c r="AD136" s="9"/>
      <c r="AE136" s="95"/>
    </row>
    <row r="137" spans="1:31" s="125" customFormat="1" ht="21" customHeight="1">
      <c r="A137" s="182"/>
      <c r="B137" s="122"/>
      <c r="C137" s="122"/>
      <c r="D137" s="122"/>
      <c r="E137" s="123"/>
      <c r="F137" s="123"/>
      <c r="G137" s="124" t="s">
        <v>12</v>
      </c>
      <c r="H137" s="126"/>
      <c r="I137" s="126"/>
      <c r="J137" s="126"/>
      <c r="K137" s="126"/>
      <c r="L137" s="126"/>
      <c r="M137" s="126"/>
      <c r="N137" s="126">
        <f>N138+N140</f>
        <v>0</v>
      </c>
      <c r="O137" s="126">
        <f t="shared" ref="O137:W137" si="111">O138+O140</f>
        <v>100572</v>
      </c>
      <c r="P137" s="126">
        <f t="shared" si="111"/>
        <v>0</v>
      </c>
      <c r="Q137" s="126">
        <f t="shared" si="111"/>
        <v>100572</v>
      </c>
      <c r="R137" s="126">
        <f t="shared" si="111"/>
        <v>0</v>
      </c>
      <c r="S137" s="126">
        <f t="shared" si="111"/>
        <v>0</v>
      </c>
      <c r="T137" s="126">
        <f t="shared" si="111"/>
        <v>100572</v>
      </c>
      <c r="U137" s="126">
        <f t="shared" si="111"/>
        <v>0</v>
      </c>
      <c r="V137" s="126">
        <f t="shared" si="111"/>
        <v>0</v>
      </c>
      <c r="W137" s="126">
        <f t="shared" si="111"/>
        <v>100572</v>
      </c>
      <c r="X137" s="126"/>
      <c r="Y137" s="126"/>
      <c r="Z137" s="126"/>
      <c r="AA137" s="126"/>
      <c r="AB137" s="126"/>
      <c r="AC137" s="126"/>
      <c r="AD137" s="126"/>
      <c r="AE137" s="126"/>
    </row>
    <row r="138" spans="1:31" s="84" customFormat="1" ht="15" customHeight="1">
      <c r="A138" s="75"/>
      <c r="B138" s="68"/>
      <c r="C138" s="77"/>
      <c r="D138" s="77"/>
      <c r="E138" s="77"/>
      <c r="F138" s="77"/>
      <c r="G138" s="76" t="s">
        <v>15</v>
      </c>
      <c r="H138" s="72"/>
      <c r="I138" s="72"/>
      <c r="J138" s="72"/>
      <c r="K138" s="72"/>
      <c r="L138" s="72"/>
      <c r="M138" s="72"/>
      <c r="N138" s="72">
        <f>N139</f>
        <v>0</v>
      </c>
      <c r="O138" s="72">
        <f t="shared" ref="O138:W138" si="112">O139</f>
        <v>50572</v>
      </c>
      <c r="P138" s="72">
        <f t="shared" si="112"/>
        <v>0</v>
      </c>
      <c r="Q138" s="72">
        <f t="shared" si="112"/>
        <v>50572</v>
      </c>
      <c r="R138" s="72">
        <f t="shared" si="112"/>
        <v>0</v>
      </c>
      <c r="S138" s="72">
        <f t="shared" si="112"/>
        <v>0</v>
      </c>
      <c r="T138" s="72">
        <f t="shared" si="112"/>
        <v>50572</v>
      </c>
      <c r="U138" s="72">
        <f t="shared" si="112"/>
        <v>0</v>
      </c>
      <c r="V138" s="72">
        <f t="shared" si="112"/>
        <v>0</v>
      </c>
      <c r="W138" s="72">
        <f t="shared" si="112"/>
        <v>50572</v>
      </c>
      <c r="X138" s="72"/>
      <c r="Y138" s="72"/>
      <c r="Z138" s="72"/>
      <c r="AA138" s="72"/>
      <c r="AB138" s="72"/>
      <c r="AC138" s="72"/>
      <c r="AD138" s="72"/>
      <c r="AE138" s="72"/>
    </row>
    <row r="139" spans="1:31" s="88" customFormat="1" ht="30" customHeight="1">
      <c r="A139" s="190"/>
      <c r="B139" s="20"/>
      <c r="C139" s="36"/>
      <c r="D139" s="36"/>
      <c r="E139" s="36"/>
      <c r="F139" s="36"/>
      <c r="G139" s="96" t="s">
        <v>366</v>
      </c>
      <c r="H139" s="142"/>
      <c r="I139" s="142"/>
      <c r="J139" s="142"/>
      <c r="K139" s="142"/>
      <c r="L139" s="142"/>
      <c r="M139" s="142"/>
      <c r="N139" s="142"/>
      <c r="O139" s="142">
        <v>50572</v>
      </c>
      <c r="P139" s="142"/>
      <c r="Q139" s="142">
        <f t="shared" si="103"/>
        <v>50572</v>
      </c>
      <c r="R139" s="142"/>
      <c r="S139" s="142"/>
      <c r="T139" s="142">
        <f t="shared" si="104"/>
        <v>50572</v>
      </c>
      <c r="U139" s="142"/>
      <c r="V139" s="142"/>
      <c r="W139" s="142">
        <f t="shared" si="105"/>
        <v>50572</v>
      </c>
      <c r="X139" s="142"/>
      <c r="Y139" s="142"/>
      <c r="Z139" s="142"/>
      <c r="AA139" s="142"/>
      <c r="AB139" s="9"/>
      <c r="AC139" s="9"/>
      <c r="AD139" s="9"/>
      <c r="AE139" s="95"/>
    </row>
    <row r="140" spans="1:31" s="84" customFormat="1" ht="15" customHeight="1">
      <c r="A140" s="75"/>
      <c r="B140" s="68"/>
      <c r="C140" s="77"/>
      <c r="D140" s="77"/>
      <c r="E140" s="77"/>
      <c r="F140" s="77"/>
      <c r="G140" s="76" t="s">
        <v>369</v>
      </c>
      <c r="H140" s="72"/>
      <c r="I140" s="72"/>
      <c r="J140" s="72"/>
      <c r="K140" s="72"/>
      <c r="L140" s="72"/>
      <c r="M140" s="72"/>
      <c r="N140" s="72">
        <f>N141</f>
        <v>0</v>
      </c>
      <c r="O140" s="72">
        <f t="shared" ref="O140:W140" si="113">O141</f>
        <v>50000</v>
      </c>
      <c r="P140" s="72">
        <f t="shared" si="113"/>
        <v>0</v>
      </c>
      <c r="Q140" s="72">
        <f t="shared" si="113"/>
        <v>50000</v>
      </c>
      <c r="R140" s="72">
        <f t="shared" si="113"/>
        <v>0</v>
      </c>
      <c r="S140" s="72">
        <f t="shared" si="113"/>
        <v>0</v>
      </c>
      <c r="T140" s="72">
        <f t="shared" si="113"/>
        <v>50000</v>
      </c>
      <c r="U140" s="72">
        <f t="shared" si="113"/>
        <v>0</v>
      </c>
      <c r="V140" s="72">
        <f t="shared" si="113"/>
        <v>0</v>
      </c>
      <c r="W140" s="72">
        <f t="shared" si="113"/>
        <v>50000</v>
      </c>
      <c r="X140" s="72"/>
      <c r="Y140" s="72"/>
      <c r="Z140" s="72"/>
      <c r="AA140" s="72"/>
      <c r="AB140" s="72"/>
      <c r="AC140" s="72"/>
      <c r="AD140" s="72"/>
      <c r="AE140" s="72"/>
    </row>
    <row r="141" spans="1:31" s="88" customFormat="1" ht="30" customHeight="1">
      <c r="A141" s="190"/>
      <c r="B141" s="20"/>
      <c r="C141" s="36"/>
      <c r="D141" s="36"/>
      <c r="E141" s="36"/>
      <c r="F141" s="36"/>
      <c r="G141" s="96" t="s">
        <v>371</v>
      </c>
      <c r="H141" s="142"/>
      <c r="I141" s="142"/>
      <c r="J141" s="142"/>
      <c r="K141" s="142"/>
      <c r="L141" s="142"/>
      <c r="M141" s="142"/>
      <c r="N141" s="142"/>
      <c r="O141" s="142">
        <v>50000</v>
      </c>
      <c r="P141" s="142"/>
      <c r="Q141" s="142">
        <f t="shared" si="103"/>
        <v>50000</v>
      </c>
      <c r="R141" s="142"/>
      <c r="S141" s="142"/>
      <c r="T141" s="142">
        <f t="shared" si="104"/>
        <v>50000</v>
      </c>
      <c r="U141" s="142"/>
      <c r="V141" s="142"/>
      <c r="W141" s="142">
        <f t="shared" si="105"/>
        <v>50000</v>
      </c>
      <c r="X141" s="142"/>
      <c r="Y141" s="142"/>
      <c r="Z141" s="142"/>
      <c r="AA141" s="142"/>
      <c r="AB141" s="9"/>
      <c r="AC141" s="9"/>
      <c r="AD141" s="9"/>
      <c r="AE141" s="95"/>
    </row>
    <row r="142" spans="1:31" s="131" customFormat="1" ht="25.5" customHeight="1">
      <c r="A142" s="127" t="s">
        <v>51</v>
      </c>
      <c r="B142" s="127"/>
      <c r="C142" s="163"/>
      <c r="D142" s="127"/>
      <c r="E142" s="128"/>
      <c r="F142" s="128"/>
      <c r="G142" s="129" t="s">
        <v>52</v>
      </c>
      <c r="H142" s="130"/>
      <c r="I142" s="130">
        <f t="shared" ref="I142:X143" si="114">+I143</f>
        <v>17207166</v>
      </c>
      <c r="J142" s="130">
        <f t="shared" si="114"/>
        <v>0</v>
      </c>
      <c r="K142" s="130">
        <f t="shared" si="114"/>
        <v>17207166</v>
      </c>
      <c r="L142" s="130">
        <f t="shared" si="114"/>
        <v>978245</v>
      </c>
      <c r="M142" s="130">
        <f t="shared" si="114"/>
        <v>0</v>
      </c>
      <c r="N142" s="130">
        <f t="shared" si="114"/>
        <v>18185411</v>
      </c>
      <c r="O142" s="130">
        <f t="shared" si="114"/>
        <v>687720</v>
      </c>
      <c r="P142" s="130">
        <f t="shared" si="114"/>
        <v>0</v>
      </c>
      <c r="Q142" s="130">
        <f t="shared" si="114"/>
        <v>18873131</v>
      </c>
      <c r="R142" s="130">
        <f t="shared" si="114"/>
        <v>0</v>
      </c>
      <c r="S142" s="130">
        <f t="shared" si="114"/>
        <v>0</v>
      </c>
      <c r="T142" s="130">
        <f t="shared" si="114"/>
        <v>18873131</v>
      </c>
      <c r="U142" s="130">
        <f t="shared" si="114"/>
        <v>0</v>
      </c>
      <c r="V142" s="130">
        <f t="shared" si="114"/>
        <v>0</v>
      </c>
      <c r="W142" s="130">
        <f t="shared" si="114"/>
        <v>18873131</v>
      </c>
      <c r="X142" s="130">
        <f t="shared" si="114"/>
        <v>0</v>
      </c>
      <c r="Y142" s="130">
        <f t="shared" ref="X142:AE143" si="115">+Y143</f>
        <v>24457997</v>
      </c>
      <c r="Z142" s="130">
        <f t="shared" si="115"/>
        <v>0</v>
      </c>
      <c r="AA142" s="130">
        <f t="shared" si="115"/>
        <v>24457997</v>
      </c>
      <c r="AB142" s="130">
        <f t="shared" si="115"/>
        <v>0</v>
      </c>
      <c r="AC142" s="130">
        <f t="shared" si="115"/>
        <v>15000000</v>
      </c>
      <c r="AD142" s="130">
        <f t="shared" si="115"/>
        <v>0</v>
      </c>
      <c r="AE142" s="130">
        <f t="shared" si="115"/>
        <v>15000000</v>
      </c>
    </row>
    <row r="143" spans="1:31" s="115" customFormat="1" ht="21" customHeight="1">
      <c r="A143" s="5"/>
      <c r="B143" s="5" t="s">
        <v>14</v>
      </c>
      <c r="C143" s="25"/>
      <c r="D143" s="25"/>
      <c r="E143" s="25"/>
      <c r="F143" s="25"/>
      <c r="G143" s="16" t="s">
        <v>53</v>
      </c>
      <c r="H143" s="95"/>
      <c r="I143" s="95">
        <f t="shared" si="114"/>
        <v>17207166</v>
      </c>
      <c r="J143" s="95">
        <f t="shared" si="114"/>
        <v>0</v>
      </c>
      <c r="K143" s="95">
        <f t="shared" si="114"/>
        <v>17207166</v>
      </c>
      <c r="L143" s="95">
        <f t="shared" si="114"/>
        <v>978245</v>
      </c>
      <c r="M143" s="95">
        <f t="shared" si="114"/>
        <v>0</v>
      </c>
      <c r="N143" s="95">
        <f t="shared" si="114"/>
        <v>18185411</v>
      </c>
      <c r="O143" s="95">
        <f t="shared" si="114"/>
        <v>687720</v>
      </c>
      <c r="P143" s="95">
        <f t="shared" si="114"/>
        <v>0</v>
      </c>
      <c r="Q143" s="95">
        <f t="shared" si="114"/>
        <v>18873131</v>
      </c>
      <c r="R143" s="95">
        <f t="shared" si="114"/>
        <v>0</v>
      </c>
      <c r="S143" s="95">
        <f t="shared" si="114"/>
        <v>0</v>
      </c>
      <c r="T143" s="95">
        <f t="shared" si="114"/>
        <v>18873131</v>
      </c>
      <c r="U143" s="95">
        <f t="shared" si="114"/>
        <v>0</v>
      </c>
      <c r="V143" s="95">
        <f t="shared" si="114"/>
        <v>0</v>
      </c>
      <c r="W143" s="95">
        <f t="shared" si="114"/>
        <v>18873131</v>
      </c>
      <c r="X143" s="95">
        <f t="shared" si="115"/>
        <v>0</v>
      </c>
      <c r="Y143" s="95">
        <f t="shared" si="115"/>
        <v>24457997</v>
      </c>
      <c r="Z143" s="95">
        <f t="shared" si="115"/>
        <v>0</v>
      </c>
      <c r="AA143" s="95">
        <f t="shared" si="115"/>
        <v>24457997</v>
      </c>
      <c r="AB143" s="95">
        <f t="shared" si="115"/>
        <v>0</v>
      </c>
      <c r="AC143" s="95">
        <f t="shared" si="115"/>
        <v>15000000</v>
      </c>
      <c r="AD143" s="95">
        <f t="shared" si="115"/>
        <v>0</v>
      </c>
      <c r="AE143" s="95">
        <f t="shared" si="115"/>
        <v>15000000</v>
      </c>
    </row>
    <row r="144" spans="1:31" s="115" customFormat="1" ht="21" customHeight="1">
      <c r="A144" s="5"/>
      <c r="B144" s="5"/>
      <c r="C144" s="161" t="s">
        <v>10</v>
      </c>
      <c r="D144" s="5"/>
      <c r="E144" s="25"/>
      <c r="F144" s="25"/>
      <c r="G144" s="16" t="s">
        <v>11</v>
      </c>
      <c r="H144" s="95">
        <f>H145</f>
        <v>0</v>
      </c>
      <c r="I144" s="95">
        <f t="shared" ref="I144:X145" si="116">I145</f>
        <v>17207166</v>
      </c>
      <c r="J144" s="95">
        <f t="shared" si="116"/>
        <v>0</v>
      </c>
      <c r="K144" s="95">
        <f t="shared" si="116"/>
        <v>17207166</v>
      </c>
      <c r="L144" s="95">
        <f t="shared" si="116"/>
        <v>978245</v>
      </c>
      <c r="M144" s="95">
        <f t="shared" si="116"/>
        <v>0</v>
      </c>
      <c r="N144" s="95">
        <f t="shared" si="116"/>
        <v>18185411</v>
      </c>
      <c r="O144" s="95">
        <f t="shared" si="116"/>
        <v>687720</v>
      </c>
      <c r="P144" s="95">
        <f t="shared" si="116"/>
        <v>0</v>
      </c>
      <c r="Q144" s="95">
        <f t="shared" si="116"/>
        <v>18873131</v>
      </c>
      <c r="R144" s="95">
        <f t="shared" si="116"/>
        <v>0</v>
      </c>
      <c r="S144" s="95">
        <f t="shared" si="116"/>
        <v>0</v>
      </c>
      <c r="T144" s="95">
        <f t="shared" si="116"/>
        <v>18873131</v>
      </c>
      <c r="U144" s="95">
        <f t="shared" si="116"/>
        <v>0</v>
      </c>
      <c r="V144" s="95">
        <f t="shared" si="116"/>
        <v>0</v>
      </c>
      <c r="W144" s="95">
        <f t="shared" si="116"/>
        <v>18873131</v>
      </c>
      <c r="X144" s="95">
        <f t="shared" si="116"/>
        <v>0</v>
      </c>
      <c r="Y144" s="95">
        <f t="shared" ref="X144:AE145" si="117">Y145</f>
        <v>24457997</v>
      </c>
      <c r="Z144" s="95">
        <f t="shared" si="117"/>
        <v>0</v>
      </c>
      <c r="AA144" s="95">
        <f t="shared" si="117"/>
        <v>24457997</v>
      </c>
      <c r="AB144" s="95">
        <f t="shared" si="117"/>
        <v>0</v>
      </c>
      <c r="AC144" s="95">
        <f t="shared" si="117"/>
        <v>15000000</v>
      </c>
      <c r="AD144" s="95">
        <f t="shared" si="117"/>
        <v>0</v>
      </c>
      <c r="AE144" s="95">
        <f t="shared" si="117"/>
        <v>15000000</v>
      </c>
    </row>
    <row r="145" spans="1:31" s="137" customFormat="1" ht="23.25" customHeight="1">
      <c r="A145" s="12"/>
      <c r="B145" s="133"/>
      <c r="C145" s="13"/>
      <c r="D145" s="32" t="s">
        <v>50</v>
      </c>
      <c r="E145" s="13"/>
      <c r="F145" s="13"/>
      <c r="G145" s="37" t="s">
        <v>96</v>
      </c>
      <c r="H145" s="136">
        <f>H146</f>
        <v>0</v>
      </c>
      <c r="I145" s="136">
        <f t="shared" si="116"/>
        <v>17207166</v>
      </c>
      <c r="J145" s="136">
        <f t="shared" si="116"/>
        <v>0</v>
      </c>
      <c r="K145" s="136">
        <f t="shared" si="116"/>
        <v>17207166</v>
      </c>
      <c r="L145" s="136">
        <f t="shared" si="116"/>
        <v>978245</v>
      </c>
      <c r="M145" s="136">
        <f t="shared" si="116"/>
        <v>0</v>
      </c>
      <c r="N145" s="136">
        <f t="shared" si="116"/>
        <v>18185411</v>
      </c>
      <c r="O145" s="136">
        <f t="shared" si="116"/>
        <v>687720</v>
      </c>
      <c r="P145" s="136">
        <f t="shared" si="116"/>
        <v>0</v>
      </c>
      <c r="Q145" s="136">
        <f t="shared" si="116"/>
        <v>18873131</v>
      </c>
      <c r="R145" s="136">
        <f t="shared" si="116"/>
        <v>0</v>
      </c>
      <c r="S145" s="136">
        <f t="shared" si="116"/>
        <v>0</v>
      </c>
      <c r="T145" s="136">
        <f t="shared" si="116"/>
        <v>18873131</v>
      </c>
      <c r="U145" s="136">
        <f t="shared" si="116"/>
        <v>0</v>
      </c>
      <c r="V145" s="136">
        <f t="shared" si="116"/>
        <v>0</v>
      </c>
      <c r="W145" s="136">
        <f t="shared" si="116"/>
        <v>18873131</v>
      </c>
      <c r="X145" s="136">
        <f t="shared" si="117"/>
        <v>0</v>
      </c>
      <c r="Y145" s="136">
        <f t="shared" si="117"/>
        <v>24457997</v>
      </c>
      <c r="Z145" s="136">
        <f t="shared" si="117"/>
        <v>0</v>
      </c>
      <c r="AA145" s="136">
        <f t="shared" si="117"/>
        <v>24457997</v>
      </c>
      <c r="AB145" s="136">
        <f t="shared" si="117"/>
        <v>0</v>
      </c>
      <c r="AC145" s="136">
        <f t="shared" si="117"/>
        <v>15000000</v>
      </c>
      <c r="AD145" s="136">
        <f t="shared" si="117"/>
        <v>0</v>
      </c>
      <c r="AE145" s="136">
        <f t="shared" si="117"/>
        <v>15000000</v>
      </c>
    </row>
    <row r="146" spans="1:31" s="4" customFormat="1" ht="21" customHeight="1">
      <c r="A146" s="189"/>
      <c r="B146" s="14"/>
      <c r="C146" s="14"/>
      <c r="D146" s="15"/>
      <c r="E146" s="98" t="s">
        <v>22</v>
      </c>
      <c r="F146" s="44"/>
      <c r="G146" s="29" t="s">
        <v>23</v>
      </c>
      <c r="H146" s="50">
        <f>+H153++H189+H192+H214+H150</f>
        <v>0</v>
      </c>
      <c r="I146" s="50">
        <f>+I153++I189+I192+I214+I150</f>
        <v>17207166</v>
      </c>
      <c r="J146" s="50">
        <f>+J153++J189+J192+J214+J150</f>
        <v>0</v>
      </c>
      <c r="K146" s="50">
        <f>+K153++K189+K192+K214+K150+K147</f>
        <v>17207166</v>
      </c>
      <c r="L146" s="50">
        <f t="shared" ref="L146:M146" si="118">+L153++L189+L192+L214+L150+L147</f>
        <v>978245</v>
      </c>
      <c r="M146" s="50">
        <f t="shared" si="118"/>
        <v>0</v>
      </c>
      <c r="N146" s="50">
        <f>+N153++N189+N192+N214+N150+N147+N234</f>
        <v>18185411</v>
      </c>
      <c r="O146" s="50">
        <f t="shared" ref="O146:W146" si="119">+O153++O189+O192+O214+O150+O147+O234</f>
        <v>687720</v>
      </c>
      <c r="P146" s="50">
        <f t="shared" si="119"/>
        <v>0</v>
      </c>
      <c r="Q146" s="50">
        <f t="shared" si="119"/>
        <v>18873131</v>
      </c>
      <c r="R146" s="50">
        <f t="shared" si="119"/>
        <v>0</v>
      </c>
      <c r="S146" s="50">
        <f t="shared" si="119"/>
        <v>0</v>
      </c>
      <c r="T146" s="50">
        <f t="shared" si="119"/>
        <v>18873131</v>
      </c>
      <c r="U146" s="50">
        <f t="shared" si="119"/>
        <v>0</v>
      </c>
      <c r="V146" s="50">
        <f t="shared" si="119"/>
        <v>0</v>
      </c>
      <c r="W146" s="50">
        <f t="shared" si="119"/>
        <v>18873131</v>
      </c>
      <c r="X146" s="50">
        <f t="shared" ref="X146:AE146" si="120">+X153++X189+X192+X214+X150+X237</f>
        <v>0</v>
      </c>
      <c r="Y146" s="50">
        <f t="shared" si="120"/>
        <v>24457997</v>
      </c>
      <c r="Z146" s="50">
        <f t="shared" si="120"/>
        <v>0</v>
      </c>
      <c r="AA146" s="50">
        <f t="shared" si="120"/>
        <v>24457997</v>
      </c>
      <c r="AB146" s="50">
        <f t="shared" si="120"/>
        <v>0</v>
      </c>
      <c r="AC146" s="50">
        <f t="shared" si="120"/>
        <v>15000000</v>
      </c>
      <c r="AD146" s="50">
        <f t="shared" si="120"/>
        <v>0</v>
      </c>
      <c r="AE146" s="50">
        <f t="shared" si="120"/>
        <v>15000000</v>
      </c>
    </row>
    <row r="147" spans="1:31" s="94" customFormat="1" ht="18.75" customHeight="1">
      <c r="A147" s="185"/>
      <c r="B147" s="41"/>
      <c r="C147" s="43"/>
      <c r="D147" s="41"/>
      <c r="E147" s="43"/>
      <c r="F147" s="43"/>
      <c r="G147" s="63" t="s">
        <v>349</v>
      </c>
      <c r="H147" s="57"/>
      <c r="I147" s="57"/>
      <c r="J147" s="57"/>
      <c r="K147" s="57">
        <f>K148</f>
        <v>0</v>
      </c>
      <c r="L147" s="57">
        <f t="shared" ref="L147:W148" si="121">L148</f>
        <v>400000</v>
      </c>
      <c r="M147" s="57">
        <f t="shared" si="121"/>
        <v>0</v>
      </c>
      <c r="N147" s="57">
        <f t="shared" si="121"/>
        <v>400000</v>
      </c>
      <c r="O147" s="57">
        <f t="shared" si="121"/>
        <v>0</v>
      </c>
      <c r="P147" s="57">
        <f t="shared" si="121"/>
        <v>0</v>
      </c>
      <c r="Q147" s="57">
        <f t="shared" si="121"/>
        <v>400000</v>
      </c>
      <c r="R147" s="57">
        <f t="shared" si="121"/>
        <v>0</v>
      </c>
      <c r="S147" s="57">
        <f t="shared" si="121"/>
        <v>0</v>
      </c>
      <c r="T147" s="57">
        <f t="shared" si="121"/>
        <v>400000</v>
      </c>
      <c r="U147" s="57">
        <f t="shared" si="121"/>
        <v>0</v>
      </c>
      <c r="V147" s="57">
        <f t="shared" si="121"/>
        <v>0</v>
      </c>
      <c r="W147" s="57">
        <f t="shared" si="121"/>
        <v>400000</v>
      </c>
      <c r="X147" s="57"/>
      <c r="Y147" s="57"/>
      <c r="Z147" s="57"/>
      <c r="AA147" s="57"/>
      <c r="AB147" s="57"/>
      <c r="AC147" s="57"/>
      <c r="AD147" s="57"/>
      <c r="AE147" s="57"/>
    </row>
    <row r="148" spans="1:31" s="84" customFormat="1" ht="15" customHeight="1">
      <c r="A148" s="75"/>
      <c r="B148" s="68"/>
      <c r="C148" s="77"/>
      <c r="D148" s="77"/>
      <c r="E148" s="77"/>
      <c r="F148" s="77"/>
      <c r="G148" s="76" t="s">
        <v>31</v>
      </c>
      <c r="H148" s="72"/>
      <c r="I148" s="72"/>
      <c r="J148" s="72"/>
      <c r="K148" s="72">
        <f>K149</f>
        <v>0</v>
      </c>
      <c r="L148" s="72">
        <f t="shared" si="121"/>
        <v>400000</v>
      </c>
      <c r="M148" s="72">
        <f t="shared" si="121"/>
        <v>0</v>
      </c>
      <c r="N148" s="72">
        <f t="shared" si="121"/>
        <v>400000</v>
      </c>
      <c r="O148" s="72">
        <f t="shared" si="121"/>
        <v>0</v>
      </c>
      <c r="P148" s="72">
        <f t="shared" si="121"/>
        <v>0</v>
      </c>
      <c r="Q148" s="72">
        <f t="shared" si="121"/>
        <v>400000</v>
      </c>
      <c r="R148" s="72">
        <f t="shared" si="121"/>
        <v>0</v>
      </c>
      <c r="S148" s="72">
        <f t="shared" si="121"/>
        <v>0</v>
      </c>
      <c r="T148" s="72">
        <f t="shared" si="121"/>
        <v>400000</v>
      </c>
      <c r="U148" s="72">
        <f t="shared" si="121"/>
        <v>0</v>
      </c>
      <c r="V148" s="72">
        <f t="shared" si="121"/>
        <v>0</v>
      </c>
      <c r="W148" s="72">
        <f t="shared" si="121"/>
        <v>400000</v>
      </c>
      <c r="X148" s="72"/>
      <c r="Y148" s="72"/>
      <c r="Z148" s="72"/>
      <c r="AA148" s="72"/>
      <c r="AB148" s="72"/>
      <c r="AC148" s="72"/>
      <c r="AD148" s="72"/>
      <c r="AE148" s="72"/>
    </row>
    <row r="149" spans="1:31" s="80" customFormat="1" ht="38.25">
      <c r="A149" s="10"/>
      <c r="B149" s="7"/>
      <c r="C149" s="19"/>
      <c r="D149" s="19"/>
      <c r="E149" s="19"/>
      <c r="F149" s="19"/>
      <c r="G149" s="143" t="s">
        <v>350</v>
      </c>
      <c r="H149" s="149"/>
      <c r="I149" s="149"/>
      <c r="J149" s="149"/>
      <c r="K149" s="142"/>
      <c r="L149" s="142">
        <v>400000</v>
      </c>
      <c r="M149" s="142"/>
      <c r="N149" s="142">
        <f t="shared" si="102"/>
        <v>400000</v>
      </c>
      <c r="O149" s="142"/>
      <c r="P149" s="142"/>
      <c r="Q149" s="142">
        <f t="shared" si="103"/>
        <v>400000</v>
      </c>
      <c r="R149" s="142"/>
      <c r="S149" s="142"/>
      <c r="T149" s="142">
        <f t="shared" si="104"/>
        <v>400000</v>
      </c>
      <c r="U149" s="142"/>
      <c r="V149" s="142"/>
      <c r="W149" s="142">
        <f t="shared" si="105"/>
        <v>400000</v>
      </c>
      <c r="X149" s="142"/>
      <c r="Y149" s="142"/>
      <c r="Z149" s="142"/>
      <c r="AA149" s="142"/>
      <c r="AB149" s="149"/>
      <c r="AC149" s="149"/>
      <c r="AD149" s="149"/>
      <c r="AE149" s="142"/>
    </row>
    <row r="150" spans="1:31" s="94" customFormat="1" ht="18.75" customHeight="1">
      <c r="A150" s="185"/>
      <c r="B150" s="41"/>
      <c r="C150" s="43"/>
      <c r="D150" s="41"/>
      <c r="E150" s="43"/>
      <c r="F150" s="43"/>
      <c r="G150" s="63" t="s">
        <v>206</v>
      </c>
      <c r="H150" s="57">
        <f>H151</f>
        <v>0</v>
      </c>
      <c r="I150" s="57">
        <f t="shared" ref="I150:X151" si="122">I151</f>
        <v>94607</v>
      </c>
      <c r="J150" s="57">
        <f t="shared" si="122"/>
        <v>0</v>
      </c>
      <c r="K150" s="57">
        <f t="shared" si="122"/>
        <v>94607</v>
      </c>
      <c r="L150" s="57">
        <f t="shared" si="122"/>
        <v>0</v>
      </c>
      <c r="M150" s="57">
        <f t="shared" si="122"/>
        <v>0</v>
      </c>
      <c r="N150" s="57">
        <f t="shared" si="122"/>
        <v>94607</v>
      </c>
      <c r="O150" s="57">
        <f t="shared" si="122"/>
        <v>0</v>
      </c>
      <c r="P150" s="57">
        <f t="shared" si="122"/>
        <v>0</v>
      </c>
      <c r="Q150" s="57">
        <f t="shared" si="122"/>
        <v>94607</v>
      </c>
      <c r="R150" s="57">
        <f t="shared" si="122"/>
        <v>0</v>
      </c>
      <c r="S150" s="57">
        <f t="shared" si="122"/>
        <v>0</v>
      </c>
      <c r="T150" s="57">
        <f t="shared" si="122"/>
        <v>94607</v>
      </c>
      <c r="U150" s="57">
        <f t="shared" si="122"/>
        <v>0</v>
      </c>
      <c r="V150" s="57">
        <f t="shared" si="122"/>
        <v>0</v>
      </c>
      <c r="W150" s="57">
        <f t="shared" si="122"/>
        <v>94607</v>
      </c>
      <c r="X150" s="57">
        <f t="shared" si="122"/>
        <v>0</v>
      </c>
      <c r="Y150" s="57">
        <f t="shared" ref="X150:AE151" si="123">Y151</f>
        <v>0</v>
      </c>
      <c r="Z150" s="57">
        <f t="shared" si="123"/>
        <v>0</v>
      </c>
      <c r="AA150" s="57">
        <f t="shared" si="123"/>
        <v>0</v>
      </c>
      <c r="AB150" s="57">
        <f t="shared" si="123"/>
        <v>0</v>
      </c>
      <c r="AC150" s="57">
        <f t="shared" si="123"/>
        <v>0</v>
      </c>
      <c r="AD150" s="57">
        <f t="shared" si="123"/>
        <v>0</v>
      </c>
      <c r="AE150" s="57">
        <f t="shared" si="123"/>
        <v>0</v>
      </c>
    </row>
    <row r="151" spans="1:31" s="84" customFormat="1" ht="15" customHeight="1">
      <c r="A151" s="75"/>
      <c r="B151" s="68"/>
      <c r="C151" s="77"/>
      <c r="D151" s="77"/>
      <c r="E151" s="77"/>
      <c r="F151" s="77"/>
      <c r="G151" s="76" t="s">
        <v>157</v>
      </c>
      <c r="H151" s="72">
        <f>H152</f>
        <v>0</v>
      </c>
      <c r="I151" s="72">
        <f t="shared" si="122"/>
        <v>94607</v>
      </c>
      <c r="J151" s="72">
        <f t="shared" si="122"/>
        <v>0</v>
      </c>
      <c r="K151" s="72">
        <f t="shared" si="122"/>
        <v>94607</v>
      </c>
      <c r="L151" s="72">
        <f t="shared" si="122"/>
        <v>0</v>
      </c>
      <c r="M151" s="72">
        <f t="shared" si="122"/>
        <v>0</v>
      </c>
      <c r="N151" s="72">
        <f t="shared" si="122"/>
        <v>94607</v>
      </c>
      <c r="O151" s="72">
        <f t="shared" si="122"/>
        <v>0</v>
      </c>
      <c r="P151" s="72">
        <f t="shared" si="122"/>
        <v>0</v>
      </c>
      <c r="Q151" s="72">
        <f t="shared" si="122"/>
        <v>94607</v>
      </c>
      <c r="R151" s="72">
        <f t="shared" si="122"/>
        <v>0</v>
      </c>
      <c r="S151" s="72">
        <f t="shared" si="122"/>
        <v>0</v>
      </c>
      <c r="T151" s="72">
        <f t="shared" si="122"/>
        <v>94607</v>
      </c>
      <c r="U151" s="72">
        <f t="shared" si="122"/>
        <v>0</v>
      </c>
      <c r="V151" s="72">
        <f t="shared" si="122"/>
        <v>0</v>
      </c>
      <c r="W151" s="72">
        <f t="shared" si="122"/>
        <v>94607</v>
      </c>
      <c r="X151" s="72">
        <f t="shared" si="123"/>
        <v>0</v>
      </c>
      <c r="Y151" s="72">
        <f t="shared" si="123"/>
        <v>0</v>
      </c>
      <c r="Z151" s="72">
        <f t="shared" si="123"/>
        <v>0</v>
      </c>
      <c r="AA151" s="72">
        <f t="shared" si="123"/>
        <v>0</v>
      </c>
      <c r="AB151" s="72">
        <f t="shared" si="123"/>
        <v>0</v>
      </c>
      <c r="AC151" s="72">
        <f t="shared" si="123"/>
        <v>0</v>
      </c>
      <c r="AD151" s="72">
        <f t="shared" si="123"/>
        <v>0</v>
      </c>
      <c r="AE151" s="72">
        <f t="shared" si="123"/>
        <v>0</v>
      </c>
    </row>
    <row r="152" spans="1:31" s="80" customFormat="1" ht="29.25" customHeight="1">
      <c r="A152" s="10"/>
      <c r="B152" s="7"/>
      <c r="C152" s="19"/>
      <c r="D152" s="19"/>
      <c r="E152" s="19"/>
      <c r="F152" s="19"/>
      <c r="G152" s="143" t="s">
        <v>207</v>
      </c>
      <c r="H152" s="142"/>
      <c r="I152" s="142">
        <v>94607</v>
      </c>
      <c r="J152" s="142"/>
      <c r="K152" s="142">
        <f t="shared" ref="K152" si="124">H152+I152-J152</f>
        <v>94607</v>
      </c>
      <c r="L152" s="142"/>
      <c r="M152" s="142"/>
      <c r="N152" s="142">
        <f t="shared" si="102"/>
        <v>94607</v>
      </c>
      <c r="O152" s="142"/>
      <c r="P152" s="142"/>
      <c r="Q152" s="142">
        <f t="shared" si="103"/>
        <v>94607</v>
      </c>
      <c r="R152" s="142"/>
      <c r="S152" s="142"/>
      <c r="T152" s="142">
        <f t="shared" si="104"/>
        <v>94607</v>
      </c>
      <c r="U152" s="142"/>
      <c r="V152" s="142"/>
      <c r="W152" s="142">
        <f t="shared" si="105"/>
        <v>94607</v>
      </c>
      <c r="X152" s="142"/>
      <c r="Y152" s="142"/>
      <c r="Z152" s="142"/>
      <c r="AA152" s="142"/>
      <c r="AB152" s="149"/>
      <c r="AC152" s="149"/>
      <c r="AD152" s="149"/>
      <c r="AE152" s="142"/>
    </row>
    <row r="153" spans="1:31" s="94" customFormat="1" ht="18.75" customHeight="1">
      <c r="A153" s="185"/>
      <c r="B153" s="41"/>
      <c r="C153" s="43"/>
      <c r="D153" s="41"/>
      <c r="E153" s="43"/>
      <c r="F153" s="43"/>
      <c r="G153" s="63" t="s">
        <v>95</v>
      </c>
      <c r="H153" s="57">
        <f>H154+H159+H161+H168+H171+H174+H177+H182</f>
        <v>0</v>
      </c>
      <c r="I153" s="57">
        <f t="shared" ref="I153:J153" si="125">I154+I159+I161+I168+I171+I174+I177+I182</f>
        <v>7405479</v>
      </c>
      <c r="J153" s="57">
        <f t="shared" si="125"/>
        <v>0</v>
      </c>
      <c r="K153" s="57">
        <f>K154+K159+K161+K168+K171+K174+K177+K182+K179</f>
        <v>7405479</v>
      </c>
      <c r="L153" s="57">
        <f>L154+L159+L161+L168+L171+L174+L177+L182+L179</f>
        <v>478245</v>
      </c>
      <c r="M153" s="57">
        <f>M154+M159+M161+M168+M171+M174+M177+M182+M179</f>
        <v>0</v>
      </c>
      <c r="N153" s="57">
        <f>N154+N159+N161+N168+N171+N174+N177+N182+N179+N157</f>
        <v>7883724</v>
      </c>
      <c r="O153" s="57">
        <f t="shared" ref="O153:W153" si="126">O154+O159+O161+O168+O171+O174+O177+O182+O179+O157</f>
        <v>480000</v>
      </c>
      <c r="P153" s="57">
        <f t="shared" si="126"/>
        <v>0</v>
      </c>
      <c r="Q153" s="57">
        <f t="shared" si="126"/>
        <v>8363724</v>
      </c>
      <c r="R153" s="57">
        <f t="shared" si="126"/>
        <v>0</v>
      </c>
      <c r="S153" s="57">
        <f t="shared" si="126"/>
        <v>0</v>
      </c>
      <c r="T153" s="57">
        <f t="shared" si="126"/>
        <v>8363724</v>
      </c>
      <c r="U153" s="57">
        <f t="shared" si="126"/>
        <v>0</v>
      </c>
      <c r="V153" s="57">
        <f t="shared" si="126"/>
        <v>0</v>
      </c>
      <c r="W153" s="57">
        <f t="shared" si="126"/>
        <v>8363724</v>
      </c>
      <c r="X153" s="57">
        <f t="shared" ref="X153:AE153" si="127">X154+X159+X161+X168+X171+X174+X177+X182</f>
        <v>0</v>
      </c>
      <c r="Y153" s="57">
        <f t="shared" si="127"/>
        <v>0</v>
      </c>
      <c r="Z153" s="57">
        <f t="shared" si="127"/>
        <v>0</v>
      </c>
      <c r="AA153" s="57">
        <f t="shared" si="127"/>
        <v>0</v>
      </c>
      <c r="AB153" s="57">
        <f t="shared" si="127"/>
        <v>0</v>
      </c>
      <c r="AC153" s="57">
        <f t="shared" si="127"/>
        <v>0</v>
      </c>
      <c r="AD153" s="57">
        <f t="shared" si="127"/>
        <v>0</v>
      </c>
      <c r="AE153" s="57">
        <f t="shared" si="127"/>
        <v>0</v>
      </c>
    </row>
    <row r="154" spans="1:31" s="84" customFormat="1" ht="15" customHeight="1">
      <c r="A154" s="75"/>
      <c r="B154" s="68"/>
      <c r="C154" s="77"/>
      <c r="D154" s="77"/>
      <c r="E154" s="77"/>
      <c r="F154" s="77"/>
      <c r="G154" s="76" t="s">
        <v>31</v>
      </c>
      <c r="H154" s="72"/>
      <c r="I154" s="72">
        <f t="shared" ref="I154:W154" si="128">SUM(I155:I156)</f>
        <v>144847</v>
      </c>
      <c r="J154" s="72">
        <f t="shared" si="128"/>
        <v>0</v>
      </c>
      <c r="K154" s="72">
        <f t="shared" si="128"/>
        <v>144847</v>
      </c>
      <c r="L154" s="72">
        <f t="shared" si="128"/>
        <v>0</v>
      </c>
      <c r="M154" s="72">
        <f t="shared" si="128"/>
        <v>0</v>
      </c>
      <c r="N154" s="72">
        <f t="shared" si="128"/>
        <v>144847</v>
      </c>
      <c r="O154" s="72">
        <f t="shared" si="128"/>
        <v>0</v>
      </c>
      <c r="P154" s="72">
        <f t="shared" si="128"/>
        <v>0</v>
      </c>
      <c r="Q154" s="72">
        <f t="shared" si="128"/>
        <v>144847</v>
      </c>
      <c r="R154" s="72">
        <f t="shared" si="128"/>
        <v>0</v>
      </c>
      <c r="S154" s="72">
        <f t="shared" si="128"/>
        <v>0</v>
      </c>
      <c r="T154" s="72">
        <f t="shared" si="128"/>
        <v>144847</v>
      </c>
      <c r="U154" s="72">
        <f t="shared" si="128"/>
        <v>0</v>
      </c>
      <c r="V154" s="72">
        <f t="shared" si="128"/>
        <v>0</v>
      </c>
      <c r="W154" s="72">
        <f t="shared" si="128"/>
        <v>144847</v>
      </c>
      <c r="X154" s="72">
        <f t="shared" ref="X154:Z154" si="129">SUM(X155:X156)</f>
        <v>0</v>
      </c>
      <c r="Y154" s="72">
        <f t="shared" si="129"/>
        <v>0</v>
      </c>
      <c r="Z154" s="72">
        <f t="shared" si="129"/>
        <v>0</v>
      </c>
      <c r="AA154" s="72"/>
      <c r="AB154" s="72"/>
      <c r="AC154" s="72"/>
      <c r="AD154" s="72"/>
      <c r="AE154" s="72"/>
    </row>
    <row r="155" spans="1:31" s="91" customFormat="1" ht="25.5" customHeight="1">
      <c r="A155" s="150"/>
      <c r="B155" s="95"/>
      <c r="C155" s="95"/>
      <c r="D155" s="95"/>
      <c r="E155" s="95"/>
      <c r="F155" s="95"/>
      <c r="G155" s="143" t="s">
        <v>292</v>
      </c>
      <c r="H155" s="142"/>
      <c r="I155" s="142">
        <v>120264</v>
      </c>
      <c r="J155" s="142"/>
      <c r="K155" s="142">
        <f t="shared" ref="K155:K156" si="130">H155+I155-J155</f>
        <v>120264</v>
      </c>
      <c r="L155" s="142"/>
      <c r="M155" s="142"/>
      <c r="N155" s="142">
        <f t="shared" si="102"/>
        <v>120264</v>
      </c>
      <c r="O155" s="142"/>
      <c r="P155" s="142"/>
      <c r="Q155" s="142">
        <f t="shared" si="103"/>
        <v>120264</v>
      </c>
      <c r="R155" s="142"/>
      <c r="S155" s="142"/>
      <c r="T155" s="142">
        <f t="shared" si="104"/>
        <v>120264</v>
      </c>
      <c r="U155" s="142"/>
      <c r="V155" s="142"/>
      <c r="W155" s="142">
        <f t="shared" si="105"/>
        <v>120264</v>
      </c>
      <c r="X155" s="142"/>
      <c r="Y155" s="142"/>
      <c r="Z155" s="142"/>
      <c r="AA155" s="142"/>
      <c r="AB155" s="191"/>
      <c r="AC155" s="191"/>
      <c r="AD155" s="191"/>
      <c r="AE155" s="95"/>
    </row>
    <row r="156" spans="1:31" s="91" customFormat="1" ht="25.5" customHeight="1">
      <c r="A156" s="150"/>
      <c r="B156" s="95"/>
      <c r="C156" s="95"/>
      <c r="D156" s="95"/>
      <c r="E156" s="95"/>
      <c r="F156" s="95"/>
      <c r="G156" s="143" t="s">
        <v>293</v>
      </c>
      <c r="H156" s="142"/>
      <c r="I156" s="142">
        <v>24583</v>
      </c>
      <c r="J156" s="142"/>
      <c r="K156" s="142">
        <f t="shared" si="130"/>
        <v>24583</v>
      </c>
      <c r="L156" s="142"/>
      <c r="M156" s="142"/>
      <c r="N156" s="142">
        <f t="shared" si="102"/>
        <v>24583</v>
      </c>
      <c r="O156" s="142"/>
      <c r="P156" s="142"/>
      <c r="Q156" s="142">
        <f t="shared" si="103"/>
        <v>24583</v>
      </c>
      <c r="R156" s="142"/>
      <c r="S156" s="142"/>
      <c r="T156" s="142">
        <f t="shared" si="104"/>
        <v>24583</v>
      </c>
      <c r="U156" s="142"/>
      <c r="V156" s="142"/>
      <c r="W156" s="142">
        <f t="shared" si="105"/>
        <v>24583</v>
      </c>
      <c r="X156" s="142"/>
      <c r="Y156" s="142"/>
      <c r="Z156" s="142"/>
      <c r="AA156" s="142"/>
      <c r="AB156" s="191"/>
      <c r="AC156" s="191"/>
      <c r="AD156" s="191"/>
      <c r="AE156" s="95"/>
    </row>
    <row r="157" spans="1:31" s="84" customFormat="1" ht="15" customHeight="1">
      <c r="A157" s="75"/>
      <c r="B157" s="68"/>
      <c r="C157" s="77"/>
      <c r="D157" s="77"/>
      <c r="E157" s="77"/>
      <c r="F157" s="77"/>
      <c r="G157" s="76" t="s">
        <v>36</v>
      </c>
      <c r="H157" s="72"/>
      <c r="I157" s="72"/>
      <c r="J157" s="72"/>
      <c r="K157" s="72"/>
      <c r="L157" s="72"/>
      <c r="M157" s="72"/>
      <c r="N157" s="72">
        <f>N158</f>
        <v>0</v>
      </c>
      <c r="O157" s="72">
        <f t="shared" ref="O157:W157" si="131">O158</f>
        <v>50000</v>
      </c>
      <c r="P157" s="72">
        <f t="shared" si="131"/>
        <v>0</v>
      </c>
      <c r="Q157" s="72">
        <f t="shared" si="131"/>
        <v>50000</v>
      </c>
      <c r="R157" s="72">
        <f t="shared" si="131"/>
        <v>0</v>
      </c>
      <c r="S157" s="72">
        <f t="shared" si="131"/>
        <v>0</v>
      </c>
      <c r="T157" s="72">
        <f t="shared" si="131"/>
        <v>50000</v>
      </c>
      <c r="U157" s="72">
        <f t="shared" si="131"/>
        <v>0</v>
      </c>
      <c r="V157" s="72">
        <f t="shared" si="131"/>
        <v>0</v>
      </c>
      <c r="W157" s="72">
        <f t="shared" si="131"/>
        <v>50000</v>
      </c>
      <c r="X157" s="72"/>
      <c r="Y157" s="72"/>
      <c r="Z157" s="72"/>
      <c r="AA157" s="72"/>
      <c r="AB157" s="72"/>
      <c r="AC157" s="72"/>
      <c r="AD157" s="72"/>
      <c r="AE157" s="72"/>
    </row>
    <row r="158" spans="1:31" s="91" customFormat="1" ht="38.25">
      <c r="A158" s="150"/>
      <c r="B158" s="95"/>
      <c r="C158" s="95"/>
      <c r="D158" s="95"/>
      <c r="E158" s="95"/>
      <c r="F158" s="95"/>
      <c r="G158" s="143" t="s">
        <v>370</v>
      </c>
      <c r="H158" s="149"/>
      <c r="I158" s="149"/>
      <c r="J158" s="149"/>
      <c r="K158" s="149"/>
      <c r="L158" s="149"/>
      <c r="M158" s="149"/>
      <c r="N158" s="142"/>
      <c r="O158" s="142">
        <v>50000</v>
      </c>
      <c r="P158" s="142"/>
      <c r="Q158" s="142">
        <f t="shared" si="103"/>
        <v>50000</v>
      </c>
      <c r="R158" s="142"/>
      <c r="S158" s="142"/>
      <c r="T158" s="142">
        <f t="shared" si="104"/>
        <v>50000</v>
      </c>
      <c r="U158" s="142"/>
      <c r="V158" s="142"/>
      <c r="W158" s="142">
        <f t="shared" si="105"/>
        <v>50000</v>
      </c>
      <c r="X158" s="142"/>
      <c r="Y158" s="142"/>
      <c r="Z158" s="142"/>
      <c r="AA158" s="142"/>
      <c r="AB158" s="191"/>
      <c r="AC158" s="191"/>
      <c r="AD158" s="191"/>
      <c r="AE158" s="95"/>
    </row>
    <row r="159" spans="1:31" s="84" customFormat="1" ht="15" customHeight="1">
      <c r="A159" s="75"/>
      <c r="B159" s="68"/>
      <c r="C159" s="77"/>
      <c r="D159" s="77"/>
      <c r="E159" s="77"/>
      <c r="F159" s="77"/>
      <c r="G159" s="76" t="s">
        <v>37</v>
      </c>
      <c r="H159" s="72">
        <f>H160</f>
        <v>0</v>
      </c>
      <c r="I159" s="72">
        <f t="shared" ref="I159:AE159" si="132">I160</f>
        <v>956568</v>
      </c>
      <c r="J159" s="72">
        <f t="shared" si="132"/>
        <v>0</v>
      </c>
      <c r="K159" s="72">
        <f t="shared" si="132"/>
        <v>956568</v>
      </c>
      <c r="L159" s="72">
        <f t="shared" si="132"/>
        <v>0</v>
      </c>
      <c r="M159" s="72">
        <f t="shared" si="132"/>
        <v>0</v>
      </c>
      <c r="N159" s="72">
        <f t="shared" si="132"/>
        <v>956568</v>
      </c>
      <c r="O159" s="72">
        <f t="shared" si="132"/>
        <v>0</v>
      </c>
      <c r="P159" s="72">
        <f t="shared" si="132"/>
        <v>0</v>
      </c>
      <c r="Q159" s="72">
        <f t="shared" si="132"/>
        <v>956568</v>
      </c>
      <c r="R159" s="72">
        <f t="shared" si="132"/>
        <v>0</v>
      </c>
      <c r="S159" s="72">
        <f t="shared" si="132"/>
        <v>0</v>
      </c>
      <c r="T159" s="72">
        <f t="shared" si="132"/>
        <v>956568</v>
      </c>
      <c r="U159" s="72">
        <f t="shared" si="132"/>
        <v>0</v>
      </c>
      <c r="V159" s="72">
        <f t="shared" si="132"/>
        <v>0</v>
      </c>
      <c r="W159" s="72">
        <f t="shared" si="132"/>
        <v>956568</v>
      </c>
      <c r="X159" s="72">
        <f t="shared" si="132"/>
        <v>0</v>
      </c>
      <c r="Y159" s="72">
        <f t="shared" si="132"/>
        <v>0</v>
      </c>
      <c r="Z159" s="72">
        <f t="shared" si="132"/>
        <v>0</v>
      </c>
      <c r="AA159" s="72">
        <f t="shared" si="132"/>
        <v>0</v>
      </c>
      <c r="AB159" s="72">
        <f t="shared" si="132"/>
        <v>0</v>
      </c>
      <c r="AC159" s="72">
        <f t="shared" si="132"/>
        <v>0</v>
      </c>
      <c r="AD159" s="72">
        <f t="shared" si="132"/>
        <v>0</v>
      </c>
      <c r="AE159" s="72">
        <f t="shared" si="132"/>
        <v>0</v>
      </c>
    </row>
    <row r="160" spans="1:31" s="91" customFormat="1" ht="30" customHeight="1">
      <c r="A160" s="150"/>
      <c r="B160" s="95"/>
      <c r="C160" s="95"/>
      <c r="D160" s="95"/>
      <c r="E160" s="95"/>
      <c r="F160" s="95"/>
      <c r="G160" s="143" t="s">
        <v>171</v>
      </c>
      <c r="H160" s="142"/>
      <c r="I160" s="142">
        <v>956568</v>
      </c>
      <c r="J160" s="142"/>
      <c r="K160" s="142">
        <f>H160+I160-J160</f>
        <v>956568</v>
      </c>
      <c r="L160" s="142"/>
      <c r="M160" s="142"/>
      <c r="N160" s="142">
        <f t="shared" si="102"/>
        <v>956568</v>
      </c>
      <c r="O160" s="142"/>
      <c r="P160" s="142"/>
      <c r="Q160" s="142">
        <f t="shared" ref="Q160:Q224" si="133">N160+O160-P160</f>
        <v>956568</v>
      </c>
      <c r="R160" s="142"/>
      <c r="S160" s="142"/>
      <c r="T160" s="142">
        <f t="shared" si="104"/>
        <v>956568</v>
      </c>
      <c r="U160" s="142"/>
      <c r="V160" s="142"/>
      <c r="W160" s="142">
        <f t="shared" si="105"/>
        <v>956568</v>
      </c>
      <c r="X160" s="142"/>
      <c r="Y160" s="142"/>
      <c r="Z160" s="142"/>
      <c r="AA160" s="142"/>
      <c r="AB160" s="191"/>
      <c r="AC160" s="191"/>
      <c r="AD160" s="191"/>
      <c r="AE160" s="95"/>
    </row>
    <row r="161" spans="1:31" s="84" customFormat="1" ht="15" customHeight="1">
      <c r="A161" s="75"/>
      <c r="B161" s="68"/>
      <c r="C161" s="77"/>
      <c r="D161" s="77"/>
      <c r="E161" s="77"/>
      <c r="F161" s="77"/>
      <c r="G161" s="76" t="s">
        <v>20</v>
      </c>
      <c r="H161" s="72">
        <f t="shared" ref="H161:J161" si="134">SUM(H162:H167)</f>
        <v>0</v>
      </c>
      <c r="I161" s="72">
        <f t="shared" si="134"/>
        <v>3032934</v>
      </c>
      <c r="J161" s="72">
        <f t="shared" si="134"/>
        <v>0</v>
      </c>
      <c r="K161" s="72">
        <f>SUM(K162:K167)</f>
        <v>3032934</v>
      </c>
      <c r="L161" s="72">
        <f t="shared" ref="L161:W161" si="135">SUM(L162:L167)</f>
        <v>0</v>
      </c>
      <c r="M161" s="72">
        <f t="shared" si="135"/>
        <v>0</v>
      </c>
      <c r="N161" s="72">
        <f t="shared" si="135"/>
        <v>3032934</v>
      </c>
      <c r="O161" s="72">
        <f t="shared" si="135"/>
        <v>400000</v>
      </c>
      <c r="P161" s="72">
        <f t="shared" si="135"/>
        <v>0</v>
      </c>
      <c r="Q161" s="72">
        <f t="shared" si="135"/>
        <v>3432934</v>
      </c>
      <c r="R161" s="72">
        <f t="shared" si="135"/>
        <v>0</v>
      </c>
      <c r="S161" s="72">
        <f t="shared" si="135"/>
        <v>0</v>
      </c>
      <c r="T161" s="72">
        <f t="shared" si="135"/>
        <v>3432934</v>
      </c>
      <c r="U161" s="72">
        <f t="shared" si="135"/>
        <v>0</v>
      </c>
      <c r="V161" s="72">
        <f t="shared" si="135"/>
        <v>0</v>
      </c>
      <c r="W161" s="72">
        <f t="shared" si="135"/>
        <v>3432934</v>
      </c>
      <c r="X161" s="72">
        <f t="shared" ref="X161:AE161" si="136">SUM(X162:X165)</f>
        <v>0</v>
      </c>
      <c r="Y161" s="72">
        <f t="shared" si="136"/>
        <v>0</v>
      </c>
      <c r="Z161" s="72">
        <f t="shared" si="136"/>
        <v>0</v>
      </c>
      <c r="AA161" s="72">
        <f t="shared" si="136"/>
        <v>0</v>
      </c>
      <c r="AB161" s="72">
        <f t="shared" si="136"/>
        <v>0</v>
      </c>
      <c r="AC161" s="72">
        <f t="shared" si="136"/>
        <v>0</v>
      </c>
      <c r="AD161" s="72">
        <f t="shared" si="136"/>
        <v>0</v>
      </c>
      <c r="AE161" s="72">
        <f t="shared" si="136"/>
        <v>0</v>
      </c>
    </row>
    <row r="162" spans="1:31" s="91" customFormat="1" ht="36" customHeight="1">
      <c r="A162" s="150"/>
      <c r="B162" s="95"/>
      <c r="C162" s="95"/>
      <c r="D162" s="95"/>
      <c r="E162" s="95"/>
      <c r="F162" s="95"/>
      <c r="G162" s="143" t="s">
        <v>172</v>
      </c>
      <c r="H162" s="142"/>
      <c r="I162" s="142">
        <v>850000</v>
      </c>
      <c r="J162" s="142"/>
      <c r="K162" s="142">
        <f t="shared" ref="K162:K167" si="137">H162+I162-J162</f>
        <v>850000</v>
      </c>
      <c r="L162" s="142"/>
      <c r="M162" s="142"/>
      <c r="N162" s="142">
        <f t="shared" si="102"/>
        <v>850000</v>
      </c>
      <c r="O162" s="142">
        <v>200000</v>
      </c>
      <c r="P162" s="142"/>
      <c r="Q162" s="142">
        <f t="shared" si="133"/>
        <v>1050000</v>
      </c>
      <c r="R162" s="142"/>
      <c r="S162" s="142"/>
      <c r="T162" s="142">
        <f t="shared" si="104"/>
        <v>1050000</v>
      </c>
      <c r="U162" s="142"/>
      <c r="V162" s="142"/>
      <c r="W162" s="142">
        <f t="shared" si="105"/>
        <v>1050000</v>
      </c>
      <c r="X162" s="142"/>
      <c r="Y162" s="142"/>
      <c r="Z162" s="142"/>
      <c r="AA162" s="142"/>
      <c r="AB162" s="191"/>
      <c r="AC162" s="191"/>
      <c r="AD162" s="191"/>
      <c r="AE162" s="95"/>
    </row>
    <row r="163" spans="1:31" s="91" customFormat="1" ht="36" customHeight="1">
      <c r="A163" s="150"/>
      <c r="B163" s="95"/>
      <c r="C163" s="95"/>
      <c r="D163" s="95"/>
      <c r="E163" s="95"/>
      <c r="F163" s="95"/>
      <c r="G163" s="143" t="s">
        <v>173</v>
      </c>
      <c r="H163" s="142"/>
      <c r="I163" s="142">
        <v>870000</v>
      </c>
      <c r="J163" s="142"/>
      <c r="K163" s="142">
        <f t="shared" si="137"/>
        <v>870000</v>
      </c>
      <c r="L163" s="142"/>
      <c r="M163" s="142"/>
      <c r="N163" s="142">
        <f t="shared" si="102"/>
        <v>870000</v>
      </c>
      <c r="O163" s="142">
        <v>200000</v>
      </c>
      <c r="P163" s="142"/>
      <c r="Q163" s="142">
        <f t="shared" si="133"/>
        <v>1070000</v>
      </c>
      <c r="R163" s="142"/>
      <c r="S163" s="142"/>
      <c r="T163" s="142">
        <f t="shared" si="104"/>
        <v>1070000</v>
      </c>
      <c r="U163" s="142"/>
      <c r="V163" s="142"/>
      <c r="W163" s="142">
        <f t="shared" si="105"/>
        <v>1070000</v>
      </c>
      <c r="X163" s="142"/>
      <c r="Y163" s="142"/>
      <c r="Z163" s="142"/>
      <c r="AA163" s="142"/>
      <c r="AB163" s="191"/>
      <c r="AC163" s="191"/>
      <c r="AD163" s="191"/>
      <c r="AE163" s="95"/>
    </row>
    <row r="164" spans="1:31" s="91" customFormat="1" ht="36" customHeight="1">
      <c r="A164" s="150"/>
      <c r="B164" s="95"/>
      <c r="C164" s="95"/>
      <c r="D164" s="95"/>
      <c r="E164" s="95"/>
      <c r="F164" s="95"/>
      <c r="G164" s="143" t="s">
        <v>185</v>
      </c>
      <c r="H164" s="142"/>
      <c r="I164" s="142">
        <v>538704</v>
      </c>
      <c r="J164" s="142"/>
      <c r="K164" s="142">
        <f t="shared" si="137"/>
        <v>538704</v>
      </c>
      <c r="L164" s="142"/>
      <c r="M164" s="142"/>
      <c r="N164" s="142">
        <f t="shared" si="102"/>
        <v>538704</v>
      </c>
      <c r="O164" s="142"/>
      <c r="P164" s="142"/>
      <c r="Q164" s="142">
        <f t="shared" si="133"/>
        <v>538704</v>
      </c>
      <c r="R164" s="142"/>
      <c r="S164" s="142"/>
      <c r="T164" s="142">
        <f t="shared" si="104"/>
        <v>538704</v>
      </c>
      <c r="U164" s="142"/>
      <c r="V164" s="142"/>
      <c r="W164" s="142">
        <f t="shared" si="105"/>
        <v>538704</v>
      </c>
      <c r="X164" s="142"/>
      <c r="Y164" s="142"/>
      <c r="Z164" s="142"/>
      <c r="AA164" s="142"/>
      <c r="AB164" s="191"/>
      <c r="AC164" s="191"/>
      <c r="AD164" s="191"/>
      <c r="AE164" s="95"/>
    </row>
    <row r="165" spans="1:31" s="91" customFormat="1" ht="36" customHeight="1">
      <c r="A165" s="150"/>
      <c r="B165" s="95"/>
      <c r="C165" s="95"/>
      <c r="D165" s="95"/>
      <c r="E165" s="95"/>
      <c r="F165" s="95"/>
      <c r="G165" s="143" t="s">
        <v>186</v>
      </c>
      <c r="H165" s="142"/>
      <c r="I165" s="142">
        <v>301640</v>
      </c>
      <c r="J165" s="142"/>
      <c r="K165" s="142">
        <f t="shared" si="137"/>
        <v>301640</v>
      </c>
      <c r="L165" s="142"/>
      <c r="M165" s="142"/>
      <c r="N165" s="142">
        <f t="shared" si="102"/>
        <v>301640</v>
      </c>
      <c r="O165" s="142"/>
      <c r="P165" s="142"/>
      <c r="Q165" s="142">
        <f t="shared" si="133"/>
        <v>301640</v>
      </c>
      <c r="R165" s="142"/>
      <c r="S165" s="142"/>
      <c r="T165" s="142">
        <f t="shared" si="104"/>
        <v>301640</v>
      </c>
      <c r="U165" s="142"/>
      <c r="V165" s="142"/>
      <c r="W165" s="142">
        <f t="shared" si="105"/>
        <v>301640</v>
      </c>
      <c r="X165" s="142"/>
      <c r="Y165" s="142"/>
      <c r="Z165" s="142"/>
      <c r="AA165" s="142"/>
      <c r="AB165" s="191"/>
      <c r="AC165" s="191"/>
      <c r="AD165" s="191"/>
      <c r="AE165" s="95"/>
    </row>
    <row r="166" spans="1:31" s="91" customFormat="1" ht="36" customHeight="1">
      <c r="A166" s="150"/>
      <c r="B166" s="95"/>
      <c r="C166" s="95"/>
      <c r="D166" s="95"/>
      <c r="E166" s="95"/>
      <c r="F166" s="95"/>
      <c r="G166" s="143" t="s">
        <v>294</v>
      </c>
      <c r="H166" s="142"/>
      <c r="I166" s="142">
        <v>256880</v>
      </c>
      <c r="J166" s="142"/>
      <c r="K166" s="142">
        <f t="shared" si="137"/>
        <v>256880</v>
      </c>
      <c r="L166" s="142"/>
      <c r="M166" s="142"/>
      <c r="N166" s="142">
        <f t="shared" si="102"/>
        <v>256880</v>
      </c>
      <c r="O166" s="142"/>
      <c r="P166" s="142"/>
      <c r="Q166" s="142">
        <f t="shared" si="133"/>
        <v>256880</v>
      </c>
      <c r="R166" s="142"/>
      <c r="S166" s="142"/>
      <c r="T166" s="142">
        <f t="shared" si="104"/>
        <v>256880</v>
      </c>
      <c r="U166" s="142"/>
      <c r="V166" s="142"/>
      <c r="W166" s="142">
        <f t="shared" si="105"/>
        <v>256880</v>
      </c>
      <c r="X166" s="142"/>
      <c r="Y166" s="142"/>
      <c r="Z166" s="142"/>
      <c r="AA166" s="142"/>
      <c r="AB166" s="191"/>
      <c r="AC166" s="191"/>
      <c r="AD166" s="191"/>
      <c r="AE166" s="95"/>
    </row>
    <row r="167" spans="1:31" s="91" customFormat="1" ht="36" customHeight="1">
      <c r="A167" s="150"/>
      <c r="B167" s="95"/>
      <c r="C167" s="95"/>
      <c r="D167" s="95"/>
      <c r="E167" s="95"/>
      <c r="F167" s="95"/>
      <c r="G167" s="143" t="s">
        <v>295</v>
      </c>
      <c r="H167" s="142"/>
      <c r="I167" s="142">
        <v>215710</v>
      </c>
      <c r="J167" s="142"/>
      <c r="K167" s="142">
        <f t="shared" si="137"/>
        <v>215710</v>
      </c>
      <c r="L167" s="142"/>
      <c r="M167" s="142"/>
      <c r="N167" s="142">
        <f t="shared" si="102"/>
        <v>215710</v>
      </c>
      <c r="O167" s="142"/>
      <c r="P167" s="142"/>
      <c r="Q167" s="142">
        <f t="shared" si="133"/>
        <v>215710</v>
      </c>
      <c r="R167" s="142"/>
      <c r="S167" s="142"/>
      <c r="T167" s="142">
        <f t="shared" si="104"/>
        <v>215710</v>
      </c>
      <c r="U167" s="142"/>
      <c r="V167" s="142"/>
      <c r="W167" s="142">
        <f t="shared" si="105"/>
        <v>215710</v>
      </c>
      <c r="X167" s="142"/>
      <c r="Y167" s="142"/>
      <c r="Z167" s="142"/>
      <c r="AA167" s="142"/>
      <c r="AB167" s="191"/>
      <c r="AC167" s="191"/>
      <c r="AD167" s="191"/>
      <c r="AE167" s="95"/>
    </row>
    <row r="168" spans="1:31" s="84" customFormat="1" ht="15" customHeight="1">
      <c r="A168" s="75"/>
      <c r="B168" s="68"/>
      <c r="C168" s="77"/>
      <c r="D168" s="77"/>
      <c r="E168" s="77"/>
      <c r="F168" s="77"/>
      <c r="G168" s="74" t="s">
        <v>144</v>
      </c>
      <c r="H168" s="72">
        <f>H169</f>
        <v>0</v>
      </c>
      <c r="I168" s="72">
        <f t="shared" ref="I168:M168" si="138">I169</f>
        <v>198561</v>
      </c>
      <c r="J168" s="72">
        <f t="shared" si="138"/>
        <v>0</v>
      </c>
      <c r="K168" s="72">
        <f t="shared" si="138"/>
        <v>198561</v>
      </c>
      <c r="L168" s="72">
        <f t="shared" si="138"/>
        <v>0</v>
      </c>
      <c r="M168" s="72">
        <f t="shared" si="138"/>
        <v>0</v>
      </c>
      <c r="N168" s="72">
        <f>SUM(N169:N170)</f>
        <v>198561</v>
      </c>
      <c r="O168" s="72">
        <f t="shared" ref="O168:W168" si="139">SUM(O169:O170)</f>
        <v>30000</v>
      </c>
      <c r="P168" s="72">
        <f t="shared" si="139"/>
        <v>0</v>
      </c>
      <c r="Q168" s="72">
        <f t="shared" si="139"/>
        <v>228561</v>
      </c>
      <c r="R168" s="72">
        <f t="shared" si="139"/>
        <v>0</v>
      </c>
      <c r="S168" s="72">
        <f t="shared" si="139"/>
        <v>0</v>
      </c>
      <c r="T168" s="72">
        <f t="shared" si="139"/>
        <v>228561</v>
      </c>
      <c r="U168" s="72">
        <f t="shared" si="139"/>
        <v>0</v>
      </c>
      <c r="V168" s="72">
        <f t="shared" si="139"/>
        <v>0</v>
      </c>
      <c r="W168" s="72">
        <f t="shared" si="139"/>
        <v>228561</v>
      </c>
      <c r="X168" s="72">
        <f t="shared" ref="X168:AE168" si="140">X169</f>
        <v>0</v>
      </c>
      <c r="Y168" s="72">
        <f t="shared" si="140"/>
        <v>0</v>
      </c>
      <c r="Z168" s="72">
        <f t="shared" si="140"/>
        <v>0</v>
      </c>
      <c r="AA168" s="72">
        <f t="shared" si="140"/>
        <v>0</v>
      </c>
      <c r="AB168" s="72">
        <f t="shared" si="140"/>
        <v>0</v>
      </c>
      <c r="AC168" s="72">
        <f t="shared" si="140"/>
        <v>0</v>
      </c>
      <c r="AD168" s="72">
        <f t="shared" si="140"/>
        <v>0</v>
      </c>
      <c r="AE168" s="72">
        <f t="shared" si="140"/>
        <v>0</v>
      </c>
    </row>
    <row r="169" spans="1:31" s="91" customFormat="1" ht="38.25">
      <c r="A169" s="150"/>
      <c r="B169" s="95"/>
      <c r="C169" s="95"/>
      <c r="D169" s="95"/>
      <c r="E169" s="95"/>
      <c r="F169" s="95"/>
      <c r="G169" s="143" t="s">
        <v>326</v>
      </c>
      <c r="H169" s="142"/>
      <c r="I169" s="142">
        <v>198561</v>
      </c>
      <c r="J169" s="142"/>
      <c r="K169" s="142">
        <f>H169+I169-J169</f>
        <v>198561</v>
      </c>
      <c r="L169" s="142"/>
      <c r="M169" s="142"/>
      <c r="N169" s="142">
        <f t="shared" si="102"/>
        <v>198561</v>
      </c>
      <c r="O169" s="142"/>
      <c r="P169" s="142"/>
      <c r="Q169" s="142">
        <f t="shared" si="133"/>
        <v>198561</v>
      </c>
      <c r="R169" s="142"/>
      <c r="S169" s="142"/>
      <c r="T169" s="142">
        <f t="shared" si="104"/>
        <v>198561</v>
      </c>
      <c r="U169" s="142"/>
      <c r="V169" s="142"/>
      <c r="W169" s="142">
        <f t="shared" si="105"/>
        <v>198561</v>
      </c>
      <c r="X169" s="142"/>
      <c r="Y169" s="142"/>
      <c r="Z169" s="142"/>
      <c r="AA169" s="142"/>
      <c r="AB169" s="191"/>
      <c r="AC169" s="191"/>
      <c r="AD169" s="191"/>
      <c r="AE169" s="95"/>
    </row>
    <row r="170" spans="1:31" s="91" customFormat="1" ht="25.5">
      <c r="A170" s="150"/>
      <c r="B170" s="95"/>
      <c r="C170" s="95"/>
      <c r="D170" s="95"/>
      <c r="E170" s="95"/>
      <c r="F170" s="95"/>
      <c r="G170" s="143" t="s">
        <v>362</v>
      </c>
      <c r="H170" s="149"/>
      <c r="I170" s="149"/>
      <c r="J170" s="149"/>
      <c r="K170" s="149"/>
      <c r="L170" s="149"/>
      <c r="M170" s="149"/>
      <c r="N170" s="142"/>
      <c r="O170" s="142">
        <v>30000</v>
      </c>
      <c r="P170" s="142"/>
      <c r="Q170" s="142">
        <f t="shared" si="133"/>
        <v>30000</v>
      </c>
      <c r="R170" s="142"/>
      <c r="S170" s="142"/>
      <c r="T170" s="142">
        <f t="shared" si="104"/>
        <v>30000</v>
      </c>
      <c r="U170" s="142"/>
      <c r="V170" s="142"/>
      <c r="W170" s="142">
        <f t="shared" si="105"/>
        <v>30000</v>
      </c>
      <c r="X170" s="142"/>
      <c r="Y170" s="142"/>
      <c r="Z170" s="142"/>
      <c r="AA170" s="142"/>
      <c r="AB170" s="191"/>
      <c r="AC170" s="191"/>
      <c r="AD170" s="191"/>
      <c r="AE170" s="95"/>
    </row>
    <row r="171" spans="1:31" s="84" customFormat="1">
      <c r="A171" s="75"/>
      <c r="B171" s="68"/>
      <c r="C171" s="77"/>
      <c r="D171" s="77"/>
      <c r="E171" s="77"/>
      <c r="F171" s="77"/>
      <c r="G171" s="76" t="s">
        <v>15</v>
      </c>
      <c r="H171" s="72">
        <f>SUM(H172:H173)</f>
        <v>0</v>
      </c>
      <c r="I171" s="72">
        <f t="shared" ref="I171:AE171" si="141">SUM(I172:I173)</f>
        <v>141236</v>
      </c>
      <c r="J171" s="72">
        <f t="shared" si="141"/>
        <v>0</v>
      </c>
      <c r="K171" s="72">
        <f t="shared" si="141"/>
        <v>141236</v>
      </c>
      <c r="L171" s="72">
        <f t="shared" si="141"/>
        <v>0</v>
      </c>
      <c r="M171" s="72">
        <f t="shared" si="141"/>
        <v>0</v>
      </c>
      <c r="N171" s="72">
        <f t="shared" si="141"/>
        <v>141236</v>
      </c>
      <c r="O171" s="72">
        <f t="shared" si="141"/>
        <v>0</v>
      </c>
      <c r="P171" s="72">
        <f t="shared" si="141"/>
        <v>0</v>
      </c>
      <c r="Q171" s="72">
        <f t="shared" si="141"/>
        <v>141236</v>
      </c>
      <c r="R171" s="72">
        <f t="shared" si="141"/>
        <v>0</v>
      </c>
      <c r="S171" s="72">
        <f t="shared" si="141"/>
        <v>0</v>
      </c>
      <c r="T171" s="72">
        <f t="shared" si="141"/>
        <v>141236</v>
      </c>
      <c r="U171" s="72">
        <f t="shared" si="141"/>
        <v>0</v>
      </c>
      <c r="V171" s="72">
        <f t="shared" si="141"/>
        <v>0</v>
      </c>
      <c r="W171" s="72">
        <f t="shared" si="141"/>
        <v>141236</v>
      </c>
      <c r="X171" s="72">
        <f t="shared" si="141"/>
        <v>0</v>
      </c>
      <c r="Y171" s="72">
        <f t="shared" si="141"/>
        <v>0</v>
      </c>
      <c r="Z171" s="72">
        <f t="shared" si="141"/>
        <v>0</v>
      </c>
      <c r="AA171" s="72">
        <f t="shared" si="141"/>
        <v>0</v>
      </c>
      <c r="AB171" s="72">
        <f t="shared" si="141"/>
        <v>0</v>
      </c>
      <c r="AC171" s="72">
        <f t="shared" si="141"/>
        <v>0</v>
      </c>
      <c r="AD171" s="72">
        <f t="shared" si="141"/>
        <v>0</v>
      </c>
      <c r="AE171" s="72">
        <f t="shared" si="141"/>
        <v>0</v>
      </c>
    </row>
    <row r="172" spans="1:31" s="80" customFormat="1" ht="29.25" customHeight="1">
      <c r="A172" s="10"/>
      <c r="B172" s="7"/>
      <c r="C172" s="19"/>
      <c r="D172" s="19"/>
      <c r="E172" s="19"/>
      <c r="F172" s="19"/>
      <c r="G172" s="143" t="s">
        <v>193</v>
      </c>
      <c r="H172" s="142"/>
      <c r="I172" s="142">
        <v>49096</v>
      </c>
      <c r="J172" s="142"/>
      <c r="K172" s="142">
        <f t="shared" ref="K172:K173" si="142">H172+I172-J172</f>
        <v>49096</v>
      </c>
      <c r="L172" s="142"/>
      <c r="M172" s="142"/>
      <c r="N172" s="142">
        <f t="shared" si="102"/>
        <v>49096</v>
      </c>
      <c r="O172" s="142"/>
      <c r="P172" s="142"/>
      <c r="Q172" s="142">
        <f t="shared" si="133"/>
        <v>49096</v>
      </c>
      <c r="R172" s="142"/>
      <c r="S172" s="142"/>
      <c r="T172" s="142">
        <f t="shared" si="104"/>
        <v>49096</v>
      </c>
      <c r="U172" s="142"/>
      <c r="V172" s="142"/>
      <c r="W172" s="142">
        <f t="shared" si="105"/>
        <v>49096</v>
      </c>
      <c r="X172" s="142"/>
      <c r="Y172" s="142"/>
      <c r="Z172" s="142"/>
      <c r="AA172" s="142"/>
      <c r="AB172" s="149"/>
      <c r="AC172" s="149"/>
      <c r="AD172" s="149"/>
      <c r="AE172" s="142"/>
    </row>
    <row r="173" spans="1:31" s="80" customFormat="1" ht="29.25" customHeight="1">
      <c r="A173" s="10"/>
      <c r="B173" s="7"/>
      <c r="C173" s="19"/>
      <c r="D173" s="19"/>
      <c r="E173" s="19"/>
      <c r="F173" s="19"/>
      <c r="G173" s="143" t="s">
        <v>194</v>
      </c>
      <c r="H173" s="142"/>
      <c r="I173" s="142">
        <v>92140</v>
      </c>
      <c r="J173" s="142"/>
      <c r="K173" s="142">
        <f t="shared" si="142"/>
        <v>92140</v>
      </c>
      <c r="L173" s="142"/>
      <c r="M173" s="142"/>
      <c r="N173" s="142">
        <f t="shared" si="102"/>
        <v>92140</v>
      </c>
      <c r="O173" s="142"/>
      <c r="P173" s="142"/>
      <c r="Q173" s="142">
        <f t="shared" si="133"/>
        <v>92140</v>
      </c>
      <c r="R173" s="142"/>
      <c r="S173" s="142"/>
      <c r="T173" s="142">
        <f t="shared" si="104"/>
        <v>92140</v>
      </c>
      <c r="U173" s="142"/>
      <c r="V173" s="142"/>
      <c r="W173" s="142">
        <f t="shared" si="105"/>
        <v>92140</v>
      </c>
      <c r="X173" s="142"/>
      <c r="Y173" s="142"/>
      <c r="Z173" s="142"/>
      <c r="AA173" s="142"/>
      <c r="AB173" s="142"/>
      <c r="AC173" s="142"/>
      <c r="AD173" s="142"/>
      <c r="AE173" s="142"/>
    </row>
    <row r="174" spans="1:31" s="84" customFormat="1" ht="15" customHeight="1">
      <c r="A174" s="75"/>
      <c r="B174" s="68"/>
      <c r="C174" s="77"/>
      <c r="D174" s="77"/>
      <c r="E174" s="77"/>
      <c r="F174" s="77"/>
      <c r="G174" s="76" t="s">
        <v>38</v>
      </c>
      <c r="H174" s="72"/>
      <c r="I174" s="72">
        <f t="shared" ref="I174:W174" si="143">SUM(I175:I176)</f>
        <v>980554</v>
      </c>
      <c r="J174" s="72">
        <f t="shared" si="143"/>
        <v>0</v>
      </c>
      <c r="K174" s="72">
        <f t="shared" si="143"/>
        <v>980554</v>
      </c>
      <c r="L174" s="72">
        <f t="shared" si="143"/>
        <v>0</v>
      </c>
      <c r="M174" s="72">
        <f t="shared" si="143"/>
        <v>0</v>
      </c>
      <c r="N174" s="72">
        <f t="shared" si="143"/>
        <v>980554</v>
      </c>
      <c r="O174" s="72">
        <f t="shared" si="143"/>
        <v>0</v>
      </c>
      <c r="P174" s="72">
        <f t="shared" si="143"/>
        <v>0</v>
      </c>
      <c r="Q174" s="72">
        <f t="shared" si="143"/>
        <v>980554</v>
      </c>
      <c r="R174" s="72">
        <f t="shared" si="143"/>
        <v>0</v>
      </c>
      <c r="S174" s="72">
        <f t="shared" si="143"/>
        <v>0</v>
      </c>
      <c r="T174" s="72">
        <f t="shared" si="143"/>
        <v>980554</v>
      </c>
      <c r="U174" s="72">
        <f t="shared" si="143"/>
        <v>0</v>
      </c>
      <c r="V174" s="72">
        <f t="shared" si="143"/>
        <v>0</v>
      </c>
      <c r="W174" s="72">
        <f t="shared" si="143"/>
        <v>980554</v>
      </c>
      <c r="X174" s="72">
        <f t="shared" ref="X174:AE174" si="144">SUM(X175:X176)</f>
        <v>0</v>
      </c>
      <c r="Y174" s="72">
        <f t="shared" si="144"/>
        <v>0</v>
      </c>
      <c r="Z174" s="72">
        <f t="shared" si="144"/>
        <v>0</v>
      </c>
      <c r="AA174" s="72">
        <f t="shared" si="144"/>
        <v>0</v>
      </c>
      <c r="AB174" s="72">
        <f t="shared" si="144"/>
        <v>0</v>
      </c>
      <c r="AC174" s="72">
        <f t="shared" si="144"/>
        <v>0</v>
      </c>
      <c r="AD174" s="72">
        <f t="shared" si="144"/>
        <v>0</v>
      </c>
      <c r="AE174" s="72">
        <f t="shared" si="144"/>
        <v>0</v>
      </c>
    </row>
    <row r="175" spans="1:31" s="80" customFormat="1" ht="32.25" customHeight="1">
      <c r="A175" s="180"/>
      <c r="B175" s="95"/>
      <c r="C175" s="18"/>
      <c r="D175" s="18"/>
      <c r="E175" s="18"/>
      <c r="F175" s="18"/>
      <c r="G175" s="140" t="s">
        <v>187</v>
      </c>
      <c r="H175" s="142"/>
      <c r="I175" s="142">
        <v>334995</v>
      </c>
      <c r="J175" s="142"/>
      <c r="K175" s="142">
        <f>H175+I175-J175</f>
        <v>334995</v>
      </c>
      <c r="L175" s="142"/>
      <c r="M175" s="142"/>
      <c r="N175" s="142">
        <f t="shared" si="102"/>
        <v>334995</v>
      </c>
      <c r="O175" s="142"/>
      <c r="P175" s="142"/>
      <c r="Q175" s="142">
        <f t="shared" si="133"/>
        <v>334995</v>
      </c>
      <c r="R175" s="142"/>
      <c r="S175" s="142"/>
      <c r="T175" s="142">
        <f t="shared" si="104"/>
        <v>334995</v>
      </c>
      <c r="U175" s="142"/>
      <c r="V175" s="142"/>
      <c r="W175" s="142">
        <f t="shared" si="105"/>
        <v>334995</v>
      </c>
      <c r="X175" s="142"/>
      <c r="Y175" s="142"/>
      <c r="Z175" s="142"/>
      <c r="AA175" s="142"/>
      <c r="AB175" s="157"/>
      <c r="AC175" s="157"/>
      <c r="AD175" s="157"/>
      <c r="AE175" s="141"/>
    </row>
    <row r="176" spans="1:31" s="91" customFormat="1" ht="38.25" customHeight="1">
      <c r="A176" s="150"/>
      <c r="B176" s="95"/>
      <c r="C176" s="95"/>
      <c r="D176" s="95"/>
      <c r="E176" s="95"/>
      <c r="F176" s="95"/>
      <c r="G176" s="143" t="s">
        <v>208</v>
      </c>
      <c r="H176" s="142"/>
      <c r="I176" s="142">
        <v>645559</v>
      </c>
      <c r="J176" s="142"/>
      <c r="K176" s="142">
        <f t="shared" ref="K176:K178" si="145">H176+I176-J176</f>
        <v>645559</v>
      </c>
      <c r="L176" s="142"/>
      <c r="M176" s="142"/>
      <c r="N176" s="142">
        <f t="shared" si="102"/>
        <v>645559</v>
      </c>
      <c r="O176" s="142"/>
      <c r="P176" s="142"/>
      <c r="Q176" s="142">
        <f t="shared" si="133"/>
        <v>645559</v>
      </c>
      <c r="R176" s="142"/>
      <c r="S176" s="142"/>
      <c r="T176" s="142">
        <f t="shared" si="104"/>
        <v>645559</v>
      </c>
      <c r="U176" s="142"/>
      <c r="V176" s="142"/>
      <c r="W176" s="142">
        <f t="shared" si="105"/>
        <v>645559</v>
      </c>
      <c r="X176" s="142"/>
      <c r="Y176" s="142"/>
      <c r="Z176" s="142"/>
      <c r="AA176" s="142"/>
      <c r="AB176" s="191"/>
      <c r="AC176" s="191"/>
      <c r="AD176" s="191"/>
      <c r="AE176" s="95"/>
    </row>
    <row r="177" spans="1:31" s="84" customFormat="1" ht="15" customHeight="1">
      <c r="A177" s="75"/>
      <c r="B177" s="68"/>
      <c r="C177" s="77"/>
      <c r="D177" s="77"/>
      <c r="E177" s="77"/>
      <c r="F177" s="77"/>
      <c r="G177" s="76" t="s">
        <v>157</v>
      </c>
      <c r="H177" s="72">
        <f>H178</f>
        <v>0</v>
      </c>
      <c r="I177" s="72">
        <f t="shared" ref="I177:W177" si="146">I178</f>
        <v>100000</v>
      </c>
      <c r="J177" s="72">
        <f t="shared" si="146"/>
        <v>0</v>
      </c>
      <c r="K177" s="72">
        <f t="shared" si="146"/>
        <v>100000</v>
      </c>
      <c r="L177" s="72">
        <f t="shared" si="146"/>
        <v>0</v>
      </c>
      <c r="M177" s="72">
        <f t="shared" si="146"/>
        <v>0</v>
      </c>
      <c r="N177" s="72">
        <f t="shared" si="146"/>
        <v>100000</v>
      </c>
      <c r="O177" s="72">
        <f t="shared" si="146"/>
        <v>0</v>
      </c>
      <c r="P177" s="72">
        <f t="shared" si="146"/>
        <v>0</v>
      </c>
      <c r="Q177" s="72">
        <f t="shared" si="146"/>
        <v>100000</v>
      </c>
      <c r="R177" s="72">
        <f t="shared" si="146"/>
        <v>0</v>
      </c>
      <c r="S177" s="72">
        <f t="shared" si="146"/>
        <v>0</v>
      </c>
      <c r="T177" s="72">
        <f t="shared" si="146"/>
        <v>100000</v>
      </c>
      <c r="U177" s="72">
        <f t="shared" si="146"/>
        <v>0</v>
      </c>
      <c r="V177" s="72">
        <f t="shared" si="146"/>
        <v>0</v>
      </c>
      <c r="W177" s="72">
        <f t="shared" si="146"/>
        <v>100000</v>
      </c>
      <c r="X177" s="72"/>
      <c r="Y177" s="72"/>
      <c r="Z177" s="72"/>
      <c r="AA177" s="72"/>
      <c r="AB177" s="72"/>
      <c r="AC177" s="72"/>
      <c r="AD177" s="72"/>
      <c r="AE177" s="72"/>
    </row>
    <row r="178" spans="1:31" s="91" customFormat="1" ht="25.5" customHeight="1">
      <c r="A178" s="150"/>
      <c r="B178" s="95"/>
      <c r="C178" s="95"/>
      <c r="D178" s="95"/>
      <c r="E178" s="95"/>
      <c r="F178" s="95"/>
      <c r="G178" s="143" t="s">
        <v>289</v>
      </c>
      <c r="H178" s="142"/>
      <c r="I178" s="142">
        <v>100000</v>
      </c>
      <c r="J178" s="142"/>
      <c r="K178" s="142">
        <f t="shared" si="145"/>
        <v>100000</v>
      </c>
      <c r="L178" s="142"/>
      <c r="M178" s="142"/>
      <c r="N178" s="142">
        <f t="shared" si="102"/>
        <v>100000</v>
      </c>
      <c r="O178" s="142"/>
      <c r="P178" s="142"/>
      <c r="Q178" s="142">
        <f t="shared" si="133"/>
        <v>100000</v>
      </c>
      <c r="R178" s="142"/>
      <c r="S178" s="142"/>
      <c r="T178" s="142">
        <f t="shared" si="104"/>
        <v>100000</v>
      </c>
      <c r="U178" s="142"/>
      <c r="V178" s="142"/>
      <c r="W178" s="142">
        <f t="shared" si="105"/>
        <v>100000</v>
      </c>
      <c r="X178" s="142"/>
      <c r="Y178" s="142"/>
      <c r="Z178" s="142"/>
      <c r="AA178" s="142"/>
      <c r="AB178" s="191"/>
      <c r="AC178" s="191"/>
      <c r="AD178" s="191"/>
      <c r="AE178" s="95"/>
    </row>
    <row r="179" spans="1:31" s="84" customFormat="1" ht="15" customHeight="1">
      <c r="A179" s="75"/>
      <c r="B179" s="68"/>
      <c r="C179" s="77"/>
      <c r="D179" s="77"/>
      <c r="E179" s="77"/>
      <c r="F179" s="77"/>
      <c r="G179" s="76" t="s">
        <v>34</v>
      </c>
      <c r="H179" s="72"/>
      <c r="I179" s="72"/>
      <c r="J179" s="72"/>
      <c r="K179" s="72">
        <f>SUM(K180:K181)</f>
        <v>0</v>
      </c>
      <c r="L179" s="72">
        <f t="shared" ref="L179:W179" si="147">SUM(L180:L181)</f>
        <v>478245</v>
      </c>
      <c r="M179" s="72">
        <f t="shared" si="147"/>
        <v>0</v>
      </c>
      <c r="N179" s="72">
        <f t="shared" si="147"/>
        <v>478245</v>
      </c>
      <c r="O179" s="72">
        <f t="shared" si="147"/>
        <v>0</v>
      </c>
      <c r="P179" s="72">
        <f t="shared" si="147"/>
        <v>0</v>
      </c>
      <c r="Q179" s="72">
        <f t="shared" si="147"/>
        <v>478245</v>
      </c>
      <c r="R179" s="72">
        <f t="shared" si="147"/>
        <v>0</v>
      </c>
      <c r="S179" s="72">
        <f t="shared" si="147"/>
        <v>0</v>
      </c>
      <c r="T179" s="72">
        <f t="shared" si="147"/>
        <v>478245</v>
      </c>
      <c r="U179" s="72">
        <f t="shared" si="147"/>
        <v>0</v>
      </c>
      <c r="V179" s="72">
        <f t="shared" si="147"/>
        <v>0</v>
      </c>
      <c r="W179" s="72">
        <f t="shared" si="147"/>
        <v>478245</v>
      </c>
      <c r="X179" s="72"/>
      <c r="Y179" s="72"/>
      <c r="Z179" s="72"/>
      <c r="AA179" s="72"/>
      <c r="AB179" s="72"/>
      <c r="AC179" s="72"/>
      <c r="AD179" s="72"/>
      <c r="AE179" s="72"/>
    </row>
    <row r="180" spans="1:31" s="91" customFormat="1" ht="25.5" customHeight="1">
      <c r="A180" s="150"/>
      <c r="B180" s="95"/>
      <c r="C180" s="95"/>
      <c r="D180" s="95"/>
      <c r="E180" s="95"/>
      <c r="F180" s="95"/>
      <c r="G180" s="143" t="s">
        <v>357</v>
      </c>
      <c r="H180" s="149"/>
      <c r="I180" s="149"/>
      <c r="J180" s="149"/>
      <c r="K180" s="142"/>
      <c r="L180" s="142">
        <v>150000</v>
      </c>
      <c r="M180" s="142"/>
      <c r="N180" s="142">
        <f t="shared" si="102"/>
        <v>150000</v>
      </c>
      <c r="O180" s="142"/>
      <c r="P180" s="142"/>
      <c r="Q180" s="142">
        <f t="shared" si="133"/>
        <v>150000</v>
      </c>
      <c r="R180" s="142"/>
      <c r="S180" s="142"/>
      <c r="T180" s="142">
        <f t="shared" si="104"/>
        <v>150000</v>
      </c>
      <c r="U180" s="142"/>
      <c r="V180" s="142"/>
      <c r="W180" s="142">
        <f t="shared" si="105"/>
        <v>150000</v>
      </c>
      <c r="X180" s="142"/>
      <c r="Y180" s="142"/>
      <c r="Z180" s="142"/>
      <c r="AA180" s="142"/>
      <c r="AB180" s="191"/>
      <c r="AC180" s="191"/>
      <c r="AD180" s="191"/>
      <c r="AE180" s="95"/>
    </row>
    <row r="181" spans="1:31" s="91" customFormat="1" ht="25.5" customHeight="1">
      <c r="A181" s="150"/>
      <c r="B181" s="95"/>
      <c r="C181" s="95"/>
      <c r="D181" s="95"/>
      <c r="E181" s="95"/>
      <c r="F181" s="95"/>
      <c r="G181" s="143" t="s">
        <v>356</v>
      </c>
      <c r="H181" s="149"/>
      <c r="I181" s="149"/>
      <c r="J181" s="149"/>
      <c r="K181" s="142"/>
      <c r="L181" s="142">
        <v>328245</v>
      </c>
      <c r="M181" s="142"/>
      <c r="N181" s="142">
        <f t="shared" si="102"/>
        <v>328245</v>
      </c>
      <c r="O181" s="142"/>
      <c r="P181" s="142"/>
      <c r="Q181" s="142">
        <f t="shared" si="133"/>
        <v>328245</v>
      </c>
      <c r="R181" s="142"/>
      <c r="S181" s="142"/>
      <c r="T181" s="142">
        <f t="shared" si="104"/>
        <v>328245</v>
      </c>
      <c r="U181" s="142"/>
      <c r="V181" s="142"/>
      <c r="W181" s="142">
        <f t="shared" si="105"/>
        <v>328245</v>
      </c>
      <c r="X181" s="142"/>
      <c r="Y181" s="142"/>
      <c r="Z181" s="142"/>
      <c r="AA181" s="142"/>
      <c r="AB181" s="191"/>
      <c r="AC181" s="191"/>
      <c r="AD181" s="191"/>
      <c r="AE181" s="95"/>
    </row>
    <row r="182" spans="1:31" s="84" customFormat="1" ht="15" customHeight="1">
      <c r="A182" s="75"/>
      <c r="B182" s="68"/>
      <c r="C182" s="77"/>
      <c r="D182" s="77"/>
      <c r="E182" s="77"/>
      <c r="F182" s="77"/>
      <c r="G182" s="76" t="s">
        <v>35</v>
      </c>
      <c r="H182" s="72">
        <f>SUM(H183:H188)</f>
        <v>0</v>
      </c>
      <c r="I182" s="72">
        <f t="shared" ref="I182:Z182" si="148">SUM(I183:I188)</f>
        <v>1850779</v>
      </c>
      <c r="J182" s="72">
        <f t="shared" si="148"/>
        <v>0</v>
      </c>
      <c r="K182" s="72">
        <f t="shared" si="148"/>
        <v>1850779</v>
      </c>
      <c r="L182" s="72">
        <f t="shared" si="148"/>
        <v>0</v>
      </c>
      <c r="M182" s="72">
        <f t="shared" si="148"/>
        <v>0</v>
      </c>
      <c r="N182" s="72">
        <f t="shared" si="148"/>
        <v>1850779</v>
      </c>
      <c r="O182" s="72">
        <f t="shared" si="148"/>
        <v>0</v>
      </c>
      <c r="P182" s="72">
        <f t="shared" si="148"/>
        <v>0</v>
      </c>
      <c r="Q182" s="72">
        <f t="shared" si="148"/>
        <v>1850779</v>
      </c>
      <c r="R182" s="72">
        <f t="shared" si="148"/>
        <v>0</v>
      </c>
      <c r="S182" s="72">
        <f t="shared" si="148"/>
        <v>0</v>
      </c>
      <c r="T182" s="72">
        <f t="shared" si="148"/>
        <v>1850779</v>
      </c>
      <c r="U182" s="72">
        <f t="shared" si="148"/>
        <v>0</v>
      </c>
      <c r="V182" s="72">
        <f t="shared" si="148"/>
        <v>0</v>
      </c>
      <c r="W182" s="72">
        <f t="shared" si="148"/>
        <v>1850779</v>
      </c>
      <c r="X182" s="72">
        <f t="shared" si="148"/>
        <v>0</v>
      </c>
      <c r="Y182" s="72">
        <f t="shared" si="148"/>
        <v>0</v>
      </c>
      <c r="Z182" s="72">
        <f t="shared" si="148"/>
        <v>0</v>
      </c>
      <c r="AA182" s="72">
        <f>SUM(AA183:AA188)</f>
        <v>0</v>
      </c>
      <c r="AB182" s="72">
        <f>SUM(AB183:AB188)</f>
        <v>0</v>
      </c>
      <c r="AC182" s="72">
        <f>SUM(AC183:AC188)</f>
        <v>0</v>
      </c>
      <c r="AD182" s="72">
        <f>SUM(AD183:AD188)</f>
        <v>0</v>
      </c>
      <c r="AE182" s="72">
        <f>SUM(AE183:AE188)</f>
        <v>0</v>
      </c>
    </row>
    <row r="183" spans="1:31" s="91" customFormat="1" ht="38.25" customHeight="1">
      <c r="A183" s="150"/>
      <c r="B183" s="95"/>
      <c r="C183" s="95"/>
      <c r="D183" s="95"/>
      <c r="E183" s="95"/>
      <c r="F183" s="95"/>
      <c r="G183" s="143" t="s">
        <v>128</v>
      </c>
      <c r="H183" s="142"/>
      <c r="I183" s="142">
        <v>71872</v>
      </c>
      <c r="J183" s="142"/>
      <c r="K183" s="142">
        <f t="shared" ref="K183" si="149">H183+I183-J183</f>
        <v>71872</v>
      </c>
      <c r="L183" s="142"/>
      <c r="M183" s="142"/>
      <c r="N183" s="142">
        <f t="shared" si="102"/>
        <v>71872</v>
      </c>
      <c r="O183" s="142"/>
      <c r="P183" s="142"/>
      <c r="Q183" s="142">
        <f t="shared" si="133"/>
        <v>71872</v>
      </c>
      <c r="R183" s="142"/>
      <c r="S183" s="142"/>
      <c r="T183" s="142">
        <f t="shared" si="104"/>
        <v>71872</v>
      </c>
      <c r="U183" s="142"/>
      <c r="V183" s="142"/>
      <c r="W183" s="142">
        <f t="shared" si="105"/>
        <v>71872</v>
      </c>
      <c r="X183" s="142"/>
      <c r="Y183" s="142"/>
      <c r="Z183" s="142"/>
      <c r="AA183" s="142"/>
      <c r="AB183" s="191"/>
      <c r="AC183" s="191"/>
      <c r="AD183" s="191"/>
      <c r="AE183" s="95"/>
    </row>
    <row r="184" spans="1:31" s="91" customFormat="1" ht="25.5" customHeight="1">
      <c r="A184" s="150"/>
      <c r="B184" s="95"/>
      <c r="C184" s="95"/>
      <c r="D184" s="95"/>
      <c r="E184" s="95"/>
      <c r="F184" s="95"/>
      <c r="G184" s="143" t="s">
        <v>161</v>
      </c>
      <c r="H184" s="142"/>
      <c r="I184" s="142">
        <v>480129</v>
      </c>
      <c r="J184" s="142"/>
      <c r="K184" s="142">
        <f>H184+I184-J184</f>
        <v>480129</v>
      </c>
      <c r="L184" s="142"/>
      <c r="M184" s="142"/>
      <c r="N184" s="142">
        <f t="shared" si="102"/>
        <v>480129</v>
      </c>
      <c r="O184" s="142"/>
      <c r="P184" s="142"/>
      <c r="Q184" s="142">
        <f t="shared" si="133"/>
        <v>480129</v>
      </c>
      <c r="R184" s="142"/>
      <c r="S184" s="142"/>
      <c r="T184" s="142">
        <f t="shared" si="104"/>
        <v>480129</v>
      </c>
      <c r="U184" s="142"/>
      <c r="V184" s="142"/>
      <c r="W184" s="142">
        <f t="shared" si="105"/>
        <v>480129</v>
      </c>
      <c r="X184" s="142"/>
      <c r="Y184" s="142"/>
      <c r="Z184" s="142"/>
      <c r="AA184" s="142"/>
      <c r="AB184" s="191"/>
      <c r="AC184" s="191"/>
      <c r="AD184" s="191"/>
      <c r="AE184" s="95"/>
    </row>
    <row r="185" spans="1:31" s="91" customFormat="1" ht="25.5" customHeight="1">
      <c r="A185" s="150"/>
      <c r="B185" s="95"/>
      <c r="C185" s="95"/>
      <c r="D185" s="95"/>
      <c r="E185" s="95"/>
      <c r="F185" s="95"/>
      <c r="G185" s="143" t="s">
        <v>188</v>
      </c>
      <c r="H185" s="142"/>
      <c r="I185" s="142">
        <v>204000</v>
      </c>
      <c r="J185" s="142"/>
      <c r="K185" s="142">
        <f>H185+I185-J185</f>
        <v>204000</v>
      </c>
      <c r="L185" s="142"/>
      <c r="M185" s="142"/>
      <c r="N185" s="142">
        <f t="shared" si="102"/>
        <v>204000</v>
      </c>
      <c r="O185" s="142"/>
      <c r="P185" s="142"/>
      <c r="Q185" s="142">
        <f t="shared" si="133"/>
        <v>204000</v>
      </c>
      <c r="R185" s="142"/>
      <c r="S185" s="142"/>
      <c r="T185" s="142">
        <f t="shared" si="104"/>
        <v>204000</v>
      </c>
      <c r="U185" s="142"/>
      <c r="V185" s="142"/>
      <c r="W185" s="142">
        <f t="shared" si="105"/>
        <v>204000</v>
      </c>
      <c r="X185" s="142"/>
      <c r="Y185" s="142"/>
      <c r="Z185" s="142"/>
      <c r="AA185" s="142"/>
      <c r="AB185" s="191"/>
      <c r="AC185" s="191"/>
      <c r="AD185" s="191"/>
      <c r="AE185" s="95"/>
    </row>
    <row r="186" spans="1:31" s="91" customFormat="1" ht="25.5" customHeight="1">
      <c r="A186" s="150"/>
      <c r="B186" s="95"/>
      <c r="C186" s="95"/>
      <c r="D186" s="95"/>
      <c r="E186" s="95"/>
      <c r="F186" s="95"/>
      <c r="G186" s="143" t="s">
        <v>189</v>
      </c>
      <c r="H186" s="142"/>
      <c r="I186" s="142">
        <v>200000</v>
      </c>
      <c r="J186" s="142"/>
      <c r="K186" s="142">
        <f>H186+I186-J186</f>
        <v>200000</v>
      </c>
      <c r="L186" s="142"/>
      <c r="M186" s="142"/>
      <c r="N186" s="142">
        <f t="shared" si="102"/>
        <v>200000</v>
      </c>
      <c r="O186" s="142"/>
      <c r="P186" s="142"/>
      <c r="Q186" s="142">
        <f t="shared" si="133"/>
        <v>200000</v>
      </c>
      <c r="R186" s="142"/>
      <c r="S186" s="142"/>
      <c r="T186" s="142">
        <f t="shared" si="104"/>
        <v>200000</v>
      </c>
      <c r="U186" s="142"/>
      <c r="V186" s="142"/>
      <c r="W186" s="142">
        <f t="shared" si="105"/>
        <v>200000</v>
      </c>
      <c r="X186" s="142"/>
      <c r="Y186" s="142"/>
      <c r="Z186" s="142"/>
      <c r="AA186" s="142"/>
      <c r="AB186" s="191"/>
      <c r="AC186" s="191"/>
      <c r="AD186" s="191"/>
      <c r="AE186" s="95"/>
    </row>
    <row r="187" spans="1:31" s="91" customFormat="1" ht="25.5" customHeight="1">
      <c r="A187" s="150"/>
      <c r="B187" s="95"/>
      <c r="C187" s="95"/>
      <c r="D187" s="95"/>
      <c r="E187" s="95"/>
      <c r="F187" s="95"/>
      <c r="G187" s="143" t="s">
        <v>328</v>
      </c>
      <c r="H187" s="142"/>
      <c r="I187" s="142">
        <v>34816</v>
      </c>
      <c r="J187" s="142"/>
      <c r="K187" s="142">
        <f t="shared" ref="K187:K188" si="150">H187+I187-J187</f>
        <v>34816</v>
      </c>
      <c r="L187" s="142"/>
      <c r="M187" s="142"/>
      <c r="N187" s="142">
        <f t="shared" si="102"/>
        <v>34816</v>
      </c>
      <c r="O187" s="142"/>
      <c r="P187" s="142"/>
      <c r="Q187" s="142">
        <f t="shared" si="133"/>
        <v>34816</v>
      </c>
      <c r="R187" s="142"/>
      <c r="S187" s="142"/>
      <c r="T187" s="142">
        <f t="shared" si="104"/>
        <v>34816</v>
      </c>
      <c r="U187" s="142"/>
      <c r="V187" s="142"/>
      <c r="W187" s="142">
        <f t="shared" si="105"/>
        <v>34816</v>
      </c>
      <c r="X187" s="142"/>
      <c r="Y187" s="142"/>
      <c r="Z187" s="142"/>
      <c r="AA187" s="142"/>
      <c r="AB187" s="191"/>
      <c r="AC187" s="191"/>
      <c r="AD187" s="191"/>
      <c r="AE187" s="95"/>
    </row>
    <row r="188" spans="1:31" s="91" customFormat="1" ht="25.5" customHeight="1">
      <c r="A188" s="150"/>
      <c r="B188" s="95"/>
      <c r="C188" s="95"/>
      <c r="D188" s="95"/>
      <c r="E188" s="95"/>
      <c r="F188" s="95"/>
      <c r="G188" s="143" t="s">
        <v>329</v>
      </c>
      <c r="H188" s="142"/>
      <c r="I188" s="142">
        <v>859962</v>
      </c>
      <c r="J188" s="142"/>
      <c r="K188" s="142">
        <f t="shared" si="150"/>
        <v>859962</v>
      </c>
      <c r="L188" s="142"/>
      <c r="M188" s="142"/>
      <c r="N188" s="142">
        <f t="shared" si="102"/>
        <v>859962</v>
      </c>
      <c r="O188" s="142"/>
      <c r="P188" s="142"/>
      <c r="Q188" s="142">
        <f t="shared" si="133"/>
        <v>859962</v>
      </c>
      <c r="R188" s="142"/>
      <c r="S188" s="142"/>
      <c r="T188" s="142">
        <f t="shared" si="104"/>
        <v>859962</v>
      </c>
      <c r="U188" s="142"/>
      <c r="V188" s="142"/>
      <c r="W188" s="142">
        <f t="shared" si="105"/>
        <v>859962</v>
      </c>
      <c r="X188" s="142"/>
      <c r="Y188" s="142"/>
      <c r="Z188" s="142"/>
      <c r="AA188" s="142"/>
      <c r="AB188" s="191"/>
      <c r="AC188" s="191"/>
      <c r="AD188" s="191"/>
      <c r="AE188" s="95"/>
    </row>
    <row r="189" spans="1:31" s="94" customFormat="1" ht="18.75" customHeight="1">
      <c r="A189" s="185"/>
      <c r="B189" s="41"/>
      <c r="C189" s="43"/>
      <c r="D189" s="41"/>
      <c r="E189" s="43"/>
      <c r="F189" s="43"/>
      <c r="G189" s="42" t="s">
        <v>169</v>
      </c>
      <c r="H189" s="57">
        <f>H190</f>
        <v>0</v>
      </c>
      <c r="I189" s="57">
        <f t="shared" ref="I189:X190" si="151">I190</f>
        <v>1000000</v>
      </c>
      <c r="J189" s="57">
        <f t="shared" si="151"/>
        <v>0</v>
      </c>
      <c r="K189" s="57">
        <f t="shared" si="151"/>
        <v>1000000</v>
      </c>
      <c r="L189" s="57">
        <f t="shared" si="151"/>
        <v>0</v>
      </c>
      <c r="M189" s="57">
        <f t="shared" si="151"/>
        <v>0</v>
      </c>
      <c r="N189" s="57">
        <f t="shared" si="151"/>
        <v>1000000</v>
      </c>
      <c r="O189" s="57">
        <f t="shared" si="151"/>
        <v>0</v>
      </c>
      <c r="P189" s="57">
        <f t="shared" si="151"/>
        <v>0</v>
      </c>
      <c r="Q189" s="57">
        <f t="shared" si="151"/>
        <v>1000000</v>
      </c>
      <c r="R189" s="57">
        <f t="shared" si="151"/>
        <v>0</v>
      </c>
      <c r="S189" s="57">
        <f t="shared" si="151"/>
        <v>0</v>
      </c>
      <c r="T189" s="57">
        <f t="shared" si="151"/>
        <v>1000000</v>
      </c>
      <c r="U189" s="57">
        <f t="shared" si="151"/>
        <v>0</v>
      </c>
      <c r="V189" s="57">
        <f t="shared" si="151"/>
        <v>0</v>
      </c>
      <c r="W189" s="57">
        <f t="shared" si="151"/>
        <v>1000000</v>
      </c>
      <c r="X189" s="57">
        <f t="shared" si="151"/>
        <v>0</v>
      </c>
      <c r="Y189" s="57">
        <f t="shared" ref="X189:AE190" si="152">Y190</f>
        <v>0</v>
      </c>
      <c r="Z189" s="57">
        <f t="shared" si="152"/>
        <v>0</v>
      </c>
      <c r="AA189" s="57">
        <f t="shared" si="152"/>
        <v>0</v>
      </c>
      <c r="AB189" s="57">
        <f t="shared" si="152"/>
        <v>0</v>
      </c>
      <c r="AC189" s="57">
        <f t="shared" si="152"/>
        <v>0</v>
      </c>
      <c r="AD189" s="57">
        <f t="shared" si="152"/>
        <v>0</v>
      </c>
      <c r="AE189" s="57">
        <f t="shared" si="152"/>
        <v>0</v>
      </c>
    </row>
    <row r="190" spans="1:31" s="84" customFormat="1" ht="15" customHeight="1">
      <c r="A190" s="75"/>
      <c r="B190" s="68"/>
      <c r="C190" s="77"/>
      <c r="D190" s="77"/>
      <c r="E190" s="77"/>
      <c r="F190" s="77"/>
      <c r="G190" s="76" t="s">
        <v>35</v>
      </c>
      <c r="H190" s="72">
        <f>H191</f>
        <v>0</v>
      </c>
      <c r="I190" s="72">
        <f t="shared" si="151"/>
        <v>1000000</v>
      </c>
      <c r="J190" s="72">
        <f t="shared" si="151"/>
        <v>0</v>
      </c>
      <c r="K190" s="72">
        <f t="shared" si="151"/>
        <v>1000000</v>
      </c>
      <c r="L190" s="72">
        <f t="shared" si="151"/>
        <v>0</v>
      </c>
      <c r="M190" s="72">
        <f t="shared" si="151"/>
        <v>0</v>
      </c>
      <c r="N190" s="72">
        <f t="shared" si="151"/>
        <v>1000000</v>
      </c>
      <c r="O190" s="72">
        <f t="shared" si="151"/>
        <v>0</v>
      </c>
      <c r="P190" s="72">
        <f t="shared" si="151"/>
        <v>0</v>
      </c>
      <c r="Q190" s="72">
        <f t="shared" si="151"/>
        <v>1000000</v>
      </c>
      <c r="R190" s="72">
        <f t="shared" si="151"/>
        <v>0</v>
      </c>
      <c r="S190" s="72">
        <f t="shared" si="151"/>
        <v>0</v>
      </c>
      <c r="T190" s="72">
        <f t="shared" si="151"/>
        <v>1000000</v>
      </c>
      <c r="U190" s="72">
        <f t="shared" si="151"/>
        <v>0</v>
      </c>
      <c r="V190" s="72">
        <f t="shared" si="151"/>
        <v>0</v>
      </c>
      <c r="W190" s="72">
        <f t="shared" si="151"/>
        <v>1000000</v>
      </c>
      <c r="X190" s="72">
        <f t="shared" si="152"/>
        <v>0</v>
      </c>
      <c r="Y190" s="72">
        <f t="shared" si="152"/>
        <v>0</v>
      </c>
      <c r="Z190" s="72">
        <f t="shared" si="152"/>
        <v>0</v>
      </c>
      <c r="AA190" s="72">
        <f t="shared" si="152"/>
        <v>0</v>
      </c>
      <c r="AB190" s="72">
        <f t="shared" si="152"/>
        <v>0</v>
      </c>
      <c r="AC190" s="72">
        <f t="shared" si="152"/>
        <v>0</v>
      </c>
      <c r="AD190" s="72">
        <f t="shared" si="152"/>
        <v>0</v>
      </c>
      <c r="AE190" s="72">
        <f t="shared" si="152"/>
        <v>0</v>
      </c>
    </row>
    <row r="191" spans="1:31" s="80" customFormat="1" ht="38.25">
      <c r="A191" s="10"/>
      <c r="B191" s="7"/>
      <c r="C191" s="19"/>
      <c r="D191" s="19"/>
      <c r="E191" s="19"/>
      <c r="F191" s="19"/>
      <c r="G191" s="143" t="s">
        <v>345</v>
      </c>
      <c r="H191" s="142"/>
      <c r="I191" s="142">
        <v>1000000</v>
      </c>
      <c r="J191" s="142"/>
      <c r="K191" s="142">
        <f t="shared" ref="K191" si="153">H191+I191-J191</f>
        <v>1000000</v>
      </c>
      <c r="L191" s="142"/>
      <c r="M191" s="142"/>
      <c r="N191" s="142">
        <f t="shared" si="102"/>
        <v>1000000</v>
      </c>
      <c r="O191" s="142"/>
      <c r="P191" s="142"/>
      <c r="Q191" s="142">
        <f t="shared" si="133"/>
        <v>1000000</v>
      </c>
      <c r="R191" s="142"/>
      <c r="S191" s="142"/>
      <c r="T191" s="142">
        <f t="shared" ref="T191:T237" si="154">Q191+R191-S191</f>
        <v>1000000</v>
      </c>
      <c r="U191" s="142"/>
      <c r="V191" s="142"/>
      <c r="W191" s="142">
        <f t="shared" ref="W191:W237" si="155">+T191+U191-V191</f>
        <v>1000000</v>
      </c>
      <c r="X191" s="142"/>
      <c r="Y191" s="142"/>
      <c r="Z191" s="142"/>
      <c r="AA191" s="142"/>
      <c r="AB191" s="149"/>
      <c r="AC191" s="149"/>
      <c r="AD191" s="149"/>
      <c r="AE191" s="142"/>
    </row>
    <row r="192" spans="1:31" s="94" customFormat="1" ht="18.75" customHeight="1">
      <c r="A192" s="185"/>
      <c r="B192" s="41"/>
      <c r="C192" s="43"/>
      <c r="D192" s="41"/>
      <c r="E192" s="43"/>
      <c r="F192" s="43"/>
      <c r="G192" s="42" t="s">
        <v>99</v>
      </c>
      <c r="H192" s="57">
        <f>H193+H197+H200+H202+H204+H209+H212+H207</f>
        <v>0</v>
      </c>
      <c r="I192" s="57">
        <f t="shared" ref="I192:AD192" si="156">I193+I197+I200+I202+I204+I209+I212+I207</f>
        <v>5450575</v>
      </c>
      <c r="J192" s="57">
        <f t="shared" si="156"/>
        <v>0</v>
      </c>
      <c r="K192" s="57">
        <f t="shared" si="156"/>
        <v>5450575</v>
      </c>
      <c r="L192" s="57">
        <f t="shared" si="156"/>
        <v>0</v>
      </c>
      <c r="M192" s="57">
        <f t="shared" si="156"/>
        <v>0</v>
      </c>
      <c r="N192" s="57">
        <f t="shared" si="156"/>
        <v>5450575</v>
      </c>
      <c r="O192" s="57">
        <f t="shared" si="156"/>
        <v>0</v>
      </c>
      <c r="P192" s="57">
        <f t="shared" si="156"/>
        <v>0</v>
      </c>
      <c r="Q192" s="57">
        <f t="shared" si="156"/>
        <v>5450575</v>
      </c>
      <c r="R192" s="57">
        <f t="shared" si="156"/>
        <v>0</v>
      </c>
      <c r="S192" s="57">
        <f t="shared" si="156"/>
        <v>0</v>
      </c>
      <c r="T192" s="57">
        <f t="shared" si="156"/>
        <v>5450575</v>
      </c>
      <c r="U192" s="57">
        <f t="shared" si="156"/>
        <v>0</v>
      </c>
      <c r="V192" s="57">
        <f t="shared" si="156"/>
        <v>0</v>
      </c>
      <c r="W192" s="57">
        <f t="shared" si="156"/>
        <v>5450575</v>
      </c>
      <c r="X192" s="57">
        <f t="shared" si="156"/>
        <v>0</v>
      </c>
      <c r="Y192" s="57">
        <f t="shared" si="156"/>
        <v>0</v>
      </c>
      <c r="Z192" s="57">
        <f t="shared" si="156"/>
        <v>0</v>
      </c>
      <c r="AA192" s="57">
        <f t="shared" si="156"/>
        <v>0</v>
      </c>
      <c r="AB192" s="57">
        <f t="shared" si="156"/>
        <v>0</v>
      </c>
      <c r="AC192" s="57">
        <f t="shared" si="156"/>
        <v>0</v>
      </c>
      <c r="AD192" s="57">
        <f t="shared" si="156"/>
        <v>0</v>
      </c>
      <c r="AE192" s="57">
        <f t="shared" ref="AE192" si="157">AE193+AE197+AE200+AE202+AE204+AE209+AE212</f>
        <v>0</v>
      </c>
    </row>
    <row r="193" spans="1:31" s="84" customFormat="1" ht="15" customHeight="1">
      <c r="A193" s="75"/>
      <c r="B193" s="68"/>
      <c r="C193" s="77"/>
      <c r="D193" s="77"/>
      <c r="E193" s="77"/>
      <c r="F193" s="77"/>
      <c r="G193" s="76" t="s">
        <v>21</v>
      </c>
      <c r="H193" s="72">
        <f>SUM(H194:H195)</f>
        <v>0</v>
      </c>
      <c r="I193" s="72">
        <f>SUM(I194:I196)</f>
        <v>856676</v>
      </c>
      <c r="J193" s="72">
        <f t="shared" ref="J193:AE193" si="158">SUM(J194:J196)</f>
        <v>0</v>
      </c>
      <c r="K193" s="72">
        <f t="shared" si="158"/>
        <v>856676</v>
      </c>
      <c r="L193" s="72">
        <f t="shared" si="158"/>
        <v>0</v>
      </c>
      <c r="M193" s="72">
        <f t="shared" si="158"/>
        <v>0</v>
      </c>
      <c r="N193" s="72">
        <f t="shared" si="158"/>
        <v>856676</v>
      </c>
      <c r="O193" s="72">
        <f t="shared" si="158"/>
        <v>0</v>
      </c>
      <c r="P193" s="72">
        <f t="shared" si="158"/>
        <v>0</v>
      </c>
      <c r="Q193" s="72">
        <f t="shared" si="158"/>
        <v>856676</v>
      </c>
      <c r="R193" s="72">
        <f t="shared" si="158"/>
        <v>0</v>
      </c>
      <c r="S193" s="72">
        <f t="shared" si="158"/>
        <v>0</v>
      </c>
      <c r="T193" s="72">
        <f t="shared" si="158"/>
        <v>856676</v>
      </c>
      <c r="U193" s="72">
        <f t="shared" si="158"/>
        <v>0</v>
      </c>
      <c r="V193" s="72">
        <f t="shared" si="158"/>
        <v>0</v>
      </c>
      <c r="W193" s="72">
        <f t="shared" si="158"/>
        <v>856676</v>
      </c>
      <c r="X193" s="72">
        <f t="shared" si="158"/>
        <v>0</v>
      </c>
      <c r="Y193" s="72">
        <f t="shared" si="158"/>
        <v>0</v>
      </c>
      <c r="Z193" s="72">
        <f t="shared" si="158"/>
        <v>0</v>
      </c>
      <c r="AA193" s="72">
        <f t="shared" si="158"/>
        <v>0</v>
      </c>
      <c r="AB193" s="72">
        <f t="shared" si="158"/>
        <v>0</v>
      </c>
      <c r="AC193" s="72">
        <f t="shared" si="158"/>
        <v>0</v>
      </c>
      <c r="AD193" s="72">
        <f t="shared" si="158"/>
        <v>0</v>
      </c>
      <c r="AE193" s="72">
        <f t="shared" si="158"/>
        <v>0</v>
      </c>
    </row>
    <row r="194" spans="1:31" s="80" customFormat="1" ht="30" customHeight="1">
      <c r="A194" s="10"/>
      <c r="B194" s="7"/>
      <c r="C194" s="19"/>
      <c r="D194" s="19"/>
      <c r="E194" s="19"/>
      <c r="F194" s="19"/>
      <c r="G194" s="143" t="s">
        <v>209</v>
      </c>
      <c r="H194" s="142"/>
      <c r="I194" s="142">
        <v>200392</v>
      </c>
      <c r="J194" s="142"/>
      <c r="K194" s="142">
        <f t="shared" ref="K194:K196" si="159">H194+I194-J194</f>
        <v>200392</v>
      </c>
      <c r="L194" s="142"/>
      <c r="M194" s="142"/>
      <c r="N194" s="142">
        <f t="shared" ref="N194:N237" si="160">K194+L194-M194</f>
        <v>200392</v>
      </c>
      <c r="O194" s="142"/>
      <c r="P194" s="142"/>
      <c r="Q194" s="142">
        <f t="shared" si="133"/>
        <v>200392</v>
      </c>
      <c r="R194" s="142"/>
      <c r="S194" s="142"/>
      <c r="T194" s="142">
        <f t="shared" si="154"/>
        <v>200392</v>
      </c>
      <c r="U194" s="142"/>
      <c r="V194" s="142"/>
      <c r="W194" s="142">
        <f t="shared" si="155"/>
        <v>200392</v>
      </c>
      <c r="X194" s="142"/>
      <c r="Y194" s="142"/>
      <c r="Z194" s="142"/>
      <c r="AA194" s="142"/>
      <c r="AB194" s="149"/>
      <c r="AC194" s="149"/>
      <c r="AD194" s="149"/>
      <c r="AE194" s="142"/>
    </row>
    <row r="195" spans="1:31" s="80" customFormat="1" ht="30" customHeight="1">
      <c r="A195" s="10"/>
      <c r="B195" s="7"/>
      <c r="C195" s="19"/>
      <c r="D195" s="19"/>
      <c r="E195" s="19"/>
      <c r="F195" s="19"/>
      <c r="G195" s="143" t="s">
        <v>261</v>
      </c>
      <c r="H195" s="142"/>
      <c r="I195" s="142">
        <v>465892</v>
      </c>
      <c r="J195" s="142"/>
      <c r="K195" s="142">
        <f t="shared" si="159"/>
        <v>465892</v>
      </c>
      <c r="L195" s="142"/>
      <c r="M195" s="142"/>
      <c r="N195" s="142">
        <f t="shared" si="160"/>
        <v>465892</v>
      </c>
      <c r="O195" s="142"/>
      <c r="P195" s="142"/>
      <c r="Q195" s="142">
        <f t="shared" si="133"/>
        <v>465892</v>
      </c>
      <c r="R195" s="142"/>
      <c r="S195" s="142"/>
      <c r="T195" s="142">
        <f t="shared" si="154"/>
        <v>465892</v>
      </c>
      <c r="U195" s="142"/>
      <c r="V195" s="142"/>
      <c r="W195" s="142">
        <f t="shared" si="155"/>
        <v>465892</v>
      </c>
      <c r="X195" s="142"/>
      <c r="Y195" s="142"/>
      <c r="Z195" s="142"/>
      <c r="AA195" s="142"/>
      <c r="AB195" s="149"/>
      <c r="AC195" s="149"/>
      <c r="AD195" s="149"/>
      <c r="AE195" s="142"/>
    </row>
    <row r="196" spans="1:31" s="80" customFormat="1" ht="30" customHeight="1">
      <c r="A196" s="10"/>
      <c r="B196" s="7"/>
      <c r="C196" s="19"/>
      <c r="D196" s="19"/>
      <c r="E196" s="19"/>
      <c r="F196" s="19"/>
      <c r="G196" s="143" t="s">
        <v>211</v>
      </c>
      <c r="H196" s="142"/>
      <c r="I196" s="142">
        <v>190392</v>
      </c>
      <c r="J196" s="142"/>
      <c r="K196" s="142">
        <f t="shared" si="159"/>
        <v>190392</v>
      </c>
      <c r="L196" s="142"/>
      <c r="M196" s="142"/>
      <c r="N196" s="142">
        <f t="shared" si="160"/>
        <v>190392</v>
      </c>
      <c r="O196" s="142"/>
      <c r="P196" s="142"/>
      <c r="Q196" s="142">
        <f t="shared" si="133"/>
        <v>190392</v>
      </c>
      <c r="R196" s="142"/>
      <c r="S196" s="142"/>
      <c r="T196" s="142">
        <f t="shared" si="154"/>
        <v>190392</v>
      </c>
      <c r="U196" s="142"/>
      <c r="V196" s="142"/>
      <c r="W196" s="142">
        <f t="shared" si="155"/>
        <v>190392</v>
      </c>
      <c r="X196" s="142"/>
      <c r="Y196" s="142"/>
      <c r="Z196" s="142"/>
      <c r="AA196" s="142"/>
      <c r="AB196" s="149"/>
      <c r="AC196" s="149"/>
      <c r="AD196" s="149"/>
      <c r="AE196" s="142"/>
    </row>
    <row r="197" spans="1:31" s="84" customFormat="1" ht="15" customHeight="1">
      <c r="A197" s="75"/>
      <c r="B197" s="68"/>
      <c r="C197" s="77"/>
      <c r="D197" s="77"/>
      <c r="E197" s="77"/>
      <c r="F197" s="77"/>
      <c r="G197" s="76" t="s">
        <v>36</v>
      </c>
      <c r="H197" s="72">
        <f>SUM(H198:H199)</f>
        <v>0</v>
      </c>
      <c r="I197" s="72">
        <f t="shared" ref="I197:W197" si="161">SUM(I198:I199)</f>
        <v>741551</v>
      </c>
      <c r="J197" s="72">
        <f t="shared" si="161"/>
        <v>0</v>
      </c>
      <c r="K197" s="72">
        <f t="shared" si="161"/>
        <v>741551</v>
      </c>
      <c r="L197" s="72">
        <f t="shared" si="161"/>
        <v>0</v>
      </c>
      <c r="M197" s="72">
        <f t="shared" si="161"/>
        <v>0</v>
      </c>
      <c r="N197" s="72">
        <f t="shared" si="161"/>
        <v>741551</v>
      </c>
      <c r="O197" s="72">
        <f t="shared" si="161"/>
        <v>0</v>
      </c>
      <c r="P197" s="72">
        <f t="shared" si="161"/>
        <v>0</v>
      </c>
      <c r="Q197" s="72">
        <f t="shared" si="161"/>
        <v>741551</v>
      </c>
      <c r="R197" s="72">
        <f t="shared" si="161"/>
        <v>0</v>
      </c>
      <c r="S197" s="72">
        <f t="shared" si="161"/>
        <v>0</v>
      </c>
      <c r="T197" s="72">
        <f t="shared" si="161"/>
        <v>741551</v>
      </c>
      <c r="U197" s="72">
        <f t="shared" si="161"/>
        <v>0</v>
      </c>
      <c r="V197" s="72">
        <f t="shared" si="161"/>
        <v>0</v>
      </c>
      <c r="W197" s="72">
        <f t="shared" si="161"/>
        <v>741551</v>
      </c>
      <c r="X197" s="72">
        <f t="shared" ref="X197:AE197" si="162">X199</f>
        <v>0</v>
      </c>
      <c r="Y197" s="72">
        <f t="shared" si="162"/>
        <v>0</v>
      </c>
      <c r="Z197" s="72">
        <f t="shared" si="162"/>
        <v>0</v>
      </c>
      <c r="AA197" s="72">
        <f t="shared" si="162"/>
        <v>0</v>
      </c>
      <c r="AB197" s="72">
        <f t="shared" si="162"/>
        <v>0</v>
      </c>
      <c r="AC197" s="72">
        <f t="shared" si="162"/>
        <v>0</v>
      </c>
      <c r="AD197" s="72">
        <f t="shared" si="162"/>
        <v>0</v>
      </c>
      <c r="AE197" s="72">
        <f t="shared" si="162"/>
        <v>0</v>
      </c>
    </row>
    <row r="198" spans="1:31" s="80" customFormat="1" ht="30" customHeight="1">
      <c r="A198" s="10"/>
      <c r="B198" s="7"/>
      <c r="C198" s="19"/>
      <c r="D198" s="19"/>
      <c r="E198" s="19"/>
      <c r="F198" s="19"/>
      <c r="G198" s="143" t="s">
        <v>195</v>
      </c>
      <c r="H198" s="142"/>
      <c r="I198" s="142">
        <v>173421</v>
      </c>
      <c r="J198" s="142"/>
      <c r="K198" s="142">
        <f>H198+I198-J198</f>
        <v>173421</v>
      </c>
      <c r="L198" s="142"/>
      <c r="M198" s="142"/>
      <c r="N198" s="142">
        <f t="shared" si="160"/>
        <v>173421</v>
      </c>
      <c r="O198" s="142"/>
      <c r="P198" s="142"/>
      <c r="Q198" s="142">
        <f t="shared" si="133"/>
        <v>173421</v>
      </c>
      <c r="R198" s="142"/>
      <c r="S198" s="142"/>
      <c r="T198" s="142">
        <f t="shared" si="154"/>
        <v>173421</v>
      </c>
      <c r="U198" s="142"/>
      <c r="V198" s="142"/>
      <c r="W198" s="142">
        <f t="shared" si="155"/>
        <v>173421</v>
      </c>
      <c r="X198" s="142"/>
      <c r="Y198" s="142"/>
      <c r="Z198" s="142"/>
      <c r="AA198" s="142"/>
      <c r="AB198" s="149"/>
      <c r="AC198" s="149"/>
      <c r="AD198" s="149"/>
      <c r="AE198" s="142"/>
    </row>
    <row r="199" spans="1:31" s="80" customFormat="1" ht="30" customHeight="1">
      <c r="A199" s="10"/>
      <c r="B199" s="7"/>
      <c r="C199" s="19"/>
      <c r="D199" s="19"/>
      <c r="E199" s="19"/>
      <c r="F199" s="19"/>
      <c r="G199" s="143" t="s">
        <v>190</v>
      </c>
      <c r="H199" s="142"/>
      <c r="I199" s="142">
        <v>568130</v>
      </c>
      <c r="J199" s="142"/>
      <c r="K199" s="142">
        <f>H199+I199-J199</f>
        <v>568130</v>
      </c>
      <c r="L199" s="142"/>
      <c r="M199" s="142"/>
      <c r="N199" s="142">
        <f t="shared" si="160"/>
        <v>568130</v>
      </c>
      <c r="O199" s="142"/>
      <c r="P199" s="142"/>
      <c r="Q199" s="142">
        <f t="shared" si="133"/>
        <v>568130</v>
      </c>
      <c r="R199" s="142"/>
      <c r="S199" s="142"/>
      <c r="T199" s="142">
        <f t="shared" si="154"/>
        <v>568130</v>
      </c>
      <c r="U199" s="142"/>
      <c r="V199" s="142"/>
      <c r="W199" s="142">
        <f t="shared" si="155"/>
        <v>568130</v>
      </c>
      <c r="X199" s="142"/>
      <c r="Y199" s="142"/>
      <c r="Z199" s="142"/>
      <c r="AA199" s="142"/>
      <c r="AB199" s="149"/>
      <c r="AC199" s="149"/>
      <c r="AD199" s="149"/>
      <c r="AE199" s="142"/>
    </row>
    <row r="200" spans="1:31" s="84" customFormat="1" ht="15" customHeight="1">
      <c r="A200" s="75"/>
      <c r="B200" s="68"/>
      <c r="C200" s="77"/>
      <c r="D200" s="77"/>
      <c r="E200" s="77"/>
      <c r="F200" s="77"/>
      <c r="G200" s="76" t="s">
        <v>31</v>
      </c>
      <c r="H200" s="72">
        <f>H201</f>
        <v>0</v>
      </c>
      <c r="I200" s="72">
        <f t="shared" ref="I200:W200" si="163">I201</f>
        <v>450569</v>
      </c>
      <c r="J200" s="72">
        <f t="shared" si="163"/>
        <v>0</v>
      </c>
      <c r="K200" s="72">
        <f t="shared" si="163"/>
        <v>450569</v>
      </c>
      <c r="L200" s="72">
        <f t="shared" si="163"/>
        <v>0</v>
      </c>
      <c r="M200" s="72">
        <f t="shared" si="163"/>
        <v>0</v>
      </c>
      <c r="N200" s="72">
        <f t="shared" si="163"/>
        <v>450569</v>
      </c>
      <c r="O200" s="72">
        <f t="shared" si="163"/>
        <v>0</v>
      </c>
      <c r="P200" s="72">
        <f t="shared" si="163"/>
        <v>0</v>
      </c>
      <c r="Q200" s="72">
        <f t="shared" si="163"/>
        <v>450569</v>
      </c>
      <c r="R200" s="72">
        <f t="shared" si="163"/>
        <v>0</v>
      </c>
      <c r="S200" s="72">
        <f t="shared" si="163"/>
        <v>0</v>
      </c>
      <c r="T200" s="72">
        <f t="shared" si="163"/>
        <v>450569</v>
      </c>
      <c r="U200" s="72">
        <f t="shared" si="163"/>
        <v>0</v>
      </c>
      <c r="V200" s="72">
        <f t="shared" si="163"/>
        <v>0</v>
      </c>
      <c r="W200" s="72">
        <f t="shared" si="163"/>
        <v>450569</v>
      </c>
      <c r="X200" s="72"/>
      <c r="Y200" s="72"/>
      <c r="Z200" s="72"/>
      <c r="AA200" s="72"/>
      <c r="AB200" s="72"/>
      <c r="AC200" s="72"/>
      <c r="AD200" s="72"/>
      <c r="AE200" s="72"/>
    </row>
    <row r="201" spans="1:31" s="80" customFormat="1" ht="30" customHeight="1">
      <c r="A201" s="10"/>
      <c r="B201" s="7"/>
      <c r="C201" s="19"/>
      <c r="D201" s="19"/>
      <c r="E201" s="19"/>
      <c r="F201" s="19"/>
      <c r="G201" s="143" t="s">
        <v>296</v>
      </c>
      <c r="H201" s="142"/>
      <c r="I201" s="142">
        <v>450569</v>
      </c>
      <c r="J201" s="142"/>
      <c r="K201" s="142">
        <f>H201+I201-J201</f>
        <v>450569</v>
      </c>
      <c r="L201" s="142"/>
      <c r="M201" s="142"/>
      <c r="N201" s="142">
        <f t="shared" si="160"/>
        <v>450569</v>
      </c>
      <c r="O201" s="142"/>
      <c r="P201" s="142"/>
      <c r="Q201" s="142">
        <f t="shared" si="133"/>
        <v>450569</v>
      </c>
      <c r="R201" s="142"/>
      <c r="S201" s="142"/>
      <c r="T201" s="142">
        <f t="shared" si="154"/>
        <v>450569</v>
      </c>
      <c r="U201" s="142"/>
      <c r="V201" s="142"/>
      <c r="W201" s="142">
        <f t="shared" si="155"/>
        <v>450569</v>
      </c>
      <c r="X201" s="142"/>
      <c r="Y201" s="142"/>
      <c r="Z201" s="142"/>
      <c r="AA201" s="142"/>
      <c r="AB201" s="149"/>
      <c r="AC201" s="149"/>
      <c r="AD201" s="149"/>
      <c r="AE201" s="142"/>
    </row>
    <row r="202" spans="1:31" s="84" customFormat="1" ht="15" customHeight="1">
      <c r="A202" s="75"/>
      <c r="B202" s="68"/>
      <c r="C202" s="77"/>
      <c r="D202" s="77"/>
      <c r="E202" s="77"/>
      <c r="F202" s="77"/>
      <c r="G202" s="76" t="s">
        <v>15</v>
      </c>
      <c r="H202" s="72">
        <f>H203</f>
        <v>0</v>
      </c>
      <c r="I202" s="72">
        <f t="shared" ref="I202:AE202" si="164">I203</f>
        <v>552965</v>
      </c>
      <c r="J202" s="72">
        <f t="shared" si="164"/>
        <v>0</v>
      </c>
      <c r="K202" s="72">
        <f t="shared" si="164"/>
        <v>552965</v>
      </c>
      <c r="L202" s="72">
        <f t="shared" si="164"/>
        <v>0</v>
      </c>
      <c r="M202" s="72">
        <f t="shared" si="164"/>
        <v>0</v>
      </c>
      <c r="N202" s="72">
        <f t="shared" si="164"/>
        <v>552965</v>
      </c>
      <c r="O202" s="72">
        <f t="shared" si="164"/>
        <v>0</v>
      </c>
      <c r="P202" s="72">
        <f t="shared" si="164"/>
        <v>0</v>
      </c>
      <c r="Q202" s="72">
        <f t="shared" si="164"/>
        <v>552965</v>
      </c>
      <c r="R202" s="72">
        <f t="shared" si="164"/>
        <v>0</v>
      </c>
      <c r="S202" s="72">
        <f t="shared" si="164"/>
        <v>0</v>
      </c>
      <c r="T202" s="72">
        <f t="shared" si="164"/>
        <v>552965</v>
      </c>
      <c r="U202" s="72">
        <f t="shared" si="164"/>
        <v>0</v>
      </c>
      <c r="V202" s="72">
        <f t="shared" si="164"/>
        <v>0</v>
      </c>
      <c r="W202" s="72">
        <f t="shared" si="164"/>
        <v>552965</v>
      </c>
      <c r="X202" s="72">
        <f t="shared" si="164"/>
        <v>0</v>
      </c>
      <c r="Y202" s="72">
        <f t="shared" si="164"/>
        <v>0</v>
      </c>
      <c r="Z202" s="72">
        <f t="shared" si="164"/>
        <v>0</v>
      </c>
      <c r="AA202" s="72">
        <f t="shared" si="164"/>
        <v>0</v>
      </c>
      <c r="AB202" s="72">
        <f t="shared" si="164"/>
        <v>0</v>
      </c>
      <c r="AC202" s="72">
        <f t="shared" si="164"/>
        <v>0</v>
      </c>
      <c r="AD202" s="72">
        <f t="shared" si="164"/>
        <v>0</v>
      </c>
      <c r="AE202" s="72">
        <f t="shared" si="164"/>
        <v>0</v>
      </c>
    </row>
    <row r="203" spans="1:31" s="80" customFormat="1" ht="30" customHeight="1">
      <c r="A203" s="10"/>
      <c r="B203" s="7"/>
      <c r="C203" s="19"/>
      <c r="D203" s="19"/>
      <c r="E203" s="19"/>
      <c r="F203" s="19"/>
      <c r="G203" s="143" t="s">
        <v>210</v>
      </c>
      <c r="H203" s="142"/>
      <c r="I203" s="142">
        <v>552965</v>
      </c>
      <c r="J203" s="142"/>
      <c r="K203" s="142">
        <f>H203+I203-J203</f>
        <v>552965</v>
      </c>
      <c r="L203" s="142"/>
      <c r="M203" s="142"/>
      <c r="N203" s="142">
        <f t="shared" si="160"/>
        <v>552965</v>
      </c>
      <c r="O203" s="142"/>
      <c r="P203" s="142"/>
      <c r="Q203" s="142">
        <f t="shared" si="133"/>
        <v>552965</v>
      </c>
      <c r="R203" s="142"/>
      <c r="S203" s="142"/>
      <c r="T203" s="142">
        <f t="shared" si="154"/>
        <v>552965</v>
      </c>
      <c r="U203" s="142"/>
      <c r="V203" s="142"/>
      <c r="W203" s="142">
        <f t="shared" si="155"/>
        <v>552965</v>
      </c>
      <c r="X203" s="142"/>
      <c r="Y203" s="142"/>
      <c r="Z203" s="142"/>
      <c r="AA203" s="142"/>
      <c r="AB203" s="149"/>
      <c r="AC203" s="149"/>
      <c r="AD203" s="149"/>
      <c r="AE203" s="142"/>
    </row>
    <row r="204" spans="1:31" s="84" customFormat="1" ht="15" customHeight="1">
      <c r="A204" s="75"/>
      <c r="B204" s="68"/>
      <c r="C204" s="77"/>
      <c r="D204" s="77"/>
      <c r="E204" s="77"/>
      <c r="F204" s="77"/>
      <c r="G204" s="76" t="s">
        <v>38</v>
      </c>
      <c r="H204" s="72">
        <f>SUM(H205:H208)</f>
        <v>0</v>
      </c>
      <c r="I204" s="72">
        <f>SUM(I205:I206)</f>
        <v>322231</v>
      </c>
      <c r="J204" s="72">
        <f t="shared" ref="J204:W204" si="165">SUM(J205:J206)</f>
        <v>0</v>
      </c>
      <c r="K204" s="72">
        <f t="shared" si="165"/>
        <v>322231</v>
      </c>
      <c r="L204" s="72">
        <f t="shared" si="165"/>
        <v>0</v>
      </c>
      <c r="M204" s="72">
        <f t="shared" si="165"/>
        <v>0</v>
      </c>
      <c r="N204" s="72">
        <f t="shared" si="165"/>
        <v>322231</v>
      </c>
      <c r="O204" s="72">
        <f t="shared" si="165"/>
        <v>0</v>
      </c>
      <c r="P204" s="72">
        <f t="shared" si="165"/>
        <v>0</v>
      </c>
      <c r="Q204" s="72">
        <f t="shared" si="165"/>
        <v>322231</v>
      </c>
      <c r="R204" s="72">
        <f t="shared" si="165"/>
        <v>0</v>
      </c>
      <c r="S204" s="72">
        <f t="shared" si="165"/>
        <v>0</v>
      </c>
      <c r="T204" s="72">
        <f t="shared" si="165"/>
        <v>322231</v>
      </c>
      <c r="U204" s="72">
        <f t="shared" si="165"/>
        <v>0</v>
      </c>
      <c r="V204" s="72">
        <f t="shared" si="165"/>
        <v>0</v>
      </c>
      <c r="W204" s="72">
        <f t="shared" si="165"/>
        <v>322231</v>
      </c>
      <c r="X204" s="72">
        <f t="shared" ref="X204:AE204" si="166">X205</f>
        <v>0</v>
      </c>
      <c r="Y204" s="72">
        <f t="shared" si="166"/>
        <v>0</v>
      </c>
      <c r="Z204" s="72">
        <f t="shared" si="166"/>
        <v>0</v>
      </c>
      <c r="AA204" s="72">
        <f t="shared" si="166"/>
        <v>0</v>
      </c>
      <c r="AB204" s="72">
        <f t="shared" si="166"/>
        <v>0</v>
      </c>
      <c r="AC204" s="72">
        <f t="shared" si="166"/>
        <v>0</v>
      </c>
      <c r="AD204" s="72">
        <f t="shared" si="166"/>
        <v>0</v>
      </c>
      <c r="AE204" s="72">
        <f t="shared" si="166"/>
        <v>0</v>
      </c>
    </row>
    <row r="205" spans="1:31" s="80" customFormat="1" ht="30" customHeight="1">
      <c r="A205" s="10"/>
      <c r="B205" s="7"/>
      <c r="C205" s="19"/>
      <c r="D205" s="19"/>
      <c r="E205" s="19"/>
      <c r="F205" s="19"/>
      <c r="G205" s="143" t="s">
        <v>191</v>
      </c>
      <c r="H205" s="142"/>
      <c r="I205" s="142">
        <v>222231</v>
      </c>
      <c r="J205" s="142"/>
      <c r="K205" s="142">
        <f>H205+I205-J205</f>
        <v>222231</v>
      </c>
      <c r="L205" s="142"/>
      <c r="M205" s="142"/>
      <c r="N205" s="142">
        <f t="shared" si="160"/>
        <v>222231</v>
      </c>
      <c r="O205" s="142"/>
      <c r="P205" s="142"/>
      <c r="Q205" s="142">
        <f t="shared" si="133"/>
        <v>222231</v>
      </c>
      <c r="R205" s="142"/>
      <c r="S205" s="142"/>
      <c r="T205" s="142">
        <f t="shared" si="154"/>
        <v>222231</v>
      </c>
      <c r="U205" s="142"/>
      <c r="V205" s="142"/>
      <c r="W205" s="142">
        <f t="shared" si="155"/>
        <v>222231</v>
      </c>
      <c r="X205" s="142"/>
      <c r="Y205" s="142"/>
      <c r="Z205" s="142"/>
      <c r="AA205" s="142"/>
      <c r="AB205" s="149"/>
      <c r="AC205" s="149"/>
      <c r="AD205" s="149"/>
      <c r="AE205" s="142"/>
    </row>
    <row r="206" spans="1:31" s="80" customFormat="1" ht="30" customHeight="1">
      <c r="A206" s="10"/>
      <c r="B206" s="7"/>
      <c r="C206" s="19"/>
      <c r="D206" s="19"/>
      <c r="E206" s="19"/>
      <c r="F206" s="19"/>
      <c r="G206" s="143" t="s">
        <v>308</v>
      </c>
      <c r="H206" s="142"/>
      <c r="I206" s="142">
        <v>100000</v>
      </c>
      <c r="J206" s="142"/>
      <c r="K206" s="142">
        <f>H206+I206-J206</f>
        <v>100000</v>
      </c>
      <c r="L206" s="142"/>
      <c r="M206" s="142"/>
      <c r="N206" s="142">
        <f t="shared" si="160"/>
        <v>100000</v>
      </c>
      <c r="O206" s="142"/>
      <c r="P206" s="142"/>
      <c r="Q206" s="142">
        <f t="shared" si="133"/>
        <v>100000</v>
      </c>
      <c r="R206" s="142"/>
      <c r="S206" s="142"/>
      <c r="T206" s="142">
        <f t="shared" si="154"/>
        <v>100000</v>
      </c>
      <c r="U206" s="142"/>
      <c r="V206" s="142"/>
      <c r="W206" s="142">
        <f t="shared" si="155"/>
        <v>100000</v>
      </c>
      <c r="X206" s="142"/>
      <c r="Y206" s="142"/>
      <c r="Z206" s="142"/>
      <c r="AA206" s="142"/>
      <c r="AB206" s="149"/>
      <c r="AC206" s="149"/>
      <c r="AD206" s="149"/>
      <c r="AE206" s="142"/>
    </row>
    <row r="207" spans="1:31" s="84" customFormat="1" ht="15" customHeight="1">
      <c r="A207" s="75"/>
      <c r="B207" s="68"/>
      <c r="C207" s="77"/>
      <c r="D207" s="77"/>
      <c r="E207" s="77"/>
      <c r="F207" s="77"/>
      <c r="G207" s="76" t="s">
        <v>157</v>
      </c>
      <c r="H207" s="72">
        <f>H208</f>
        <v>0</v>
      </c>
      <c r="I207" s="72">
        <f t="shared" ref="I207:W207" si="167">I208</f>
        <v>1413467</v>
      </c>
      <c r="J207" s="72">
        <f t="shared" si="167"/>
        <v>0</v>
      </c>
      <c r="K207" s="72">
        <f t="shared" si="167"/>
        <v>1413467</v>
      </c>
      <c r="L207" s="72">
        <f t="shared" si="167"/>
        <v>0</v>
      </c>
      <c r="M207" s="72">
        <f t="shared" si="167"/>
        <v>0</v>
      </c>
      <c r="N207" s="72">
        <f t="shared" si="167"/>
        <v>1413467</v>
      </c>
      <c r="O207" s="72">
        <f t="shared" si="167"/>
        <v>0</v>
      </c>
      <c r="P207" s="72">
        <f t="shared" si="167"/>
        <v>0</v>
      </c>
      <c r="Q207" s="72">
        <f t="shared" si="167"/>
        <v>1413467</v>
      </c>
      <c r="R207" s="72">
        <f t="shared" si="167"/>
        <v>0</v>
      </c>
      <c r="S207" s="72">
        <f t="shared" si="167"/>
        <v>0</v>
      </c>
      <c r="T207" s="72">
        <f t="shared" si="167"/>
        <v>1413467</v>
      </c>
      <c r="U207" s="72">
        <f t="shared" si="167"/>
        <v>0</v>
      </c>
      <c r="V207" s="72">
        <f t="shared" si="167"/>
        <v>0</v>
      </c>
      <c r="W207" s="72">
        <f t="shared" si="167"/>
        <v>1413467</v>
      </c>
      <c r="X207" s="72"/>
      <c r="Y207" s="72"/>
      <c r="Z207" s="72"/>
      <c r="AA207" s="72"/>
      <c r="AB207" s="72"/>
      <c r="AC207" s="72"/>
      <c r="AD207" s="72"/>
      <c r="AE207" s="72"/>
    </row>
    <row r="208" spans="1:31" s="80" customFormat="1" ht="25.5" customHeight="1">
      <c r="A208" s="10"/>
      <c r="B208" s="7"/>
      <c r="C208" s="19"/>
      <c r="D208" s="19"/>
      <c r="E208" s="19"/>
      <c r="F208" s="19"/>
      <c r="G208" s="143" t="s">
        <v>198</v>
      </c>
      <c r="H208" s="142"/>
      <c r="I208" s="142">
        <v>1413467</v>
      </c>
      <c r="J208" s="142"/>
      <c r="K208" s="142">
        <f>H208+I208-J208</f>
        <v>1413467</v>
      </c>
      <c r="L208" s="142"/>
      <c r="M208" s="142"/>
      <c r="N208" s="142">
        <f t="shared" si="160"/>
        <v>1413467</v>
      </c>
      <c r="O208" s="142"/>
      <c r="P208" s="142"/>
      <c r="Q208" s="142">
        <f t="shared" si="133"/>
        <v>1413467</v>
      </c>
      <c r="R208" s="142"/>
      <c r="S208" s="142"/>
      <c r="T208" s="142">
        <f t="shared" si="154"/>
        <v>1413467</v>
      </c>
      <c r="U208" s="142"/>
      <c r="V208" s="142"/>
      <c r="W208" s="142">
        <f t="shared" si="155"/>
        <v>1413467</v>
      </c>
      <c r="X208" s="142"/>
      <c r="Y208" s="142"/>
      <c r="Z208" s="142"/>
      <c r="AA208" s="142"/>
      <c r="AB208" s="149"/>
      <c r="AC208" s="149"/>
      <c r="AD208" s="149"/>
      <c r="AE208" s="142"/>
    </row>
    <row r="209" spans="1:31" s="84" customFormat="1" ht="15" customHeight="1">
      <c r="A209" s="75"/>
      <c r="B209" s="68"/>
      <c r="C209" s="77"/>
      <c r="D209" s="77"/>
      <c r="E209" s="77"/>
      <c r="F209" s="77"/>
      <c r="G209" s="78" t="s">
        <v>33</v>
      </c>
      <c r="H209" s="72">
        <f>SUM(H210:H211)</f>
        <v>0</v>
      </c>
      <c r="I209" s="72">
        <f t="shared" ref="I209:AE209" si="168">SUM(I210:I211)</f>
        <v>736041</v>
      </c>
      <c r="J209" s="72">
        <f t="shared" si="168"/>
        <v>0</v>
      </c>
      <c r="K209" s="72">
        <f t="shared" si="168"/>
        <v>736041</v>
      </c>
      <c r="L209" s="72">
        <f t="shared" si="168"/>
        <v>0</v>
      </c>
      <c r="M209" s="72">
        <f t="shared" si="168"/>
        <v>0</v>
      </c>
      <c r="N209" s="72">
        <f t="shared" si="168"/>
        <v>736041</v>
      </c>
      <c r="O209" s="72">
        <f t="shared" si="168"/>
        <v>0</v>
      </c>
      <c r="P209" s="72">
        <f t="shared" si="168"/>
        <v>0</v>
      </c>
      <c r="Q209" s="72">
        <f t="shared" si="168"/>
        <v>736041</v>
      </c>
      <c r="R209" s="72">
        <f t="shared" si="168"/>
        <v>0</v>
      </c>
      <c r="S209" s="72">
        <f t="shared" si="168"/>
        <v>0</v>
      </c>
      <c r="T209" s="72">
        <f t="shared" si="168"/>
        <v>736041</v>
      </c>
      <c r="U209" s="72">
        <f t="shared" si="168"/>
        <v>0</v>
      </c>
      <c r="V209" s="72">
        <f t="shared" si="168"/>
        <v>0</v>
      </c>
      <c r="W209" s="72">
        <f t="shared" si="168"/>
        <v>736041</v>
      </c>
      <c r="X209" s="72">
        <f t="shared" si="168"/>
        <v>0</v>
      </c>
      <c r="Y209" s="72">
        <f t="shared" si="168"/>
        <v>0</v>
      </c>
      <c r="Z209" s="72">
        <f t="shared" si="168"/>
        <v>0</v>
      </c>
      <c r="AA209" s="72">
        <f t="shared" si="168"/>
        <v>0</v>
      </c>
      <c r="AB209" s="72">
        <f t="shared" si="168"/>
        <v>0</v>
      </c>
      <c r="AC209" s="72">
        <f t="shared" si="168"/>
        <v>0</v>
      </c>
      <c r="AD209" s="72">
        <f t="shared" si="168"/>
        <v>0</v>
      </c>
      <c r="AE209" s="72">
        <f t="shared" si="168"/>
        <v>0</v>
      </c>
    </row>
    <row r="210" spans="1:31" s="80" customFormat="1" ht="25.5" customHeight="1">
      <c r="A210" s="10"/>
      <c r="B210" s="7"/>
      <c r="C210" s="19"/>
      <c r="D210" s="19"/>
      <c r="E210" s="19"/>
      <c r="F210" s="19"/>
      <c r="G210" s="143" t="s">
        <v>196</v>
      </c>
      <c r="H210" s="142"/>
      <c r="I210" s="142">
        <v>437690</v>
      </c>
      <c r="J210" s="142"/>
      <c r="K210" s="142">
        <f t="shared" ref="K210:K213" si="169">H210+I210-J210</f>
        <v>437690</v>
      </c>
      <c r="L210" s="142"/>
      <c r="M210" s="142"/>
      <c r="N210" s="142">
        <f t="shared" si="160"/>
        <v>437690</v>
      </c>
      <c r="O210" s="142"/>
      <c r="P210" s="142"/>
      <c r="Q210" s="142">
        <f t="shared" si="133"/>
        <v>437690</v>
      </c>
      <c r="R210" s="142"/>
      <c r="S210" s="142"/>
      <c r="T210" s="142">
        <f t="shared" si="154"/>
        <v>437690</v>
      </c>
      <c r="U210" s="142"/>
      <c r="V210" s="142"/>
      <c r="W210" s="142">
        <f t="shared" si="155"/>
        <v>437690</v>
      </c>
      <c r="X210" s="142"/>
      <c r="Y210" s="142"/>
      <c r="Z210" s="142"/>
      <c r="AA210" s="142"/>
      <c r="AB210" s="149"/>
      <c r="AC210" s="149"/>
      <c r="AD210" s="149"/>
      <c r="AE210" s="142"/>
    </row>
    <row r="211" spans="1:31" s="80" customFormat="1" ht="25.5" customHeight="1">
      <c r="A211" s="10"/>
      <c r="B211" s="7"/>
      <c r="C211" s="19"/>
      <c r="D211" s="19"/>
      <c r="E211" s="19"/>
      <c r="F211" s="19"/>
      <c r="G211" s="143" t="s">
        <v>197</v>
      </c>
      <c r="H211" s="142"/>
      <c r="I211" s="142">
        <v>298351</v>
      </c>
      <c r="J211" s="142"/>
      <c r="K211" s="142">
        <f t="shared" si="169"/>
        <v>298351</v>
      </c>
      <c r="L211" s="142"/>
      <c r="M211" s="142"/>
      <c r="N211" s="142">
        <f t="shared" si="160"/>
        <v>298351</v>
      </c>
      <c r="O211" s="142"/>
      <c r="P211" s="142"/>
      <c r="Q211" s="142">
        <f t="shared" si="133"/>
        <v>298351</v>
      </c>
      <c r="R211" s="142"/>
      <c r="S211" s="142"/>
      <c r="T211" s="142">
        <f t="shared" si="154"/>
        <v>298351</v>
      </c>
      <c r="U211" s="142"/>
      <c r="V211" s="142"/>
      <c r="W211" s="142">
        <f t="shared" si="155"/>
        <v>298351</v>
      </c>
      <c r="X211" s="142"/>
      <c r="Y211" s="142"/>
      <c r="Z211" s="142"/>
      <c r="AA211" s="142"/>
      <c r="AB211" s="149"/>
      <c r="AC211" s="149"/>
      <c r="AD211" s="149"/>
      <c r="AE211" s="142"/>
    </row>
    <row r="212" spans="1:31" s="84" customFormat="1" ht="15" customHeight="1">
      <c r="A212" s="75"/>
      <c r="B212" s="68"/>
      <c r="C212" s="77"/>
      <c r="D212" s="77"/>
      <c r="E212" s="77"/>
      <c r="F212" s="77"/>
      <c r="G212" s="76" t="s">
        <v>34</v>
      </c>
      <c r="H212" s="72">
        <f>H213</f>
        <v>0</v>
      </c>
      <c r="I212" s="72">
        <f t="shared" ref="I212:AE212" si="170">I213</f>
        <v>377075</v>
      </c>
      <c r="J212" s="72">
        <f t="shared" si="170"/>
        <v>0</v>
      </c>
      <c r="K212" s="72">
        <f t="shared" si="170"/>
        <v>377075</v>
      </c>
      <c r="L212" s="72">
        <f t="shared" si="170"/>
        <v>0</v>
      </c>
      <c r="M212" s="72">
        <f t="shared" si="170"/>
        <v>0</v>
      </c>
      <c r="N212" s="72">
        <f t="shared" si="170"/>
        <v>377075</v>
      </c>
      <c r="O212" s="72">
        <f t="shared" si="170"/>
        <v>0</v>
      </c>
      <c r="P212" s="72">
        <f t="shared" si="170"/>
        <v>0</v>
      </c>
      <c r="Q212" s="72">
        <f t="shared" si="170"/>
        <v>377075</v>
      </c>
      <c r="R212" s="72">
        <f t="shared" si="170"/>
        <v>0</v>
      </c>
      <c r="S212" s="72">
        <f t="shared" si="170"/>
        <v>0</v>
      </c>
      <c r="T212" s="72">
        <f t="shared" si="170"/>
        <v>377075</v>
      </c>
      <c r="U212" s="72">
        <f t="shared" si="170"/>
        <v>0</v>
      </c>
      <c r="V212" s="72">
        <f t="shared" si="170"/>
        <v>0</v>
      </c>
      <c r="W212" s="72">
        <f t="shared" si="170"/>
        <v>377075</v>
      </c>
      <c r="X212" s="72">
        <f t="shared" si="170"/>
        <v>0</v>
      </c>
      <c r="Y212" s="72">
        <f t="shared" si="170"/>
        <v>0</v>
      </c>
      <c r="Z212" s="72">
        <f t="shared" si="170"/>
        <v>0</v>
      </c>
      <c r="AA212" s="72">
        <f t="shared" si="170"/>
        <v>0</v>
      </c>
      <c r="AB212" s="72">
        <f t="shared" si="170"/>
        <v>0</v>
      </c>
      <c r="AC212" s="72">
        <f t="shared" si="170"/>
        <v>0</v>
      </c>
      <c r="AD212" s="72">
        <f t="shared" si="170"/>
        <v>0</v>
      </c>
      <c r="AE212" s="72">
        <f t="shared" si="170"/>
        <v>0</v>
      </c>
    </row>
    <row r="213" spans="1:31" s="80" customFormat="1" ht="29.25" customHeight="1">
      <c r="A213" s="10"/>
      <c r="B213" s="7"/>
      <c r="C213" s="19"/>
      <c r="D213" s="19"/>
      <c r="E213" s="19"/>
      <c r="F213" s="19"/>
      <c r="G213" s="143" t="s">
        <v>203</v>
      </c>
      <c r="H213" s="142"/>
      <c r="I213" s="142">
        <v>377075</v>
      </c>
      <c r="J213" s="142"/>
      <c r="K213" s="142">
        <f t="shared" si="169"/>
        <v>377075</v>
      </c>
      <c r="L213" s="142"/>
      <c r="M213" s="142"/>
      <c r="N213" s="142">
        <f t="shared" si="160"/>
        <v>377075</v>
      </c>
      <c r="O213" s="142"/>
      <c r="P213" s="142"/>
      <c r="Q213" s="142">
        <f t="shared" si="133"/>
        <v>377075</v>
      </c>
      <c r="R213" s="142"/>
      <c r="S213" s="142"/>
      <c r="T213" s="142">
        <f t="shared" si="154"/>
        <v>377075</v>
      </c>
      <c r="U213" s="142"/>
      <c r="V213" s="142"/>
      <c r="W213" s="142">
        <f t="shared" si="155"/>
        <v>377075</v>
      </c>
      <c r="X213" s="142"/>
      <c r="Y213" s="142"/>
      <c r="Z213" s="142"/>
      <c r="AA213" s="142">
        <f>Y213-Z213</f>
        <v>0</v>
      </c>
      <c r="AB213" s="149"/>
      <c r="AC213" s="149"/>
      <c r="AD213" s="149"/>
      <c r="AE213" s="142"/>
    </row>
    <row r="214" spans="1:31" s="94" customFormat="1" ht="18.75" customHeight="1">
      <c r="A214" s="185"/>
      <c r="B214" s="41"/>
      <c r="C214" s="43"/>
      <c r="D214" s="41"/>
      <c r="E214" s="43"/>
      <c r="F214" s="43"/>
      <c r="G214" s="63" t="s">
        <v>100</v>
      </c>
      <c r="H214" s="57">
        <f>H215+H218+H220+H225+H228+H230+H232</f>
        <v>0</v>
      </c>
      <c r="I214" s="57">
        <f t="shared" ref="I214:M214" si="171">I215+I218+I220+I225+I228+I230+I232</f>
        <v>3256505</v>
      </c>
      <c r="J214" s="57">
        <f t="shared" si="171"/>
        <v>0</v>
      </c>
      <c r="K214" s="57">
        <f t="shared" si="171"/>
        <v>3256505</v>
      </c>
      <c r="L214" s="57">
        <f t="shared" si="171"/>
        <v>100000</v>
      </c>
      <c r="M214" s="57">
        <f t="shared" si="171"/>
        <v>0</v>
      </c>
      <c r="N214" s="57">
        <f>N215+N218+N220+N225+N228+N230+N232+N223</f>
        <v>3356505</v>
      </c>
      <c r="O214" s="57">
        <f t="shared" ref="O214:W214" si="172">O215+O218+O220+O225+O228+O230+O232+O223</f>
        <v>100000</v>
      </c>
      <c r="P214" s="57">
        <f t="shared" si="172"/>
        <v>0</v>
      </c>
      <c r="Q214" s="57">
        <f t="shared" si="172"/>
        <v>3456505</v>
      </c>
      <c r="R214" s="57">
        <f t="shared" si="172"/>
        <v>0</v>
      </c>
      <c r="S214" s="57">
        <f t="shared" si="172"/>
        <v>0</v>
      </c>
      <c r="T214" s="57">
        <f t="shared" si="172"/>
        <v>3456505</v>
      </c>
      <c r="U214" s="57">
        <f t="shared" si="172"/>
        <v>0</v>
      </c>
      <c r="V214" s="57">
        <f t="shared" si="172"/>
        <v>0</v>
      </c>
      <c r="W214" s="57">
        <f t="shared" si="172"/>
        <v>3456505</v>
      </c>
      <c r="X214" s="57">
        <f t="shared" ref="X214:AE214" si="173">X215+X218+X220+X225+X228+X230+X232</f>
        <v>0</v>
      </c>
      <c r="Y214" s="57">
        <f t="shared" si="173"/>
        <v>0</v>
      </c>
      <c r="Z214" s="57">
        <f t="shared" si="173"/>
        <v>0</v>
      </c>
      <c r="AA214" s="57">
        <f t="shared" si="173"/>
        <v>0</v>
      </c>
      <c r="AB214" s="57">
        <f t="shared" si="173"/>
        <v>0</v>
      </c>
      <c r="AC214" s="57">
        <f t="shared" si="173"/>
        <v>0</v>
      </c>
      <c r="AD214" s="57">
        <f t="shared" si="173"/>
        <v>0</v>
      </c>
      <c r="AE214" s="57">
        <f t="shared" si="173"/>
        <v>0</v>
      </c>
    </row>
    <row r="215" spans="1:31" s="84" customFormat="1" ht="15" customHeight="1">
      <c r="A215" s="75"/>
      <c r="B215" s="68"/>
      <c r="C215" s="77"/>
      <c r="D215" s="77"/>
      <c r="E215" s="77"/>
      <c r="F215" s="77"/>
      <c r="G215" s="76" t="s">
        <v>15</v>
      </c>
      <c r="H215" s="72">
        <f>SUM(H216:H217)</f>
        <v>0</v>
      </c>
      <c r="I215" s="72">
        <f t="shared" ref="I215:AE215" si="174">SUM(I216:I217)</f>
        <v>767300</v>
      </c>
      <c r="J215" s="72">
        <f t="shared" si="174"/>
        <v>0</v>
      </c>
      <c r="K215" s="72">
        <f t="shared" si="174"/>
        <v>767300</v>
      </c>
      <c r="L215" s="72">
        <f t="shared" si="174"/>
        <v>0</v>
      </c>
      <c r="M215" s="72">
        <f t="shared" si="174"/>
        <v>0</v>
      </c>
      <c r="N215" s="72">
        <f t="shared" si="174"/>
        <v>767300</v>
      </c>
      <c r="O215" s="72">
        <f t="shared" si="174"/>
        <v>0</v>
      </c>
      <c r="P215" s="72">
        <f t="shared" si="174"/>
        <v>0</v>
      </c>
      <c r="Q215" s="72">
        <f t="shared" si="174"/>
        <v>767300</v>
      </c>
      <c r="R215" s="72">
        <f t="shared" si="174"/>
        <v>0</v>
      </c>
      <c r="S215" s="72">
        <f t="shared" si="174"/>
        <v>0</v>
      </c>
      <c r="T215" s="72">
        <f t="shared" si="174"/>
        <v>767300</v>
      </c>
      <c r="U215" s="72">
        <f t="shared" si="174"/>
        <v>0</v>
      </c>
      <c r="V215" s="72">
        <f t="shared" si="174"/>
        <v>0</v>
      </c>
      <c r="W215" s="72">
        <f t="shared" si="174"/>
        <v>767300</v>
      </c>
      <c r="X215" s="72">
        <f t="shared" si="174"/>
        <v>0</v>
      </c>
      <c r="Y215" s="72">
        <f t="shared" si="174"/>
        <v>0</v>
      </c>
      <c r="Z215" s="72">
        <f t="shared" si="174"/>
        <v>0</v>
      </c>
      <c r="AA215" s="72">
        <f t="shared" si="174"/>
        <v>0</v>
      </c>
      <c r="AB215" s="72">
        <f t="shared" si="174"/>
        <v>0</v>
      </c>
      <c r="AC215" s="72">
        <f t="shared" si="174"/>
        <v>0</v>
      </c>
      <c r="AD215" s="72">
        <f t="shared" si="174"/>
        <v>0</v>
      </c>
      <c r="AE215" s="72">
        <f t="shared" si="174"/>
        <v>0</v>
      </c>
    </row>
    <row r="216" spans="1:31" s="80" customFormat="1" ht="24.75" customHeight="1">
      <c r="A216" s="10"/>
      <c r="B216" s="7"/>
      <c r="C216" s="19"/>
      <c r="D216" s="19"/>
      <c r="E216" s="19"/>
      <c r="F216" s="19"/>
      <c r="G216" s="53" t="s">
        <v>200</v>
      </c>
      <c r="H216" s="142"/>
      <c r="I216" s="142">
        <v>367300</v>
      </c>
      <c r="J216" s="142"/>
      <c r="K216" s="142">
        <f t="shared" ref="K216:K237" si="175">H216+I216-J216</f>
        <v>367300</v>
      </c>
      <c r="L216" s="142"/>
      <c r="M216" s="142"/>
      <c r="N216" s="142">
        <f t="shared" si="160"/>
        <v>367300</v>
      </c>
      <c r="O216" s="142"/>
      <c r="P216" s="142"/>
      <c r="Q216" s="142">
        <f t="shared" si="133"/>
        <v>367300</v>
      </c>
      <c r="R216" s="142"/>
      <c r="S216" s="142"/>
      <c r="T216" s="142">
        <f t="shared" si="154"/>
        <v>367300</v>
      </c>
      <c r="U216" s="142"/>
      <c r="V216" s="142"/>
      <c r="W216" s="142">
        <f t="shared" si="155"/>
        <v>367300</v>
      </c>
      <c r="X216" s="142"/>
      <c r="Y216" s="142"/>
      <c r="Z216" s="142"/>
      <c r="AA216" s="142"/>
      <c r="AB216" s="155"/>
      <c r="AC216" s="155"/>
      <c r="AD216" s="155"/>
      <c r="AE216" s="142"/>
    </row>
    <row r="217" spans="1:31" s="80" customFormat="1" ht="24.75" customHeight="1">
      <c r="A217" s="10"/>
      <c r="B217" s="7"/>
      <c r="C217" s="19"/>
      <c r="D217" s="19"/>
      <c r="E217" s="19"/>
      <c r="F217" s="19"/>
      <c r="G217" s="53" t="s">
        <v>201</v>
      </c>
      <c r="H217" s="142"/>
      <c r="I217" s="142">
        <v>400000</v>
      </c>
      <c r="J217" s="142"/>
      <c r="K217" s="142">
        <f t="shared" si="175"/>
        <v>400000</v>
      </c>
      <c r="L217" s="142"/>
      <c r="M217" s="142"/>
      <c r="N217" s="142">
        <f t="shared" si="160"/>
        <v>400000</v>
      </c>
      <c r="O217" s="142"/>
      <c r="P217" s="142"/>
      <c r="Q217" s="142">
        <f t="shared" si="133"/>
        <v>400000</v>
      </c>
      <c r="R217" s="142"/>
      <c r="S217" s="142"/>
      <c r="T217" s="142">
        <f t="shared" si="154"/>
        <v>400000</v>
      </c>
      <c r="U217" s="142"/>
      <c r="V217" s="142"/>
      <c r="W217" s="142">
        <f t="shared" si="155"/>
        <v>400000</v>
      </c>
      <c r="X217" s="142"/>
      <c r="Y217" s="142"/>
      <c r="Z217" s="142"/>
      <c r="AA217" s="142"/>
      <c r="AB217" s="155"/>
      <c r="AC217" s="155"/>
      <c r="AD217" s="155"/>
      <c r="AE217" s="142"/>
    </row>
    <row r="218" spans="1:31" s="84" customFormat="1" ht="15" customHeight="1">
      <c r="A218" s="75"/>
      <c r="B218" s="68"/>
      <c r="C218" s="77"/>
      <c r="D218" s="77"/>
      <c r="E218" s="77"/>
      <c r="F218" s="77"/>
      <c r="G218" s="78" t="s">
        <v>144</v>
      </c>
      <c r="H218" s="72">
        <f>H219</f>
        <v>0</v>
      </c>
      <c r="I218" s="72">
        <f>I219</f>
        <v>14272</v>
      </c>
      <c r="J218" s="72">
        <f>J219</f>
        <v>0</v>
      </c>
      <c r="K218" s="72">
        <f t="shared" ref="K218:AE218" si="176">K219</f>
        <v>14272</v>
      </c>
      <c r="L218" s="72">
        <f t="shared" si="176"/>
        <v>0</v>
      </c>
      <c r="M218" s="72">
        <f t="shared" si="176"/>
        <v>0</v>
      </c>
      <c r="N218" s="72">
        <f t="shared" si="176"/>
        <v>14272</v>
      </c>
      <c r="O218" s="72">
        <f t="shared" si="176"/>
        <v>0</v>
      </c>
      <c r="P218" s="72">
        <f t="shared" si="176"/>
        <v>0</v>
      </c>
      <c r="Q218" s="72">
        <f t="shared" si="176"/>
        <v>14272</v>
      </c>
      <c r="R218" s="72">
        <f t="shared" si="176"/>
        <v>0</v>
      </c>
      <c r="S218" s="72">
        <f t="shared" si="176"/>
        <v>0</v>
      </c>
      <c r="T218" s="72">
        <f t="shared" si="176"/>
        <v>14272</v>
      </c>
      <c r="U218" s="72">
        <f t="shared" si="176"/>
        <v>0</v>
      </c>
      <c r="V218" s="72">
        <f t="shared" si="176"/>
        <v>0</v>
      </c>
      <c r="W218" s="72">
        <f t="shared" si="176"/>
        <v>14272</v>
      </c>
      <c r="X218" s="72">
        <f t="shared" si="176"/>
        <v>0</v>
      </c>
      <c r="Y218" s="72">
        <f t="shared" si="176"/>
        <v>0</v>
      </c>
      <c r="Z218" s="72">
        <f t="shared" si="176"/>
        <v>0</v>
      </c>
      <c r="AA218" s="72">
        <f t="shared" si="176"/>
        <v>0</v>
      </c>
      <c r="AB218" s="72">
        <f t="shared" si="176"/>
        <v>0</v>
      </c>
      <c r="AC218" s="72">
        <f t="shared" si="176"/>
        <v>0</v>
      </c>
      <c r="AD218" s="72">
        <f t="shared" si="176"/>
        <v>0</v>
      </c>
      <c r="AE218" s="72">
        <f t="shared" si="176"/>
        <v>0</v>
      </c>
    </row>
    <row r="219" spans="1:31" s="80" customFormat="1" ht="24.75" customHeight="1">
      <c r="A219" s="10"/>
      <c r="B219" s="7"/>
      <c r="C219" s="19"/>
      <c r="D219" s="19"/>
      <c r="E219" s="19"/>
      <c r="F219" s="19"/>
      <c r="G219" s="53" t="s">
        <v>150</v>
      </c>
      <c r="H219" s="142"/>
      <c r="I219" s="142">
        <v>14272</v>
      </c>
      <c r="J219" s="142"/>
      <c r="K219" s="142">
        <f t="shared" si="175"/>
        <v>14272</v>
      </c>
      <c r="L219" s="142"/>
      <c r="M219" s="142"/>
      <c r="N219" s="142">
        <f t="shared" si="160"/>
        <v>14272</v>
      </c>
      <c r="O219" s="142"/>
      <c r="P219" s="142"/>
      <c r="Q219" s="142">
        <f t="shared" si="133"/>
        <v>14272</v>
      </c>
      <c r="R219" s="142"/>
      <c r="S219" s="142"/>
      <c r="T219" s="142">
        <f t="shared" si="154"/>
        <v>14272</v>
      </c>
      <c r="U219" s="142"/>
      <c r="V219" s="142"/>
      <c r="W219" s="142">
        <f t="shared" si="155"/>
        <v>14272</v>
      </c>
      <c r="X219" s="142"/>
      <c r="Y219" s="142"/>
      <c r="Z219" s="142"/>
      <c r="AA219" s="142"/>
      <c r="AB219" s="149"/>
      <c r="AC219" s="149"/>
      <c r="AD219" s="149"/>
      <c r="AE219" s="142"/>
    </row>
    <row r="220" spans="1:31" s="84" customFormat="1" ht="15" customHeight="1">
      <c r="A220" s="75"/>
      <c r="B220" s="68"/>
      <c r="C220" s="77"/>
      <c r="D220" s="77"/>
      <c r="E220" s="77"/>
      <c r="F220" s="77"/>
      <c r="G220" s="76" t="s">
        <v>38</v>
      </c>
      <c r="H220" s="72">
        <f>SUM(H221:H222)</f>
        <v>0</v>
      </c>
      <c r="I220" s="72">
        <f t="shared" ref="I220:AE220" si="177">SUM(I221:I222)</f>
        <v>528425</v>
      </c>
      <c r="J220" s="72">
        <f t="shared" si="177"/>
        <v>0</v>
      </c>
      <c r="K220" s="72">
        <f t="shared" si="177"/>
        <v>528425</v>
      </c>
      <c r="L220" s="72">
        <f t="shared" si="177"/>
        <v>100000</v>
      </c>
      <c r="M220" s="72">
        <f t="shared" si="177"/>
        <v>0</v>
      </c>
      <c r="N220" s="72">
        <f t="shared" si="177"/>
        <v>628425</v>
      </c>
      <c r="O220" s="72">
        <f t="shared" si="177"/>
        <v>0</v>
      </c>
      <c r="P220" s="72">
        <f t="shared" si="177"/>
        <v>0</v>
      </c>
      <c r="Q220" s="72">
        <f t="shared" si="177"/>
        <v>628425</v>
      </c>
      <c r="R220" s="72">
        <f t="shared" si="177"/>
        <v>0</v>
      </c>
      <c r="S220" s="72">
        <f t="shared" si="177"/>
        <v>0</v>
      </c>
      <c r="T220" s="72">
        <f t="shared" si="177"/>
        <v>628425</v>
      </c>
      <c r="U220" s="72">
        <f t="shared" si="177"/>
        <v>0</v>
      </c>
      <c r="V220" s="72">
        <f t="shared" si="177"/>
        <v>0</v>
      </c>
      <c r="W220" s="72">
        <f t="shared" si="177"/>
        <v>628425</v>
      </c>
      <c r="X220" s="72">
        <f t="shared" si="177"/>
        <v>0</v>
      </c>
      <c r="Y220" s="72">
        <f t="shared" si="177"/>
        <v>0</v>
      </c>
      <c r="Z220" s="72">
        <f t="shared" si="177"/>
        <v>0</v>
      </c>
      <c r="AA220" s="72">
        <f t="shared" si="177"/>
        <v>0</v>
      </c>
      <c r="AB220" s="72">
        <f t="shared" si="177"/>
        <v>0</v>
      </c>
      <c r="AC220" s="72">
        <f t="shared" si="177"/>
        <v>0</v>
      </c>
      <c r="AD220" s="72">
        <f t="shared" si="177"/>
        <v>0</v>
      </c>
      <c r="AE220" s="72">
        <f t="shared" si="177"/>
        <v>0</v>
      </c>
    </row>
    <row r="221" spans="1:31" s="80" customFormat="1" ht="24.75" customHeight="1">
      <c r="A221" s="10"/>
      <c r="B221" s="7"/>
      <c r="C221" s="19"/>
      <c r="D221" s="19"/>
      <c r="E221" s="19"/>
      <c r="F221" s="19"/>
      <c r="G221" s="53" t="s">
        <v>324</v>
      </c>
      <c r="H221" s="142"/>
      <c r="I221" s="142">
        <v>378425</v>
      </c>
      <c r="J221" s="142"/>
      <c r="K221" s="142">
        <f t="shared" si="175"/>
        <v>378425</v>
      </c>
      <c r="L221" s="142"/>
      <c r="M221" s="142"/>
      <c r="N221" s="142">
        <f t="shared" si="160"/>
        <v>378425</v>
      </c>
      <c r="O221" s="142"/>
      <c r="P221" s="142"/>
      <c r="Q221" s="142">
        <f t="shared" si="133"/>
        <v>378425</v>
      </c>
      <c r="R221" s="142"/>
      <c r="S221" s="142"/>
      <c r="T221" s="142">
        <f t="shared" si="154"/>
        <v>378425</v>
      </c>
      <c r="U221" s="142"/>
      <c r="V221" s="142"/>
      <c r="W221" s="142">
        <f t="shared" si="155"/>
        <v>378425</v>
      </c>
      <c r="X221" s="142"/>
      <c r="Y221" s="142"/>
      <c r="Z221" s="142"/>
      <c r="AA221" s="142"/>
      <c r="AB221" s="149"/>
      <c r="AC221" s="149"/>
      <c r="AD221" s="149"/>
      <c r="AE221" s="142"/>
    </row>
    <row r="222" spans="1:31" s="80" customFormat="1" ht="24.75" customHeight="1">
      <c r="A222" s="10"/>
      <c r="B222" s="7"/>
      <c r="C222" s="19"/>
      <c r="D222" s="19"/>
      <c r="E222" s="19"/>
      <c r="F222" s="19"/>
      <c r="G222" s="53" t="s">
        <v>330</v>
      </c>
      <c r="H222" s="142"/>
      <c r="I222" s="142">
        <v>150000</v>
      </c>
      <c r="J222" s="142"/>
      <c r="K222" s="142">
        <f t="shared" si="175"/>
        <v>150000</v>
      </c>
      <c r="L222" s="142">
        <v>100000</v>
      </c>
      <c r="M222" s="142"/>
      <c r="N222" s="142">
        <f t="shared" si="160"/>
        <v>250000</v>
      </c>
      <c r="O222" s="142"/>
      <c r="P222" s="142"/>
      <c r="Q222" s="142">
        <f t="shared" si="133"/>
        <v>250000</v>
      </c>
      <c r="R222" s="142"/>
      <c r="S222" s="142"/>
      <c r="T222" s="142">
        <f t="shared" si="154"/>
        <v>250000</v>
      </c>
      <c r="U222" s="142"/>
      <c r="V222" s="142"/>
      <c r="W222" s="142">
        <f t="shared" si="155"/>
        <v>250000</v>
      </c>
      <c r="X222" s="142"/>
      <c r="Y222" s="142"/>
      <c r="Z222" s="142"/>
      <c r="AA222" s="142"/>
      <c r="AB222" s="149"/>
      <c r="AC222" s="149"/>
      <c r="AD222" s="149"/>
      <c r="AE222" s="142"/>
    </row>
    <row r="223" spans="1:31" s="84" customFormat="1" ht="15" customHeight="1">
      <c r="A223" s="75"/>
      <c r="B223" s="68"/>
      <c r="C223" s="77"/>
      <c r="D223" s="77"/>
      <c r="E223" s="77"/>
      <c r="F223" s="77"/>
      <c r="G223" s="76" t="s">
        <v>33</v>
      </c>
      <c r="H223" s="72"/>
      <c r="I223" s="72"/>
      <c r="J223" s="72"/>
      <c r="K223" s="72"/>
      <c r="L223" s="72"/>
      <c r="M223" s="72"/>
      <c r="N223" s="72">
        <f>N224</f>
        <v>0</v>
      </c>
      <c r="O223" s="72">
        <f t="shared" ref="O223:W223" si="178">O224</f>
        <v>100000</v>
      </c>
      <c r="P223" s="72">
        <f t="shared" si="178"/>
        <v>0</v>
      </c>
      <c r="Q223" s="72">
        <f t="shared" si="178"/>
        <v>100000</v>
      </c>
      <c r="R223" s="72">
        <f t="shared" si="178"/>
        <v>0</v>
      </c>
      <c r="S223" s="72">
        <f t="shared" si="178"/>
        <v>0</v>
      </c>
      <c r="T223" s="72">
        <f t="shared" si="178"/>
        <v>100000</v>
      </c>
      <c r="U223" s="72">
        <f t="shared" si="178"/>
        <v>0</v>
      </c>
      <c r="V223" s="72">
        <f t="shared" si="178"/>
        <v>0</v>
      </c>
      <c r="W223" s="72">
        <f t="shared" si="178"/>
        <v>100000</v>
      </c>
      <c r="X223" s="72"/>
      <c r="Y223" s="72"/>
      <c r="Z223" s="72"/>
      <c r="AA223" s="72"/>
      <c r="AB223" s="72"/>
      <c r="AC223" s="72"/>
      <c r="AD223" s="72"/>
      <c r="AE223" s="72"/>
    </row>
    <row r="224" spans="1:31" s="80" customFormat="1" ht="24.75" customHeight="1">
      <c r="A224" s="10"/>
      <c r="B224" s="7"/>
      <c r="C224" s="19"/>
      <c r="D224" s="19"/>
      <c r="E224" s="19"/>
      <c r="F224" s="19"/>
      <c r="G224" s="53" t="s">
        <v>363</v>
      </c>
      <c r="H224" s="149"/>
      <c r="I224" s="149"/>
      <c r="J224" s="149"/>
      <c r="K224" s="149"/>
      <c r="L224" s="149"/>
      <c r="M224" s="149"/>
      <c r="N224" s="142"/>
      <c r="O224" s="142">
        <v>100000</v>
      </c>
      <c r="P224" s="142"/>
      <c r="Q224" s="142">
        <f t="shared" si="133"/>
        <v>100000</v>
      </c>
      <c r="R224" s="142"/>
      <c r="S224" s="142"/>
      <c r="T224" s="142">
        <f t="shared" si="154"/>
        <v>100000</v>
      </c>
      <c r="U224" s="142"/>
      <c r="V224" s="142"/>
      <c r="W224" s="142">
        <f t="shared" si="155"/>
        <v>100000</v>
      </c>
      <c r="X224" s="142"/>
      <c r="Y224" s="142"/>
      <c r="Z224" s="142"/>
      <c r="AA224" s="142"/>
      <c r="AB224" s="149"/>
      <c r="AC224" s="149"/>
      <c r="AD224" s="149"/>
      <c r="AE224" s="142"/>
    </row>
    <row r="225" spans="1:31" s="84" customFormat="1" ht="15" customHeight="1">
      <c r="A225" s="75"/>
      <c r="B225" s="68"/>
      <c r="C225" s="77"/>
      <c r="D225" s="77"/>
      <c r="E225" s="77"/>
      <c r="F225" s="77"/>
      <c r="G225" s="71" t="s">
        <v>157</v>
      </c>
      <c r="H225" s="72">
        <f>H226</f>
        <v>0</v>
      </c>
      <c r="I225" s="72">
        <f>I226+I227</f>
        <v>598758</v>
      </c>
      <c r="J225" s="72">
        <f t="shared" ref="J225:AE225" si="179">J226+J227</f>
        <v>0</v>
      </c>
      <c r="K225" s="72">
        <f t="shared" si="179"/>
        <v>598758</v>
      </c>
      <c r="L225" s="72">
        <f t="shared" si="179"/>
        <v>0</v>
      </c>
      <c r="M225" s="72">
        <f t="shared" si="179"/>
        <v>0</v>
      </c>
      <c r="N225" s="72">
        <f t="shared" si="179"/>
        <v>598758</v>
      </c>
      <c r="O225" s="72">
        <f t="shared" si="179"/>
        <v>0</v>
      </c>
      <c r="P225" s="72">
        <f t="shared" si="179"/>
        <v>0</v>
      </c>
      <c r="Q225" s="72">
        <f t="shared" si="179"/>
        <v>598758</v>
      </c>
      <c r="R225" s="72">
        <f t="shared" si="179"/>
        <v>0</v>
      </c>
      <c r="S225" s="72">
        <f t="shared" si="179"/>
        <v>0</v>
      </c>
      <c r="T225" s="72">
        <f t="shared" si="179"/>
        <v>598758</v>
      </c>
      <c r="U225" s="72">
        <f t="shared" si="179"/>
        <v>0</v>
      </c>
      <c r="V225" s="72">
        <f t="shared" si="179"/>
        <v>0</v>
      </c>
      <c r="W225" s="72">
        <f t="shared" si="179"/>
        <v>598758</v>
      </c>
      <c r="X225" s="72">
        <f t="shared" si="179"/>
        <v>0</v>
      </c>
      <c r="Y225" s="72">
        <f t="shared" si="179"/>
        <v>0</v>
      </c>
      <c r="Z225" s="72">
        <f t="shared" si="179"/>
        <v>0</v>
      </c>
      <c r="AA225" s="72">
        <f t="shared" si="179"/>
        <v>0</v>
      </c>
      <c r="AB225" s="72">
        <f t="shared" si="179"/>
        <v>0</v>
      </c>
      <c r="AC225" s="72">
        <f t="shared" si="179"/>
        <v>0</v>
      </c>
      <c r="AD225" s="72">
        <f t="shared" si="179"/>
        <v>0</v>
      </c>
      <c r="AE225" s="72">
        <f t="shared" si="179"/>
        <v>0</v>
      </c>
    </row>
    <row r="226" spans="1:31" s="80" customFormat="1" ht="30" customHeight="1">
      <c r="A226" s="10"/>
      <c r="B226" s="7"/>
      <c r="C226" s="19"/>
      <c r="D226" s="19"/>
      <c r="E226" s="19"/>
      <c r="F226" s="19"/>
      <c r="G226" s="53" t="s">
        <v>192</v>
      </c>
      <c r="H226" s="142"/>
      <c r="I226" s="142">
        <v>117217</v>
      </c>
      <c r="J226" s="142"/>
      <c r="K226" s="142">
        <f t="shared" si="175"/>
        <v>117217</v>
      </c>
      <c r="L226" s="142"/>
      <c r="M226" s="142"/>
      <c r="N226" s="142">
        <f t="shared" si="160"/>
        <v>117217</v>
      </c>
      <c r="O226" s="142"/>
      <c r="P226" s="142"/>
      <c r="Q226" s="142">
        <f t="shared" ref="Q226:Q248" si="180">N226+O226-P226</f>
        <v>117217</v>
      </c>
      <c r="R226" s="142"/>
      <c r="S226" s="142"/>
      <c r="T226" s="142">
        <f t="shared" si="154"/>
        <v>117217</v>
      </c>
      <c r="U226" s="142"/>
      <c r="V226" s="142"/>
      <c r="W226" s="142">
        <f t="shared" si="155"/>
        <v>117217</v>
      </c>
      <c r="X226" s="142"/>
      <c r="Y226" s="142"/>
      <c r="Z226" s="142"/>
      <c r="AA226" s="142"/>
      <c r="AB226" s="149"/>
      <c r="AC226" s="149"/>
      <c r="AD226" s="149"/>
      <c r="AE226" s="142"/>
    </row>
    <row r="227" spans="1:31" s="80" customFormat="1" ht="30" customHeight="1">
      <c r="A227" s="10"/>
      <c r="B227" s="7"/>
      <c r="C227" s="19"/>
      <c r="D227" s="19"/>
      <c r="E227" s="19"/>
      <c r="F227" s="19"/>
      <c r="G227" s="53" t="s">
        <v>212</v>
      </c>
      <c r="H227" s="142"/>
      <c r="I227" s="142">
        <v>481541</v>
      </c>
      <c r="J227" s="142"/>
      <c r="K227" s="142">
        <f t="shared" si="175"/>
        <v>481541</v>
      </c>
      <c r="L227" s="142"/>
      <c r="M227" s="142"/>
      <c r="N227" s="142">
        <f t="shared" si="160"/>
        <v>481541</v>
      </c>
      <c r="O227" s="142"/>
      <c r="P227" s="142"/>
      <c r="Q227" s="142">
        <f t="shared" si="180"/>
        <v>481541</v>
      </c>
      <c r="R227" s="142"/>
      <c r="S227" s="142"/>
      <c r="T227" s="142">
        <f t="shared" si="154"/>
        <v>481541</v>
      </c>
      <c r="U227" s="142"/>
      <c r="V227" s="142"/>
      <c r="W227" s="142">
        <f t="shared" si="155"/>
        <v>481541</v>
      </c>
      <c r="X227" s="142"/>
      <c r="Y227" s="142"/>
      <c r="Z227" s="142"/>
      <c r="AA227" s="142"/>
      <c r="AB227" s="149"/>
      <c r="AC227" s="149"/>
      <c r="AD227" s="149"/>
      <c r="AE227" s="142"/>
    </row>
    <row r="228" spans="1:31" s="84" customFormat="1" ht="15" customHeight="1">
      <c r="A228" s="75"/>
      <c r="B228" s="68"/>
      <c r="C228" s="77"/>
      <c r="D228" s="77"/>
      <c r="E228" s="77"/>
      <c r="F228" s="77"/>
      <c r="G228" s="71" t="s">
        <v>39</v>
      </c>
      <c r="H228" s="72">
        <f>H229</f>
        <v>0</v>
      </c>
      <c r="I228" s="72">
        <f t="shared" ref="I228:W228" si="181">I229</f>
        <v>126722</v>
      </c>
      <c r="J228" s="72">
        <f t="shared" si="181"/>
        <v>0</v>
      </c>
      <c r="K228" s="72">
        <f t="shared" si="181"/>
        <v>126722</v>
      </c>
      <c r="L228" s="72">
        <f t="shared" si="181"/>
        <v>0</v>
      </c>
      <c r="M228" s="72">
        <f t="shared" si="181"/>
        <v>0</v>
      </c>
      <c r="N228" s="72">
        <f t="shared" si="181"/>
        <v>126722</v>
      </c>
      <c r="O228" s="72">
        <f t="shared" si="181"/>
        <v>0</v>
      </c>
      <c r="P228" s="72">
        <f t="shared" si="181"/>
        <v>0</v>
      </c>
      <c r="Q228" s="72">
        <f t="shared" si="181"/>
        <v>126722</v>
      </c>
      <c r="R228" s="72">
        <f t="shared" si="181"/>
        <v>0</v>
      </c>
      <c r="S228" s="72">
        <f t="shared" si="181"/>
        <v>0</v>
      </c>
      <c r="T228" s="72">
        <f t="shared" si="181"/>
        <v>126722</v>
      </c>
      <c r="U228" s="72">
        <f t="shared" si="181"/>
        <v>0</v>
      </c>
      <c r="V228" s="72">
        <f t="shared" si="181"/>
        <v>0</v>
      </c>
      <c r="W228" s="72">
        <f t="shared" si="181"/>
        <v>126722</v>
      </c>
      <c r="X228" s="72"/>
      <c r="Y228" s="72"/>
      <c r="Z228" s="72"/>
      <c r="AA228" s="72"/>
      <c r="AB228" s="72"/>
      <c r="AC228" s="72"/>
      <c r="AD228" s="72"/>
      <c r="AE228" s="72"/>
    </row>
    <row r="229" spans="1:31" s="80" customFormat="1" ht="30" customHeight="1">
      <c r="A229" s="10"/>
      <c r="B229" s="7"/>
      <c r="C229" s="19"/>
      <c r="D229" s="19"/>
      <c r="E229" s="19"/>
      <c r="F229" s="19"/>
      <c r="G229" s="53" t="s">
        <v>202</v>
      </c>
      <c r="H229" s="142"/>
      <c r="I229" s="142">
        <v>126722</v>
      </c>
      <c r="J229" s="142"/>
      <c r="K229" s="142">
        <f t="shared" si="175"/>
        <v>126722</v>
      </c>
      <c r="L229" s="142"/>
      <c r="M229" s="142"/>
      <c r="N229" s="142">
        <f t="shared" si="160"/>
        <v>126722</v>
      </c>
      <c r="O229" s="142"/>
      <c r="P229" s="142"/>
      <c r="Q229" s="142">
        <f t="shared" si="180"/>
        <v>126722</v>
      </c>
      <c r="R229" s="142"/>
      <c r="S229" s="142"/>
      <c r="T229" s="142">
        <f t="shared" si="154"/>
        <v>126722</v>
      </c>
      <c r="U229" s="142"/>
      <c r="V229" s="142"/>
      <c r="W229" s="142">
        <f t="shared" si="155"/>
        <v>126722</v>
      </c>
      <c r="X229" s="142"/>
      <c r="Y229" s="142"/>
      <c r="Z229" s="142"/>
      <c r="AA229" s="142"/>
      <c r="AB229" s="149"/>
      <c r="AC229" s="149"/>
      <c r="AD229" s="149"/>
      <c r="AE229" s="142"/>
    </row>
    <row r="230" spans="1:31" s="84" customFormat="1" ht="15" customHeight="1">
      <c r="A230" s="75"/>
      <c r="B230" s="68"/>
      <c r="C230" s="77"/>
      <c r="D230" s="77"/>
      <c r="E230" s="77"/>
      <c r="F230" s="77"/>
      <c r="G230" s="78" t="s">
        <v>47</v>
      </c>
      <c r="H230" s="72"/>
      <c r="I230" s="72">
        <f t="shared" ref="I230:AE230" si="182">I231</f>
        <v>141153</v>
      </c>
      <c r="J230" s="72">
        <f t="shared" si="182"/>
        <v>0</v>
      </c>
      <c r="K230" s="72">
        <f t="shared" si="182"/>
        <v>141153</v>
      </c>
      <c r="L230" s="72">
        <f t="shared" si="182"/>
        <v>0</v>
      </c>
      <c r="M230" s="72">
        <f t="shared" si="182"/>
        <v>0</v>
      </c>
      <c r="N230" s="72">
        <f t="shared" si="182"/>
        <v>141153</v>
      </c>
      <c r="O230" s="72">
        <f t="shared" si="182"/>
        <v>0</v>
      </c>
      <c r="P230" s="72">
        <f t="shared" si="182"/>
        <v>0</v>
      </c>
      <c r="Q230" s="72">
        <f t="shared" si="182"/>
        <v>141153</v>
      </c>
      <c r="R230" s="72">
        <f t="shared" si="182"/>
        <v>0</v>
      </c>
      <c r="S230" s="72">
        <f t="shared" si="182"/>
        <v>0</v>
      </c>
      <c r="T230" s="72">
        <f t="shared" si="182"/>
        <v>141153</v>
      </c>
      <c r="U230" s="72">
        <f t="shared" si="182"/>
        <v>0</v>
      </c>
      <c r="V230" s="72">
        <f t="shared" si="182"/>
        <v>0</v>
      </c>
      <c r="W230" s="72">
        <f t="shared" si="182"/>
        <v>141153</v>
      </c>
      <c r="X230" s="72">
        <f t="shared" si="182"/>
        <v>0</v>
      </c>
      <c r="Y230" s="72">
        <f t="shared" si="182"/>
        <v>0</v>
      </c>
      <c r="Z230" s="72">
        <f t="shared" si="182"/>
        <v>0</v>
      </c>
      <c r="AA230" s="72">
        <f t="shared" si="182"/>
        <v>0</v>
      </c>
      <c r="AB230" s="72">
        <f t="shared" si="182"/>
        <v>0</v>
      </c>
      <c r="AC230" s="72">
        <f t="shared" si="182"/>
        <v>0</v>
      </c>
      <c r="AD230" s="72">
        <f t="shared" si="182"/>
        <v>0</v>
      </c>
      <c r="AE230" s="72">
        <f t="shared" si="182"/>
        <v>0</v>
      </c>
    </row>
    <row r="231" spans="1:31" s="80" customFormat="1" ht="24" customHeight="1">
      <c r="A231" s="10"/>
      <c r="B231" s="7"/>
      <c r="C231" s="19"/>
      <c r="D231" s="19"/>
      <c r="E231" s="19"/>
      <c r="F231" s="19"/>
      <c r="G231" s="53" t="s">
        <v>199</v>
      </c>
      <c r="H231" s="142"/>
      <c r="I231" s="142">
        <v>141153</v>
      </c>
      <c r="J231" s="142"/>
      <c r="K231" s="142">
        <f t="shared" si="175"/>
        <v>141153</v>
      </c>
      <c r="L231" s="142"/>
      <c r="M231" s="142"/>
      <c r="N231" s="142">
        <f t="shared" si="160"/>
        <v>141153</v>
      </c>
      <c r="O231" s="142"/>
      <c r="P231" s="142"/>
      <c r="Q231" s="142">
        <f t="shared" si="180"/>
        <v>141153</v>
      </c>
      <c r="R231" s="142"/>
      <c r="S231" s="142"/>
      <c r="T231" s="142">
        <f t="shared" si="154"/>
        <v>141153</v>
      </c>
      <c r="U231" s="142"/>
      <c r="V231" s="142"/>
      <c r="W231" s="142">
        <f t="shared" si="155"/>
        <v>141153</v>
      </c>
      <c r="X231" s="142"/>
      <c r="Y231" s="142"/>
      <c r="Z231" s="142"/>
      <c r="AA231" s="142"/>
      <c r="AB231" s="149"/>
      <c r="AC231" s="149"/>
      <c r="AD231" s="149"/>
      <c r="AE231" s="142"/>
    </row>
    <row r="232" spans="1:31" s="84" customFormat="1" ht="15" customHeight="1">
      <c r="A232" s="75"/>
      <c r="B232" s="68"/>
      <c r="C232" s="77"/>
      <c r="D232" s="77"/>
      <c r="E232" s="77"/>
      <c r="F232" s="77"/>
      <c r="G232" s="78" t="s">
        <v>34</v>
      </c>
      <c r="H232" s="72">
        <f>H233</f>
        <v>0</v>
      </c>
      <c r="I232" s="72">
        <f t="shared" ref="I232:W232" si="183">I233</f>
        <v>1079875</v>
      </c>
      <c r="J232" s="72">
        <f t="shared" si="183"/>
        <v>0</v>
      </c>
      <c r="K232" s="72">
        <f t="shared" si="183"/>
        <v>1079875</v>
      </c>
      <c r="L232" s="72">
        <f t="shared" si="183"/>
        <v>0</v>
      </c>
      <c r="M232" s="72">
        <f t="shared" si="183"/>
        <v>0</v>
      </c>
      <c r="N232" s="72">
        <f t="shared" si="183"/>
        <v>1079875</v>
      </c>
      <c r="O232" s="72">
        <f t="shared" si="183"/>
        <v>0</v>
      </c>
      <c r="P232" s="72">
        <f t="shared" si="183"/>
        <v>0</v>
      </c>
      <c r="Q232" s="72">
        <f t="shared" si="183"/>
        <v>1079875</v>
      </c>
      <c r="R232" s="72">
        <f t="shared" si="183"/>
        <v>0</v>
      </c>
      <c r="S232" s="72">
        <f t="shared" si="183"/>
        <v>0</v>
      </c>
      <c r="T232" s="72">
        <f t="shared" si="183"/>
        <v>1079875</v>
      </c>
      <c r="U232" s="72">
        <f t="shared" si="183"/>
        <v>0</v>
      </c>
      <c r="V232" s="72">
        <f t="shared" si="183"/>
        <v>0</v>
      </c>
      <c r="W232" s="72">
        <f t="shared" si="183"/>
        <v>1079875</v>
      </c>
      <c r="X232" s="72"/>
      <c r="Y232" s="72"/>
      <c r="Z232" s="72"/>
      <c r="AA232" s="72"/>
      <c r="AB232" s="72"/>
      <c r="AC232" s="72"/>
      <c r="AD232" s="72"/>
      <c r="AE232" s="72"/>
    </row>
    <row r="233" spans="1:31" s="80" customFormat="1" ht="30" customHeight="1">
      <c r="A233" s="10"/>
      <c r="B233" s="7"/>
      <c r="C233" s="19"/>
      <c r="D233" s="19"/>
      <c r="E233" s="19"/>
      <c r="F233" s="19"/>
      <c r="G233" s="53" t="s">
        <v>331</v>
      </c>
      <c r="H233" s="142"/>
      <c r="I233" s="142">
        <v>1079875</v>
      </c>
      <c r="J233" s="142"/>
      <c r="K233" s="142">
        <f t="shared" si="175"/>
        <v>1079875</v>
      </c>
      <c r="L233" s="142"/>
      <c r="M233" s="142"/>
      <c r="N233" s="142">
        <f t="shared" si="160"/>
        <v>1079875</v>
      </c>
      <c r="O233" s="142"/>
      <c r="P233" s="142"/>
      <c r="Q233" s="142">
        <f t="shared" si="180"/>
        <v>1079875</v>
      </c>
      <c r="R233" s="142"/>
      <c r="S233" s="142"/>
      <c r="T233" s="142">
        <f t="shared" si="154"/>
        <v>1079875</v>
      </c>
      <c r="U233" s="142"/>
      <c r="V233" s="142"/>
      <c r="W233" s="142">
        <f t="shared" si="155"/>
        <v>1079875</v>
      </c>
      <c r="X233" s="142"/>
      <c r="Y233" s="142"/>
      <c r="Z233" s="142"/>
      <c r="AA233" s="142"/>
      <c r="AB233" s="149"/>
      <c r="AC233" s="149"/>
      <c r="AD233" s="149"/>
      <c r="AE233" s="142"/>
    </row>
    <row r="234" spans="1:31" s="94" customFormat="1" ht="18.75" customHeight="1">
      <c r="A234" s="185"/>
      <c r="B234" s="41"/>
      <c r="C234" s="43"/>
      <c r="D234" s="41"/>
      <c r="E234" s="43"/>
      <c r="F234" s="43"/>
      <c r="G234" s="63" t="s">
        <v>364</v>
      </c>
      <c r="H234" s="57"/>
      <c r="I234" s="57"/>
      <c r="J234" s="57"/>
      <c r="K234" s="57"/>
      <c r="L234" s="57"/>
      <c r="M234" s="57"/>
      <c r="N234" s="57">
        <f>N235</f>
        <v>0</v>
      </c>
      <c r="O234" s="57">
        <f t="shared" ref="O234:W235" si="184">O235</f>
        <v>107720</v>
      </c>
      <c r="P234" s="57">
        <f t="shared" si="184"/>
        <v>0</v>
      </c>
      <c r="Q234" s="57">
        <f t="shared" si="184"/>
        <v>107720</v>
      </c>
      <c r="R234" s="57">
        <f t="shared" si="184"/>
        <v>0</v>
      </c>
      <c r="S234" s="57">
        <f t="shared" si="184"/>
        <v>0</v>
      </c>
      <c r="T234" s="57">
        <f t="shared" si="184"/>
        <v>107720</v>
      </c>
      <c r="U234" s="57">
        <f t="shared" si="184"/>
        <v>0</v>
      </c>
      <c r="V234" s="57">
        <f t="shared" si="184"/>
        <v>0</v>
      </c>
      <c r="W234" s="57">
        <f t="shared" si="184"/>
        <v>107720</v>
      </c>
      <c r="X234" s="57"/>
      <c r="Y234" s="57"/>
      <c r="Z234" s="57"/>
      <c r="AA234" s="57"/>
      <c r="AB234" s="57"/>
      <c r="AC234" s="57"/>
      <c r="AD234" s="57"/>
      <c r="AE234" s="57"/>
    </row>
    <row r="235" spans="1:31" s="84" customFormat="1" ht="15" customHeight="1">
      <c r="A235" s="75"/>
      <c r="B235" s="68"/>
      <c r="C235" s="77"/>
      <c r="D235" s="77"/>
      <c r="E235" s="77"/>
      <c r="F235" s="77"/>
      <c r="G235" s="76" t="s">
        <v>38</v>
      </c>
      <c r="H235" s="72"/>
      <c r="I235" s="72"/>
      <c r="J235" s="72"/>
      <c r="K235" s="72"/>
      <c r="L235" s="72"/>
      <c r="M235" s="72"/>
      <c r="N235" s="72">
        <f>N236</f>
        <v>0</v>
      </c>
      <c r="O235" s="72">
        <f t="shared" si="184"/>
        <v>107720</v>
      </c>
      <c r="P235" s="72">
        <f t="shared" si="184"/>
        <v>0</v>
      </c>
      <c r="Q235" s="72">
        <f t="shared" si="184"/>
        <v>107720</v>
      </c>
      <c r="R235" s="72">
        <f t="shared" si="184"/>
        <v>0</v>
      </c>
      <c r="S235" s="72">
        <f t="shared" si="184"/>
        <v>0</v>
      </c>
      <c r="T235" s="72">
        <f t="shared" si="184"/>
        <v>107720</v>
      </c>
      <c r="U235" s="72">
        <f t="shared" si="184"/>
        <v>0</v>
      </c>
      <c r="V235" s="72">
        <f t="shared" si="184"/>
        <v>0</v>
      </c>
      <c r="W235" s="72">
        <f t="shared" si="184"/>
        <v>107720</v>
      </c>
      <c r="X235" s="72"/>
      <c r="Y235" s="72"/>
      <c r="Z235" s="72"/>
      <c r="AA235" s="72"/>
      <c r="AB235" s="72"/>
      <c r="AC235" s="72"/>
      <c r="AD235" s="72"/>
      <c r="AE235" s="72"/>
    </row>
    <row r="236" spans="1:31" s="80" customFormat="1" ht="24.75" customHeight="1">
      <c r="A236" s="10"/>
      <c r="B236" s="7"/>
      <c r="C236" s="19"/>
      <c r="D236" s="19"/>
      <c r="E236" s="19"/>
      <c r="F236" s="19"/>
      <c r="G236" s="53" t="s">
        <v>365</v>
      </c>
      <c r="H236" s="149"/>
      <c r="I236" s="149"/>
      <c r="J236" s="149"/>
      <c r="K236" s="149"/>
      <c r="L236" s="149"/>
      <c r="M236" s="149"/>
      <c r="N236" s="142"/>
      <c r="O236" s="142">
        <v>107720</v>
      </c>
      <c r="P236" s="142"/>
      <c r="Q236" s="142">
        <f t="shared" si="180"/>
        <v>107720</v>
      </c>
      <c r="R236" s="142"/>
      <c r="S236" s="142"/>
      <c r="T236" s="142">
        <f t="shared" si="154"/>
        <v>107720</v>
      </c>
      <c r="U236" s="142"/>
      <c r="V236" s="142"/>
      <c r="W236" s="142">
        <f t="shared" si="155"/>
        <v>107720</v>
      </c>
      <c r="X236" s="142"/>
      <c r="Y236" s="142"/>
      <c r="Z236" s="142"/>
      <c r="AA236" s="142"/>
      <c r="AB236" s="155"/>
      <c r="AC236" s="155"/>
      <c r="AD236" s="155"/>
      <c r="AE236" s="142"/>
    </row>
    <row r="237" spans="1:31" s="113" customFormat="1" ht="19.5" customHeight="1">
      <c r="A237" s="181"/>
      <c r="B237" s="101"/>
      <c r="C237" s="102"/>
      <c r="D237" s="102"/>
      <c r="E237" s="102"/>
      <c r="F237" s="102"/>
      <c r="G237" s="104" t="s">
        <v>13</v>
      </c>
      <c r="H237" s="95"/>
      <c r="I237" s="95"/>
      <c r="J237" s="95"/>
      <c r="K237" s="95">
        <f t="shared" si="175"/>
        <v>0</v>
      </c>
      <c r="L237" s="95"/>
      <c r="M237" s="95"/>
      <c r="N237" s="142">
        <f t="shared" si="160"/>
        <v>0</v>
      </c>
      <c r="O237" s="142"/>
      <c r="P237" s="142"/>
      <c r="Q237" s="142">
        <f t="shared" si="180"/>
        <v>0</v>
      </c>
      <c r="R237" s="142"/>
      <c r="S237" s="142"/>
      <c r="T237" s="142">
        <f t="shared" si="154"/>
        <v>0</v>
      </c>
      <c r="U237" s="142"/>
      <c r="V237" s="142"/>
      <c r="W237" s="142">
        <f t="shared" si="155"/>
        <v>0</v>
      </c>
      <c r="X237" s="95"/>
      <c r="Y237" s="105">
        <v>24457997</v>
      </c>
      <c r="Z237" s="95"/>
      <c r="AA237" s="105">
        <f>X237+Y237-Z237</f>
        <v>24457997</v>
      </c>
      <c r="AB237" s="105"/>
      <c r="AC237" s="105">
        <v>15000000</v>
      </c>
      <c r="AD237" s="105"/>
      <c r="AE237" s="105">
        <f>AB237+AC237-AD237</f>
        <v>15000000</v>
      </c>
    </row>
    <row r="238" spans="1:31" s="131" customFormat="1" ht="25.5" customHeight="1">
      <c r="A238" s="127" t="s">
        <v>54</v>
      </c>
      <c r="B238" s="127"/>
      <c r="C238" s="128"/>
      <c r="D238" s="127"/>
      <c r="E238" s="128"/>
      <c r="F238" s="128"/>
      <c r="G238" s="129" t="s">
        <v>13</v>
      </c>
      <c r="H238" s="130"/>
      <c r="I238" s="130" t="e">
        <f>+I239+#REF!+I249</f>
        <v>#REF!</v>
      </c>
      <c r="J238" s="130" t="e">
        <f>+J239+#REF!+J249</f>
        <v>#REF!</v>
      </c>
      <c r="K238" s="130" t="e">
        <f>+K239+#REF!+K249</f>
        <v>#REF!</v>
      </c>
      <c r="L238" s="130" t="e">
        <f>+L239+#REF!+L249</f>
        <v>#REF!</v>
      </c>
      <c r="M238" s="130" t="e">
        <f>+M239+#REF!+M249</f>
        <v>#REF!</v>
      </c>
      <c r="N238" s="130" t="e">
        <f>+N239+#REF!+N249</f>
        <v>#REF!</v>
      </c>
      <c r="O238" s="130" t="e">
        <f>+O239+#REF!+O249</f>
        <v>#REF!</v>
      </c>
      <c r="P238" s="130" t="e">
        <f>+P239+#REF!+P249</f>
        <v>#REF!</v>
      </c>
      <c r="Q238" s="130" t="e">
        <f>+Q239+#REF!+Q249</f>
        <v>#REF!</v>
      </c>
      <c r="R238" s="130" t="e">
        <f>+R239+#REF!+R249</f>
        <v>#REF!</v>
      </c>
      <c r="S238" s="130" t="e">
        <f>+S239+#REF!+S249</f>
        <v>#REF!</v>
      </c>
      <c r="T238" s="130">
        <f>+T239+T249</f>
        <v>12998855</v>
      </c>
      <c r="U238" s="130">
        <f t="shared" ref="U238:AE238" si="185">+U239+U249</f>
        <v>0</v>
      </c>
      <c r="V238" s="130">
        <f t="shared" si="185"/>
        <v>500000</v>
      </c>
      <c r="W238" s="130">
        <f t="shared" si="185"/>
        <v>12498855</v>
      </c>
      <c r="X238" s="130">
        <f t="shared" si="185"/>
        <v>0</v>
      </c>
      <c r="Y238" s="130">
        <f t="shared" si="185"/>
        <v>4000000</v>
      </c>
      <c r="Z238" s="130">
        <f t="shared" si="185"/>
        <v>0</v>
      </c>
      <c r="AA238" s="130">
        <f t="shared" si="185"/>
        <v>4000000</v>
      </c>
      <c r="AB238" s="130">
        <f t="shared" si="185"/>
        <v>0</v>
      </c>
      <c r="AC238" s="130">
        <f t="shared" si="185"/>
        <v>9160402</v>
      </c>
      <c r="AD238" s="130">
        <f t="shared" si="185"/>
        <v>0</v>
      </c>
      <c r="AE238" s="130">
        <f t="shared" si="185"/>
        <v>9160402</v>
      </c>
    </row>
    <row r="239" spans="1:31" s="116" customFormat="1" ht="21" customHeight="1">
      <c r="A239" s="5"/>
      <c r="B239" s="23" t="s">
        <v>6</v>
      </c>
      <c r="C239" s="159"/>
      <c r="D239" s="23"/>
      <c r="E239" s="46"/>
      <c r="F239" s="46"/>
      <c r="G239" s="30" t="s">
        <v>125</v>
      </c>
      <c r="H239" s="54"/>
      <c r="I239" s="54">
        <f>+I240</f>
        <v>2684653</v>
      </c>
      <c r="J239" s="54">
        <f>+J240</f>
        <v>0</v>
      </c>
      <c r="K239" s="54">
        <f>+K240</f>
        <v>2684653</v>
      </c>
      <c r="L239" s="54">
        <f t="shared" ref="L239:AE239" si="186">+L240</f>
        <v>0</v>
      </c>
      <c r="M239" s="54">
        <f t="shared" si="186"/>
        <v>0</v>
      </c>
      <c r="N239" s="54">
        <f t="shared" si="186"/>
        <v>2684653</v>
      </c>
      <c r="O239" s="54">
        <f t="shared" si="186"/>
        <v>7000000</v>
      </c>
      <c r="P239" s="54">
        <f t="shared" si="186"/>
        <v>0</v>
      </c>
      <c r="Q239" s="54">
        <f t="shared" si="186"/>
        <v>9684653</v>
      </c>
      <c r="R239" s="54">
        <f t="shared" si="186"/>
        <v>0</v>
      </c>
      <c r="S239" s="54">
        <f t="shared" si="186"/>
        <v>1050000</v>
      </c>
      <c r="T239" s="54">
        <f t="shared" si="186"/>
        <v>8634653</v>
      </c>
      <c r="U239" s="54">
        <f t="shared" si="186"/>
        <v>0</v>
      </c>
      <c r="V239" s="54">
        <f t="shared" si="186"/>
        <v>500000</v>
      </c>
      <c r="W239" s="54">
        <f t="shared" si="186"/>
        <v>8134653</v>
      </c>
      <c r="X239" s="54">
        <f t="shared" si="186"/>
        <v>0</v>
      </c>
      <c r="Y239" s="54">
        <f t="shared" si="186"/>
        <v>3000000</v>
      </c>
      <c r="Z239" s="54">
        <f t="shared" si="186"/>
        <v>0</v>
      </c>
      <c r="AA239" s="54">
        <f t="shared" si="186"/>
        <v>3000000</v>
      </c>
      <c r="AB239" s="54">
        <f t="shared" si="186"/>
        <v>0</v>
      </c>
      <c r="AC239" s="54">
        <f t="shared" si="186"/>
        <v>3000000</v>
      </c>
      <c r="AD239" s="54">
        <f t="shared" si="186"/>
        <v>0</v>
      </c>
      <c r="AE239" s="54">
        <f t="shared" si="186"/>
        <v>3000000</v>
      </c>
    </row>
    <row r="240" spans="1:31" s="116" customFormat="1" ht="21" customHeight="1">
      <c r="A240" s="5"/>
      <c r="B240" s="23"/>
      <c r="C240" s="161" t="s">
        <v>10</v>
      </c>
      <c r="D240" s="23"/>
      <c r="E240" s="85"/>
      <c r="F240" s="85"/>
      <c r="G240" s="30" t="s">
        <v>11</v>
      </c>
      <c r="H240" s="54"/>
      <c r="I240" s="54">
        <f>I241</f>
        <v>2684653</v>
      </c>
      <c r="J240" s="54">
        <f>J241</f>
        <v>0</v>
      </c>
      <c r="K240" s="54">
        <f>K241</f>
        <v>2684653</v>
      </c>
      <c r="L240" s="54">
        <f t="shared" ref="L240:AA242" si="187">L241</f>
        <v>0</v>
      </c>
      <c r="M240" s="54">
        <f t="shared" si="187"/>
        <v>0</v>
      </c>
      <c r="N240" s="54">
        <f t="shared" si="187"/>
        <v>2684653</v>
      </c>
      <c r="O240" s="54">
        <f t="shared" si="187"/>
        <v>7000000</v>
      </c>
      <c r="P240" s="54">
        <f t="shared" si="187"/>
        <v>0</v>
      </c>
      <c r="Q240" s="54">
        <f t="shared" si="187"/>
        <v>9684653</v>
      </c>
      <c r="R240" s="54">
        <f t="shared" si="187"/>
        <v>0</v>
      </c>
      <c r="S240" s="54">
        <f t="shared" si="187"/>
        <v>1050000</v>
      </c>
      <c r="T240" s="54">
        <f t="shared" si="187"/>
        <v>8634653</v>
      </c>
      <c r="U240" s="54">
        <f t="shared" si="187"/>
        <v>0</v>
      </c>
      <c r="V240" s="54">
        <f t="shared" si="187"/>
        <v>500000</v>
      </c>
      <c r="W240" s="54">
        <f t="shared" si="187"/>
        <v>8134653</v>
      </c>
      <c r="X240" s="54">
        <f t="shared" si="187"/>
        <v>0</v>
      </c>
      <c r="Y240" s="54">
        <f t="shared" si="187"/>
        <v>3000000</v>
      </c>
      <c r="Z240" s="54">
        <f t="shared" si="187"/>
        <v>0</v>
      </c>
      <c r="AA240" s="54">
        <f t="shared" si="187"/>
        <v>3000000</v>
      </c>
      <c r="AB240" s="54">
        <f t="shared" ref="AB240:AE240" si="188">AB241</f>
        <v>0</v>
      </c>
      <c r="AC240" s="54">
        <f t="shared" si="188"/>
        <v>3000000</v>
      </c>
      <c r="AD240" s="54">
        <f t="shared" si="188"/>
        <v>0</v>
      </c>
      <c r="AE240" s="54">
        <f t="shared" si="188"/>
        <v>3000000</v>
      </c>
    </row>
    <row r="241" spans="1:31" s="137" customFormat="1" ht="28.5" customHeight="1">
      <c r="A241" s="177"/>
      <c r="B241" s="133"/>
      <c r="C241" s="159"/>
      <c r="D241" s="134" t="s">
        <v>123</v>
      </c>
      <c r="E241" s="134"/>
      <c r="F241" s="134"/>
      <c r="G241" s="26" t="s">
        <v>327</v>
      </c>
      <c r="H241" s="136">
        <f>H242</f>
        <v>0</v>
      </c>
      <c r="I241" s="136">
        <f t="shared" ref="I241:T242" si="189">I242</f>
        <v>2684653</v>
      </c>
      <c r="J241" s="136">
        <f t="shared" si="189"/>
        <v>0</v>
      </c>
      <c r="K241" s="136">
        <f t="shared" si="189"/>
        <v>2684653</v>
      </c>
      <c r="L241" s="136">
        <f t="shared" si="189"/>
        <v>0</v>
      </c>
      <c r="M241" s="136">
        <f t="shared" si="189"/>
        <v>0</v>
      </c>
      <c r="N241" s="136">
        <f>N242+N246</f>
        <v>2684653</v>
      </c>
      <c r="O241" s="136">
        <f t="shared" ref="O241:AE241" si="190">O242+O246</f>
        <v>7000000</v>
      </c>
      <c r="P241" s="136">
        <f t="shared" si="190"/>
        <v>0</v>
      </c>
      <c r="Q241" s="136">
        <f t="shared" si="190"/>
        <v>9684653</v>
      </c>
      <c r="R241" s="136">
        <f t="shared" si="190"/>
        <v>0</v>
      </c>
      <c r="S241" s="136">
        <f t="shared" si="190"/>
        <v>1050000</v>
      </c>
      <c r="T241" s="136">
        <f t="shared" si="190"/>
        <v>8634653</v>
      </c>
      <c r="U241" s="136">
        <f t="shared" si="190"/>
        <v>0</v>
      </c>
      <c r="V241" s="136">
        <f t="shared" si="190"/>
        <v>500000</v>
      </c>
      <c r="W241" s="136">
        <f t="shared" si="190"/>
        <v>8134653</v>
      </c>
      <c r="X241" s="136">
        <f t="shared" si="190"/>
        <v>0</v>
      </c>
      <c r="Y241" s="136">
        <f t="shared" si="190"/>
        <v>3000000</v>
      </c>
      <c r="Z241" s="136">
        <f t="shared" si="190"/>
        <v>0</v>
      </c>
      <c r="AA241" s="136">
        <f t="shared" si="190"/>
        <v>3000000</v>
      </c>
      <c r="AB241" s="136">
        <f t="shared" si="190"/>
        <v>0</v>
      </c>
      <c r="AC241" s="136">
        <f t="shared" si="190"/>
        <v>3000000</v>
      </c>
      <c r="AD241" s="136">
        <f t="shared" si="190"/>
        <v>0</v>
      </c>
      <c r="AE241" s="136">
        <f t="shared" si="190"/>
        <v>3000000</v>
      </c>
    </row>
    <row r="242" spans="1:31" s="4" customFormat="1" ht="21" customHeight="1">
      <c r="A242" s="189"/>
      <c r="B242" s="14"/>
      <c r="C242" s="14"/>
      <c r="D242" s="15"/>
      <c r="E242" s="98" t="s">
        <v>28</v>
      </c>
      <c r="F242" s="44"/>
      <c r="G242" s="29" t="s">
        <v>29</v>
      </c>
      <c r="H242" s="55">
        <f>H243</f>
        <v>0</v>
      </c>
      <c r="I242" s="55">
        <f t="shared" si="189"/>
        <v>2684653</v>
      </c>
      <c r="J242" s="55">
        <f t="shared" si="189"/>
        <v>0</v>
      </c>
      <c r="K242" s="55">
        <f t="shared" si="189"/>
        <v>2684653</v>
      </c>
      <c r="L242" s="55">
        <f t="shared" si="189"/>
        <v>0</v>
      </c>
      <c r="M242" s="55">
        <f t="shared" si="189"/>
        <v>0</v>
      </c>
      <c r="N242" s="55">
        <f t="shared" si="189"/>
        <v>2684653</v>
      </c>
      <c r="O242" s="55">
        <f t="shared" si="189"/>
        <v>0</v>
      </c>
      <c r="P242" s="55">
        <f t="shared" si="189"/>
        <v>0</v>
      </c>
      <c r="Q242" s="55">
        <f t="shared" si="189"/>
        <v>2684653</v>
      </c>
      <c r="R242" s="55">
        <f t="shared" si="189"/>
        <v>0</v>
      </c>
      <c r="S242" s="55">
        <f t="shared" si="189"/>
        <v>0</v>
      </c>
      <c r="T242" s="55">
        <f t="shared" si="189"/>
        <v>2684653</v>
      </c>
      <c r="U242" s="55">
        <f t="shared" si="187"/>
        <v>0</v>
      </c>
      <c r="V242" s="55">
        <f t="shared" si="187"/>
        <v>0</v>
      </c>
      <c r="W242" s="55">
        <f t="shared" si="187"/>
        <v>2684653</v>
      </c>
      <c r="X242" s="55">
        <f t="shared" si="187"/>
        <v>0</v>
      </c>
      <c r="Y242" s="55">
        <f t="shared" si="187"/>
        <v>0</v>
      </c>
      <c r="Z242" s="55">
        <f t="shared" si="187"/>
        <v>0</v>
      </c>
      <c r="AA242" s="55">
        <f t="shared" si="187"/>
        <v>0</v>
      </c>
      <c r="AB242" s="55">
        <f t="shared" ref="AB242:AE242" si="191">AB243</f>
        <v>0</v>
      </c>
      <c r="AC242" s="55">
        <f t="shared" si="191"/>
        <v>0</v>
      </c>
      <c r="AD242" s="55">
        <f t="shared" si="191"/>
        <v>0</v>
      </c>
      <c r="AE242" s="55">
        <f t="shared" si="191"/>
        <v>0</v>
      </c>
    </row>
    <row r="243" spans="1:31" s="84" customFormat="1" ht="15" customHeight="1">
      <c r="A243" s="183"/>
      <c r="B243" s="72"/>
      <c r="C243" s="72"/>
      <c r="D243" s="72"/>
      <c r="E243" s="72"/>
      <c r="F243" s="72"/>
      <c r="G243" s="71" t="s">
        <v>35</v>
      </c>
      <c r="H243" s="72">
        <f>SUM(H244:H245)</f>
        <v>0</v>
      </c>
      <c r="I243" s="72">
        <f t="shared" ref="I243:AE243" si="192">SUM(I244:I245)</f>
        <v>2684653</v>
      </c>
      <c r="J243" s="72">
        <f t="shared" si="192"/>
        <v>0</v>
      </c>
      <c r="K243" s="72">
        <f t="shared" si="192"/>
        <v>2684653</v>
      </c>
      <c r="L243" s="72">
        <f t="shared" si="192"/>
        <v>0</v>
      </c>
      <c r="M243" s="72">
        <f t="shared" si="192"/>
        <v>0</v>
      </c>
      <c r="N243" s="72">
        <f t="shared" si="192"/>
        <v>2684653</v>
      </c>
      <c r="O243" s="72">
        <f t="shared" si="192"/>
        <v>0</v>
      </c>
      <c r="P243" s="72">
        <f t="shared" si="192"/>
        <v>0</v>
      </c>
      <c r="Q243" s="72">
        <f t="shared" si="192"/>
        <v>2684653</v>
      </c>
      <c r="R243" s="72">
        <f t="shared" si="192"/>
        <v>0</v>
      </c>
      <c r="S243" s="72">
        <f t="shared" si="192"/>
        <v>0</v>
      </c>
      <c r="T243" s="72">
        <f t="shared" si="192"/>
        <v>2684653</v>
      </c>
      <c r="U243" s="72">
        <f t="shared" si="192"/>
        <v>0</v>
      </c>
      <c r="V243" s="72">
        <f t="shared" si="192"/>
        <v>0</v>
      </c>
      <c r="W243" s="72">
        <f t="shared" si="192"/>
        <v>2684653</v>
      </c>
      <c r="X243" s="72">
        <f t="shared" si="192"/>
        <v>0</v>
      </c>
      <c r="Y243" s="72">
        <f t="shared" si="192"/>
        <v>0</v>
      </c>
      <c r="Z243" s="72">
        <f t="shared" si="192"/>
        <v>0</v>
      </c>
      <c r="AA243" s="72">
        <f t="shared" si="192"/>
        <v>0</v>
      </c>
      <c r="AB243" s="72">
        <f t="shared" si="192"/>
        <v>0</v>
      </c>
      <c r="AC243" s="72">
        <f t="shared" si="192"/>
        <v>0</v>
      </c>
      <c r="AD243" s="72">
        <f t="shared" si="192"/>
        <v>0</v>
      </c>
      <c r="AE243" s="72">
        <f t="shared" si="192"/>
        <v>0</v>
      </c>
    </row>
    <row r="244" spans="1:31" s="116" customFormat="1" ht="25.5">
      <c r="A244" s="5"/>
      <c r="B244" s="142"/>
      <c r="C244" s="20"/>
      <c r="D244" s="142"/>
      <c r="E244" s="142"/>
      <c r="F244" s="142"/>
      <c r="G244" s="53" t="s">
        <v>149</v>
      </c>
      <c r="H244" s="142"/>
      <c r="I244" s="142">
        <v>121753</v>
      </c>
      <c r="J244" s="142"/>
      <c r="K244" s="142">
        <f t="shared" ref="K244:K245" si="193">H244+I244-J244</f>
        <v>121753</v>
      </c>
      <c r="L244" s="142"/>
      <c r="M244" s="142"/>
      <c r="N244" s="142">
        <f t="shared" ref="N244:N263" si="194">K244+L244-M244</f>
        <v>121753</v>
      </c>
      <c r="O244" s="142"/>
      <c r="P244" s="142"/>
      <c r="Q244" s="142">
        <f t="shared" si="180"/>
        <v>121753</v>
      </c>
      <c r="R244" s="142"/>
      <c r="S244" s="142"/>
      <c r="T244" s="142">
        <f t="shared" ref="T244:T263" si="195">Q244+R244-S244</f>
        <v>121753</v>
      </c>
      <c r="U244" s="142"/>
      <c r="V244" s="142"/>
      <c r="W244" s="142">
        <f t="shared" ref="W244:W263" si="196">+T244+U244-V244</f>
        <v>121753</v>
      </c>
      <c r="X244" s="54"/>
      <c r="Y244" s="54"/>
      <c r="Z244" s="54"/>
      <c r="AA244" s="54"/>
      <c r="AB244" s="193"/>
      <c r="AC244" s="193"/>
      <c r="AD244" s="193"/>
      <c r="AE244" s="54"/>
    </row>
    <row r="245" spans="1:31" s="116" customFormat="1" ht="25.5">
      <c r="A245" s="5"/>
      <c r="B245" s="142"/>
      <c r="C245" s="20"/>
      <c r="D245" s="142"/>
      <c r="E245" s="142"/>
      <c r="F245" s="142"/>
      <c r="G245" s="53" t="s">
        <v>164</v>
      </c>
      <c r="H245" s="142"/>
      <c r="I245" s="142">
        <v>2562900</v>
      </c>
      <c r="J245" s="142"/>
      <c r="K245" s="142">
        <f t="shared" si="193"/>
        <v>2562900</v>
      </c>
      <c r="L245" s="142"/>
      <c r="M245" s="142"/>
      <c r="N245" s="142">
        <f t="shared" si="194"/>
        <v>2562900</v>
      </c>
      <c r="O245" s="142"/>
      <c r="P245" s="142"/>
      <c r="Q245" s="142">
        <f t="shared" si="180"/>
        <v>2562900</v>
      </c>
      <c r="R245" s="142"/>
      <c r="S245" s="142"/>
      <c r="T245" s="142">
        <f t="shared" si="195"/>
        <v>2562900</v>
      </c>
      <c r="U245" s="142"/>
      <c r="V245" s="142"/>
      <c r="W245" s="142">
        <f t="shared" si="196"/>
        <v>2562900</v>
      </c>
      <c r="X245" s="54"/>
      <c r="Y245" s="54"/>
      <c r="Z245" s="54"/>
      <c r="AA245" s="54"/>
      <c r="AB245" s="193"/>
      <c r="AC245" s="193"/>
      <c r="AD245" s="193"/>
      <c r="AE245" s="54"/>
    </row>
    <row r="246" spans="1:31" s="4" customFormat="1" ht="21" customHeight="1">
      <c r="A246" s="189"/>
      <c r="B246" s="14"/>
      <c r="C246" s="14"/>
      <c r="D246" s="15"/>
      <c r="E246" s="98" t="s">
        <v>22</v>
      </c>
      <c r="F246" s="44"/>
      <c r="G246" s="29" t="s">
        <v>23</v>
      </c>
      <c r="H246" s="55"/>
      <c r="I246" s="55"/>
      <c r="J246" s="55"/>
      <c r="K246" s="55"/>
      <c r="L246" s="55"/>
      <c r="M246" s="55"/>
      <c r="N246" s="55">
        <f>N247</f>
        <v>0</v>
      </c>
      <c r="O246" s="55">
        <f t="shared" ref="O246:AD247" si="197">O247</f>
        <v>7000000</v>
      </c>
      <c r="P246" s="55">
        <f t="shared" si="197"/>
        <v>0</v>
      </c>
      <c r="Q246" s="55">
        <f t="shared" si="197"/>
        <v>7000000</v>
      </c>
      <c r="R246" s="55">
        <f t="shared" si="197"/>
        <v>0</v>
      </c>
      <c r="S246" s="55">
        <f t="shared" si="197"/>
        <v>1050000</v>
      </c>
      <c r="T246" s="55">
        <f t="shared" si="197"/>
        <v>5950000</v>
      </c>
      <c r="U246" s="55">
        <f t="shared" si="197"/>
        <v>0</v>
      </c>
      <c r="V246" s="55">
        <f t="shared" si="197"/>
        <v>500000</v>
      </c>
      <c r="W246" s="55">
        <f t="shared" si="197"/>
        <v>5450000</v>
      </c>
      <c r="X246" s="55">
        <f t="shared" si="197"/>
        <v>0</v>
      </c>
      <c r="Y246" s="55">
        <f t="shared" si="197"/>
        <v>3000000</v>
      </c>
      <c r="Z246" s="55">
        <f t="shared" si="197"/>
        <v>0</v>
      </c>
      <c r="AA246" s="55">
        <f t="shared" si="197"/>
        <v>3000000</v>
      </c>
      <c r="AB246" s="55">
        <f t="shared" si="197"/>
        <v>0</v>
      </c>
      <c r="AC246" s="55">
        <f t="shared" si="197"/>
        <v>3000000</v>
      </c>
      <c r="AD246" s="55">
        <f t="shared" si="197"/>
        <v>0</v>
      </c>
      <c r="AE246" s="55">
        <f t="shared" ref="X246:AE247" si="198">AE247</f>
        <v>3000000</v>
      </c>
    </row>
    <row r="247" spans="1:31" s="84" customFormat="1" ht="15" customHeight="1">
      <c r="A247" s="183"/>
      <c r="B247" s="72"/>
      <c r="C247" s="72"/>
      <c r="D247" s="72"/>
      <c r="E247" s="72"/>
      <c r="F247" s="72"/>
      <c r="G247" s="71" t="s">
        <v>35</v>
      </c>
      <c r="H247" s="72"/>
      <c r="I247" s="72"/>
      <c r="J247" s="72"/>
      <c r="K247" s="72"/>
      <c r="L247" s="72"/>
      <c r="M247" s="72"/>
      <c r="N247" s="72">
        <f>N248</f>
        <v>0</v>
      </c>
      <c r="O247" s="72">
        <f t="shared" si="197"/>
        <v>7000000</v>
      </c>
      <c r="P247" s="72">
        <f t="shared" si="197"/>
        <v>0</v>
      </c>
      <c r="Q247" s="72">
        <f t="shared" si="197"/>
        <v>7000000</v>
      </c>
      <c r="R247" s="72">
        <f t="shared" si="197"/>
        <v>0</v>
      </c>
      <c r="S247" s="72">
        <f t="shared" si="197"/>
        <v>1050000</v>
      </c>
      <c r="T247" s="72">
        <f t="shared" si="197"/>
        <v>5950000</v>
      </c>
      <c r="U247" s="72">
        <f t="shared" si="197"/>
        <v>0</v>
      </c>
      <c r="V247" s="72">
        <f t="shared" si="197"/>
        <v>500000</v>
      </c>
      <c r="W247" s="72">
        <f t="shared" si="197"/>
        <v>5450000</v>
      </c>
      <c r="X247" s="72">
        <f t="shared" si="198"/>
        <v>0</v>
      </c>
      <c r="Y247" s="72">
        <f t="shared" si="198"/>
        <v>3000000</v>
      </c>
      <c r="Z247" s="72">
        <f t="shared" si="198"/>
        <v>0</v>
      </c>
      <c r="AA247" s="72">
        <f t="shared" si="198"/>
        <v>3000000</v>
      </c>
      <c r="AB247" s="72">
        <f t="shared" si="198"/>
        <v>0</v>
      </c>
      <c r="AC247" s="72">
        <f t="shared" si="198"/>
        <v>3000000</v>
      </c>
      <c r="AD247" s="72">
        <f t="shared" si="198"/>
        <v>0</v>
      </c>
      <c r="AE247" s="72">
        <f t="shared" si="198"/>
        <v>3000000</v>
      </c>
    </row>
    <row r="248" spans="1:31" s="116" customFormat="1" ht="25.5">
      <c r="A248" s="5"/>
      <c r="B248" s="142"/>
      <c r="C248" s="20"/>
      <c r="D248" s="142"/>
      <c r="E248" s="142"/>
      <c r="F248" s="142"/>
      <c r="G248" s="53" t="s">
        <v>342</v>
      </c>
      <c r="H248" s="142"/>
      <c r="I248" s="142"/>
      <c r="J248" s="142"/>
      <c r="K248" s="142"/>
      <c r="L248" s="142"/>
      <c r="M248" s="142"/>
      <c r="N248" s="142">
        <f t="shared" si="194"/>
        <v>0</v>
      </c>
      <c r="O248" s="142">
        <v>7000000</v>
      </c>
      <c r="P248" s="142"/>
      <c r="Q248" s="142">
        <f t="shared" si="180"/>
        <v>7000000</v>
      </c>
      <c r="R248" s="142"/>
      <c r="S248" s="142">
        <v>1050000</v>
      </c>
      <c r="T248" s="142">
        <f t="shared" si="195"/>
        <v>5950000</v>
      </c>
      <c r="U248" s="142"/>
      <c r="V248" s="142">
        <v>500000</v>
      </c>
      <c r="W248" s="142">
        <f t="shared" si="196"/>
        <v>5450000</v>
      </c>
      <c r="X248" s="54"/>
      <c r="Y248" s="54">
        <v>3000000</v>
      </c>
      <c r="Z248" s="54"/>
      <c r="AA248" s="54">
        <f>X248+Y248-Z248</f>
        <v>3000000</v>
      </c>
      <c r="AB248" s="54"/>
      <c r="AC248" s="54">
        <v>3000000</v>
      </c>
      <c r="AD248" s="54"/>
      <c r="AE248" s="54">
        <f>AB248+AC248-AD248</f>
        <v>3000000</v>
      </c>
    </row>
    <row r="249" spans="1:31" s="116" customFormat="1" ht="21" customHeight="1">
      <c r="A249" s="5"/>
      <c r="B249" s="23" t="s">
        <v>9</v>
      </c>
      <c r="C249" s="23"/>
      <c r="D249" s="23"/>
      <c r="E249" s="46"/>
      <c r="F249" s="46"/>
      <c r="G249" s="92" t="s">
        <v>13</v>
      </c>
      <c r="H249" s="54">
        <f>H250</f>
        <v>0</v>
      </c>
      <c r="I249" s="54">
        <f t="shared" ref="I249:X252" si="199">I250</f>
        <v>4364202</v>
      </c>
      <c r="J249" s="54">
        <f t="shared" si="199"/>
        <v>0</v>
      </c>
      <c r="K249" s="54">
        <f t="shared" si="199"/>
        <v>4364202</v>
      </c>
      <c r="L249" s="54">
        <f t="shared" si="199"/>
        <v>0</v>
      </c>
      <c r="M249" s="54">
        <f t="shared" si="199"/>
        <v>0</v>
      </c>
      <c r="N249" s="54">
        <f t="shared" si="199"/>
        <v>4364202</v>
      </c>
      <c r="O249" s="54">
        <f t="shared" si="199"/>
        <v>0</v>
      </c>
      <c r="P249" s="54">
        <f t="shared" si="199"/>
        <v>0</v>
      </c>
      <c r="Q249" s="54">
        <f t="shared" si="199"/>
        <v>4364202</v>
      </c>
      <c r="R249" s="54">
        <f t="shared" si="199"/>
        <v>0</v>
      </c>
      <c r="S249" s="54">
        <f t="shared" si="199"/>
        <v>0</v>
      </c>
      <c r="T249" s="54">
        <f t="shared" si="199"/>
        <v>4364202</v>
      </c>
      <c r="U249" s="54">
        <f t="shared" si="199"/>
        <v>0</v>
      </c>
      <c r="V249" s="54">
        <f t="shared" si="199"/>
        <v>0</v>
      </c>
      <c r="W249" s="54">
        <f t="shared" si="199"/>
        <v>4364202</v>
      </c>
      <c r="X249" s="54">
        <f t="shared" si="199"/>
        <v>0</v>
      </c>
      <c r="Y249" s="54">
        <f t="shared" ref="X249:AE251" si="200">Y250</f>
        <v>1000000</v>
      </c>
      <c r="Z249" s="54">
        <f t="shared" si="200"/>
        <v>0</v>
      </c>
      <c r="AA249" s="54">
        <f t="shared" si="200"/>
        <v>1000000</v>
      </c>
      <c r="AB249" s="54">
        <f t="shared" si="200"/>
        <v>0</v>
      </c>
      <c r="AC249" s="54">
        <f t="shared" si="200"/>
        <v>6160402</v>
      </c>
      <c r="AD249" s="54">
        <f t="shared" si="200"/>
        <v>0</v>
      </c>
      <c r="AE249" s="54">
        <f t="shared" si="200"/>
        <v>6160402</v>
      </c>
    </row>
    <row r="250" spans="1:31" s="116" customFormat="1" ht="21" customHeight="1">
      <c r="A250" s="5"/>
      <c r="B250" s="23"/>
      <c r="C250" s="161" t="s">
        <v>10</v>
      </c>
      <c r="D250" s="23"/>
      <c r="E250" s="85"/>
      <c r="F250" s="85"/>
      <c r="G250" s="92" t="s">
        <v>11</v>
      </c>
      <c r="H250" s="54">
        <f>H251</f>
        <v>0</v>
      </c>
      <c r="I250" s="54">
        <f t="shared" si="199"/>
        <v>4364202</v>
      </c>
      <c r="J250" s="54">
        <f t="shared" si="199"/>
        <v>0</v>
      </c>
      <c r="K250" s="54">
        <f t="shared" si="199"/>
        <v>4364202</v>
      </c>
      <c r="L250" s="54">
        <f t="shared" si="199"/>
        <v>0</v>
      </c>
      <c r="M250" s="54">
        <f t="shared" si="199"/>
        <v>0</v>
      </c>
      <c r="N250" s="54">
        <f t="shared" si="199"/>
        <v>4364202</v>
      </c>
      <c r="O250" s="54">
        <f t="shared" si="199"/>
        <v>0</v>
      </c>
      <c r="P250" s="54">
        <f t="shared" si="199"/>
        <v>0</v>
      </c>
      <c r="Q250" s="54">
        <f t="shared" si="199"/>
        <v>4364202</v>
      </c>
      <c r="R250" s="54">
        <f t="shared" si="199"/>
        <v>0</v>
      </c>
      <c r="S250" s="54">
        <f t="shared" si="199"/>
        <v>0</v>
      </c>
      <c r="T250" s="54">
        <f t="shared" si="199"/>
        <v>4364202</v>
      </c>
      <c r="U250" s="54">
        <f t="shared" si="199"/>
        <v>0</v>
      </c>
      <c r="V250" s="54">
        <f t="shared" si="199"/>
        <v>0</v>
      </c>
      <c r="W250" s="54">
        <f t="shared" si="199"/>
        <v>4364202</v>
      </c>
      <c r="X250" s="54">
        <f t="shared" si="200"/>
        <v>0</v>
      </c>
      <c r="Y250" s="54">
        <f t="shared" si="200"/>
        <v>1000000</v>
      </c>
      <c r="Z250" s="54">
        <f t="shared" si="200"/>
        <v>0</v>
      </c>
      <c r="AA250" s="54">
        <f t="shared" si="200"/>
        <v>1000000</v>
      </c>
      <c r="AB250" s="54">
        <f t="shared" si="200"/>
        <v>0</v>
      </c>
      <c r="AC250" s="54">
        <f t="shared" si="200"/>
        <v>6160402</v>
      </c>
      <c r="AD250" s="54">
        <f t="shared" si="200"/>
        <v>0</v>
      </c>
      <c r="AE250" s="54">
        <f t="shared" si="200"/>
        <v>6160402</v>
      </c>
    </row>
    <row r="251" spans="1:31" s="137" customFormat="1" ht="28.5" customHeight="1">
      <c r="A251" s="177"/>
      <c r="B251" s="133"/>
      <c r="C251" s="160"/>
      <c r="D251" s="134" t="s">
        <v>56</v>
      </c>
      <c r="E251" s="134"/>
      <c r="F251" s="134"/>
      <c r="G251" s="135" t="s">
        <v>97</v>
      </c>
      <c r="H251" s="136">
        <f>H252</f>
        <v>0</v>
      </c>
      <c r="I251" s="136">
        <f t="shared" si="199"/>
        <v>4364202</v>
      </c>
      <c r="J251" s="136">
        <f t="shared" si="199"/>
        <v>0</v>
      </c>
      <c r="K251" s="136">
        <f t="shared" si="199"/>
        <v>4364202</v>
      </c>
      <c r="L251" s="136">
        <f t="shared" si="199"/>
        <v>0</v>
      </c>
      <c r="M251" s="136">
        <f t="shared" si="199"/>
        <v>0</v>
      </c>
      <c r="N251" s="136">
        <f t="shared" si="199"/>
        <v>4364202</v>
      </c>
      <c r="O251" s="136">
        <f t="shared" si="199"/>
        <v>0</v>
      </c>
      <c r="P251" s="136">
        <f t="shared" si="199"/>
        <v>0</v>
      </c>
      <c r="Q251" s="136">
        <f t="shared" si="199"/>
        <v>4364202</v>
      </c>
      <c r="R251" s="136">
        <f t="shared" si="199"/>
        <v>0</v>
      </c>
      <c r="S251" s="136">
        <f t="shared" si="199"/>
        <v>0</v>
      </c>
      <c r="T251" s="136">
        <f t="shared" si="199"/>
        <v>4364202</v>
      </c>
      <c r="U251" s="136">
        <f t="shared" si="199"/>
        <v>0</v>
      </c>
      <c r="V251" s="136">
        <f t="shared" si="199"/>
        <v>0</v>
      </c>
      <c r="W251" s="136">
        <f t="shared" si="199"/>
        <v>4364202</v>
      </c>
      <c r="X251" s="136">
        <f t="shared" si="200"/>
        <v>0</v>
      </c>
      <c r="Y251" s="136">
        <f t="shared" si="200"/>
        <v>1000000</v>
      </c>
      <c r="Z251" s="136">
        <f t="shared" si="200"/>
        <v>0</v>
      </c>
      <c r="AA251" s="136">
        <f t="shared" si="200"/>
        <v>1000000</v>
      </c>
      <c r="AB251" s="136">
        <f t="shared" si="200"/>
        <v>0</v>
      </c>
      <c r="AC251" s="136">
        <f t="shared" si="200"/>
        <v>6160402</v>
      </c>
      <c r="AD251" s="136">
        <f t="shared" si="200"/>
        <v>0</v>
      </c>
      <c r="AE251" s="136">
        <f t="shared" si="200"/>
        <v>6160402</v>
      </c>
    </row>
    <row r="252" spans="1:31" s="4" customFormat="1" ht="21" customHeight="1">
      <c r="A252" s="189"/>
      <c r="B252" s="14"/>
      <c r="C252" s="14"/>
      <c r="D252" s="15"/>
      <c r="E252" s="97" t="s">
        <v>22</v>
      </c>
      <c r="F252" s="35"/>
      <c r="G252" s="29" t="s">
        <v>23</v>
      </c>
      <c r="H252" s="50">
        <f>H253</f>
        <v>0</v>
      </c>
      <c r="I252" s="50">
        <f t="shared" si="199"/>
        <v>4364202</v>
      </c>
      <c r="J252" s="50">
        <f t="shared" si="199"/>
        <v>0</v>
      </c>
      <c r="K252" s="50">
        <f t="shared" si="199"/>
        <v>4364202</v>
      </c>
      <c r="L252" s="50">
        <f t="shared" si="199"/>
        <v>0</v>
      </c>
      <c r="M252" s="50">
        <f t="shared" si="199"/>
        <v>0</v>
      </c>
      <c r="N252" s="50">
        <f t="shared" si="199"/>
        <v>4364202</v>
      </c>
      <c r="O252" s="50">
        <f t="shared" si="199"/>
        <v>0</v>
      </c>
      <c r="P252" s="50">
        <f t="shared" si="199"/>
        <v>0</v>
      </c>
      <c r="Q252" s="50">
        <f t="shared" si="199"/>
        <v>4364202</v>
      </c>
      <c r="R252" s="50">
        <f t="shared" si="199"/>
        <v>0</v>
      </c>
      <c r="S252" s="50">
        <f t="shared" si="199"/>
        <v>0</v>
      </c>
      <c r="T252" s="50">
        <f t="shared" si="199"/>
        <v>4364202</v>
      </c>
      <c r="U252" s="50">
        <f t="shared" si="199"/>
        <v>0</v>
      </c>
      <c r="V252" s="50">
        <f t="shared" si="199"/>
        <v>0</v>
      </c>
      <c r="W252" s="50">
        <f t="shared" si="199"/>
        <v>4364202</v>
      </c>
      <c r="X252" s="50">
        <f t="shared" ref="X252:AE252" si="201">X253+X263</f>
        <v>0</v>
      </c>
      <c r="Y252" s="50">
        <f t="shared" si="201"/>
        <v>1000000</v>
      </c>
      <c r="Z252" s="50">
        <f t="shared" si="201"/>
        <v>0</v>
      </c>
      <c r="AA252" s="50">
        <f t="shared" si="201"/>
        <v>1000000</v>
      </c>
      <c r="AB252" s="50">
        <f t="shared" si="201"/>
        <v>0</v>
      </c>
      <c r="AC252" s="50">
        <f t="shared" si="201"/>
        <v>6160402</v>
      </c>
      <c r="AD252" s="50">
        <f t="shared" si="201"/>
        <v>0</v>
      </c>
      <c r="AE252" s="50">
        <f t="shared" si="201"/>
        <v>6160402</v>
      </c>
    </row>
    <row r="253" spans="1:31" s="84" customFormat="1" ht="15" customHeight="1">
      <c r="A253" s="75"/>
      <c r="B253" s="68"/>
      <c r="C253" s="77"/>
      <c r="D253" s="77"/>
      <c r="E253" s="77"/>
      <c r="F253" s="77"/>
      <c r="G253" s="76" t="s">
        <v>35</v>
      </c>
      <c r="H253" s="72">
        <f>SUM(H254:H262)</f>
        <v>0</v>
      </c>
      <c r="I253" s="72">
        <f>SUM(I254:I262)</f>
        <v>4364202</v>
      </c>
      <c r="J253" s="72">
        <f t="shared" ref="J253:AD253" si="202">SUM(J254:J262)</f>
        <v>0</v>
      </c>
      <c r="K253" s="72">
        <f t="shared" si="202"/>
        <v>4364202</v>
      </c>
      <c r="L253" s="72">
        <f t="shared" si="202"/>
        <v>0</v>
      </c>
      <c r="M253" s="72">
        <f t="shared" si="202"/>
        <v>0</v>
      </c>
      <c r="N253" s="72">
        <f t="shared" si="202"/>
        <v>4364202</v>
      </c>
      <c r="O253" s="72">
        <f t="shared" si="202"/>
        <v>0</v>
      </c>
      <c r="P253" s="72">
        <f t="shared" si="202"/>
        <v>0</v>
      </c>
      <c r="Q253" s="72">
        <f t="shared" si="202"/>
        <v>4364202</v>
      </c>
      <c r="R253" s="72">
        <f t="shared" si="202"/>
        <v>0</v>
      </c>
      <c r="S253" s="72">
        <f t="shared" si="202"/>
        <v>0</v>
      </c>
      <c r="T253" s="72">
        <f t="shared" si="202"/>
        <v>4364202</v>
      </c>
      <c r="U253" s="72">
        <f t="shared" si="202"/>
        <v>0</v>
      </c>
      <c r="V253" s="72">
        <f t="shared" si="202"/>
        <v>0</v>
      </c>
      <c r="W253" s="72">
        <f t="shared" si="202"/>
        <v>4364202</v>
      </c>
      <c r="X253" s="72">
        <f t="shared" si="202"/>
        <v>0</v>
      </c>
      <c r="Y253" s="72">
        <f t="shared" si="202"/>
        <v>0</v>
      </c>
      <c r="Z253" s="72">
        <f t="shared" si="202"/>
        <v>0</v>
      </c>
      <c r="AA253" s="72">
        <f t="shared" si="202"/>
        <v>0</v>
      </c>
      <c r="AB253" s="72">
        <f t="shared" si="202"/>
        <v>0</v>
      </c>
      <c r="AC253" s="72">
        <f t="shared" si="202"/>
        <v>0</v>
      </c>
      <c r="AD253" s="72">
        <f t="shared" si="202"/>
        <v>0</v>
      </c>
      <c r="AE253" s="72">
        <f>SUM(AE260:AE262)</f>
        <v>0</v>
      </c>
    </row>
    <row r="254" spans="1:31" s="87" customFormat="1" ht="94.5" customHeight="1">
      <c r="A254" s="23"/>
      <c r="B254" s="31"/>
      <c r="C254" s="86"/>
      <c r="D254" s="86"/>
      <c r="E254" s="19"/>
      <c r="F254" s="19"/>
      <c r="G254" s="53" t="s">
        <v>120</v>
      </c>
      <c r="H254" s="142"/>
      <c r="I254" s="142">
        <v>1198159</v>
      </c>
      <c r="J254" s="142"/>
      <c r="K254" s="142">
        <f t="shared" ref="K254:K260" si="203">H254+I254-J254</f>
        <v>1198159</v>
      </c>
      <c r="L254" s="142"/>
      <c r="M254" s="142"/>
      <c r="N254" s="142">
        <f t="shared" si="194"/>
        <v>1198159</v>
      </c>
      <c r="O254" s="142"/>
      <c r="P254" s="142"/>
      <c r="Q254" s="142">
        <f t="shared" ref="Q254:Q263" si="204">N254+O254-P254</f>
        <v>1198159</v>
      </c>
      <c r="R254" s="142"/>
      <c r="S254" s="142"/>
      <c r="T254" s="142">
        <f t="shared" si="195"/>
        <v>1198159</v>
      </c>
      <c r="U254" s="142"/>
      <c r="V254" s="142"/>
      <c r="W254" s="142">
        <f t="shared" si="196"/>
        <v>1198159</v>
      </c>
      <c r="X254" s="142"/>
      <c r="Y254" s="142"/>
      <c r="Z254" s="142"/>
      <c r="AA254" s="142"/>
      <c r="AB254" s="157"/>
      <c r="AC254" s="157"/>
      <c r="AD254" s="157"/>
      <c r="AE254" s="141"/>
    </row>
    <row r="255" spans="1:31" s="87" customFormat="1" ht="94.5" customHeight="1">
      <c r="A255" s="23"/>
      <c r="B255" s="31"/>
      <c r="C255" s="86"/>
      <c r="D255" s="86"/>
      <c r="E255" s="19"/>
      <c r="F255" s="19"/>
      <c r="G255" s="53" t="s">
        <v>291</v>
      </c>
      <c r="H255" s="142"/>
      <c r="I255" s="142">
        <v>459000</v>
      </c>
      <c r="J255" s="142"/>
      <c r="K255" s="142">
        <f t="shared" si="203"/>
        <v>459000</v>
      </c>
      <c r="L255" s="142"/>
      <c r="M255" s="142"/>
      <c r="N255" s="142">
        <f t="shared" si="194"/>
        <v>459000</v>
      </c>
      <c r="O255" s="142"/>
      <c r="P255" s="142"/>
      <c r="Q255" s="142">
        <f t="shared" si="204"/>
        <v>459000</v>
      </c>
      <c r="R255" s="142"/>
      <c r="S255" s="142"/>
      <c r="T255" s="142">
        <f t="shared" si="195"/>
        <v>459000</v>
      </c>
      <c r="U255" s="142"/>
      <c r="V255" s="142"/>
      <c r="W255" s="142">
        <f t="shared" si="196"/>
        <v>459000</v>
      </c>
      <c r="X255" s="142"/>
      <c r="Y255" s="142"/>
      <c r="Z255" s="142"/>
      <c r="AA255" s="142"/>
      <c r="AB255" s="157"/>
      <c r="AC255" s="157"/>
      <c r="AD255" s="157"/>
      <c r="AE255" s="141"/>
    </row>
    <row r="256" spans="1:31" s="87" customFormat="1" ht="97.5" customHeight="1">
      <c r="A256" s="23"/>
      <c r="B256" s="31"/>
      <c r="C256" s="86"/>
      <c r="D256" s="86"/>
      <c r="E256" s="19"/>
      <c r="F256" s="19"/>
      <c r="G256" s="53" t="s">
        <v>127</v>
      </c>
      <c r="H256" s="142"/>
      <c r="I256" s="142">
        <v>80344</v>
      </c>
      <c r="J256" s="142"/>
      <c r="K256" s="142">
        <f t="shared" si="203"/>
        <v>80344</v>
      </c>
      <c r="L256" s="142"/>
      <c r="M256" s="142"/>
      <c r="N256" s="142">
        <f t="shared" si="194"/>
        <v>80344</v>
      </c>
      <c r="O256" s="142"/>
      <c r="P256" s="142"/>
      <c r="Q256" s="142">
        <f t="shared" si="204"/>
        <v>80344</v>
      </c>
      <c r="R256" s="142"/>
      <c r="S256" s="142"/>
      <c r="T256" s="142">
        <f t="shared" si="195"/>
        <v>80344</v>
      </c>
      <c r="U256" s="142"/>
      <c r="V256" s="142"/>
      <c r="W256" s="142">
        <f t="shared" si="196"/>
        <v>80344</v>
      </c>
      <c r="X256" s="142"/>
      <c r="Y256" s="142"/>
      <c r="Z256" s="142"/>
      <c r="AA256" s="142"/>
      <c r="AB256" s="157"/>
      <c r="AC256" s="157"/>
      <c r="AD256" s="157"/>
      <c r="AE256" s="141"/>
    </row>
    <row r="257" spans="1:31" s="87" customFormat="1" ht="74.25" customHeight="1">
      <c r="A257" s="23"/>
      <c r="B257" s="31"/>
      <c r="C257" s="86"/>
      <c r="D257" s="86"/>
      <c r="E257" s="19"/>
      <c r="F257" s="19"/>
      <c r="G257" s="53" t="s">
        <v>153</v>
      </c>
      <c r="H257" s="142"/>
      <c r="I257" s="142">
        <v>237432</v>
      </c>
      <c r="J257" s="142"/>
      <c r="K257" s="142">
        <f t="shared" si="203"/>
        <v>237432</v>
      </c>
      <c r="L257" s="142"/>
      <c r="M257" s="142"/>
      <c r="N257" s="142">
        <f t="shared" si="194"/>
        <v>237432</v>
      </c>
      <c r="O257" s="142"/>
      <c r="P257" s="142"/>
      <c r="Q257" s="142">
        <f t="shared" si="204"/>
        <v>237432</v>
      </c>
      <c r="R257" s="142"/>
      <c r="S257" s="142"/>
      <c r="T257" s="142">
        <f t="shared" si="195"/>
        <v>237432</v>
      </c>
      <c r="U257" s="142"/>
      <c r="V257" s="142"/>
      <c r="W257" s="142">
        <f t="shared" si="196"/>
        <v>237432</v>
      </c>
      <c r="X257" s="142"/>
      <c r="Y257" s="142"/>
      <c r="Z257" s="142"/>
      <c r="AA257" s="52"/>
      <c r="AB257" s="157"/>
      <c r="AC257" s="157"/>
      <c r="AD257" s="157"/>
      <c r="AE257" s="79"/>
    </row>
    <row r="258" spans="1:31" s="87" customFormat="1" ht="37.5" customHeight="1">
      <c r="A258" s="23"/>
      <c r="B258" s="31"/>
      <c r="C258" s="86"/>
      <c r="D258" s="86"/>
      <c r="E258" s="19"/>
      <c r="F258" s="19"/>
      <c r="G258" s="53" t="s">
        <v>121</v>
      </c>
      <c r="H258" s="142"/>
      <c r="I258" s="142">
        <v>200000</v>
      </c>
      <c r="J258" s="142"/>
      <c r="K258" s="142">
        <f t="shared" si="203"/>
        <v>200000</v>
      </c>
      <c r="L258" s="142"/>
      <c r="M258" s="142"/>
      <c r="N258" s="142">
        <f t="shared" si="194"/>
        <v>200000</v>
      </c>
      <c r="O258" s="142"/>
      <c r="P258" s="142"/>
      <c r="Q258" s="142">
        <f t="shared" si="204"/>
        <v>200000</v>
      </c>
      <c r="R258" s="142"/>
      <c r="S258" s="142"/>
      <c r="T258" s="142">
        <f t="shared" si="195"/>
        <v>200000</v>
      </c>
      <c r="U258" s="142"/>
      <c r="V258" s="142"/>
      <c r="W258" s="142">
        <f t="shared" si="196"/>
        <v>200000</v>
      </c>
      <c r="X258" s="142"/>
      <c r="Y258" s="142"/>
      <c r="Z258" s="142"/>
      <c r="AA258" s="142"/>
      <c r="AB258" s="157"/>
      <c r="AC258" s="157"/>
      <c r="AD258" s="157"/>
      <c r="AE258" s="141"/>
    </row>
    <row r="259" spans="1:31" s="87" customFormat="1" ht="101.25" customHeight="1">
      <c r="A259" s="23"/>
      <c r="B259" s="31"/>
      <c r="C259" s="86"/>
      <c r="D259" s="86"/>
      <c r="E259" s="19"/>
      <c r="F259" s="19"/>
      <c r="G259" s="53" t="s">
        <v>139</v>
      </c>
      <c r="H259" s="142"/>
      <c r="I259" s="142">
        <v>579048</v>
      </c>
      <c r="J259" s="142"/>
      <c r="K259" s="142">
        <f t="shared" si="203"/>
        <v>579048</v>
      </c>
      <c r="L259" s="142"/>
      <c r="M259" s="142"/>
      <c r="N259" s="142">
        <f t="shared" si="194"/>
        <v>579048</v>
      </c>
      <c r="O259" s="142"/>
      <c r="P259" s="142"/>
      <c r="Q259" s="142">
        <f t="shared" si="204"/>
        <v>579048</v>
      </c>
      <c r="R259" s="142"/>
      <c r="S259" s="142"/>
      <c r="T259" s="142">
        <f t="shared" si="195"/>
        <v>579048</v>
      </c>
      <c r="U259" s="142"/>
      <c r="V259" s="142"/>
      <c r="W259" s="142">
        <f t="shared" si="196"/>
        <v>579048</v>
      </c>
      <c r="X259" s="142"/>
      <c r="Y259" s="142"/>
      <c r="Z259" s="142"/>
      <c r="AA259" s="142"/>
      <c r="AB259" s="157"/>
      <c r="AC259" s="157"/>
      <c r="AD259" s="157"/>
      <c r="AE259" s="141"/>
    </row>
    <row r="260" spans="1:31" s="87" customFormat="1" ht="87.75" customHeight="1">
      <c r="A260" s="23"/>
      <c r="B260" s="31"/>
      <c r="C260" s="86"/>
      <c r="D260" s="86"/>
      <c r="E260" s="19"/>
      <c r="F260" s="19"/>
      <c r="G260" s="53" t="s">
        <v>147</v>
      </c>
      <c r="H260" s="142"/>
      <c r="I260" s="142">
        <v>984420</v>
      </c>
      <c r="J260" s="142"/>
      <c r="K260" s="142">
        <f t="shared" si="203"/>
        <v>984420</v>
      </c>
      <c r="L260" s="142"/>
      <c r="M260" s="142"/>
      <c r="N260" s="142">
        <f t="shared" si="194"/>
        <v>984420</v>
      </c>
      <c r="O260" s="142"/>
      <c r="P260" s="142"/>
      <c r="Q260" s="142">
        <f t="shared" si="204"/>
        <v>984420</v>
      </c>
      <c r="R260" s="142"/>
      <c r="S260" s="142"/>
      <c r="T260" s="142">
        <f t="shared" si="195"/>
        <v>984420</v>
      </c>
      <c r="U260" s="142"/>
      <c r="V260" s="142"/>
      <c r="W260" s="142">
        <f t="shared" si="196"/>
        <v>984420</v>
      </c>
      <c r="X260" s="142"/>
      <c r="Y260" s="142"/>
      <c r="Z260" s="142"/>
      <c r="AA260" s="142"/>
      <c r="AB260" s="157"/>
      <c r="AC260" s="157"/>
      <c r="AD260" s="157"/>
      <c r="AE260" s="141"/>
    </row>
    <row r="261" spans="1:31" s="87" customFormat="1" ht="94.5" customHeight="1">
      <c r="A261" s="23"/>
      <c r="B261" s="31"/>
      <c r="C261" s="86"/>
      <c r="D261" s="86"/>
      <c r="E261" s="19"/>
      <c r="F261" s="19"/>
      <c r="G261" s="53" t="s">
        <v>307</v>
      </c>
      <c r="H261" s="142"/>
      <c r="I261" s="142">
        <v>85881</v>
      </c>
      <c r="J261" s="142"/>
      <c r="K261" s="142">
        <f>H261+I261-J261</f>
        <v>85881</v>
      </c>
      <c r="L261" s="142"/>
      <c r="M261" s="142"/>
      <c r="N261" s="142">
        <f t="shared" si="194"/>
        <v>85881</v>
      </c>
      <c r="O261" s="142"/>
      <c r="P261" s="142"/>
      <c r="Q261" s="142">
        <f t="shared" si="204"/>
        <v>85881</v>
      </c>
      <c r="R261" s="142"/>
      <c r="S261" s="142"/>
      <c r="T261" s="142">
        <f t="shared" si="195"/>
        <v>85881</v>
      </c>
      <c r="U261" s="142"/>
      <c r="V261" s="142"/>
      <c r="W261" s="142">
        <f t="shared" si="196"/>
        <v>85881</v>
      </c>
      <c r="X261" s="142"/>
      <c r="Y261" s="142"/>
      <c r="Z261" s="142"/>
      <c r="AA261" s="142"/>
      <c r="AB261" s="157"/>
      <c r="AC261" s="157"/>
      <c r="AD261" s="157"/>
      <c r="AE261" s="141"/>
    </row>
    <row r="262" spans="1:31" s="87" customFormat="1" ht="94.5" customHeight="1">
      <c r="A262" s="23"/>
      <c r="B262" s="31"/>
      <c r="C262" s="86"/>
      <c r="D262" s="86"/>
      <c r="E262" s="19"/>
      <c r="F262" s="19"/>
      <c r="G262" s="53" t="s">
        <v>205</v>
      </c>
      <c r="H262" s="142"/>
      <c r="I262" s="142">
        <v>539918</v>
      </c>
      <c r="J262" s="142"/>
      <c r="K262" s="142">
        <f>H262+I262-J262</f>
        <v>539918</v>
      </c>
      <c r="L262" s="142"/>
      <c r="M262" s="142"/>
      <c r="N262" s="142">
        <f t="shared" si="194"/>
        <v>539918</v>
      </c>
      <c r="O262" s="142"/>
      <c r="P262" s="142"/>
      <c r="Q262" s="142">
        <f t="shared" si="204"/>
        <v>539918</v>
      </c>
      <c r="R262" s="142"/>
      <c r="S262" s="142"/>
      <c r="T262" s="142">
        <f t="shared" si="195"/>
        <v>539918</v>
      </c>
      <c r="U262" s="142"/>
      <c r="V262" s="142"/>
      <c r="W262" s="142">
        <f t="shared" si="196"/>
        <v>539918</v>
      </c>
      <c r="X262" s="142"/>
      <c r="Y262" s="142"/>
      <c r="Z262" s="142"/>
      <c r="AA262" s="142"/>
      <c r="AB262" s="157"/>
      <c r="AC262" s="157"/>
      <c r="AD262" s="157"/>
      <c r="AE262" s="141"/>
    </row>
    <row r="263" spans="1:31" s="116" customFormat="1" ht="19.5" customHeight="1">
      <c r="A263" s="181"/>
      <c r="B263" s="101"/>
      <c r="C263" s="49"/>
      <c r="D263" s="101"/>
      <c r="E263" s="102"/>
      <c r="F263" s="102"/>
      <c r="G263" s="104" t="s">
        <v>13</v>
      </c>
      <c r="H263" s="95"/>
      <c r="I263" s="95"/>
      <c r="J263" s="95"/>
      <c r="K263" s="95"/>
      <c r="L263" s="95"/>
      <c r="M263" s="95"/>
      <c r="N263" s="142">
        <f t="shared" si="194"/>
        <v>0</v>
      </c>
      <c r="O263" s="142"/>
      <c r="P263" s="142"/>
      <c r="Q263" s="142">
        <f t="shared" si="204"/>
        <v>0</v>
      </c>
      <c r="R263" s="142"/>
      <c r="S263" s="142"/>
      <c r="T263" s="142">
        <f t="shared" si="195"/>
        <v>0</v>
      </c>
      <c r="U263" s="142"/>
      <c r="V263" s="142"/>
      <c r="W263" s="142">
        <f t="shared" si="196"/>
        <v>0</v>
      </c>
      <c r="X263" s="95"/>
      <c r="Y263" s="105">
        <v>1000000</v>
      </c>
      <c r="Z263" s="95"/>
      <c r="AA263" s="105">
        <f>X263+Y263-Z263</f>
        <v>1000000</v>
      </c>
      <c r="AB263" s="105"/>
      <c r="AC263" s="105">
        <v>6160402</v>
      </c>
      <c r="AD263" s="105"/>
      <c r="AE263" s="105">
        <f>AB263+AC263-AD263</f>
        <v>6160402</v>
      </c>
    </row>
  </sheetData>
  <autoFilter ref="A10:AE262"/>
  <mergeCells count="41">
    <mergeCell ref="AC1:AE1"/>
    <mergeCell ref="A2:AE2"/>
    <mergeCell ref="A4:G4"/>
    <mergeCell ref="H4:AE4"/>
    <mergeCell ref="B5:G5"/>
    <mergeCell ref="H5:H8"/>
    <mergeCell ref="I5:J5"/>
    <mergeCell ref="K5:K8"/>
    <mergeCell ref="L5:M5"/>
    <mergeCell ref="N5:N8"/>
    <mergeCell ref="AE5:AE8"/>
    <mergeCell ref="O5:P5"/>
    <mergeCell ref="Q5:Q8"/>
    <mergeCell ref="R5:S5"/>
    <mergeCell ref="T5:T8"/>
    <mergeCell ref="U5:V5"/>
    <mergeCell ref="W5:W8"/>
    <mergeCell ref="P6:P8"/>
    <mergeCell ref="R6:R8"/>
    <mergeCell ref="S6:S8"/>
    <mergeCell ref="U6:U8"/>
    <mergeCell ref="AC6:AC8"/>
    <mergeCell ref="AD6:AD8"/>
    <mergeCell ref="D7:G7"/>
    <mergeCell ref="E8:G8"/>
    <mergeCell ref="C6:G6"/>
    <mergeCell ref="I6:I8"/>
    <mergeCell ref="J6:J8"/>
    <mergeCell ref="L6:L8"/>
    <mergeCell ref="M6:M8"/>
    <mergeCell ref="O6:O8"/>
    <mergeCell ref="X5:X8"/>
    <mergeCell ref="Y5:Z5"/>
    <mergeCell ref="AA5:AA8"/>
    <mergeCell ref="AB5:AB8"/>
    <mergeCell ref="AC5:AD5"/>
    <mergeCell ref="A9:F9"/>
    <mergeCell ref="H9:N9"/>
    <mergeCell ref="V6:V8"/>
    <mergeCell ref="Y6:Y8"/>
    <mergeCell ref="Z6:Z8"/>
  </mergeCells>
  <printOptions horizontalCentered="1"/>
  <pageMargins left="0.23622047244094491" right="0.27559055118110237" top="0.27559055118110237" bottom="0.39370078740157483" header="0.15748031496062992" footer="0.23622047244094491"/>
  <pageSetup paperSize="9" scale="74" firstPageNumber="17" fitToHeight="0" orientation="landscape" useFirstPageNumber="1" r:id="rId1"/>
  <headerFooter>
    <oddHeader>&amp;C&amp;"Times New Roman,обычный"&amp;P</oddHeader>
  </headerFooter>
  <rowBreaks count="1" manualBreakCount="1">
    <brk id="253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КАЗ</vt:lpstr>
      <vt:lpstr>РУС (2)</vt:lpstr>
      <vt:lpstr>КАЗ!Заголовки_для_печати</vt:lpstr>
      <vt:lpstr>'РУС (2)'!Заголовки_для_печати</vt:lpstr>
      <vt:lpstr>КАЗ!Область_печати</vt:lpstr>
      <vt:lpstr>'РУС (2)'!Область_печати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z.nurkhalikov</dc:creator>
  <cp:lastModifiedBy>User</cp:lastModifiedBy>
  <cp:lastPrinted>2025-12-16T13:49:07Z</cp:lastPrinted>
  <dcterms:created xsi:type="dcterms:W3CDTF">2018-12-20T08:28:25Z</dcterms:created>
  <dcterms:modified xsi:type="dcterms:W3CDTF">2026-08-20T07:03:32Z</dcterms:modified>
</cp:coreProperties>
</file>