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Исполнение бюджета Откр.бюдж 2026г\"/>
    </mc:Choice>
  </mc:AlternateContent>
  <xr:revisionPtr revIDLastSave="0" documentId="13_ncr:1_{16CB5053-09A0-4347-8A3F-6B7864D625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 01.02.26г.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3" l="1"/>
  <c r="M156" i="3"/>
  <c r="M154" i="3"/>
  <c r="I112" i="3"/>
  <c r="I78" i="3"/>
  <c r="J78" i="3"/>
  <c r="H78" i="3"/>
  <c r="K100" i="3"/>
  <c r="K99" i="3"/>
  <c r="K83" i="3"/>
  <c r="J99" i="3"/>
  <c r="K101" i="3"/>
  <c r="I100" i="3"/>
  <c r="J100" i="3"/>
  <c r="H100" i="3"/>
  <c r="I99" i="3"/>
  <c r="H99" i="3"/>
  <c r="M99" i="3"/>
  <c r="H11" i="3"/>
  <c r="I10" i="3"/>
  <c r="K63" i="3"/>
  <c r="L63" i="3"/>
  <c r="L57" i="3"/>
  <c r="K59" i="3"/>
  <c r="K21" i="3"/>
  <c r="H145" i="3"/>
  <c r="L196" i="3"/>
  <c r="K196" i="3"/>
  <c r="K195" i="3" s="1"/>
  <c r="K194" i="3" s="1"/>
  <c r="L195" i="3"/>
  <c r="L194" i="3" s="1"/>
  <c r="J195" i="3"/>
  <c r="J194" i="3" s="1"/>
  <c r="I195" i="3"/>
  <c r="I194" i="3" s="1"/>
  <c r="H195" i="3"/>
  <c r="H194" i="3" s="1"/>
  <c r="L193" i="3"/>
  <c r="K193" i="3"/>
  <c r="M192" i="3"/>
  <c r="L192" i="3"/>
  <c r="K192" i="3"/>
  <c r="M191" i="3"/>
  <c r="L191" i="3"/>
  <c r="K191" i="3"/>
  <c r="M190" i="3"/>
  <c r="L190" i="3"/>
  <c r="K190" i="3"/>
  <c r="M189" i="3"/>
  <c r="L189" i="3"/>
  <c r="K189" i="3"/>
  <c r="M188" i="3"/>
  <c r="L188" i="3"/>
  <c r="K188" i="3"/>
  <c r="M187" i="3"/>
  <c r="L187" i="3"/>
  <c r="K187" i="3"/>
  <c r="M186" i="3"/>
  <c r="L186" i="3"/>
  <c r="K186" i="3"/>
  <c r="M185" i="3"/>
  <c r="L185" i="3"/>
  <c r="K185" i="3"/>
  <c r="M184" i="3"/>
  <c r="L184" i="3"/>
  <c r="K184" i="3"/>
  <c r="M183" i="3"/>
  <c r="L183" i="3"/>
  <c r="K183" i="3"/>
  <c r="M182" i="3"/>
  <c r="L182" i="3"/>
  <c r="K182" i="3"/>
  <c r="L181" i="3"/>
  <c r="K181" i="3"/>
  <c r="M180" i="3"/>
  <c r="L180" i="3"/>
  <c r="K180" i="3"/>
  <c r="M179" i="3"/>
  <c r="L179" i="3"/>
  <c r="K179" i="3"/>
  <c r="M178" i="3"/>
  <c r="L178" i="3"/>
  <c r="K178" i="3"/>
  <c r="M177" i="3"/>
  <c r="L177" i="3"/>
  <c r="K177" i="3"/>
  <c r="M176" i="3"/>
  <c r="L176" i="3"/>
  <c r="K176" i="3"/>
  <c r="M175" i="3"/>
  <c r="L175" i="3"/>
  <c r="K175" i="3"/>
  <c r="J174" i="3"/>
  <c r="I174" i="3"/>
  <c r="H174" i="3"/>
  <c r="M173" i="3"/>
  <c r="L173" i="3"/>
  <c r="K173" i="3"/>
  <c r="M172" i="3"/>
  <c r="L172" i="3"/>
  <c r="L171" i="3" s="1"/>
  <c r="K172" i="3"/>
  <c r="J171" i="3"/>
  <c r="I171" i="3"/>
  <c r="H171" i="3"/>
  <c r="L167" i="3"/>
  <c r="L166" i="3" s="1"/>
  <c r="L165" i="3" s="1"/>
  <c r="K167" i="3"/>
  <c r="K166" i="3" s="1"/>
  <c r="K165" i="3" s="1"/>
  <c r="M166" i="3"/>
  <c r="M165" i="3" s="1"/>
  <c r="J166" i="3"/>
  <c r="J165" i="3" s="1"/>
  <c r="I166" i="3"/>
  <c r="I165" i="3" s="1"/>
  <c r="H166" i="3"/>
  <c r="H165" i="3"/>
  <c r="L164" i="3"/>
  <c r="K164" i="3"/>
  <c r="L162" i="3"/>
  <c r="K162" i="3"/>
  <c r="M161" i="3"/>
  <c r="L161" i="3"/>
  <c r="K161" i="3"/>
  <c r="M160" i="3"/>
  <c r="L160" i="3"/>
  <c r="K160" i="3"/>
  <c r="M159" i="3"/>
  <c r="L159" i="3"/>
  <c r="K159" i="3"/>
  <c r="M158" i="3"/>
  <c r="L158" i="3"/>
  <c r="K158" i="3"/>
  <c r="M157" i="3"/>
  <c r="L157" i="3"/>
  <c r="K157" i="3"/>
  <c r="L156" i="3"/>
  <c r="K156" i="3"/>
  <c r="M155" i="3"/>
  <c r="L155" i="3"/>
  <c r="K155" i="3"/>
  <c r="L154" i="3"/>
  <c r="K154" i="3"/>
  <c r="M153" i="3"/>
  <c r="L153" i="3"/>
  <c r="K153" i="3"/>
  <c r="L152" i="3"/>
  <c r="K152" i="3"/>
  <c r="M151" i="3"/>
  <c r="L151" i="3"/>
  <c r="K151" i="3"/>
  <c r="M150" i="3"/>
  <c r="L150" i="3"/>
  <c r="K150" i="3"/>
  <c r="M149" i="3"/>
  <c r="L149" i="3"/>
  <c r="K149" i="3"/>
  <c r="M148" i="3"/>
  <c r="L148" i="3"/>
  <c r="K148" i="3"/>
  <c r="M147" i="3"/>
  <c r="L147" i="3"/>
  <c r="K147" i="3"/>
  <c r="M146" i="3"/>
  <c r="L146" i="3"/>
  <c r="K146" i="3"/>
  <c r="J145" i="3"/>
  <c r="I145" i="3"/>
  <c r="M144" i="3"/>
  <c r="L144" i="3"/>
  <c r="K144" i="3"/>
  <c r="M143" i="3"/>
  <c r="L143" i="3"/>
  <c r="K143" i="3"/>
  <c r="M142" i="3"/>
  <c r="L142" i="3"/>
  <c r="K142" i="3"/>
  <c r="M141" i="3"/>
  <c r="L141" i="3"/>
  <c r="K141" i="3"/>
  <c r="J140" i="3"/>
  <c r="I140" i="3"/>
  <c r="H140" i="3"/>
  <c r="L136" i="3"/>
  <c r="K136" i="3"/>
  <c r="K135" i="3" s="1"/>
  <c r="M135" i="3"/>
  <c r="M131" i="3" s="1"/>
  <c r="L135" i="3"/>
  <c r="J135" i="3"/>
  <c r="I135" i="3"/>
  <c r="H135" i="3"/>
  <c r="L134" i="3"/>
  <c r="K134" i="3"/>
  <c r="L133" i="3"/>
  <c r="L132" i="3" s="1"/>
  <c r="K133" i="3"/>
  <c r="K132" i="3" s="1"/>
  <c r="J132" i="3"/>
  <c r="I132" i="3"/>
  <c r="H132" i="3"/>
  <c r="M130" i="3"/>
  <c r="L130" i="3"/>
  <c r="K130" i="3"/>
  <c r="M129" i="3"/>
  <c r="L129" i="3"/>
  <c r="K129" i="3"/>
  <c r="M128" i="3"/>
  <c r="L128" i="3"/>
  <c r="K128" i="3"/>
  <c r="M127" i="3"/>
  <c r="L127" i="3"/>
  <c r="K127" i="3"/>
  <c r="M126" i="3"/>
  <c r="L126" i="3"/>
  <c r="K126" i="3"/>
  <c r="M125" i="3"/>
  <c r="L125" i="3"/>
  <c r="K125" i="3"/>
  <c r="M124" i="3"/>
  <c r="L124" i="3"/>
  <c r="K124" i="3"/>
  <c r="M123" i="3"/>
  <c r="L123" i="3"/>
  <c r="K123" i="3"/>
  <c r="M122" i="3"/>
  <c r="L122" i="3"/>
  <c r="K122" i="3"/>
  <c r="M121" i="3"/>
  <c r="L121" i="3"/>
  <c r="K121" i="3"/>
  <c r="M120" i="3"/>
  <c r="L120" i="3"/>
  <c r="K120" i="3"/>
  <c r="L119" i="3"/>
  <c r="K119" i="3"/>
  <c r="M118" i="3"/>
  <c r="L118" i="3"/>
  <c r="K118" i="3"/>
  <c r="M117" i="3"/>
  <c r="L117" i="3"/>
  <c r="K117" i="3"/>
  <c r="M116" i="3"/>
  <c r="L116" i="3"/>
  <c r="K116" i="3"/>
  <c r="M115" i="3"/>
  <c r="L115" i="3"/>
  <c r="K115" i="3"/>
  <c r="M114" i="3"/>
  <c r="L114" i="3"/>
  <c r="K114" i="3"/>
  <c r="M113" i="3"/>
  <c r="L113" i="3"/>
  <c r="K113" i="3"/>
  <c r="J112" i="3"/>
  <c r="H112" i="3"/>
  <c r="M111" i="3"/>
  <c r="L111" i="3"/>
  <c r="K111" i="3"/>
  <c r="M110" i="3"/>
  <c r="L110" i="3"/>
  <c r="K110" i="3"/>
  <c r="M109" i="3"/>
  <c r="L109" i="3"/>
  <c r="K109" i="3"/>
  <c r="M108" i="3"/>
  <c r="L108" i="3"/>
  <c r="K108" i="3"/>
  <c r="M107" i="3"/>
  <c r="L107" i="3"/>
  <c r="K107" i="3"/>
  <c r="M106" i="3"/>
  <c r="L106" i="3"/>
  <c r="K106" i="3"/>
  <c r="J105" i="3"/>
  <c r="I105" i="3"/>
  <c r="H105" i="3"/>
  <c r="M101" i="3"/>
  <c r="L101" i="3"/>
  <c r="M100" i="3"/>
  <c r="M98" i="3"/>
  <c r="L98" i="3"/>
  <c r="K98" i="3"/>
  <c r="M97" i="3"/>
  <c r="L97" i="3"/>
  <c r="K97" i="3"/>
  <c r="M96" i="3"/>
  <c r="L96" i="3"/>
  <c r="K96" i="3"/>
  <c r="M95" i="3"/>
  <c r="L95" i="3"/>
  <c r="K95" i="3"/>
  <c r="M94" i="3"/>
  <c r="L94" i="3"/>
  <c r="K94" i="3"/>
  <c r="M93" i="3"/>
  <c r="L93" i="3"/>
  <c r="K93" i="3"/>
  <c r="M92" i="3"/>
  <c r="L92" i="3"/>
  <c r="K92" i="3"/>
  <c r="M91" i="3"/>
  <c r="L91" i="3"/>
  <c r="K91" i="3"/>
  <c r="M90" i="3"/>
  <c r="L90" i="3"/>
  <c r="K90" i="3"/>
  <c r="M89" i="3"/>
  <c r="L89" i="3"/>
  <c r="K89" i="3"/>
  <c r="M88" i="3"/>
  <c r="L88" i="3"/>
  <c r="K88" i="3"/>
  <c r="M87" i="3"/>
  <c r="L87" i="3"/>
  <c r="K87" i="3"/>
  <c r="M86" i="3"/>
  <c r="L86" i="3"/>
  <c r="K86" i="3"/>
  <c r="M85" i="3"/>
  <c r="L85" i="3"/>
  <c r="K85" i="3"/>
  <c r="M84" i="3"/>
  <c r="L84" i="3"/>
  <c r="K84" i="3"/>
  <c r="J83" i="3"/>
  <c r="J77" i="3" s="1"/>
  <c r="I83" i="3"/>
  <c r="I77" i="3" s="1"/>
  <c r="H83" i="3"/>
  <c r="M82" i="3"/>
  <c r="L82" i="3"/>
  <c r="K82" i="3"/>
  <c r="M81" i="3"/>
  <c r="L81" i="3"/>
  <c r="K81" i="3"/>
  <c r="M80" i="3"/>
  <c r="L80" i="3"/>
  <c r="K80" i="3"/>
  <c r="M79" i="3"/>
  <c r="L79" i="3"/>
  <c r="K79" i="3"/>
  <c r="M78" i="3"/>
  <c r="L78" i="3"/>
  <c r="K78" i="3"/>
  <c r="M74" i="3"/>
  <c r="L74" i="3"/>
  <c r="L73" i="3" s="1"/>
  <c r="L72" i="3" s="1"/>
  <c r="L10" i="3" s="1"/>
  <c r="K74" i="3"/>
  <c r="K73" i="3" s="1"/>
  <c r="K72" i="3" s="1"/>
  <c r="K10" i="3" s="1"/>
  <c r="J73" i="3"/>
  <c r="I73" i="3"/>
  <c r="I72" i="3" s="1"/>
  <c r="H73" i="3"/>
  <c r="H72" i="3" s="1"/>
  <c r="M71" i="3"/>
  <c r="L71" i="3"/>
  <c r="L70" i="3" s="1"/>
  <c r="K71" i="3"/>
  <c r="K70" i="3" s="1"/>
  <c r="J70" i="3"/>
  <c r="I70" i="3"/>
  <c r="H70" i="3"/>
  <c r="H67" i="3" s="1"/>
  <c r="M69" i="3"/>
  <c r="L69" i="3"/>
  <c r="L68" i="3" s="1"/>
  <c r="K69" i="3"/>
  <c r="K68" i="3"/>
  <c r="J68" i="3"/>
  <c r="I68" i="3"/>
  <c r="H68" i="3"/>
  <c r="M66" i="3"/>
  <c r="L66" i="3"/>
  <c r="L65" i="3" s="1"/>
  <c r="L64" i="3" s="1"/>
  <c r="K66" i="3"/>
  <c r="K65" i="3" s="1"/>
  <c r="K64" i="3" s="1"/>
  <c r="J65" i="3"/>
  <c r="I65" i="3"/>
  <c r="I64" i="3" s="1"/>
  <c r="H65" i="3"/>
  <c r="H64" i="3" s="1"/>
  <c r="M63" i="3"/>
  <c r="K62" i="3"/>
  <c r="K61" i="3" s="1"/>
  <c r="L62" i="3"/>
  <c r="L61" i="3" s="1"/>
  <c r="J62" i="3"/>
  <c r="J61" i="3" s="1"/>
  <c r="I62" i="3"/>
  <c r="I61" i="3" s="1"/>
  <c r="H62" i="3"/>
  <c r="H61" i="3" s="1"/>
  <c r="M60" i="3"/>
  <c r="L60" i="3"/>
  <c r="K60" i="3"/>
  <c r="L59" i="3"/>
  <c r="J58" i="3"/>
  <c r="I58" i="3"/>
  <c r="H58" i="3"/>
  <c r="M57" i="3"/>
  <c r="K57" i="3"/>
  <c r="M56" i="3"/>
  <c r="L56" i="3"/>
  <c r="K56" i="3"/>
  <c r="M55" i="3"/>
  <c r="L55" i="3"/>
  <c r="K55" i="3"/>
  <c r="M54" i="3"/>
  <c r="L54" i="3"/>
  <c r="K54" i="3"/>
  <c r="J53" i="3"/>
  <c r="I53" i="3"/>
  <c r="H53" i="3"/>
  <c r="M52" i="3"/>
  <c r="L52" i="3"/>
  <c r="L51" i="3" s="1"/>
  <c r="K52" i="3"/>
  <c r="K51" i="3" s="1"/>
  <c r="J51" i="3"/>
  <c r="I51" i="3"/>
  <c r="H51" i="3"/>
  <c r="L49" i="3"/>
  <c r="L48" i="3" s="1"/>
  <c r="L47" i="3" s="1"/>
  <c r="K49" i="3"/>
  <c r="K48" i="3" s="1"/>
  <c r="K47" i="3" s="1"/>
  <c r="J48" i="3"/>
  <c r="J47" i="3" s="1"/>
  <c r="I48" i="3"/>
  <c r="I47" i="3" s="1"/>
  <c r="H48" i="3"/>
  <c r="H47" i="3" s="1"/>
  <c r="M46" i="3"/>
  <c r="L46" i="3"/>
  <c r="K46" i="3"/>
  <c r="L45" i="3"/>
  <c r="L44" i="3" s="1"/>
  <c r="K45" i="3"/>
  <c r="K44" i="3" s="1"/>
  <c r="J45" i="3"/>
  <c r="J44" i="3" s="1"/>
  <c r="I45" i="3"/>
  <c r="I44" i="3" s="1"/>
  <c r="H45" i="3"/>
  <c r="H44" i="3" s="1"/>
  <c r="M43" i="3"/>
  <c r="L43" i="3"/>
  <c r="K43" i="3"/>
  <c r="L42" i="3"/>
  <c r="L41" i="3" s="1"/>
  <c r="K42" i="3"/>
  <c r="K41" i="3" s="1"/>
  <c r="J42" i="3"/>
  <c r="J41" i="3" s="1"/>
  <c r="I42" i="3"/>
  <c r="I41" i="3" s="1"/>
  <c r="H42" i="3"/>
  <c r="H41" i="3"/>
  <c r="L40" i="3"/>
  <c r="L39" i="3" s="1"/>
  <c r="K40" i="3"/>
  <c r="K39" i="3" s="1"/>
  <c r="J39" i="3"/>
  <c r="I39" i="3"/>
  <c r="H39" i="3"/>
  <c r="M38" i="3"/>
  <c r="L38" i="3"/>
  <c r="L37" i="3" s="1"/>
  <c r="K38" i="3"/>
  <c r="K37" i="3"/>
  <c r="J37" i="3"/>
  <c r="I37" i="3"/>
  <c r="H37" i="3"/>
  <c r="L36" i="3"/>
  <c r="K36" i="3"/>
  <c r="L35" i="3"/>
  <c r="K35" i="3"/>
  <c r="J35" i="3"/>
  <c r="I35" i="3"/>
  <c r="H35" i="3"/>
  <c r="L33" i="3"/>
  <c r="K33" i="3"/>
  <c r="M32" i="3"/>
  <c r="L32" i="3"/>
  <c r="K32" i="3"/>
  <c r="M31" i="3"/>
  <c r="L31" i="3"/>
  <c r="K31" i="3"/>
  <c r="M30" i="3"/>
  <c r="L30" i="3"/>
  <c r="K30" i="3"/>
  <c r="M29" i="3"/>
  <c r="L29" i="3"/>
  <c r="K29" i="3"/>
  <c r="M28" i="3"/>
  <c r="L28" i="3"/>
  <c r="K28" i="3"/>
  <c r="M27" i="3"/>
  <c r="L27" i="3"/>
  <c r="K27" i="3"/>
  <c r="L26" i="3"/>
  <c r="K26" i="3"/>
  <c r="M25" i="3"/>
  <c r="L25" i="3"/>
  <c r="K25" i="3"/>
  <c r="M24" i="3"/>
  <c r="L24" i="3"/>
  <c r="K24" i="3"/>
  <c r="M23" i="3"/>
  <c r="L23" i="3"/>
  <c r="K23" i="3"/>
  <c r="L22" i="3"/>
  <c r="K22" i="3"/>
  <c r="M21" i="3"/>
  <c r="L21" i="3"/>
  <c r="M20" i="3"/>
  <c r="L20" i="3"/>
  <c r="K20" i="3"/>
  <c r="M19" i="3"/>
  <c r="L19" i="3"/>
  <c r="K19" i="3"/>
  <c r="M18" i="3"/>
  <c r="L18" i="3"/>
  <c r="K18" i="3"/>
  <c r="M17" i="3"/>
  <c r="L17" i="3"/>
  <c r="K17" i="3"/>
  <c r="M16" i="3"/>
  <c r="L16" i="3"/>
  <c r="K16" i="3"/>
  <c r="J15" i="3"/>
  <c r="I15" i="3"/>
  <c r="H15" i="3"/>
  <c r="M14" i="3"/>
  <c r="L14" i="3"/>
  <c r="K14" i="3"/>
  <c r="M13" i="3"/>
  <c r="M12" i="3" s="1"/>
  <c r="L13" i="3"/>
  <c r="K13" i="3"/>
  <c r="K12" i="3" s="1"/>
  <c r="J12" i="3"/>
  <c r="I12" i="3"/>
  <c r="H12" i="3"/>
  <c r="H170" i="3" l="1"/>
  <c r="H169" i="3" s="1"/>
  <c r="H168" i="3" s="1"/>
  <c r="M171" i="3"/>
  <c r="J131" i="3"/>
  <c r="I104" i="3"/>
  <c r="J104" i="3"/>
  <c r="J103" i="3" s="1"/>
  <c r="J102" i="3" s="1"/>
  <c r="H77" i="3"/>
  <c r="I76" i="3"/>
  <c r="I75" i="3" s="1"/>
  <c r="H76" i="3"/>
  <c r="H75" i="3" s="1"/>
  <c r="M77" i="3"/>
  <c r="K58" i="3"/>
  <c r="J11" i="3"/>
  <c r="L12" i="3"/>
  <c r="K145" i="3"/>
  <c r="M145" i="3"/>
  <c r="H139" i="3"/>
  <c r="H138" i="3" s="1"/>
  <c r="H137" i="3" s="1"/>
  <c r="L140" i="3"/>
  <c r="K140" i="3"/>
  <c r="M58" i="3"/>
  <c r="M61" i="3"/>
  <c r="M83" i="3"/>
  <c r="K112" i="3"/>
  <c r="K104" i="3" s="1"/>
  <c r="H131" i="3"/>
  <c r="L174" i="3"/>
  <c r="L170" i="3" s="1"/>
  <c r="L169" i="3" s="1"/>
  <c r="L168" i="3" s="1"/>
  <c r="M105" i="3"/>
  <c r="K174" i="3"/>
  <c r="L58" i="3"/>
  <c r="I170" i="3"/>
  <c r="I169" i="3" s="1"/>
  <c r="I168" i="3" s="1"/>
  <c r="L145" i="3"/>
  <c r="I11" i="3"/>
  <c r="M11" i="3" s="1"/>
  <c r="K105" i="3"/>
  <c r="M112" i="3"/>
  <c r="M140" i="3"/>
  <c r="K171" i="3"/>
  <c r="J170" i="3"/>
  <c r="J169" i="3" s="1"/>
  <c r="K131" i="3"/>
  <c r="L131" i="3"/>
  <c r="I131" i="3"/>
  <c r="H104" i="3"/>
  <c r="L112" i="3"/>
  <c r="L105" i="3"/>
  <c r="K77" i="3"/>
  <c r="K76" i="3" s="1"/>
  <c r="K75" i="3" s="1"/>
  <c r="L83" i="3"/>
  <c r="L77" i="3" s="1"/>
  <c r="L76" i="3" s="1"/>
  <c r="L75" i="3" s="1"/>
  <c r="M73" i="3"/>
  <c r="I67" i="3"/>
  <c r="M70" i="3"/>
  <c r="M68" i="3"/>
  <c r="M65" i="3"/>
  <c r="M62" i="3"/>
  <c r="J50" i="3"/>
  <c r="H50" i="3"/>
  <c r="M53" i="3"/>
  <c r="L53" i="3"/>
  <c r="K53" i="3"/>
  <c r="I50" i="3"/>
  <c r="M44" i="3"/>
  <c r="M45" i="3"/>
  <c r="M41" i="3"/>
  <c r="H34" i="3"/>
  <c r="M37" i="3"/>
  <c r="I34" i="3"/>
  <c r="K34" i="3"/>
  <c r="L34" i="3"/>
  <c r="L15" i="3"/>
  <c r="K15" i="3"/>
  <c r="K11" i="3" s="1"/>
  <c r="M15" i="3"/>
  <c r="L67" i="3"/>
  <c r="K67" i="3"/>
  <c r="I139" i="3"/>
  <c r="J76" i="3"/>
  <c r="M174" i="3"/>
  <c r="M51" i="3"/>
  <c r="J67" i="3"/>
  <c r="J72" i="3"/>
  <c r="J139" i="3"/>
  <c r="J138" i="3" s="1"/>
  <c r="J34" i="3"/>
  <c r="M42" i="3"/>
  <c r="J64" i="3"/>
  <c r="M64" i="3" s="1"/>
  <c r="K170" i="3" l="1"/>
  <c r="K169" i="3" s="1"/>
  <c r="K168" i="3" s="1"/>
  <c r="M170" i="3"/>
  <c r="K139" i="3"/>
  <c r="K138" i="3" s="1"/>
  <c r="K137" i="3" s="1"/>
  <c r="I138" i="3"/>
  <c r="I137" i="3" s="1"/>
  <c r="I8" i="3" s="1"/>
  <c r="M139" i="3"/>
  <c r="L139" i="3"/>
  <c r="L138" i="3" s="1"/>
  <c r="L137" i="3" s="1"/>
  <c r="H103" i="3"/>
  <c r="H102" i="3" s="1"/>
  <c r="K103" i="3"/>
  <c r="K102" i="3" s="1"/>
  <c r="M104" i="3"/>
  <c r="I103" i="3"/>
  <c r="I102" i="3" s="1"/>
  <c r="M102" i="3" s="1"/>
  <c r="L104" i="3"/>
  <c r="L103" i="3" s="1"/>
  <c r="L102" i="3" s="1"/>
  <c r="M72" i="3"/>
  <c r="M10" i="3" s="1"/>
  <c r="J10" i="3"/>
  <c r="K50" i="3"/>
  <c r="K9" i="3" s="1"/>
  <c r="L50" i="3"/>
  <c r="H9" i="3"/>
  <c r="L11" i="3"/>
  <c r="M34" i="3"/>
  <c r="M67" i="3"/>
  <c r="I9" i="3"/>
  <c r="M50" i="3"/>
  <c r="J75" i="3"/>
  <c r="M75" i="3" s="1"/>
  <c r="M76" i="3"/>
  <c r="J9" i="3"/>
  <c r="J137" i="3"/>
  <c r="M169" i="3"/>
  <c r="J168" i="3"/>
  <c r="M168" i="3" s="1"/>
  <c r="M137" i="3" l="1"/>
  <c r="M138" i="3"/>
  <c r="K8" i="3"/>
  <c r="H8" i="3"/>
  <c r="M103" i="3"/>
  <c r="L9" i="3"/>
  <c r="L8" i="3" s="1"/>
  <c r="J8" i="3"/>
  <c r="M9" i="3"/>
  <c r="M8" i="3" l="1"/>
</calcChain>
</file>

<file path=xl/sharedStrings.xml><?xml version="1.0" encoding="utf-8"?>
<sst xmlns="http://schemas.openxmlformats.org/spreadsheetml/2006/main" count="1197" uniqueCount="115">
  <si>
    <t/>
  </si>
  <si>
    <t>451</t>
  </si>
  <si>
    <t>001</t>
  </si>
  <si>
    <t>011</t>
  </si>
  <si>
    <t>131</t>
  </si>
  <si>
    <t>135</t>
  </si>
  <si>
    <t>015</t>
  </si>
  <si>
    <t>111</t>
  </si>
  <si>
    <t>112</t>
  </si>
  <si>
    <t>113</t>
  </si>
  <si>
    <t>116</t>
  </si>
  <si>
    <t>121</t>
  </si>
  <si>
    <t>122</t>
  </si>
  <si>
    <t>123</t>
  </si>
  <si>
    <t>124</t>
  </si>
  <si>
    <t>144</t>
  </si>
  <si>
    <t>149</t>
  </si>
  <si>
    <t>151</t>
  </si>
  <si>
    <t>152</t>
  </si>
  <si>
    <t>158</t>
  </si>
  <si>
    <t>159</t>
  </si>
  <si>
    <t>161</t>
  </si>
  <si>
    <t>169</t>
  </si>
  <si>
    <t>Прочие текущие затраты</t>
  </si>
  <si>
    <t>005</t>
  </si>
  <si>
    <t>322</t>
  </si>
  <si>
    <t>028</t>
  </si>
  <si>
    <t>006</t>
  </si>
  <si>
    <t>007</t>
  </si>
  <si>
    <t>017</t>
  </si>
  <si>
    <t>414</t>
  </si>
  <si>
    <t>021</t>
  </si>
  <si>
    <t>050</t>
  </si>
  <si>
    <t>155</t>
  </si>
  <si>
    <t>054</t>
  </si>
  <si>
    <t>094</t>
  </si>
  <si>
    <t>014</t>
  </si>
  <si>
    <t>153</t>
  </si>
  <si>
    <t>067</t>
  </si>
  <si>
    <t>013</t>
  </si>
  <si>
    <t>141</t>
  </si>
  <si>
    <t>142</t>
  </si>
  <si>
    <t>413</t>
  </si>
  <si>
    <t xml:space="preserve">
4-20 нысаның</t>
  </si>
  <si>
    <t>4510751 "Ақтөбе қаласының жұмыспен қамту және әлеуметтік бағдарламалар бөлімі" мемлекеттік мекемесі</t>
  </si>
  <si>
    <t>Ауданның (облыстық маңызы бар қаланың) жұмыспен қамту және әлеуметтік бағдарламалар бөлімі</t>
  </si>
  <si>
    <t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</si>
  <si>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</si>
  <si>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</si>
  <si>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</si>
  <si>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</si>
  <si>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</si>
  <si>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</si>
  <si>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</si>
  <si>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</si>
  <si>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</si>
  <si>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</si>
  <si>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</si>
  <si>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</si>
  <si>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</si>
  <si>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</si>
  <si>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Коммуналдық қызметтерге ақы төлеу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</si>
  <si>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</si>
  <si>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</si>
  <si>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</si>
  <si>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</si>
  <si>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Өзге де ағымдағы шығындар</t>
  </si>
  <si>
    <t>Мемлекеттік атаулы әлеуметтік көмек</t>
  </si>
  <si>
    <t>Жеке тұлғаларға берiлетiн трансферттер</t>
  </si>
  <si>
    <t>Облыстық бюджеттен берілетін трансферттер есебінен</t>
  </si>
  <si>
    <t>Тұрғын үйге көмек көрсету</t>
  </si>
  <si>
    <t>Жергілікті өкілетті органдардың шешімі бойынша мұқтаж азаматтардың жекелеген топтарына әлеуметтік көмек</t>
  </si>
  <si>
    <t>Жәрдемақыларды және басқа да әлеуметтік төлемдерді есептеу, төлеу мен жеткізу бойынша қызметтерге ақы төлеу</t>
  </si>
  <si>
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</si>
  <si>
    <t>Машиналар, жабдықтар, өндірістік және шаруашылық мүккамал құралдарын сатып алу</t>
  </si>
  <si>
    <t>Мемлекеттік органның күрделі шығыстары</t>
  </si>
  <si>
    <t>Қазақстан Республикасында мүгедектігі бар адамдардың құқықтарын қамтамасыз етуге және өмір сүру сапасын жақсарту</t>
  </si>
  <si>
    <t>Мемлекеттiк әлеуметтiк тапсырыс шеңберiнде қызметтерге ақы төлеу</t>
  </si>
  <si>
    <t>Үкіметтік емес ұйымдарда мемлекеттік әлеуметтік тапсырысты орналастыру</t>
  </si>
  <si>
    <t>Әлеуметтік көмек ретінде тұрғын үй сертификаттарын беру</t>
  </si>
  <si>
    <t>4510752 "Ақтөбе қаласының жұмыспен қамту және әлеуметтік бағдарламалар бөлімі" мемлекеттік мекемесінің "Әлеуметтік жәрдем орталығы" коммуналдық мемлекеттік мекемесі</t>
  </si>
  <si>
    <t>Мұқтаж азаматтарға үйде әлеуметтiк көмек көрсету</t>
  </si>
  <si>
    <t>Көлiктiк қызмет көрсетулерге ақы төлеу</t>
  </si>
  <si>
    <t>Ведомстволық бағыныстағы мемлекеттік мекемелер мен ұйымдардың күрделі шығыстары</t>
  </si>
  <si>
    <t>4510753 "Ақтөбе қаласының жұмыспен қамту және әлеуметтік бағдарламалар бөлімі" мемлекеттік мекемесінің "Ауыр тұрмыстық жағдайдағы тұлғаларды қайта әлеуметтендіруге арналған орталығы" коммуналдық мемлекеттік мекемесі</t>
  </si>
  <si>
    <t>Белгіленген тұрғылықты жері  жоқ тұлғаларды әлеуметтік бейімдеу</t>
  </si>
  <si>
    <t>Азық-түлiк өнiмдерiн сатып алу</t>
  </si>
  <si>
    <t>Дәрілік заттар және медициналық мақсаттағы өзге де бұйымдарды сатып алу</t>
  </si>
  <si>
    <t>4510783 КММ "Ақтөбе қаласының тұрмыстық зорлық-зомбылық құрбандарына арналған дағдарыс орталығы"</t>
  </si>
  <si>
    <t>Күш көрсету немесе күш көрсету қаупі салдарынан қиын жағдайларға тап болған тәуекелдер тобындағы адамдарға қызметтер</t>
  </si>
  <si>
    <t>4510806 КММ "Ақтөбе қаласының отбасын қолдау орталығы"</t>
  </si>
  <si>
    <t>136</t>
  </si>
  <si>
    <t>Бөлім басшысы                                                              Турмагамбетова М.Ш.</t>
  </si>
  <si>
    <t>Мерзімділік</t>
  </si>
  <si>
    <t>Өлшем бірлігі</t>
  </si>
  <si>
    <t>ай сайын</t>
  </si>
  <si>
    <t>мың.теңге</t>
  </si>
  <si>
    <t>Бюджеттік классификация кодтары</t>
  </si>
  <si>
    <t>Атауы</t>
  </si>
  <si>
    <t>Жылға түзетілген жоспар</t>
  </si>
  <si>
    <t>Түзетілген төлем жоспары</t>
  </si>
  <si>
    <t>есепті ай үшін</t>
  </si>
  <si>
    <t>Кассалық шығын</t>
  </si>
  <si>
    <t>Төлем бойынша қалдық</t>
  </si>
  <si>
    <t>бір жылға</t>
  </si>
  <si>
    <t>ағымдағы кезең үшін</t>
  </si>
  <si>
    <t>% орындау</t>
  </si>
  <si>
    <t>Машиналарды, жабдықтарды, құрал-саймандарды, өндірістік және шаруашылық қорларды сатып алу</t>
  </si>
  <si>
    <t>419</t>
  </si>
  <si>
    <t>Басқа негізгі құралдарды сатып алу</t>
  </si>
  <si>
    <t>Бас есепші                                                                      Успанов Е.Т.</t>
  </si>
  <si>
    <t>Шығыстар</t>
  </si>
  <si>
    <t>162</t>
  </si>
  <si>
    <t>Ел сыртындағы iссапарлар мен қызметтiк сапарлар</t>
  </si>
  <si>
    <t>кассалық атқарылуы туралы есеп 1 ақпанға 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</si>
</sst>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top" wrapText="1"/>
    </xf>
    <xf numFmtId="164" fontId="3" fillId="0" borderId="0" xfId="0" applyNumberFormat="1" applyFont="1"/>
    <xf numFmtId="1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164" fontId="4" fillId="0" borderId="0" xfId="0" applyNumberFormat="1" applyFont="1" applyBorder="1" applyAlignment="1">
      <alignment vertical="top"/>
    </xf>
    <xf numFmtId="0" fontId="5" fillId="0" borderId="0" xfId="0" applyFont="1"/>
    <xf numFmtId="0" fontId="6" fillId="0" borderId="0" xfId="0" applyFont="1"/>
    <xf numFmtId="1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top" wrapText="1"/>
    </xf>
    <xf numFmtId="164" fontId="8" fillId="2" borderId="1" xfId="0" applyNumberFormat="1" applyFont="1" applyFill="1" applyBorder="1" applyAlignment="1">
      <alignment vertical="top"/>
    </xf>
    <xf numFmtId="164" fontId="4" fillId="4" borderId="1" xfId="0" applyNumberFormat="1" applyFont="1" applyFill="1" applyBorder="1" applyAlignment="1">
      <alignment vertical="top" wrapText="1"/>
    </xf>
    <xf numFmtId="164" fontId="4" fillId="4" borderId="1" xfId="0" applyNumberFormat="1" applyFont="1" applyFill="1" applyBorder="1" applyAlignment="1">
      <alignment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98A5-87CB-4355-A1C0-497EDFA9E407}">
  <sheetPr>
    <tabColor rgb="FF00B050"/>
  </sheetPr>
  <dimension ref="A1:X202"/>
  <sheetViews>
    <sheetView tabSelected="1" zoomScaleNormal="100" workbookViewId="0">
      <selection activeCell="K172" sqref="K172"/>
    </sheetView>
  </sheetViews>
  <sheetFormatPr defaultRowHeight="12.75" outlineLevelRow="4" x14ac:dyDescent="0.2"/>
  <cols>
    <col min="1" max="6" width="4" style="1" customWidth="1"/>
    <col min="7" max="7" width="73.7109375" style="1" customWidth="1"/>
    <col min="8" max="9" width="15.7109375" style="1" customWidth="1"/>
    <col min="10" max="11" width="14.28515625" style="1" customWidth="1"/>
    <col min="12" max="12" width="12.28515625" style="1" customWidth="1"/>
    <col min="13" max="13" width="14.28515625" style="1" customWidth="1"/>
    <col min="14" max="14" width="9.140625" style="1"/>
    <col min="15" max="15" width="10.85546875" style="1" bestFit="1" customWidth="1"/>
    <col min="16" max="16384" width="9.140625" style="1"/>
  </cols>
  <sheetData>
    <row r="1" spans="1:24" ht="31.5" customHeight="1" x14ac:dyDescent="0.25">
      <c r="A1" s="40" t="s">
        <v>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4" ht="15.75" x14ac:dyDescent="0.25">
      <c r="A2" s="41" t="s">
        <v>114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4" x14ac:dyDescent="0.2">
      <c r="A4" s="2" t="s">
        <v>93</v>
      </c>
      <c r="B4" s="2"/>
      <c r="C4" s="2"/>
      <c r="D4" s="2"/>
      <c r="E4" s="2"/>
      <c r="F4" s="2"/>
      <c r="G4" s="2" t="s">
        <v>95</v>
      </c>
      <c r="H4" s="2"/>
      <c r="I4" s="2"/>
      <c r="J4" s="2"/>
      <c r="K4" s="2"/>
      <c r="L4" s="2"/>
      <c r="M4" s="2"/>
    </row>
    <row r="5" spans="1:24" x14ac:dyDescent="0.2">
      <c r="A5" s="2" t="s">
        <v>94</v>
      </c>
      <c r="B5" s="2"/>
      <c r="C5" s="2"/>
      <c r="D5" s="2"/>
      <c r="E5" s="2"/>
      <c r="F5" s="2"/>
      <c r="G5" s="2" t="s">
        <v>96</v>
      </c>
      <c r="H5" s="3">
        <v>3</v>
      </c>
      <c r="I5" s="3">
        <v>5</v>
      </c>
      <c r="J5" s="3">
        <v>7</v>
      </c>
      <c r="K5" s="3">
        <v>11</v>
      </c>
      <c r="L5" s="3">
        <v>12</v>
      </c>
      <c r="M5" s="2"/>
    </row>
    <row r="6" spans="1:24" ht="24" customHeight="1" x14ac:dyDescent="0.2">
      <c r="A6" s="42" t="s">
        <v>97</v>
      </c>
      <c r="B6" s="42"/>
      <c r="C6" s="42"/>
      <c r="D6" s="42"/>
      <c r="E6" s="42"/>
      <c r="F6" s="42"/>
      <c r="G6" s="42" t="s">
        <v>98</v>
      </c>
      <c r="H6" s="43" t="s">
        <v>99</v>
      </c>
      <c r="I6" s="34" t="s">
        <v>100</v>
      </c>
      <c r="J6" s="34" t="s">
        <v>102</v>
      </c>
      <c r="K6" s="45" t="s">
        <v>103</v>
      </c>
      <c r="L6" s="46"/>
      <c r="M6" s="35" t="s">
        <v>106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 x14ac:dyDescent="0.2">
      <c r="A7" s="42"/>
      <c r="B7" s="42"/>
      <c r="C7" s="42"/>
      <c r="D7" s="42"/>
      <c r="E7" s="42"/>
      <c r="F7" s="42"/>
      <c r="G7" s="42"/>
      <c r="H7" s="44"/>
      <c r="I7" s="34" t="s">
        <v>101</v>
      </c>
      <c r="J7" s="34" t="s">
        <v>101</v>
      </c>
      <c r="K7" s="34" t="s">
        <v>104</v>
      </c>
      <c r="L7" s="34" t="s">
        <v>105</v>
      </c>
      <c r="M7" s="34" t="s">
        <v>105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">
      <c r="A8" s="25"/>
      <c r="B8" s="25"/>
      <c r="C8" s="25"/>
      <c r="D8" s="25"/>
      <c r="E8" s="25"/>
      <c r="F8" s="25"/>
      <c r="G8" s="26" t="s">
        <v>111</v>
      </c>
      <c r="H8" s="27">
        <f>H9+H75+H102+H137+H168</f>
        <v>10799856</v>
      </c>
      <c r="I8" s="27">
        <f>I9+I75+I102+I137+I168</f>
        <v>86658</v>
      </c>
      <c r="J8" s="27">
        <f>J9+J75+J102+J137+J168</f>
        <v>86633.2</v>
      </c>
      <c r="K8" s="27">
        <f>K9+K75+K102+K137+K168</f>
        <v>10713222.799999999</v>
      </c>
      <c r="L8" s="27">
        <f>L9+L75+L102+L137+L168</f>
        <v>24.803839999999752</v>
      </c>
      <c r="M8" s="33">
        <f>J8/I8*100</f>
        <v>99.971381753559967</v>
      </c>
    </row>
    <row r="9" spans="1:24" ht="24" customHeight="1" x14ac:dyDescent="0.2">
      <c r="A9" s="48" t="s">
        <v>44</v>
      </c>
      <c r="B9" s="49"/>
      <c r="C9" s="49"/>
      <c r="D9" s="49"/>
      <c r="E9" s="49"/>
      <c r="F9" s="49"/>
      <c r="G9" s="50"/>
      <c r="H9" s="31">
        <f>SUM(H10)</f>
        <v>9723302</v>
      </c>
      <c r="I9" s="31">
        <f t="shared" ref="I9:L9" si="0">SUM(I10)</f>
        <v>50441</v>
      </c>
      <c r="J9" s="31">
        <f t="shared" si="0"/>
        <v>50418.3</v>
      </c>
      <c r="K9" s="31">
        <f t="shared" si="0"/>
        <v>9672883.6999999993</v>
      </c>
      <c r="L9" s="31">
        <f t="shared" si="0"/>
        <v>22.699999999999932</v>
      </c>
      <c r="M9" s="32">
        <f>J9/I9*100</f>
        <v>99.954996927102954</v>
      </c>
    </row>
    <row r="10" spans="1:24" ht="25.5" outlineLevel="1" x14ac:dyDescent="0.2">
      <c r="A10" s="9" t="s">
        <v>0</v>
      </c>
      <c r="B10" s="9" t="s">
        <v>0</v>
      </c>
      <c r="C10" s="28" t="s">
        <v>1</v>
      </c>
      <c r="D10" s="28" t="s">
        <v>0</v>
      </c>
      <c r="E10" s="28" t="s">
        <v>0</v>
      </c>
      <c r="F10" s="28" t="s">
        <v>0</v>
      </c>
      <c r="G10" s="5" t="s">
        <v>45</v>
      </c>
      <c r="H10" s="6">
        <f>SUM(H11+H34+H41+H44+H47+H50+H61+H64+H67+H72)</f>
        <v>9723302</v>
      </c>
      <c r="I10" s="6">
        <f t="shared" ref="I10:M10" si="1">SUM(I11+I34+I41+I44+I47+I50+I61+I64+I67+I72)</f>
        <v>50441</v>
      </c>
      <c r="J10" s="6">
        <f t="shared" si="1"/>
        <v>50418.3</v>
      </c>
      <c r="K10" s="6">
        <f t="shared" si="1"/>
        <v>9672883.6999999993</v>
      </c>
      <c r="L10" s="6">
        <f t="shared" si="1"/>
        <v>22.699999999999932</v>
      </c>
      <c r="M10" s="6" t="e">
        <f t="shared" si="1"/>
        <v>#DIV/0!</v>
      </c>
      <c r="O10" s="11"/>
    </row>
    <row r="11" spans="1:24" ht="39" customHeight="1" outlineLevel="2" x14ac:dyDescent="0.2">
      <c r="A11" s="9" t="s">
        <v>0</v>
      </c>
      <c r="B11" s="9" t="s">
        <v>0</v>
      </c>
      <c r="C11" s="28" t="s">
        <v>0</v>
      </c>
      <c r="D11" s="28" t="s">
        <v>2</v>
      </c>
      <c r="E11" s="28" t="s">
        <v>0</v>
      </c>
      <c r="F11" s="28" t="s">
        <v>0</v>
      </c>
      <c r="G11" s="24" t="s">
        <v>46</v>
      </c>
      <c r="H11" s="6">
        <f>SUM(H12+H15)</f>
        <v>193016</v>
      </c>
      <c r="I11" s="6">
        <f t="shared" ref="I11:L11" si="2">SUM(I12+I15)</f>
        <v>1544</v>
      </c>
      <c r="J11" s="6">
        <f t="shared" si="2"/>
        <v>1522.9</v>
      </c>
      <c r="K11" s="6">
        <f t="shared" si="2"/>
        <v>191493.1</v>
      </c>
      <c r="L11" s="6">
        <f t="shared" si="2"/>
        <v>21.100000000000023</v>
      </c>
      <c r="M11" s="29">
        <f>J11/I11*100</f>
        <v>98.633419689119179</v>
      </c>
      <c r="O11" s="11"/>
    </row>
    <row r="12" spans="1:24" ht="15" customHeight="1" outlineLevel="3" x14ac:dyDescent="0.2">
      <c r="A12" s="9" t="s">
        <v>0</v>
      </c>
      <c r="B12" s="9" t="s">
        <v>0</v>
      </c>
      <c r="C12" s="9" t="s">
        <v>0</v>
      </c>
      <c r="D12" s="9" t="s">
        <v>0</v>
      </c>
      <c r="E12" s="28" t="s">
        <v>3</v>
      </c>
      <c r="F12" s="28" t="s">
        <v>0</v>
      </c>
      <c r="G12" s="24" t="s">
        <v>47</v>
      </c>
      <c r="H12" s="6">
        <f>SUM(H13:H14)</f>
        <v>0</v>
      </c>
      <c r="I12" s="6">
        <f t="shared" ref="I12:M12" si="3">SUM(I13:I14)</f>
        <v>0</v>
      </c>
      <c r="J12" s="6">
        <f t="shared" si="3"/>
        <v>0</v>
      </c>
      <c r="K12" s="6">
        <f t="shared" si="3"/>
        <v>0</v>
      </c>
      <c r="L12" s="6">
        <f t="shared" si="3"/>
        <v>0</v>
      </c>
      <c r="M12" s="6" t="e">
        <f t="shared" si="3"/>
        <v>#DIV/0!</v>
      </c>
    </row>
    <row r="13" spans="1:24" ht="15.75" customHeight="1" outlineLevel="4" x14ac:dyDescent="0.2">
      <c r="A13" s="9" t="s">
        <v>0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4</v>
      </c>
      <c r="G13" s="10" t="s">
        <v>48</v>
      </c>
      <c r="H13" s="8">
        <v>0</v>
      </c>
      <c r="I13" s="8">
        <v>0</v>
      </c>
      <c r="J13" s="8">
        <v>0</v>
      </c>
      <c r="K13" s="7">
        <f>SUM(H13-J13)</f>
        <v>0</v>
      </c>
      <c r="L13" s="7">
        <f>SUM(I13-J13)</f>
        <v>0</v>
      </c>
      <c r="M13" s="7" t="e">
        <f t="shared" ref="M13:M76" si="4">J13/I13*100</f>
        <v>#DIV/0!</v>
      </c>
    </row>
    <row r="14" spans="1:24" ht="16.5" customHeight="1" outlineLevel="4" x14ac:dyDescent="0.2">
      <c r="A14" s="9" t="s">
        <v>0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5</v>
      </c>
      <c r="G14" s="12" t="s">
        <v>49</v>
      </c>
      <c r="H14" s="8">
        <v>0</v>
      </c>
      <c r="I14" s="8">
        <v>0</v>
      </c>
      <c r="J14" s="8">
        <v>0</v>
      </c>
      <c r="K14" s="7">
        <f>SUM(H14-J14)</f>
        <v>0</v>
      </c>
      <c r="L14" s="7">
        <f>SUM(I14-J14)</f>
        <v>0</v>
      </c>
      <c r="M14" s="7" t="e">
        <f t="shared" si="4"/>
        <v>#DIV/0!</v>
      </c>
    </row>
    <row r="15" spans="1:24" ht="14.25" customHeight="1" outlineLevel="3" x14ac:dyDescent="0.2">
      <c r="A15" s="9" t="s">
        <v>0</v>
      </c>
      <c r="B15" s="9" t="s">
        <v>0</v>
      </c>
      <c r="C15" s="9" t="s">
        <v>0</v>
      </c>
      <c r="D15" s="9" t="s">
        <v>0</v>
      </c>
      <c r="E15" s="28" t="s">
        <v>6</v>
      </c>
      <c r="F15" s="28" t="s">
        <v>0</v>
      </c>
      <c r="G15" s="5" t="s">
        <v>50</v>
      </c>
      <c r="H15" s="6">
        <f>SUM(H16:H33)</f>
        <v>193016</v>
      </c>
      <c r="I15" s="29">
        <f>SUM(I16:I33)</f>
        <v>1544</v>
      </c>
      <c r="J15" s="29">
        <f t="shared" ref="J15:L15" si="5">SUM(J16:J33)</f>
        <v>1522.9</v>
      </c>
      <c r="K15" s="29">
        <f t="shared" si="5"/>
        <v>191493.1</v>
      </c>
      <c r="L15" s="29">
        <f t="shared" si="5"/>
        <v>21.100000000000023</v>
      </c>
      <c r="M15" s="29">
        <f t="shared" si="4"/>
        <v>98.633419689119179</v>
      </c>
    </row>
    <row r="16" spans="1:24" ht="14.25" customHeight="1" outlineLevel="4" x14ac:dyDescent="0.2">
      <c r="A16" s="9" t="s">
        <v>0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7</v>
      </c>
      <c r="G16" s="10" t="s">
        <v>51</v>
      </c>
      <c r="H16" s="8">
        <v>88931</v>
      </c>
      <c r="I16" s="7">
        <v>188</v>
      </c>
      <c r="J16" s="7">
        <v>188</v>
      </c>
      <c r="K16" s="7">
        <f t="shared" ref="K16:K33" si="6">SUM(H16-J16)</f>
        <v>88743</v>
      </c>
      <c r="L16" s="7">
        <f t="shared" ref="L16:L33" si="7">SUM(I16-J16)</f>
        <v>0</v>
      </c>
      <c r="M16" s="7">
        <f t="shared" si="4"/>
        <v>100</v>
      </c>
    </row>
    <row r="17" spans="1:13" ht="14.25" customHeight="1" outlineLevel="4" x14ac:dyDescent="0.2">
      <c r="A17" s="9" t="s">
        <v>0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8</v>
      </c>
      <c r="G17" s="10" t="s">
        <v>52</v>
      </c>
      <c r="H17" s="8">
        <v>14822</v>
      </c>
      <c r="I17" s="7">
        <v>0</v>
      </c>
      <c r="J17" s="7">
        <v>0</v>
      </c>
      <c r="K17" s="7">
        <f t="shared" si="6"/>
        <v>14822</v>
      </c>
      <c r="L17" s="7">
        <f t="shared" si="7"/>
        <v>0</v>
      </c>
      <c r="M17" s="7" t="e">
        <f t="shared" si="4"/>
        <v>#DIV/0!</v>
      </c>
    </row>
    <row r="18" spans="1:13" ht="14.25" customHeight="1" outlineLevel="4" x14ac:dyDescent="0.2">
      <c r="A18" s="9" t="s">
        <v>0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9</v>
      </c>
      <c r="G18" s="10" t="s">
        <v>53</v>
      </c>
      <c r="H18" s="8">
        <v>14822</v>
      </c>
      <c r="I18" s="7">
        <v>0</v>
      </c>
      <c r="J18" s="7">
        <v>0</v>
      </c>
      <c r="K18" s="7">
        <f t="shared" si="6"/>
        <v>14822</v>
      </c>
      <c r="L18" s="7">
        <f t="shared" si="7"/>
        <v>0</v>
      </c>
      <c r="M18" s="7" t="e">
        <f t="shared" si="4"/>
        <v>#DIV/0!</v>
      </c>
    </row>
    <row r="19" spans="1:13" ht="13.5" customHeight="1" outlineLevel="4" x14ac:dyDescent="0.2">
      <c r="A19" s="9" t="s">
        <v>0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10</v>
      </c>
      <c r="G19" s="10" t="s">
        <v>54</v>
      </c>
      <c r="H19" s="8">
        <v>2264</v>
      </c>
      <c r="I19" s="7">
        <v>0</v>
      </c>
      <c r="J19" s="7">
        <v>0</v>
      </c>
      <c r="K19" s="7">
        <f t="shared" si="6"/>
        <v>2264</v>
      </c>
      <c r="L19" s="7">
        <f t="shared" si="7"/>
        <v>0</v>
      </c>
      <c r="M19" s="7" t="e">
        <f t="shared" si="4"/>
        <v>#DIV/0!</v>
      </c>
    </row>
    <row r="20" spans="1:13" ht="14.25" customHeight="1" outlineLevel="4" x14ac:dyDescent="0.2">
      <c r="A20" s="9" t="s">
        <v>0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11</v>
      </c>
      <c r="G20" s="10" t="s">
        <v>55</v>
      </c>
      <c r="H20" s="8">
        <v>5491</v>
      </c>
      <c r="I20" s="7">
        <v>356</v>
      </c>
      <c r="J20" s="7">
        <v>356</v>
      </c>
      <c r="K20" s="7">
        <f t="shared" si="6"/>
        <v>5135</v>
      </c>
      <c r="L20" s="7">
        <f t="shared" si="7"/>
        <v>0</v>
      </c>
      <c r="M20" s="7">
        <f t="shared" si="4"/>
        <v>100</v>
      </c>
    </row>
    <row r="21" spans="1:13" ht="13.5" customHeight="1" outlineLevel="4" x14ac:dyDescent="0.2">
      <c r="A21" s="9" t="s">
        <v>0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12</v>
      </c>
      <c r="G21" s="12" t="s">
        <v>56</v>
      </c>
      <c r="H21" s="8">
        <v>4382</v>
      </c>
      <c r="I21" s="7">
        <v>0</v>
      </c>
      <c r="J21" s="7">
        <v>0</v>
      </c>
      <c r="K21" s="7">
        <f>SUM(H21-J21)</f>
        <v>4382</v>
      </c>
      <c r="L21" s="7">
        <f t="shared" si="7"/>
        <v>0</v>
      </c>
      <c r="M21" s="7" t="e">
        <f t="shared" si="4"/>
        <v>#DIV/0!</v>
      </c>
    </row>
    <row r="22" spans="1:13" ht="12.75" customHeight="1" outlineLevel="4" x14ac:dyDescent="0.2">
      <c r="A22" s="9" t="s">
        <v>0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13</v>
      </c>
      <c r="G22" s="10" t="s">
        <v>57</v>
      </c>
      <c r="H22" s="8">
        <v>28</v>
      </c>
      <c r="I22" s="7">
        <v>0</v>
      </c>
      <c r="J22" s="7">
        <v>0</v>
      </c>
      <c r="K22" s="7">
        <f t="shared" si="6"/>
        <v>28</v>
      </c>
      <c r="L22" s="7">
        <f t="shared" si="7"/>
        <v>0</v>
      </c>
      <c r="M22" s="7">
        <v>0</v>
      </c>
    </row>
    <row r="23" spans="1:13" ht="13.5" customHeight="1" outlineLevel="4" x14ac:dyDescent="0.2">
      <c r="A23" s="9" t="s">
        <v>0</v>
      </c>
      <c r="B23" s="9" t="s">
        <v>0</v>
      </c>
      <c r="C23" s="9" t="s">
        <v>0</v>
      </c>
      <c r="D23" s="9" t="s">
        <v>0</v>
      </c>
      <c r="E23" s="9" t="s">
        <v>0</v>
      </c>
      <c r="F23" s="9" t="s">
        <v>14</v>
      </c>
      <c r="G23" s="12" t="s">
        <v>58</v>
      </c>
      <c r="H23" s="8">
        <v>2789</v>
      </c>
      <c r="I23" s="7">
        <v>0</v>
      </c>
      <c r="J23" s="7">
        <v>0</v>
      </c>
      <c r="K23" s="7">
        <f t="shared" si="6"/>
        <v>2789</v>
      </c>
      <c r="L23" s="7">
        <f t="shared" si="7"/>
        <v>0</v>
      </c>
      <c r="M23" s="7" t="e">
        <f t="shared" si="4"/>
        <v>#DIV/0!</v>
      </c>
    </row>
    <row r="24" spans="1:13" ht="13.5" customHeight="1" outlineLevel="4" x14ac:dyDescent="0.2">
      <c r="A24" s="9" t="s">
        <v>0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4</v>
      </c>
      <c r="G24" s="10" t="s">
        <v>48</v>
      </c>
      <c r="H24" s="8">
        <v>29767</v>
      </c>
      <c r="I24" s="7">
        <v>0</v>
      </c>
      <c r="J24" s="7">
        <v>0</v>
      </c>
      <c r="K24" s="7">
        <f t="shared" si="6"/>
        <v>29767</v>
      </c>
      <c r="L24" s="7">
        <f t="shared" si="7"/>
        <v>0</v>
      </c>
      <c r="M24" s="7" t="e">
        <f t="shared" si="4"/>
        <v>#DIV/0!</v>
      </c>
    </row>
    <row r="25" spans="1:13" ht="12.75" customHeight="1" outlineLevel="4" x14ac:dyDescent="0.2">
      <c r="A25" s="9" t="s">
        <v>0</v>
      </c>
      <c r="B25" s="9" t="s">
        <v>0</v>
      </c>
      <c r="C25" s="9" t="s">
        <v>0</v>
      </c>
      <c r="D25" s="9" t="s">
        <v>0</v>
      </c>
      <c r="E25" s="9" t="s">
        <v>0</v>
      </c>
      <c r="F25" s="9" t="s">
        <v>5</v>
      </c>
      <c r="G25" s="12" t="s">
        <v>49</v>
      </c>
      <c r="H25" s="8">
        <v>4256</v>
      </c>
      <c r="I25" s="7">
        <v>0</v>
      </c>
      <c r="J25" s="7">
        <v>0</v>
      </c>
      <c r="K25" s="7">
        <f t="shared" si="6"/>
        <v>4256</v>
      </c>
      <c r="L25" s="7">
        <f t="shared" si="7"/>
        <v>0</v>
      </c>
      <c r="M25" s="7" t="e">
        <f t="shared" si="4"/>
        <v>#DIV/0!</v>
      </c>
    </row>
    <row r="26" spans="1:13" ht="12.75" customHeight="1" outlineLevel="4" x14ac:dyDescent="0.2">
      <c r="A26" s="9"/>
      <c r="B26" s="9"/>
      <c r="C26" s="9"/>
      <c r="D26" s="9"/>
      <c r="E26" s="9"/>
      <c r="F26" s="9" t="s">
        <v>91</v>
      </c>
      <c r="G26" s="10" t="s">
        <v>65</v>
      </c>
      <c r="H26" s="8">
        <v>0</v>
      </c>
      <c r="I26" s="7">
        <v>0</v>
      </c>
      <c r="J26" s="7">
        <v>0</v>
      </c>
      <c r="K26" s="7">
        <f t="shared" si="6"/>
        <v>0</v>
      </c>
      <c r="L26" s="7">
        <f t="shared" si="7"/>
        <v>0</v>
      </c>
      <c r="M26" s="7">
        <v>0</v>
      </c>
    </row>
    <row r="27" spans="1:13" ht="12.75" customHeight="1" outlineLevel="4" x14ac:dyDescent="0.2">
      <c r="A27" s="9" t="s">
        <v>0</v>
      </c>
      <c r="B27" s="9" t="s">
        <v>0</v>
      </c>
      <c r="C27" s="9" t="s">
        <v>0</v>
      </c>
      <c r="D27" s="9" t="s">
        <v>0</v>
      </c>
      <c r="E27" s="9" t="s">
        <v>0</v>
      </c>
      <c r="F27" s="9" t="s">
        <v>15</v>
      </c>
      <c r="G27" s="10" t="s">
        <v>59</v>
      </c>
      <c r="H27" s="8">
        <v>1264</v>
      </c>
      <c r="I27" s="7">
        <v>0</v>
      </c>
      <c r="J27" s="7">
        <v>0</v>
      </c>
      <c r="K27" s="7">
        <f t="shared" si="6"/>
        <v>1264</v>
      </c>
      <c r="L27" s="7">
        <f t="shared" si="7"/>
        <v>0</v>
      </c>
      <c r="M27" s="7" t="e">
        <f t="shared" si="4"/>
        <v>#DIV/0!</v>
      </c>
    </row>
    <row r="28" spans="1:13" ht="14.25" customHeight="1" outlineLevel="4" x14ac:dyDescent="0.2">
      <c r="A28" s="9" t="s">
        <v>0</v>
      </c>
      <c r="B28" s="9" t="s">
        <v>0</v>
      </c>
      <c r="C28" s="9" t="s">
        <v>0</v>
      </c>
      <c r="D28" s="9" t="s">
        <v>0</v>
      </c>
      <c r="E28" s="9" t="s">
        <v>0</v>
      </c>
      <c r="F28" s="9" t="s">
        <v>16</v>
      </c>
      <c r="G28" s="10" t="s">
        <v>60</v>
      </c>
      <c r="H28" s="8">
        <v>1417</v>
      </c>
      <c r="I28" s="7">
        <v>0</v>
      </c>
      <c r="J28" s="7">
        <v>0</v>
      </c>
      <c r="K28" s="7">
        <f t="shared" si="6"/>
        <v>1417</v>
      </c>
      <c r="L28" s="7">
        <f t="shared" si="7"/>
        <v>0</v>
      </c>
      <c r="M28" s="7" t="e">
        <f t="shared" si="4"/>
        <v>#DIV/0!</v>
      </c>
    </row>
    <row r="29" spans="1:13" ht="13.5" customHeight="1" outlineLevel="4" x14ac:dyDescent="0.2">
      <c r="A29" s="9" t="s">
        <v>0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17</v>
      </c>
      <c r="G29" s="10" t="s">
        <v>61</v>
      </c>
      <c r="H29" s="8">
        <v>8618</v>
      </c>
      <c r="I29" s="7">
        <v>1000</v>
      </c>
      <c r="J29" s="7">
        <v>978.9</v>
      </c>
      <c r="K29" s="7">
        <f t="shared" si="6"/>
        <v>7639.1</v>
      </c>
      <c r="L29" s="7">
        <f t="shared" si="7"/>
        <v>21.100000000000023</v>
      </c>
      <c r="M29" s="7">
        <f>J29/I29*100</f>
        <v>97.89</v>
      </c>
    </row>
    <row r="30" spans="1:13" ht="15.75" customHeight="1" outlineLevel="4" x14ac:dyDescent="0.2">
      <c r="A30" s="9" t="s">
        <v>0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18</v>
      </c>
      <c r="G30" s="10" t="s">
        <v>62</v>
      </c>
      <c r="H30" s="8">
        <v>650</v>
      </c>
      <c r="I30" s="7">
        <v>0</v>
      </c>
      <c r="J30" s="7">
        <v>0</v>
      </c>
      <c r="K30" s="7">
        <f t="shared" si="6"/>
        <v>650</v>
      </c>
      <c r="L30" s="7">
        <f t="shared" si="7"/>
        <v>0</v>
      </c>
      <c r="M30" s="7" t="e">
        <f t="shared" si="4"/>
        <v>#DIV/0!</v>
      </c>
    </row>
    <row r="31" spans="1:13" ht="13.5" customHeight="1" outlineLevel="4" x14ac:dyDescent="0.2">
      <c r="A31" s="9" t="s">
        <v>0</v>
      </c>
      <c r="B31" s="9" t="s">
        <v>0</v>
      </c>
      <c r="C31" s="9" t="s">
        <v>0</v>
      </c>
      <c r="D31" s="9" t="s">
        <v>0</v>
      </c>
      <c r="E31" s="9" t="s">
        <v>0</v>
      </c>
      <c r="F31" s="9" t="s">
        <v>19</v>
      </c>
      <c r="G31" s="12" t="s">
        <v>63</v>
      </c>
      <c r="H31" s="8">
        <v>766</v>
      </c>
      <c r="I31" s="7">
        <v>0</v>
      </c>
      <c r="J31" s="7">
        <v>0</v>
      </c>
      <c r="K31" s="7">
        <f t="shared" si="6"/>
        <v>766</v>
      </c>
      <c r="L31" s="7">
        <f t="shared" si="7"/>
        <v>0</v>
      </c>
      <c r="M31" s="7" t="e">
        <f t="shared" si="4"/>
        <v>#DIV/0!</v>
      </c>
    </row>
    <row r="32" spans="1:13" ht="14.25" customHeight="1" outlineLevel="4" x14ac:dyDescent="0.2">
      <c r="A32" s="9" t="s">
        <v>0</v>
      </c>
      <c r="B32" s="9" t="s">
        <v>0</v>
      </c>
      <c r="C32" s="9" t="s">
        <v>0</v>
      </c>
      <c r="D32" s="9" t="s">
        <v>0</v>
      </c>
      <c r="E32" s="9" t="s">
        <v>0</v>
      </c>
      <c r="F32" s="9" t="s">
        <v>20</v>
      </c>
      <c r="G32" s="10" t="s">
        <v>64</v>
      </c>
      <c r="H32" s="8">
        <v>12749</v>
      </c>
      <c r="I32" s="7">
        <v>0</v>
      </c>
      <c r="J32" s="7">
        <v>0</v>
      </c>
      <c r="K32" s="7">
        <f t="shared" si="6"/>
        <v>12749</v>
      </c>
      <c r="L32" s="7">
        <f t="shared" si="7"/>
        <v>0</v>
      </c>
      <c r="M32" s="7" t="e">
        <f t="shared" si="4"/>
        <v>#DIV/0!</v>
      </c>
    </row>
    <row r="33" spans="1:13" ht="14.25" customHeight="1" outlineLevel="4" x14ac:dyDescent="0.2">
      <c r="A33" s="9" t="s">
        <v>0</v>
      </c>
      <c r="B33" s="9" t="s">
        <v>0</v>
      </c>
      <c r="C33" s="9" t="s">
        <v>0</v>
      </c>
      <c r="D33" s="9" t="s">
        <v>0</v>
      </c>
      <c r="E33" s="9" t="s">
        <v>0</v>
      </c>
      <c r="F33" s="9" t="s">
        <v>21</v>
      </c>
      <c r="G33" s="10" t="s">
        <v>65</v>
      </c>
      <c r="H33" s="8">
        <v>0</v>
      </c>
      <c r="I33" s="7">
        <v>0</v>
      </c>
      <c r="J33" s="7">
        <v>0</v>
      </c>
      <c r="K33" s="7">
        <f t="shared" si="6"/>
        <v>0</v>
      </c>
      <c r="L33" s="7">
        <f t="shared" si="7"/>
        <v>0</v>
      </c>
      <c r="M33" s="7">
        <v>0</v>
      </c>
    </row>
    <row r="34" spans="1:13" ht="13.5" customHeight="1" outlineLevel="2" x14ac:dyDescent="0.2">
      <c r="A34" s="9" t="s">
        <v>0</v>
      </c>
      <c r="B34" s="9" t="s">
        <v>0</v>
      </c>
      <c r="C34" s="9" t="s">
        <v>0</v>
      </c>
      <c r="D34" s="28" t="s">
        <v>24</v>
      </c>
      <c r="E34" s="28" t="s">
        <v>0</v>
      </c>
      <c r="F34" s="28" t="s">
        <v>0</v>
      </c>
      <c r="G34" s="5" t="s">
        <v>67</v>
      </c>
      <c r="H34" s="6">
        <f>SUM(H35+H37+H39)</f>
        <v>1707697</v>
      </c>
      <c r="I34" s="6">
        <f t="shared" ref="I34:L34" si="8">SUM(I35+I37+I39)</f>
        <v>0</v>
      </c>
      <c r="J34" s="6">
        <f t="shared" si="8"/>
        <v>0</v>
      </c>
      <c r="K34" s="6">
        <f t="shared" si="8"/>
        <v>1707697</v>
      </c>
      <c r="L34" s="6">
        <f t="shared" si="8"/>
        <v>0</v>
      </c>
      <c r="M34" s="29" t="e">
        <f t="shared" si="4"/>
        <v>#DIV/0!</v>
      </c>
    </row>
    <row r="35" spans="1:13" ht="13.5" customHeight="1" outlineLevel="2" x14ac:dyDescent="0.2">
      <c r="A35" s="9"/>
      <c r="B35" s="9"/>
      <c r="C35" s="9"/>
      <c r="D35" s="9"/>
      <c r="E35" s="9" t="s">
        <v>3</v>
      </c>
      <c r="F35" s="9"/>
      <c r="G35" s="12" t="s">
        <v>47</v>
      </c>
      <c r="H35" s="8">
        <f>SUM(H36)</f>
        <v>0</v>
      </c>
      <c r="I35" s="8">
        <f t="shared" ref="I35:L35" si="9">SUM(I36)</f>
        <v>0</v>
      </c>
      <c r="J35" s="8">
        <f t="shared" si="9"/>
        <v>0</v>
      </c>
      <c r="K35" s="8">
        <f t="shared" si="9"/>
        <v>0</v>
      </c>
      <c r="L35" s="8">
        <f t="shared" si="9"/>
        <v>0</v>
      </c>
      <c r="M35" s="7">
        <v>0</v>
      </c>
    </row>
    <row r="36" spans="1:13" ht="16.5" customHeight="1" outlineLevel="2" x14ac:dyDescent="0.2">
      <c r="A36" s="9"/>
      <c r="B36" s="9"/>
      <c r="C36" s="9"/>
      <c r="D36" s="9"/>
      <c r="E36" s="9"/>
      <c r="F36" s="9" t="s">
        <v>25</v>
      </c>
      <c r="G36" s="10" t="s">
        <v>68</v>
      </c>
      <c r="H36" s="8">
        <v>0</v>
      </c>
      <c r="I36" s="7">
        <v>0</v>
      </c>
      <c r="J36" s="7">
        <v>0</v>
      </c>
      <c r="K36" s="7">
        <f t="shared" ref="K36" si="10">SUM(H36-J36)</f>
        <v>0</v>
      </c>
      <c r="L36" s="7">
        <f t="shared" ref="L36" si="11">SUM(I36-J36)</f>
        <v>0</v>
      </c>
      <c r="M36" s="7">
        <v>0</v>
      </c>
    </row>
    <row r="37" spans="1:13" ht="15" customHeight="1" outlineLevel="3" x14ac:dyDescent="0.2">
      <c r="A37" s="9" t="s">
        <v>0</v>
      </c>
      <c r="B37" s="9" t="s">
        <v>0</v>
      </c>
      <c r="C37" s="9" t="s">
        <v>0</v>
      </c>
      <c r="D37" s="9" t="s">
        <v>0</v>
      </c>
      <c r="E37" s="9" t="s">
        <v>6</v>
      </c>
      <c r="F37" s="9" t="s">
        <v>0</v>
      </c>
      <c r="G37" s="10" t="s">
        <v>50</v>
      </c>
      <c r="H37" s="8">
        <f>SUM(H38)</f>
        <v>1707697</v>
      </c>
      <c r="I37" s="8">
        <f t="shared" ref="I37:L37" si="12">SUM(I38)</f>
        <v>0</v>
      </c>
      <c r="J37" s="8">
        <f t="shared" si="12"/>
        <v>0</v>
      </c>
      <c r="K37" s="8">
        <f t="shared" si="12"/>
        <v>1707697</v>
      </c>
      <c r="L37" s="8">
        <f t="shared" si="12"/>
        <v>0</v>
      </c>
      <c r="M37" s="7" t="e">
        <f t="shared" si="4"/>
        <v>#DIV/0!</v>
      </c>
    </row>
    <row r="38" spans="1:13" ht="12.75" customHeight="1" outlineLevel="4" x14ac:dyDescent="0.2">
      <c r="A38" s="9" t="s">
        <v>0</v>
      </c>
      <c r="B38" s="9" t="s">
        <v>0</v>
      </c>
      <c r="C38" s="9" t="s">
        <v>0</v>
      </c>
      <c r="D38" s="9" t="s">
        <v>0</v>
      </c>
      <c r="E38" s="9" t="s">
        <v>0</v>
      </c>
      <c r="F38" s="9" t="s">
        <v>25</v>
      </c>
      <c r="G38" s="10" t="s">
        <v>68</v>
      </c>
      <c r="H38" s="8">
        <v>1707697</v>
      </c>
      <c r="I38" s="7">
        <v>0</v>
      </c>
      <c r="J38" s="7">
        <v>0</v>
      </c>
      <c r="K38" s="7">
        <f>SUM(H38-J38)</f>
        <v>1707697</v>
      </c>
      <c r="L38" s="7">
        <f>SUM(I38-J38)</f>
        <v>0</v>
      </c>
      <c r="M38" s="7" t="e">
        <f t="shared" si="4"/>
        <v>#DIV/0!</v>
      </c>
    </row>
    <row r="39" spans="1:13" ht="15" customHeight="1" outlineLevel="3" x14ac:dyDescent="0.2">
      <c r="A39" s="9" t="s">
        <v>0</v>
      </c>
      <c r="B39" s="9" t="s">
        <v>0</v>
      </c>
      <c r="C39" s="9" t="s">
        <v>0</v>
      </c>
      <c r="D39" s="9" t="s">
        <v>0</v>
      </c>
      <c r="E39" s="9" t="s">
        <v>26</v>
      </c>
      <c r="F39" s="9" t="s">
        <v>0</v>
      </c>
      <c r="G39" s="10" t="s">
        <v>69</v>
      </c>
      <c r="H39" s="8">
        <f>SUM(H40)</f>
        <v>0</v>
      </c>
      <c r="I39" s="8">
        <f t="shared" ref="I39:L39" si="13">SUM(I40)</f>
        <v>0</v>
      </c>
      <c r="J39" s="8">
        <f t="shared" si="13"/>
        <v>0</v>
      </c>
      <c r="K39" s="8">
        <f t="shared" si="13"/>
        <v>0</v>
      </c>
      <c r="L39" s="8">
        <f t="shared" si="13"/>
        <v>0</v>
      </c>
      <c r="M39" s="7">
        <v>0</v>
      </c>
    </row>
    <row r="40" spans="1:13" ht="17.25" customHeight="1" outlineLevel="4" x14ac:dyDescent="0.2">
      <c r="A40" s="9" t="s">
        <v>0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25</v>
      </c>
      <c r="G40" s="10" t="s">
        <v>68</v>
      </c>
      <c r="H40" s="7">
        <v>0</v>
      </c>
      <c r="I40" s="7">
        <v>0</v>
      </c>
      <c r="J40" s="7">
        <v>0</v>
      </c>
      <c r="K40" s="7">
        <f t="shared" ref="K40" si="14">SUM(H40-J40)</f>
        <v>0</v>
      </c>
      <c r="L40" s="7">
        <f t="shared" ref="L40" si="15">SUM(I40-J40)</f>
        <v>0</v>
      </c>
      <c r="M40" s="7">
        <v>0</v>
      </c>
    </row>
    <row r="41" spans="1:13" ht="14.25" customHeight="1" outlineLevel="2" x14ac:dyDescent="0.2">
      <c r="A41" s="9" t="s">
        <v>0</v>
      </c>
      <c r="B41" s="9" t="s">
        <v>0</v>
      </c>
      <c r="C41" s="9" t="s">
        <v>0</v>
      </c>
      <c r="D41" s="28" t="s">
        <v>27</v>
      </c>
      <c r="E41" s="28" t="s">
        <v>0</v>
      </c>
      <c r="F41" s="28" t="s">
        <v>0</v>
      </c>
      <c r="G41" s="5" t="s">
        <v>70</v>
      </c>
      <c r="H41" s="6">
        <f>SUM(H42)</f>
        <v>1959</v>
      </c>
      <c r="I41" s="6">
        <f t="shared" ref="I41:L42" si="16">SUM(I42)</f>
        <v>0</v>
      </c>
      <c r="J41" s="6">
        <f t="shared" si="16"/>
        <v>0</v>
      </c>
      <c r="K41" s="6">
        <f t="shared" si="16"/>
        <v>1959</v>
      </c>
      <c r="L41" s="6">
        <f t="shared" si="16"/>
        <v>0</v>
      </c>
      <c r="M41" s="29" t="e">
        <f t="shared" si="4"/>
        <v>#DIV/0!</v>
      </c>
    </row>
    <row r="42" spans="1:13" ht="15.75" customHeight="1" outlineLevel="3" x14ac:dyDescent="0.2">
      <c r="A42" s="9" t="s">
        <v>0</v>
      </c>
      <c r="B42" s="9" t="s">
        <v>0</v>
      </c>
      <c r="C42" s="9" t="s">
        <v>0</v>
      </c>
      <c r="D42" s="9" t="s">
        <v>0</v>
      </c>
      <c r="E42" s="9" t="s">
        <v>6</v>
      </c>
      <c r="F42" s="9" t="s">
        <v>0</v>
      </c>
      <c r="G42" s="10" t="s">
        <v>50</v>
      </c>
      <c r="H42" s="8">
        <f>SUM(H43)</f>
        <v>1959</v>
      </c>
      <c r="I42" s="8">
        <f t="shared" si="16"/>
        <v>0</v>
      </c>
      <c r="J42" s="8">
        <f t="shared" si="16"/>
        <v>0</v>
      </c>
      <c r="K42" s="8">
        <f t="shared" si="16"/>
        <v>1959</v>
      </c>
      <c r="L42" s="8">
        <f t="shared" si="16"/>
        <v>0</v>
      </c>
      <c r="M42" s="7" t="e">
        <f t="shared" si="4"/>
        <v>#DIV/0!</v>
      </c>
    </row>
    <row r="43" spans="1:13" ht="14.25" customHeight="1" outlineLevel="4" x14ac:dyDescent="0.2">
      <c r="A43" s="9" t="s">
        <v>0</v>
      </c>
      <c r="B43" s="9" t="s">
        <v>0</v>
      </c>
      <c r="C43" s="9" t="s">
        <v>0</v>
      </c>
      <c r="D43" s="9" t="s">
        <v>0</v>
      </c>
      <c r="E43" s="9" t="s">
        <v>0</v>
      </c>
      <c r="F43" s="9" t="s">
        <v>25</v>
      </c>
      <c r="G43" s="10" t="s">
        <v>68</v>
      </c>
      <c r="H43" s="8">
        <v>1959</v>
      </c>
      <c r="I43" s="7">
        <v>0</v>
      </c>
      <c r="J43" s="7">
        <v>0</v>
      </c>
      <c r="K43" s="7">
        <f t="shared" ref="K43" si="17">SUM(H43-J43)</f>
        <v>1959</v>
      </c>
      <c r="L43" s="7">
        <f t="shared" ref="L43" si="18">SUM(I43-J43)</f>
        <v>0</v>
      </c>
      <c r="M43" s="7" t="e">
        <f t="shared" si="4"/>
        <v>#DIV/0!</v>
      </c>
    </row>
    <row r="44" spans="1:13" ht="25.5" outlineLevel="2" x14ac:dyDescent="0.2">
      <c r="A44" s="9" t="s">
        <v>0</v>
      </c>
      <c r="B44" s="9" t="s">
        <v>0</v>
      </c>
      <c r="C44" s="9" t="s">
        <v>0</v>
      </c>
      <c r="D44" s="28" t="s">
        <v>28</v>
      </c>
      <c r="E44" s="28" t="s">
        <v>0</v>
      </c>
      <c r="F44" s="28" t="s">
        <v>0</v>
      </c>
      <c r="G44" s="5" t="s">
        <v>71</v>
      </c>
      <c r="H44" s="6">
        <f>SUM(H45)</f>
        <v>1974957</v>
      </c>
      <c r="I44" s="6">
        <f t="shared" ref="I44:L45" si="19">SUM(I45)</f>
        <v>1577</v>
      </c>
      <c r="J44" s="6">
        <f t="shared" si="19"/>
        <v>1575.4</v>
      </c>
      <c r="K44" s="6">
        <f t="shared" si="19"/>
        <v>1973381.6</v>
      </c>
      <c r="L44" s="6">
        <f t="shared" si="19"/>
        <v>1.5999999999999091</v>
      </c>
      <c r="M44" s="29">
        <f>J44/I44*100</f>
        <v>99.8985415345593</v>
      </c>
    </row>
    <row r="45" spans="1:13" ht="12.75" customHeight="1" outlineLevel="3" x14ac:dyDescent="0.2">
      <c r="A45" s="9" t="s">
        <v>0</v>
      </c>
      <c r="B45" s="9" t="s">
        <v>0</v>
      </c>
      <c r="C45" s="9" t="s">
        <v>0</v>
      </c>
      <c r="D45" s="9" t="s">
        <v>0</v>
      </c>
      <c r="E45" s="9" t="s">
        <v>6</v>
      </c>
      <c r="F45" s="9" t="s">
        <v>0</v>
      </c>
      <c r="G45" s="10" t="s">
        <v>50</v>
      </c>
      <c r="H45" s="8">
        <f>SUM(H46)</f>
        <v>1974957</v>
      </c>
      <c r="I45" s="8">
        <f t="shared" si="19"/>
        <v>1577</v>
      </c>
      <c r="J45" s="8">
        <f t="shared" si="19"/>
        <v>1575.4</v>
      </c>
      <c r="K45" s="8">
        <f t="shared" si="19"/>
        <v>1973381.6</v>
      </c>
      <c r="L45" s="8">
        <f t="shared" si="19"/>
        <v>1.5999999999999091</v>
      </c>
      <c r="M45" s="7">
        <f t="shared" ref="M45:M46" si="20">J45/I45*100</f>
        <v>99.8985415345593</v>
      </c>
    </row>
    <row r="46" spans="1:13" ht="15.75" customHeight="1" outlineLevel="4" x14ac:dyDescent="0.2">
      <c r="A46" s="9" t="s">
        <v>0</v>
      </c>
      <c r="B46" s="9" t="s">
        <v>0</v>
      </c>
      <c r="C46" s="9" t="s">
        <v>0</v>
      </c>
      <c r="D46" s="9" t="s">
        <v>0</v>
      </c>
      <c r="E46" s="9" t="s">
        <v>0</v>
      </c>
      <c r="F46" s="9" t="s">
        <v>25</v>
      </c>
      <c r="G46" s="10" t="s">
        <v>68</v>
      </c>
      <c r="H46" s="8">
        <v>1974957</v>
      </c>
      <c r="I46" s="7">
        <v>1577</v>
      </c>
      <c r="J46" s="7">
        <v>1575.4</v>
      </c>
      <c r="K46" s="7">
        <f t="shared" ref="K46" si="21">SUM(H46-J46)</f>
        <v>1973381.6</v>
      </c>
      <c r="L46" s="7">
        <f t="shared" ref="L46" si="22">SUM(I46-J46)</f>
        <v>1.5999999999999091</v>
      </c>
      <c r="M46" s="7">
        <f t="shared" si="20"/>
        <v>99.8985415345593</v>
      </c>
    </row>
    <row r="47" spans="1:13" ht="25.5" outlineLevel="2" x14ac:dyDescent="0.2">
      <c r="A47" s="9" t="s">
        <v>0</v>
      </c>
      <c r="B47" s="9" t="s">
        <v>0</v>
      </c>
      <c r="C47" s="9" t="s">
        <v>0</v>
      </c>
      <c r="D47" s="28" t="s">
        <v>3</v>
      </c>
      <c r="E47" s="28" t="s">
        <v>0</v>
      </c>
      <c r="F47" s="28" t="s">
        <v>0</v>
      </c>
      <c r="G47" s="5" t="s">
        <v>72</v>
      </c>
      <c r="H47" s="6">
        <f>SUM(H48)</f>
        <v>12061</v>
      </c>
      <c r="I47" s="6">
        <f t="shared" ref="I47:L48" si="23">SUM(I48)</f>
        <v>0</v>
      </c>
      <c r="J47" s="6">
        <f t="shared" si="23"/>
        <v>0</v>
      </c>
      <c r="K47" s="6">
        <f t="shared" si="23"/>
        <v>12061</v>
      </c>
      <c r="L47" s="6">
        <f t="shared" si="23"/>
        <v>0</v>
      </c>
      <c r="M47" s="29">
        <v>0</v>
      </c>
    </row>
    <row r="48" spans="1:13" ht="13.5" customHeight="1" outlineLevel="3" x14ac:dyDescent="0.2">
      <c r="A48" s="9" t="s">
        <v>0</v>
      </c>
      <c r="B48" s="9" t="s">
        <v>0</v>
      </c>
      <c r="C48" s="9" t="s">
        <v>0</v>
      </c>
      <c r="D48" s="9" t="s">
        <v>0</v>
      </c>
      <c r="E48" s="9" t="s">
        <v>6</v>
      </c>
      <c r="F48" s="9" t="s">
        <v>0</v>
      </c>
      <c r="G48" s="10" t="s">
        <v>50</v>
      </c>
      <c r="H48" s="8">
        <f>SUM(H49)</f>
        <v>12061</v>
      </c>
      <c r="I48" s="8">
        <f t="shared" si="23"/>
        <v>0</v>
      </c>
      <c r="J48" s="8">
        <f t="shared" si="23"/>
        <v>0</v>
      </c>
      <c r="K48" s="8">
        <f t="shared" si="23"/>
        <v>12061</v>
      </c>
      <c r="L48" s="8">
        <f t="shared" si="23"/>
        <v>0</v>
      </c>
      <c r="M48" s="7">
        <v>0</v>
      </c>
    </row>
    <row r="49" spans="1:13" ht="14.25" customHeight="1" outlineLevel="4" x14ac:dyDescent="0.2">
      <c r="A49" s="9" t="s">
        <v>0</v>
      </c>
      <c r="B49" s="9" t="s">
        <v>0</v>
      </c>
      <c r="C49" s="9" t="s">
        <v>0</v>
      </c>
      <c r="D49" s="9" t="s">
        <v>0</v>
      </c>
      <c r="E49" s="9" t="s">
        <v>0</v>
      </c>
      <c r="F49" s="9" t="s">
        <v>20</v>
      </c>
      <c r="G49" s="10" t="s">
        <v>64</v>
      </c>
      <c r="H49" s="8">
        <v>12061</v>
      </c>
      <c r="I49" s="7">
        <v>0</v>
      </c>
      <c r="J49" s="7">
        <v>0</v>
      </c>
      <c r="K49" s="7">
        <f t="shared" ref="K49" si="24">SUM(H49-J49)</f>
        <v>12061</v>
      </c>
      <c r="L49" s="7">
        <f t="shared" ref="L49" si="25">SUM(I49-J49)</f>
        <v>0</v>
      </c>
      <c r="M49" s="7">
        <v>0</v>
      </c>
    </row>
    <row r="50" spans="1:13" ht="61.5" customHeight="1" outlineLevel="2" x14ac:dyDescent="0.2">
      <c r="A50" s="9" t="s">
        <v>0</v>
      </c>
      <c r="B50" s="9" t="s">
        <v>0</v>
      </c>
      <c r="C50" s="9" t="s">
        <v>0</v>
      </c>
      <c r="D50" s="28" t="s">
        <v>29</v>
      </c>
      <c r="E50" s="28" t="s">
        <v>0</v>
      </c>
      <c r="F50" s="28" t="s">
        <v>0</v>
      </c>
      <c r="G50" s="24" t="s">
        <v>73</v>
      </c>
      <c r="H50" s="6">
        <f>SUM(H51+H53+H58)</f>
        <v>4541252</v>
      </c>
      <c r="I50" s="6">
        <f t="shared" ref="I50:L50" si="26">SUM(I51+I53+I58)</f>
        <v>47320</v>
      </c>
      <c r="J50" s="6">
        <f t="shared" si="26"/>
        <v>47320</v>
      </c>
      <c r="K50" s="6">
        <f t="shared" si="26"/>
        <v>4493932</v>
      </c>
      <c r="L50" s="6">
        <f t="shared" si="26"/>
        <v>0</v>
      </c>
      <c r="M50" s="29">
        <f t="shared" si="4"/>
        <v>100</v>
      </c>
    </row>
    <row r="51" spans="1:13" ht="16.5" customHeight="1" outlineLevel="3" x14ac:dyDescent="0.2">
      <c r="A51" s="9" t="s">
        <v>0</v>
      </c>
      <c r="B51" s="9" t="s">
        <v>0</v>
      </c>
      <c r="C51" s="9" t="s">
        <v>0</v>
      </c>
      <c r="D51" s="9" t="s">
        <v>0</v>
      </c>
      <c r="E51" s="9" t="s">
        <v>3</v>
      </c>
      <c r="F51" s="9" t="s">
        <v>0</v>
      </c>
      <c r="G51" s="12" t="s">
        <v>47</v>
      </c>
      <c r="H51" s="6">
        <f>SUM(H52)</f>
        <v>0</v>
      </c>
      <c r="I51" s="6">
        <f t="shared" ref="I51:L51" si="27">SUM(I52)</f>
        <v>0</v>
      </c>
      <c r="J51" s="6">
        <f t="shared" si="27"/>
        <v>0</v>
      </c>
      <c r="K51" s="6">
        <f t="shared" si="27"/>
        <v>0</v>
      </c>
      <c r="L51" s="6">
        <f t="shared" si="27"/>
        <v>0</v>
      </c>
      <c r="M51" s="29" t="e">
        <f t="shared" si="4"/>
        <v>#DIV/0!</v>
      </c>
    </row>
    <row r="52" spans="1:13" ht="16.5" customHeight="1" outlineLevel="4" x14ac:dyDescent="0.2">
      <c r="A52" s="9" t="s">
        <v>0</v>
      </c>
      <c r="B52" s="9" t="s">
        <v>0</v>
      </c>
      <c r="C52" s="9" t="s">
        <v>0</v>
      </c>
      <c r="D52" s="9" t="s">
        <v>0</v>
      </c>
      <c r="E52" s="9" t="s">
        <v>0</v>
      </c>
      <c r="F52" s="9" t="s">
        <v>25</v>
      </c>
      <c r="G52" s="10" t="s">
        <v>68</v>
      </c>
      <c r="H52" s="8">
        <v>0</v>
      </c>
      <c r="I52" s="7">
        <v>0</v>
      </c>
      <c r="J52" s="7">
        <v>0</v>
      </c>
      <c r="K52" s="7">
        <f t="shared" ref="K52" si="28">SUM(H52-J52)</f>
        <v>0</v>
      </c>
      <c r="L52" s="7">
        <f t="shared" ref="L52" si="29">SUM(I52-J52)</f>
        <v>0</v>
      </c>
      <c r="M52" s="7" t="e">
        <f t="shared" si="4"/>
        <v>#DIV/0!</v>
      </c>
    </row>
    <row r="53" spans="1:13" ht="12.75" customHeight="1" outlineLevel="3" x14ac:dyDescent="0.2">
      <c r="A53" s="9" t="s">
        <v>0</v>
      </c>
      <c r="B53" s="9" t="s">
        <v>0</v>
      </c>
      <c r="C53" s="9" t="s">
        <v>0</v>
      </c>
      <c r="D53" s="9" t="s">
        <v>0</v>
      </c>
      <c r="E53" s="9" t="s">
        <v>6</v>
      </c>
      <c r="F53" s="9" t="s">
        <v>0</v>
      </c>
      <c r="G53" s="10" t="s">
        <v>50</v>
      </c>
      <c r="H53" s="6">
        <f>SUM(H54+H55+H56+H57)</f>
        <v>4541252</v>
      </c>
      <c r="I53" s="6">
        <f t="shared" ref="I53:L53" si="30">SUM(I54+I55+I56+I57)</f>
        <v>47320</v>
      </c>
      <c r="J53" s="6">
        <f t="shared" si="30"/>
        <v>47320</v>
      </c>
      <c r="K53" s="36">
        <f t="shared" si="30"/>
        <v>4493932</v>
      </c>
      <c r="L53" s="36">
        <f t="shared" si="30"/>
        <v>0</v>
      </c>
      <c r="M53" s="29">
        <f t="shared" si="4"/>
        <v>100</v>
      </c>
    </row>
    <row r="54" spans="1:13" ht="15.75" customHeight="1" outlineLevel="4" x14ac:dyDescent="0.2">
      <c r="A54" s="9" t="s">
        <v>0</v>
      </c>
      <c r="B54" s="9" t="s">
        <v>0</v>
      </c>
      <c r="C54" s="9" t="s">
        <v>0</v>
      </c>
      <c r="D54" s="9" t="s">
        <v>0</v>
      </c>
      <c r="E54" s="9" t="s">
        <v>0</v>
      </c>
      <c r="F54" s="9" t="s">
        <v>20</v>
      </c>
      <c r="G54" s="10" t="s">
        <v>64</v>
      </c>
      <c r="H54" s="8">
        <v>0</v>
      </c>
      <c r="I54" s="7">
        <v>0</v>
      </c>
      <c r="J54" s="7">
        <v>0</v>
      </c>
      <c r="K54" s="7">
        <f t="shared" ref="K54:K57" si="31">SUM(H54-J54)</f>
        <v>0</v>
      </c>
      <c r="L54" s="7">
        <f t="shared" ref="L54:L56" si="32">SUM(I54-J54)</f>
        <v>0</v>
      </c>
      <c r="M54" s="7" t="e">
        <f t="shared" si="4"/>
        <v>#DIV/0!</v>
      </c>
    </row>
    <row r="55" spans="1:13" ht="16.5" customHeight="1" outlineLevel="4" x14ac:dyDescent="0.2">
      <c r="A55" s="9" t="s">
        <v>0</v>
      </c>
      <c r="B55" s="9" t="s">
        <v>0</v>
      </c>
      <c r="C55" s="9" t="s">
        <v>0</v>
      </c>
      <c r="D55" s="9" t="s">
        <v>0</v>
      </c>
      <c r="E55" s="9" t="s">
        <v>0</v>
      </c>
      <c r="F55" s="9" t="s">
        <v>25</v>
      </c>
      <c r="G55" s="10" t="s">
        <v>68</v>
      </c>
      <c r="H55" s="8">
        <v>4541252</v>
      </c>
      <c r="I55" s="7">
        <v>47320</v>
      </c>
      <c r="J55" s="7">
        <v>47320</v>
      </c>
      <c r="K55" s="7">
        <f t="shared" si="31"/>
        <v>4493932</v>
      </c>
      <c r="L55" s="7">
        <f t="shared" si="32"/>
        <v>0</v>
      </c>
      <c r="M55" s="7">
        <f t="shared" si="4"/>
        <v>100</v>
      </c>
    </row>
    <row r="56" spans="1:13" ht="25.5" outlineLevel="4" x14ac:dyDescent="0.2">
      <c r="A56" s="9"/>
      <c r="B56" s="9"/>
      <c r="C56" s="9"/>
      <c r="D56" s="9"/>
      <c r="E56" s="9"/>
      <c r="F56" s="9" t="s">
        <v>42</v>
      </c>
      <c r="G56" s="12" t="s">
        <v>74</v>
      </c>
      <c r="H56" s="8">
        <v>0</v>
      </c>
      <c r="I56" s="7">
        <v>0</v>
      </c>
      <c r="J56" s="7">
        <v>0</v>
      </c>
      <c r="K56" s="7">
        <f t="shared" si="31"/>
        <v>0</v>
      </c>
      <c r="L56" s="7">
        <f t="shared" si="32"/>
        <v>0</v>
      </c>
      <c r="M56" s="7" t="e">
        <f t="shared" si="4"/>
        <v>#DIV/0!</v>
      </c>
    </row>
    <row r="57" spans="1:13" ht="25.5" outlineLevel="4" x14ac:dyDescent="0.2">
      <c r="A57" s="9"/>
      <c r="B57" s="9"/>
      <c r="C57" s="9"/>
      <c r="D57" s="9"/>
      <c r="E57" s="9"/>
      <c r="F57" s="9" t="s">
        <v>30</v>
      </c>
      <c r="G57" s="12" t="s">
        <v>107</v>
      </c>
      <c r="H57" s="8">
        <v>0</v>
      </c>
      <c r="I57" s="7">
        <v>0</v>
      </c>
      <c r="J57" s="7">
        <v>0</v>
      </c>
      <c r="K57" s="7">
        <f t="shared" si="31"/>
        <v>0</v>
      </c>
      <c r="L57" s="7">
        <f>SUM(I57-J57)</f>
        <v>0</v>
      </c>
      <c r="M57" s="7" t="e">
        <f t="shared" si="4"/>
        <v>#DIV/0!</v>
      </c>
    </row>
    <row r="58" spans="1:13" ht="12.75" customHeight="1" outlineLevel="3" x14ac:dyDescent="0.2">
      <c r="A58" s="9" t="s">
        <v>0</v>
      </c>
      <c r="B58" s="9" t="s">
        <v>0</v>
      </c>
      <c r="C58" s="9" t="s">
        <v>0</v>
      </c>
      <c r="D58" s="9" t="s">
        <v>0</v>
      </c>
      <c r="E58" s="9" t="s">
        <v>26</v>
      </c>
      <c r="F58" s="9" t="s">
        <v>0</v>
      </c>
      <c r="G58" s="10" t="s">
        <v>69</v>
      </c>
      <c r="H58" s="6">
        <f>SUM(H59:H60)</f>
        <v>0</v>
      </c>
      <c r="I58" s="6">
        <f t="shared" ref="I58:L58" si="33">SUM(I59:I60)</f>
        <v>0</v>
      </c>
      <c r="J58" s="6">
        <f t="shared" si="33"/>
        <v>0</v>
      </c>
      <c r="K58" s="6">
        <f>SUM(K59:K60)</f>
        <v>0</v>
      </c>
      <c r="L58" s="6">
        <f t="shared" si="33"/>
        <v>0</v>
      </c>
      <c r="M58" s="29" t="e">
        <f t="shared" si="4"/>
        <v>#DIV/0!</v>
      </c>
    </row>
    <row r="59" spans="1:13" ht="14.25" customHeight="1" outlineLevel="4" x14ac:dyDescent="0.2">
      <c r="A59" s="9" t="s">
        <v>0</v>
      </c>
      <c r="B59" s="9" t="s">
        <v>0</v>
      </c>
      <c r="C59" s="9" t="s">
        <v>0</v>
      </c>
      <c r="D59" s="9" t="s">
        <v>0</v>
      </c>
      <c r="E59" s="9" t="s">
        <v>0</v>
      </c>
      <c r="F59" s="9" t="s">
        <v>20</v>
      </c>
      <c r="G59" s="10" t="s">
        <v>64</v>
      </c>
      <c r="H59" s="8">
        <v>0</v>
      </c>
      <c r="I59" s="7">
        <v>0</v>
      </c>
      <c r="J59" s="7">
        <v>0</v>
      </c>
      <c r="K59" s="7">
        <f t="shared" ref="K59:K60" si="34">SUM(H59-J59)</f>
        <v>0</v>
      </c>
      <c r="L59" s="7">
        <f t="shared" ref="L59:L60" si="35">SUM(I59-J59)</f>
        <v>0</v>
      </c>
      <c r="M59" s="7">
        <v>0</v>
      </c>
    </row>
    <row r="60" spans="1:13" ht="13.5" customHeight="1" outlineLevel="4" x14ac:dyDescent="0.2">
      <c r="A60" s="9" t="s">
        <v>0</v>
      </c>
      <c r="B60" s="9" t="s">
        <v>0</v>
      </c>
      <c r="C60" s="9" t="s">
        <v>0</v>
      </c>
      <c r="D60" s="9" t="s">
        <v>0</v>
      </c>
      <c r="E60" s="9" t="s">
        <v>0</v>
      </c>
      <c r="F60" s="9" t="s">
        <v>25</v>
      </c>
      <c r="G60" s="10" t="s">
        <v>68</v>
      </c>
      <c r="H60" s="8">
        <v>0</v>
      </c>
      <c r="I60" s="7">
        <v>0</v>
      </c>
      <c r="J60" s="7">
        <v>0</v>
      </c>
      <c r="K60" s="7">
        <f t="shared" si="34"/>
        <v>0</v>
      </c>
      <c r="L60" s="7">
        <f t="shared" si="35"/>
        <v>0</v>
      </c>
      <c r="M60" s="7" t="e">
        <f>J60/I60*100</f>
        <v>#DIV/0!</v>
      </c>
    </row>
    <row r="61" spans="1:13" ht="14.25" customHeight="1" outlineLevel="2" x14ac:dyDescent="0.2">
      <c r="A61" s="9" t="s">
        <v>0</v>
      </c>
      <c r="B61" s="9" t="s">
        <v>0</v>
      </c>
      <c r="C61" s="9" t="s">
        <v>0</v>
      </c>
      <c r="D61" s="28" t="s">
        <v>31</v>
      </c>
      <c r="E61" s="28" t="s">
        <v>0</v>
      </c>
      <c r="F61" s="28" t="s">
        <v>0</v>
      </c>
      <c r="G61" s="5" t="s">
        <v>75</v>
      </c>
      <c r="H61" s="6">
        <f>SUM(H62)</f>
        <v>0</v>
      </c>
      <c r="I61" s="6">
        <f t="shared" ref="I61:L62" si="36">SUM(I62)</f>
        <v>0</v>
      </c>
      <c r="J61" s="6">
        <f t="shared" si="36"/>
        <v>0</v>
      </c>
      <c r="K61" s="6">
        <f t="shared" si="36"/>
        <v>0</v>
      </c>
      <c r="L61" s="6">
        <f>SUM(L62)</f>
        <v>0</v>
      </c>
      <c r="M61" s="29" t="e">
        <f>J61/I61*100</f>
        <v>#DIV/0!</v>
      </c>
    </row>
    <row r="62" spans="1:13" ht="14.25" customHeight="1" outlineLevel="3" x14ac:dyDescent="0.2">
      <c r="A62" s="9" t="s">
        <v>0</v>
      </c>
      <c r="B62" s="9" t="s">
        <v>0</v>
      </c>
      <c r="C62" s="9" t="s">
        <v>0</v>
      </c>
      <c r="D62" s="9" t="s">
        <v>0</v>
      </c>
      <c r="E62" s="9" t="s">
        <v>6</v>
      </c>
      <c r="F62" s="9" t="s">
        <v>0</v>
      </c>
      <c r="G62" s="10" t="s">
        <v>50</v>
      </c>
      <c r="H62" s="8">
        <f>SUM(H63)</f>
        <v>0</v>
      </c>
      <c r="I62" s="8">
        <f t="shared" si="36"/>
        <v>0</v>
      </c>
      <c r="J62" s="8">
        <f t="shared" si="36"/>
        <v>0</v>
      </c>
      <c r="K62" s="8">
        <f t="shared" si="36"/>
        <v>0</v>
      </c>
      <c r="L62" s="8">
        <f t="shared" si="36"/>
        <v>0</v>
      </c>
      <c r="M62" s="7" t="e">
        <f t="shared" ref="M62:M63" si="37">J62/I62*100</f>
        <v>#DIV/0!</v>
      </c>
    </row>
    <row r="63" spans="1:13" ht="25.5" outlineLevel="4" x14ac:dyDescent="0.2">
      <c r="A63" s="9" t="s">
        <v>0</v>
      </c>
      <c r="B63" s="9" t="s">
        <v>0</v>
      </c>
      <c r="C63" s="9" t="s">
        <v>0</v>
      </c>
      <c r="D63" s="9" t="s">
        <v>0</v>
      </c>
      <c r="E63" s="9" t="s">
        <v>0</v>
      </c>
      <c r="F63" s="9" t="s">
        <v>30</v>
      </c>
      <c r="G63" s="10" t="s">
        <v>74</v>
      </c>
      <c r="H63" s="8">
        <v>0</v>
      </c>
      <c r="I63" s="7">
        <v>0</v>
      </c>
      <c r="J63" s="7">
        <v>0</v>
      </c>
      <c r="K63" s="7">
        <f t="shared" ref="K63" si="38">SUM(H63-J63)</f>
        <v>0</v>
      </c>
      <c r="L63" s="7">
        <f>SUM(I63-J63)</f>
        <v>0</v>
      </c>
      <c r="M63" s="7" t="e">
        <f t="shared" si="37"/>
        <v>#DIV/0!</v>
      </c>
    </row>
    <row r="64" spans="1:13" ht="25.5" outlineLevel="2" x14ac:dyDescent="0.2">
      <c r="A64" s="9" t="s">
        <v>0</v>
      </c>
      <c r="B64" s="9" t="s">
        <v>0</v>
      </c>
      <c r="C64" s="9" t="s">
        <v>0</v>
      </c>
      <c r="D64" s="28" t="s">
        <v>32</v>
      </c>
      <c r="E64" s="28" t="s">
        <v>0</v>
      </c>
      <c r="F64" s="28" t="s">
        <v>0</v>
      </c>
      <c r="G64" s="24" t="s">
        <v>76</v>
      </c>
      <c r="H64" s="6">
        <f>SUM(H65)</f>
        <v>778376</v>
      </c>
      <c r="I64" s="6">
        <f t="shared" ref="I64:L65" si="39">SUM(I65)</f>
        <v>0</v>
      </c>
      <c r="J64" s="6">
        <f t="shared" si="39"/>
        <v>0</v>
      </c>
      <c r="K64" s="6">
        <f t="shared" si="39"/>
        <v>778376</v>
      </c>
      <c r="L64" s="6">
        <f>SUM(L65)</f>
        <v>0</v>
      </c>
      <c r="M64" s="29" t="e">
        <f t="shared" si="4"/>
        <v>#DIV/0!</v>
      </c>
    </row>
    <row r="65" spans="1:13" ht="13.5" customHeight="1" outlineLevel="3" x14ac:dyDescent="0.2">
      <c r="A65" s="9" t="s">
        <v>0</v>
      </c>
      <c r="B65" s="9" t="s">
        <v>0</v>
      </c>
      <c r="C65" s="9" t="s">
        <v>0</v>
      </c>
      <c r="D65" s="9" t="s">
        <v>0</v>
      </c>
      <c r="E65" s="9" t="s">
        <v>6</v>
      </c>
      <c r="F65" s="9" t="s">
        <v>0</v>
      </c>
      <c r="G65" s="10" t="s">
        <v>50</v>
      </c>
      <c r="H65" s="8">
        <f>SUM(H66)</f>
        <v>778376</v>
      </c>
      <c r="I65" s="8">
        <f t="shared" si="39"/>
        <v>0</v>
      </c>
      <c r="J65" s="8">
        <f t="shared" si="39"/>
        <v>0</v>
      </c>
      <c r="K65" s="8">
        <f t="shared" si="39"/>
        <v>778376</v>
      </c>
      <c r="L65" s="8">
        <f t="shared" si="39"/>
        <v>0</v>
      </c>
      <c r="M65" s="7" t="e">
        <f t="shared" si="4"/>
        <v>#DIV/0!</v>
      </c>
    </row>
    <row r="66" spans="1:13" ht="18.75" customHeight="1" outlineLevel="4" x14ac:dyDescent="0.2">
      <c r="A66" s="9" t="s">
        <v>0</v>
      </c>
      <c r="B66" s="9" t="s">
        <v>0</v>
      </c>
      <c r="C66" s="9" t="s">
        <v>0</v>
      </c>
      <c r="D66" s="9" t="s">
        <v>0</v>
      </c>
      <c r="E66" s="9" t="s">
        <v>0</v>
      </c>
      <c r="F66" s="13" t="s">
        <v>33</v>
      </c>
      <c r="G66" s="12" t="s">
        <v>77</v>
      </c>
      <c r="H66" s="38">
        <v>778376</v>
      </c>
      <c r="I66" s="39">
        <v>0</v>
      </c>
      <c r="J66" s="39">
        <v>0</v>
      </c>
      <c r="K66" s="39">
        <f t="shared" ref="K66" si="40">SUM(H66-J66)</f>
        <v>778376</v>
      </c>
      <c r="L66" s="39">
        <f t="shared" ref="L66" si="41">SUM(I66-J66)</f>
        <v>0</v>
      </c>
      <c r="M66" s="39" t="e">
        <f t="shared" si="4"/>
        <v>#DIV/0!</v>
      </c>
    </row>
    <row r="67" spans="1:13" ht="13.5" customHeight="1" outlineLevel="2" x14ac:dyDescent="0.2">
      <c r="A67" s="9" t="s">
        <v>0</v>
      </c>
      <c r="B67" s="9" t="s">
        <v>0</v>
      </c>
      <c r="C67" s="9" t="s">
        <v>0</v>
      </c>
      <c r="D67" s="28" t="s">
        <v>34</v>
      </c>
      <c r="E67" s="28" t="s">
        <v>0</v>
      </c>
      <c r="F67" s="28" t="s">
        <v>0</v>
      </c>
      <c r="G67" s="5" t="s">
        <v>78</v>
      </c>
      <c r="H67" s="6">
        <f>SUM(H68+H70)</f>
        <v>513984</v>
      </c>
      <c r="I67" s="6">
        <f t="shared" ref="I67:L67" si="42">SUM(I68+I70)</f>
        <v>0</v>
      </c>
      <c r="J67" s="6">
        <f t="shared" si="42"/>
        <v>0</v>
      </c>
      <c r="K67" s="36">
        <f t="shared" si="42"/>
        <v>513984</v>
      </c>
      <c r="L67" s="6">
        <f t="shared" si="42"/>
        <v>0</v>
      </c>
      <c r="M67" s="29" t="e">
        <f t="shared" si="4"/>
        <v>#DIV/0!</v>
      </c>
    </row>
    <row r="68" spans="1:13" ht="13.5" customHeight="1" outlineLevel="3" x14ac:dyDescent="0.2">
      <c r="A68" s="9" t="s">
        <v>0</v>
      </c>
      <c r="B68" s="9" t="s">
        <v>0</v>
      </c>
      <c r="C68" s="9" t="s">
        <v>0</v>
      </c>
      <c r="D68" s="9" t="s">
        <v>0</v>
      </c>
      <c r="E68" s="9" t="s">
        <v>6</v>
      </c>
      <c r="F68" s="9" t="s">
        <v>0</v>
      </c>
      <c r="G68" s="10" t="s">
        <v>50</v>
      </c>
      <c r="H68" s="8">
        <f>SUM(H69)</f>
        <v>513984</v>
      </c>
      <c r="I68" s="8">
        <f t="shared" ref="I68:L68" si="43">SUM(I69)</f>
        <v>0</v>
      </c>
      <c r="J68" s="8">
        <f t="shared" si="43"/>
        <v>0</v>
      </c>
      <c r="K68" s="8">
        <f t="shared" si="43"/>
        <v>513984</v>
      </c>
      <c r="L68" s="8">
        <f t="shared" si="43"/>
        <v>0</v>
      </c>
      <c r="M68" s="7" t="e">
        <f t="shared" si="4"/>
        <v>#DIV/0!</v>
      </c>
    </row>
    <row r="69" spans="1:13" ht="18.75" customHeight="1" outlineLevel="4" x14ac:dyDescent="0.2">
      <c r="A69" s="9" t="s">
        <v>0</v>
      </c>
      <c r="B69" s="9" t="s">
        <v>0</v>
      </c>
      <c r="C69" s="9" t="s">
        <v>0</v>
      </c>
      <c r="D69" s="9" t="s">
        <v>0</v>
      </c>
      <c r="E69" s="9" t="s">
        <v>0</v>
      </c>
      <c r="F69" s="13" t="s">
        <v>33</v>
      </c>
      <c r="G69" s="10" t="s">
        <v>77</v>
      </c>
      <c r="H69" s="8">
        <v>513984</v>
      </c>
      <c r="I69" s="7">
        <v>0</v>
      </c>
      <c r="J69" s="7">
        <v>0</v>
      </c>
      <c r="K69" s="7">
        <f t="shared" ref="K69" si="44">SUM(H69-J69)</f>
        <v>513984</v>
      </c>
      <c r="L69" s="7">
        <f t="shared" ref="L69" si="45">SUM(I69-J69)</f>
        <v>0</v>
      </c>
      <c r="M69" s="7" t="e">
        <f t="shared" si="4"/>
        <v>#DIV/0!</v>
      </c>
    </row>
    <row r="70" spans="1:13" ht="13.5" customHeight="1" outlineLevel="3" x14ac:dyDescent="0.2">
      <c r="A70" s="9" t="s">
        <v>0</v>
      </c>
      <c r="B70" s="9" t="s">
        <v>0</v>
      </c>
      <c r="C70" s="9" t="s">
        <v>0</v>
      </c>
      <c r="D70" s="9" t="s">
        <v>0</v>
      </c>
      <c r="E70" s="9" t="s">
        <v>26</v>
      </c>
      <c r="F70" s="9" t="s">
        <v>0</v>
      </c>
      <c r="G70" s="10" t="s">
        <v>69</v>
      </c>
      <c r="H70" s="8">
        <f>SUM(H71)</f>
        <v>0</v>
      </c>
      <c r="I70" s="8">
        <f t="shared" ref="I70:L70" si="46">SUM(I71)</f>
        <v>0</v>
      </c>
      <c r="J70" s="8">
        <f t="shared" si="46"/>
        <v>0</v>
      </c>
      <c r="K70" s="8">
        <f t="shared" si="46"/>
        <v>0</v>
      </c>
      <c r="L70" s="8">
        <f t="shared" si="46"/>
        <v>0</v>
      </c>
      <c r="M70" s="7" t="e">
        <f>J70/I70*100</f>
        <v>#DIV/0!</v>
      </c>
    </row>
    <row r="71" spans="1:13" ht="19.5" customHeight="1" outlineLevel="4" x14ac:dyDescent="0.2">
      <c r="A71" s="9" t="s">
        <v>0</v>
      </c>
      <c r="B71" s="9" t="s">
        <v>0</v>
      </c>
      <c r="C71" s="9" t="s">
        <v>0</v>
      </c>
      <c r="D71" s="9" t="s">
        <v>0</v>
      </c>
      <c r="E71" s="9" t="s">
        <v>0</v>
      </c>
      <c r="F71" s="14" t="s">
        <v>33</v>
      </c>
      <c r="G71" s="12" t="s">
        <v>77</v>
      </c>
      <c r="H71" s="8">
        <v>0</v>
      </c>
      <c r="I71" s="7">
        <v>0</v>
      </c>
      <c r="J71" s="7">
        <v>0</v>
      </c>
      <c r="K71" s="7">
        <f t="shared" ref="K71" si="47">SUM(H71-J71)</f>
        <v>0</v>
      </c>
      <c r="L71" s="7">
        <f t="shared" ref="L71" si="48">SUM(I71-J71)</f>
        <v>0</v>
      </c>
      <c r="M71" s="7" t="e">
        <f t="shared" si="4"/>
        <v>#DIV/0!</v>
      </c>
    </row>
    <row r="72" spans="1:13" outlineLevel="2" x14ac:dyDescent="0.2">
      <c r="A72" s="9" t="s">
        <v>0</v>
      </c>
      <c r="B72" s="9" t="s">
        <v>0</v>
      </c>
      <c r="C72" s="9" t="s">
        <v>0</v>
      </c>
      <c r="D72" s="28" t="s">
        <v>35</v>
      </c>
      <c r="E72" s="28" t="s">
        <v>0</v>
      </c>
      <c r="F72" s="28" t="s">
        <v>0</v>
      </c>
      <c r="G72" s="5" t="s">
        <v>79</v>
      </c>
      <c r="H72" s="6">
        <f>SUM(H73)</f>
        <v>0</v>
      </c>
      <c r="I72" s="6">
        <f t="shared" ref="I72:L73" si="49">SUM(I73)</f>
        <v>0</v>
      </c>
      <c r="J72" s="6">
        <f t="shared" si="49"/>
        <v>0</v>
      </c>
      <c r="K72" s="6">
        <f t="shared" si="49"/>
        <v>0</v>
      </c>
      <c r="L72" s="6">
        <f t="shared" si="49"/>
        <v>0</v>
      </c>
      <c r="M72" s="29" t="e">
        <f t="shared" si="4"/>
        <v>#DIV/0!</v>
      </c>
    </row>
    <row r="73" spans="1:13" ht="13.5" customHeight="1" outlineLevel="3" x14ac:dyDescent="0.2">
      <c r="A73" s="9" t="s">
        <v>0</v>
      </c>
      <c r="B73" s="9" t="s">
        <v>0</v>
      </c>
      <c r="C73" s="9" t="s">
        <v>0</v>
      </c>
      <c r="D73" s="9" t="s">
        <v>0</v>
      </c>
      <c r="E73" s="9" t="s">
        <v>6</v>
      </c>
      <c r="F73" s="9" t="s">
        <v>0</v>
      </c>
      <c r="G73" s="10" t="s">
        <v>50</v>
      </c>
      <c r="H73" s="8">
        <f>SUM(H74)</f>
        <v>0</v>
      </c>
      <c r="I73" s="8">
        <f t="shared" si="49"/>
        <v>0</v>
      </c>
      <c r="J73" s="8">
        <f t="shared" si="49"/>
        <v>0</v>
      </c>
      <c r="K73" s="8">
        <f t="shared" si="49"/>
        <v>0</v>
      </c>
      <c r="L73" s="8">
        <f t="shared" si="49"/>
        <v>0</v>
      </c>
      <c r="M73" s="7" t="e">
        <f t="shared" si="4"/>
        <v>#DIV/0!</v>
      </c>
    </row>
    <row r="74" spans="1:13" ht="13.5" customHeight="1" outlineLevel="4" x14ac:dyDescent="0.2">
      <c r="A74" s="9" t="s">
        <v>0</v>
      </c>
      <c r="B74" s="9" t="s">
        <v>0</v>
      </c>
      <c r="C74" s="9" t="s">
        <v>0</v>
      </c>
      <c r="D74" s="9" t="s">
        <v>0</v>
      </c>
      <c r="E74" s="9" t="s">
        <v>0</v>
      </c>
      <c r="F74" s="9" t="s">
        <v>25</v>
      </c>
      <c r="G74" s="10" t="s">
        <v>68</v>
      </c>
      <c r="H74" s="8"/>
      <c r="I74" s="7"/>
      <c r="J74" s="7"/>
      <c r="K74" s="7">
        <f t="shared" ref="K74" si="50">SUM(H74-J74)</f>
        <v>0</v>
      </c>
      <c r="L74" s="37">
        <f t="shared" ref="L74" si="51">SUM(I74-J74)</f>
        <v>0</v>
      </c>
      <c r="M74" s="7" t="e">
        <f t="shared" si="4"/>
        <v>#DIV/0!</v>
      </c>
    </row>
    <row r="75" spans="1:13" ht="28.5" customHeight="1" x14ac:dyDescent="0.2">
      <c r="A75" s="48" t="s">
        <v>80</v>
      </c>
      <c r="B75" s="49"/>
      <c r="C75" s="49"/>
      <c r="D75" s="49"/>
      <c r="E75" s="49"/>
      <c r="F75" s="49"/>
      <c r="G75" s="50"/>
      <c r="H75" s="31">
        <f>SUM(H76)</f>
        <v>464046</v>
      </c>
      <c r="I75" s="31">
        <f t="shared" ref="I75:L75" si="52">SUM(I76)</f>
        <v>0</v>
      </c>
      <c r="J75" s="31">
        <f t="shared" si="52"/>
        <v>0</v>
      </c>
      <c r="K75" s="31">
        <f t="shared" si="52"/>
        <v>464046</v>
      </c>
      <c r="L75" s="31">
        <f t="shared" si="52"/>
        <v>3.8399999998546264E-3</v>
      </c>
      <c r="M75" s="32" t="e">
        <f t="shared" si="4"/>
        <v>#DIV/0!</v>
      </c>
    </row>
    <row r="76" spans="1:13" ht="25.5" outlineLevel="1" x14ac:dyDescent="0.2">
      <c r="A76" s="9" t="s">
        <v>0</v>
      </c>
      <c r="B76" s="9" t="s">
        <v>0</v>
      </c>
      <c r="C76" s="28" t="s">
        <v>1</v>
      </c>
      <c r="D76" s="28" t="s">
        <v>0</v>
      </c>
      <c r="E76" s="28" t="s">
        <v>0</v>
      </c>
      <c r="F76" s="28" t="s">
        <v>0</v>
      </c>
      <c r="G76" s="5" t="s">
        <v>45</v>
      </c>
      <c r="H76" s="6">
        <f>SUM(H77+H99)</f>
        <v>464046</v>
      </c>
      <c r="I76" s="6">
        <f t="shared" ref="I76:L76" si="53">SUM(I77+I99)</f>
        <v>0</v>
      </c>
      <c r="J76" s="6">
        <f t="shared" si="53"/>
        <v>0</v>
      </c>
      <c r="K76" s="6">
        <f t="shared" si="53"/>
        <v>464046</v>
      </c>
      <c r="L76" s="6">
        <f t="shared" si="53"/>
        <v>3.8399999998546264E-3</v>
      </c>
      <c r="M76" s="29" t="e">
        <f t="shared" si="4"/>
        <v>#DIV/0!</v>
      </c>
    </row>
    <row r="77" spans="1:13" ht="15" customHeight="1" outlineLevel="2" x14ac:dyDescent="0.2">
      <c r="A77" s="9" t="s">
        <v>0</v>
      </c>
      <c r="B77" s="9" t="s">
        <v>0</v>
      </c>
      <c r="C77" s="28" t="s">
        <v>0</v>
      </c>
      <c r="D77" s="28" t="s">
        <v>36</v>
      </c>
      <c r="E77" s="28" t="s">
        <v>0</v>
      </c>
      <c r="F77" s="28" t="s">
        <v>0</v>
      </c>
      <c r="G77" s="5" t="s">
        <v>81</v>
      </c>
      <c r="H77" s="6">
        <f>SUM(H78+H83)</f>
        <v>464046</v>
      </c>
      <c r="I77" s="6">
        <f t="shared" ref="I77:L77" si="54">SUM(I78+I83)</f>
        <v>0</v>
      </c>
      <c r="J77" s="6">
        <f t="shared" si="54"/>
        <v>0</v>
      </c>
      <c r="K77" s="6">
        <f t="shared" si="54"/>
        <v>464046</v>
      </c>
      <c r="L77" s="6">
        <f t="shared" si="54"/>
        <v>0</v>
      </c>
      <c r="M77" s="29" t="e">
        <f t="shared" ref="M77:M130" si="55">J77/I77*100</f>
        <v>#DIV/0!</v>
      </c>
    </row>
    <row r="78" spans="1:13" ht="16.5" customHeight="1" outlineLevel="3" x14ac:dyDescent="0.2">
      <c r="A78" s="9" t="s">
        <v>0</v>
      </c>
      <c r="B78" s="9" t="s">
        <v>0</v>
      </c>
      <c r="C78" s="28" t="s">
        <v>0</v>
      </c>
      <c r="D78" s="28" t="s">
        <v>0</v>
      </c>
      <c r="E78" s="28" t="s">
        <v>3</v>
      </c>
      <c r="F78" s="28" t="s">
        <v>0</v>
      </c>
      <c r="G78" s="24" t="s">
        <v>47</v>
      </c>
      <c r="H78" s="6">
        <f>H79+H80+H81+H82</f>
        <v>0</v>
      </c>
      <c r="I78" s="6">
        <f t="shared" ref="I78:J78" si="56">I79+I80+I81+I82</f>
        <v>0</v>
      </c>
      <c r="J78" s="6">
        <f t="shared" si="56"/>
        <v>0</v>
      </c>
      <c r="K78" s="29">
        <f>SUM(H78-J78)</f>
        <v>0</v>
      </c>
      <c r="L78" s="29">
        <f>SUM(I78-J78)</f>
        <v>0</v>
      </c>
      <c r="M78" s="29" t="e">
        <f t="shared" si="55"/>
        <v>#DIV/0!</v>
      </c>
    </row>
    <row r="79" spans="1:13" ht="15.75" customHeight="1" outlineLevel="4" x14ac:dyDescent="0.2">
      <c r="A79" s="9" t="s">
        <v>0</v>
      </c>
      <c r="B79" s="9" t="s">
        <v>0</v>
      </c>
      <c r="C79" s="9" t="s">
        <v>0</v>
      </c>
      <c r="D79" s="9" t="s">
        <v>0</v>
      </c>
      <c r="E79" s="9" t="s">
        <v>0</v>
      </c>
      <c r="F79" s="9" t="s">
        <v>7</v>
      </c>
      <c r="G79" s="10" t="s">
        <v>51</v>
      </c>
      <c r="H79" s="8">
        <v>0</v>
      </c>
      <c r="I79" s="7">
        <v>0</v>
      </c>
      <c r="J79" s="7">
        <v>0</v>
      </c>
      <c r="K79" s="7">
        <f t="shared" ref="K79:K82" si="57">SUM(H79-J79)</f>
        <v>0</v>
      </c>
      <c r="L79" s="7">
        <f t="shared" ref="L79:L82" si="58">SUM(I79-J79)</f>
        <v>0</v>
      </c>
      <c r="M79" s="7" t="e">
        <f t="shared" si="55"/>
        <v>#DIV/0!</v>
      </c>
    </row>
    <row r="80" spans="1:13" ht="15" customHeight="1" outlineLevel="4" x14ac:dyDescent="0.2">
      <c r="A80" s="9" t="s">
        <v>0</v>
      </c>
      <c r="B80" s="9" t="s">
        <v>0</v>
      </c>
      <c r="C80" s="9" t="s">
        <v>0</v>
      </c>
      <c r="D80" s="9" t="s">
        <v>0</v>
      </c>
      <c r="E80" s="9" t="s">
        <v>0</v>
      </c>
      <c r="F80" s="9" t="s">
        <v>11</v>
      </c>
      <c r="G80" s="10" t="s">
        <v>55</v>
      </c>
      <c r="H80" s="8">
        <v>0</v>
      </c>
      <c r="I80" s="7">
        <v>0</v>
      </c>
      <c r="J80" s="7">
        <v>0</v>
      </c>
      <c r="K80" s="7">
        <f t="shared" si="57"/>
        <v>0</v>
      </c>
      <c r="L80" s="7">
        <f t="shared" si="58"/>
        <v>0</v>
      </c>
      <c r="M80" s="7" t="e">
        <f t="shared" si="55"/>
        <v>#DIV/0!</v>
      </c>
    </row>
    <row r="81" spans="1:13" ht="14.25" customHeight="1" outlineLevel="4" x14ac:dyDescent="0.2">
      <c r="A81" s="9" t="s">
        <v>0</v>
      </c>
      <c r="B81" s="9" t="s">
        <v>0</v>
      </c>
      <c r="C81" s="9" t="s">
        <v>0</v>
      </c>
      <c r="D81" s="9" t="s">
        <v>0</v>
      </c>
      <c r="E81" s="9" t="s">
        <v>0</v>
      </c>
      <c r="F81" s="9" t="s">
        <v>12</v>
      </c>
      <c r="G81" s="12" t="s">
        <v>56</v>
      </c>
      <c r="H81" s="8">
        <v>0</v>
      </c>
      <c r="I81" s="7">
        <v>0</v>
      </c>
      <c r="J81" s="7">
        <v>0</v>
      </c>
      <c r="K81" s="7">
        <f t="shared" si="57"/>
        <v>0</v>
      </c>
      <c r="L81" s="7">
        <f t="shared" si="58"/>
        <v>0</v>
      </c>
      <c r="M81" s="7" t="e">
        <f t="shared" si="55"/>
        <v>#DIV/0!</v>
      </c>
    </row>
    <row r="82" spans="1:13" ht="14.25" customHeight="1" outlineLevel="4" x14ac:dyDescent="0.2">
      <c r="A82" s="9" t="s">
        <v>0</v>
      </c>
      <c r="B82" s="9" t="s">
        <v>0</v>
      </c>
      <c r="C82" s="9" t="s">
        <v>0</v>
      </c>
      <c r="D82" s="9" t="s">
        <v>0</v>
      </c>
      <c r="E82" s="9" t="s">
        <v>0</v>
      </c>
      <c r="F82" s="9" t="s">
        <v>14</v>
      </c>
      <c r="G82" s="10" t="s">
        <v>58</v>
      </c>
      <c r="H82" s="8">
        <v>0</v>
      </c>
      <c r="I82" s="7">
        <v>0</v>
      </c>
      <c r="J82" s="7">
        <v>0</v>
      </c>
      <c r="K82" s="7">
        <f t="shared" si="57"/>
        <v>0</v>
      </c>
      <c r="L82" s="7">
        <f t="shared" si="58"/>
        <v>0</v>
      </c>
      <c r="M82" s="7" t="e">
        <f t="shared" si="55"/>
        <v>#DIV/0!</v>
      </c>
    </row>
    <row r="83" spans="1:13" ht="13.5" customHeight="1" outlineLevel="3" x14ac:dyDescent="0.2">
      <c r="A83" s="9" t="s">
        <v>0</v>
      </c>
      <c r="B83" s="9" t="s">
        <v>0</v>
      </c>
      <c r="C83" s="9" t="s">
        <v>0</v>
      </c>
      <c r="D83" s="9" t="s">
        <v>0</v>
      </c>
      <c r="E83" s="28" t="s">
        <v>6</v>
      </c>
      <c r="F83" s="28" t="s">
        <v>0</v>
      </c>
      <c r="G83" s="5" t="s">
        <v>50</v>
      </c>
      <c r="H83" s="6">
        <f>SUM(H84:H98)</f>
        <v>464046</v>
      </c>
      <c r="I83" s="6">
        <f t="shared" ref="I83:L83" si="59">SUM(I84:I98)</f>
        <v>0</v>
      </c>
      <c r="J83" s="6">
        <f t="shared" si="59"/>
        <v>0</v>
      </c>
      <c r="K83" s="6">
        <f>SUM(K84:K98)</f>
        <v>464046</v>
      </c>
      <c r="L83" s="6">
        <f t="shared" si="59"/>
        <v>0</v>
      </c>
      <c r="M83" s="29" t="e">
        <f t="shared" si="55"/>
        <v>#DIV/0!</v>
      </c>
    </row>
    <row r="84" spans="1:13" ht="15" customHeight="1" outlineLevel="4" x14ac:dyDescent="0.2">
      <c r="A84" s="9" t="s">
        <v>0</v>
      </c>
      <c r="B84" s="9" t="s">
        <v>0</v>
      </c>
      <c r="C84" s="9" t="s">
        <v>0</v>
      </c>
      <c r="D84" s="9" t="s">
        <v>0</v>
      </c>
      <c r="E84" s="9" t="s">
        <v>0</v>
      </c>
      <c r="F84" s="9" t="s">
        <v>7</v>
      </c>
      <c r="G84" s="10" t="s">
        <v>51</v>
      </c>
      <c r="H84" s="8">
        <v>363554</v>
      </c>
      <c r="I84" s="7">
        <v>0</v>
      </c>
      <c r="J84" s="7">
        <v>0</v>
      </c>
      <c r="K84" s="7">
        <f>SUM(H84-J84)</f>
        <v>363554</v>
      </c>
      <c r="L84" s="7">
        <f>SUM(I84-J84)</f>
        <v>0</v>
      </c>
      <c r="M84" s="7" t="e">
        <f t="shared" si="55"/>
        <v>#DIV/0!</v>
      </c>
    </row>
    <row r="85" spans="1:13" ht="13.5" customHeight="1" outlineLevel="4" x14ac:dyDescent="0.2">
      <c r="A85" s="9" t="s">
        <v>0</v>
      </c>
      <c r="B85" s="9" t="s">
        <v>0</v>
      </c>
      <c r="C85" s="9" t="s">
        <v>0</v>
      </c>
      <c r="D85" s="9" t="s">
        <v>0</v>
      </c>
      <c r="E85" s="9" t="s">
        <v>0</v>
      </c>
      <c r="F85" s="9" t="s">
        <v>8</v>
      </c>
      <c r="G85" s="10" t="s">
        <v>52</v>
      </c>
      <c r="H85" s="8">
        <v>0</v>
      </c>
      <c r="I85" s="7">
        <v>0</v>
      </c>
      <c r="J85" s="7">
        <v>0</v>
      </c>
      <c r="K85" s="7">
        <f t="shared" ref="K85:K98" si="60">SUM(H85-J85)</f>
        <v>0</v>
      </c>
      <c r="L85" s="7">
        <f t="shared" ref="L85:L98" si="61">SUM(I85-J85)</f>
        <v>0</v>
      </c>
      <c r="M85" s="7" t="e">
        <f t="shared" si="55"/>
        <v>#DIV/0!</v>
      </c>
    </row>
    <row r="86" spans="1:13" ht="15.75" customHeight="1" outlineLevel="4" x14ac:dyDescent="0.2">
      <c r="A86" s="9" t="s">
        <v>0</v>
      </c>
      <c r="B86" s="9" t="s">
        <v>0</v>
      </c>
      <c r="C86" s="9" t="s">
        <v>0</v>
      </c>
      <c r="D86" s="9" t="s">
        <v>0</v>
      </c>
      <c r="E86" s="9" t="s">
        <v>0</v>
      </c>
      <c r="F86" s="9" t="s">
        <v>9</v>
      </c>
      <c r="G86" s="10" t="s">
        <v>53</v>
      </c>
      <c r="H86" s="8">
        <v>21359</v>
      </c>
      <c r="I86" s="7">
        <v>0</v>
      </c>
      <c r="J86" s="7">
        <v>0</v>
      </c>
      <c r="K86" s="7">
        <f t="shared" si="60"/>
        <v>21359</v>
      </c>
      <c r="L86" s="7">
        <f t="shared" si="61"/>
        <v>0</v>
      </c>
      <c r="M86" s="7" t="e">
        <f t="shared" si="55"/>
        <v>#DIV/0!</v>
      </c>
    </row>
    <row r="87" spans="1:13" ht="15" customHeight="1" outlineLevel="4" x14ac:dyDescent="0.2">
      <c r="A87" s="9" t="s">
        <v>0</v>
      </c>
      <c r="B87" s="9" t="s">
        <v>0</v>
      </c>
      <c r="C87" s="9" t="s">
        <v>0</v>
      </c>
      <c r="D87" s="9" t="s">
        <v>0</v>
      </c>
      <c r="E87" s="9" t="s">
        <v>0</v>
      </c>
      <c r="F87" s="9" t="s">
        <v>10</v>
      </c>
      <c r="G87" s="10" t="s">
        <v>54</v>
      </c>
      <c r="H87" s="8">
        <v>5150</v>
      </c>
      <c r="I87" s="7">
        <v>0</v>
      </c>
      <c r="J87" s="7">
        <v>0</v>
      </c>
      <c r="K87" s="7">
        <f t="shared" si="60"/>
        <v>5150</v>
      </c>
      <c r="L87" s="7">
        <f t="shared" si="61"/>
        <v>0</v>
      </c>
      <c r="M87" s="7" t="e">
        <f t="shared" si="55"/>
        <v>#DIV/0!</v>
      </c>
    </row>
    <row r="88" spans="1:13" ht="15" customHeight="1" outlineLevel="4" x14ac:dyDescent="0.2">
      <c r="A88" s="9" t="s">
        <v>0</v>
      </c>
      <c r="B88" s="9" t="s">
        <v>0</v>
      </c>
      <c r="C88" s="9" t="s">
        <v>0</v>
      </c>
      <c r="D88" s="9" t="s">
        <v>0</v>
      </c>
      <c r="E88" s="9" t="s">
        <v>0</v>
      </c>
      <c r="F88" s="9" t="s">
        <v>11</v>
      </c>
      <c r="G88" s="10" t="s">
        <v>55</v>
      </c>
      <c r="H88" s="8">
        <v>19109</v>
      </c>
      <c r="I88" s="7">
        <v>0</v>
      </c>
      <c r="J88" s="7">
        <v>0</v>
      </c>
      <c r="K88" s="7">
        <f t="shared" si="60"/>
        <v>19109</v>
      </c>
      <c r="L88" s="7">
        <f t="shared" si="61"/>
        <v>0</v>
      </c>
      <c r="M88" s="7" t="e">
        <f t="shared" si="55"/>
        <v>#DIV/0!</v>
      </c>
    </row>
    <row r="89" spans="1:13" ht="14.25" customHeight="1" outlineLevel="4" x14ac:dyDescent="0.2">
      <c r="A89" s="9" t="s">
        <v>0</v>
      </c>
      <c r="B89" s="9" t="s">
        <v>0</v>
      </c>
      <c r="C89" s="9" t="s">
        <v>0</v>
      </c>
      <c r="D89" s="9" t="s">
        <v>0</v>
      </c>
      <c r="E89" s="9" t="s">
        <v>0</v>
      </c>
      <c r="F89" s="9" t="s">
        <v>12</v>
      </c>
      <c r="G89" s="12" t="s">
        <v>56</v>
      </c>
      <c r="H89" s="8">
        <v>16146</v>
      </c>
      <c r="I89" s="7">
        <v>0</v>
      </c>
      <c r="J89" s="7">
        <v>0</v>
      </c>
      <c r="K89" s="7">
        <f t="shared" si="60"/>
        <v>16146</v>
      </c>
      <c r="L89" s="7">
        <f t="shared" si="61"/>
        <v>0</v>
      </c>
      <c r="M89" s="7" t="e">
        <f t="shared" si="55"/>
        <v>#DIV/0!</v>
      </c>
    </row>
    <row r="90" spans="1:13" ht="15" customHeight="1" outlineLevel="4" x14ac:dyDescent="0.2">
      <c r="A90" s="9" t="s">
        <v>0</v>
      </c>
      <c r="B90" s="9" t="s">
        <v>0</v>
      </c>
      <c r="C90" s="9" t="s">
        <v>0</v>
      </c>
      <c r="D90" s="9" t="s">
        <v>0</v>
      </c>
      <c r="E90" s="9" t="s">
        <v>0</v>
      </c>
      <c r="F90" s="9" t="s">
        <v>13</v>
      </c>
      <c r="G90" s="10" t="s">
        <v>57</v>
      </c>
      <c r="H90" s="8">
        <v>47</v>
      </c>
      <c r="I90" s="7">
        <v>0</v>
      </c>
      <c r="J90" s="7">
        <v>0</v>
      </c>
      <c r="K90" s="7">
        <f t="shared" si="60"/>
        <v>47</v>
      </c>
      <c r="L90" s="7">
        <f t="shared" si="61"/>
        <v>0</v>
      </c>
      <c r="M90" s="7" t="e">
        <f t="shared" si="55"/>
        <v>#DIV/0!</v>
      </c>
    </row>
    <row r="91" spans="1:13" ht="15.75" customHeight="1" outlineLevel="4" x14ac:dyDescent="0.2">
      <c r="A91" s="9" t="s">
        <v>0</v>
      </c>
      <c r="B91" s="9" t="s">
        <v>0</v>
      </c>
      <c r="C91" s="9" t="s">
        <v>0</v>
      </c>
      <c r="D91" s="9" t="s">
        <v>0</v>
      </c>
      <c r="E91" s="9" t="s">
        <v>0</v>
      </c>
      <c r="F91" s="9" t="s">
        <v>14</v>
      </c>
      <c r="G91" s="12" t="s">
        <v>58</v>
      </c>
      <c r="H91" s="8">
        <v>10764</v>
      </c>
      <c r="I91" s="7">
        <v>0</v>
      </c>
      <c r="J91" s="7">
        <v>0</v>
      </c>
      <c r="K91" s="7">
        <f t="shared" si="60"/>
        <v>10764</v>
      </c>
      <c r="L91" s="7">
        <f t="shared" si="61"/>
        <v>0</v>
      </c>
      <c r="M91" s="7" t="e">
        <f t="shared" si="55"/>
        <v>#DIV/0!</v>
      </c>
    </row>
    <row r="92" spans="1:13" ht="15" customHeight="1" outlineLevel="4" x14ac:dyDescent="0.2">
      <c r="A92" s="9" t="s">
        <v>0</v>
      </c>
      <c r="B92" s="9" t="s">
        <v>0</v>
      </c>
      <c r="C92" s="9" t="s">
        <v>0</v>
      </c>
      <c r="D92" s="9" t="s">
        <v>0</v>
      </c>
      <c r="E92" s="9" t="s">
        <v>0</v>
      </c>
      <c r="F92" s="9" t="s">
        <v>15</v>
      </c>
      <c r="G92" s="10" t="s">
        <v>59</v>
      </c>
      <c r="H92" s="38">
        <v>1210</v>
      </c>
      <c r="I92" s="39">
        <v>0</v>
      </c>
      <c r="J92" s="39">
        <v>0</v>
      </c>
      <c r="K92" s="39">
        <f t="shared" si="60"/>
        <v>1210</v>
      </c>
      <c r="L92" s="39">
        <f t="shared" si="61"/>
        <v>0</v>
      </c>
      <c r="M92" s="39" t="e">
        <f t="shared" si="55"/>
        <v>#DIV/0!</v>
      </c>
    </row>
    <row r="93" spans="1:13" ht="13.5" customHeight="1" outlineLevel="4" x14ac:dyDescent="0.2">
      <c r="A93" s="9" t="s">
        <v>0</v>
      </c>
      <c r="B93" s="9" t="s">
        <v>0</v>
      </c>
      <c r="C93" s="9" t="s">
        <v>0</v>
      </c>
      <c r="D93" s="9" t="s">
        <v>0</v>
      </c>
      <c r="E93" s="9" t="s">
        <v>0</v>
      </c>
      <c r="F93" s="9" t="s">
        <v>16</v>
      </c>
      <c r="G93" s="10" t="s">
        <v>60</v>
      </c>
      <c r="H93" s="8">
        <v>2138</v>
      </c>
      <c r="I93" s="7">
        <v>0</v>
      </c>
      <c r="J93" s="7">
        <v>0</v>
      </c>
      <c r="K93" s="7">
        <f t="shared" si="60"/>
        <v>2138</v>
      </c>
      <c r="L93" s="7">
        <f t="shared" si="61"/>
        <v>0</v>
      </c>
      <c r="M93" s="7" t="e">
        <f t="shared" si="55"/>
        <v>#DIV/0!</v>
      </c>
    </row>
    <row r="94" spans="1:13" ht="14.25" customHeight="1" outlineLevel="4" x14ac:dyDescent="0.2">
      <c r="A94" s="9" t="s">
        <v>0</v>
      </c>
      <c r="B94" s="9" t="s">
        <v>0</v>
      </c>
      <c r="C94" s="9" t="s">
        <v>0</v>
      </c>
      <c r="D94" s="9" t="s">
        <v>0</v>
      </c>
      <c r="E94" s="9" t="s">
        <v>0</v>
      </c>
      <c r="F94" s="9" t="s">
        <v>37</v>
      </c>
      <c r="G94" s="10" t="s">
        <v>82</v>
      </c>
      <c r="H94" s="38">
        <v>5400</v>
      </c>
      <c r="I94" s="39">
        <v>0</v>
      </c>
      <c r="J94" s="39">
        <v>0</v>
      </c>
      <c r="K94" s="39">
        <f t="shared" si="60"/>
        <v>5400</v>
      </c>
      <c r="L94" s="39">
        <f t="shared" si="61"/>
        <v>0</v>
      </c>
      <c r="M94" s="39" t="e">
        <f t="shared" si="55"/>
        <v>#DIV/0!</v>
      </c>
    </row>
    <row r="95" spans="1:13" ht="16.5" customHeight="1" outlineLevel="4" x14ac:dyDescent="0.2">
      <c r="A95" s="9" t="s">
        <v>0</v>
      </c>
      <c r="B95" s="9" t="s">
        <v>0</v>
      </c>
      <c r="C95" s="9" t="s">
        <v>0</v>
      </c>
      <c r="D95" s="9" t="s">
        <v>0</v>
      </c>
      <c r="E95" s="9" t="s">
        <v>0</v>
      </c>
      <c r="F95" s="9" t="s">
        <v>19</v>
      </c>
      <c r="G95" s="12" t="s">
        <v>63</v>
      </c>
      <c r="H95" s="38">
        <v>7789</v>
      </c>
      <c r="I95" s="39">
        <v>0</v>
      </c>
      <c r="J95" s="39">
        <v>0</v>
      </c>
      <c r="K95" s="39">
        <f t="shared" si="60"/>
        <v>7789</v>
      </c>
      <c r="L95" s="39">
        <f t="shared" si="61"/>
        <v>0</v>
      </c>
      <c r="M95" s="39" t="e">
        <f t="shared" si="55"/>
        <v>#DIV/0!</v>
      </c>
    </row>
    <row r="96" spans="1:13" ht="15.75" customHeight="1" outlineLevel="4" x14ac:dyDescent="0.2">
      <c r="A96" s="9" t="s">
        <v>0</v>
      </c>
      <c r="B96" s="9" t="s">
        <v>0</v>
      </c>
      <c r="C96" s="9" t="s">
        <v>0</v>
      </c>
      <c r="D96" s="9" t="s">
        <v>0</v>
      </c>
      <c r="E96" s="9" t="s">
        <v>0</v>
      </c>
      <c r="F96" s="9" t="s">
        <v>20</v>
      </c>
      <c r="G96" s="10" t="s">
        <v>64</v>
      </c>
      <c r="H96" s="8">
        <v>1655</v>
      </c>
      <c r="I96" s="7">
        <v>0</v>
      </c>
      <c r="J96" s="7">
        <v>0</v>
      </c>
      <c r="K96" s="7">
        <f t="shared" si="60"/>
        <v>1655</v>
      </c>
      <c r="L96" s="7">
        <f t="shared" si="61"/>
        <v>0</v>
      </c>
      <c r="M96" s="7" t="e">
        <f t="shared" si="55"/>
        <v>#DIV/0!</v>
      </c>
    </row>
    <row r="97" spans="1:13" ht="13.5" customHeight="1" outlineLevel="4" x14ac:dyDescent="0.2">
      <c r="A97" s="9"/>
      <c r="B97" s="9"/>
      <c r="C97" s="9"/>
      <c r="D97" s="9"/>
      <c r="E97" s="9"/>
      <c r="F97" s="9" t="s">
        <v>21</v>
      </c>
      <c r="G97" s="10" t="s">
        <v>65</v>
      </c>
      <c r="H97" s="8">
        <v>657</v>
      </c>
      <c r="I97" s="7">
        <v>0</v>
      </c>
      <c r="J97" s="7">
        <v>0</v>
      </c>
      <c r="K97" s="7">
        <f t="shared" si="60"/>
        <v>657</v>
      </c>
      <c r="L97" s="7">
        <f t="shared" si="61"/>
        <v>0</v>
      </c>
      <c r="M97" s="7" t="e">
        <f t="shared" si="55"/>
        <v>#DIV/0!</v>
      </c>
    </row>
    <row r="98" spans="1:13" ht="15" customHeight="1" outlineLevel="4" x14ac:dyDescent="0.2">
      <c r="A98" s="9" t="s">
        <v>0</v>
      </c>
      <c r="B98" s="9" t="s">
        <v>0</v>
      </c>
      <c r="C98" s="9" t="s">
        <v>0</v>
      </c>
      <c r="D98" s="9" t="s">
        <v>0</v>
      </c>
      <c r="E98" s="9" t="s">
        <v>0</v>
      </c>
      <c r="F98" s="9" t="s">
        <v>22</v>
      </c>
      <c r="G98" s="10" t="s">
        <v>66</v>
      </c>
      <c r="H98" s="8">
        <v>9068</v>
      </c>
      <c r="I98" s="7">
        <v>0</v>
      </c>
      <c r="J98" s="7">
        <v>0</v>
      </c>
      <c r="K98" s="7">
        <f t="shared" si="60"/>
        <v>9068</v>
      </c>
      <c r="L98" s="7">
        <f t="shared" si="61"/>
        <v>0</v>
      </c>
      <c r="M98" s="7" t="e">
        <f t="shared" si="55"/>
        <v>#DIV/0!</v>
      </c>
    </row>
    <row r="99" spans="1:13" ht="25.5" outlineLevel="2" x14ac:dyDescent="0.2">
      <c r="A99" s="9" t="s">
        <v>0</v>
      </c>
      <c r="B99" s="9" t="s">
        <v>0</v>
      </c>
      <c r="C99" s="9" t="s">
        <v>0</v>
      </c>
      <c r="D99" s="28" t="s">
        <v>38</v>
      </c>
      <c r="E99" s="28" t="s">
        <v>0</v>
      </c>
      <c r="F99" s="28" t="s">
        <v>0</v>
      </c>
      <c r="G99" s="5" t="s">
        <v>83</v>
      </c>
      <c r="H99" s="6">
        <f>H100</f>
        <v>0</v>
      </c>
      <c r="I99" s="6">
        <f t="shared" ref="I99:J100" si="62">I100</f>
        <v>0</v>
      </c>
      <c r="J99" s="6">
        <f>J100</f>
        <v>0</v>
      </c>
      <c r="K99" s="6">
        <f>K100</f>
        <v>0</v>
      </c>
      <c r="L99" s="29">
        <v>3.8399999998546264E-3</v>
      </c>
      <c r="M99" s="29" t="e">
        <f>J99/I99*100</f>
        <v>#DIV/0!</v>
      </c>
    </row>
    <row r="100" spans="1:13" ht="14.25" customHeight="1" outlineLevel="3" x14ac:dyDescent="0.2">
      <c r="A100" s="9" t="s">
        <v>0</v>
      </c>
      <c r="B100" s="9" t="s">
        <v>0</v>
      </c>
      <c r="C100" s="9" t="s">
        <v>0</v>
      </c>
      <c r="D100" s="9" t="s">
        <v>0</v>
      </c>
      <c r="E100" s="9" t="s">
        <v>6</v>
      </c>
      <c r="F100" s="9" t="s">
        <v>0</v>
      </c>
      <c r="G100" s="10" t="s">
        <v>50</v>
      </c>
      <c r="H100" s="8">
        <f>H101</f>
        <v>0</v>
      </c>
      <c r="I100" s="8">
        <f t="shared" si="62"/>
        <v>0</v>
      </c>
      <c r="J100" s="8">
        <f t="shared" si="62"/>
        <v>0</v>
      </c>
      <c r="K100" s="7">
        <f>SUM(H100-J100)</f>
        <v>0</v>
      </c>
      <c r="L100" s="7">
        <v>3.8399999998546264E-3</v>
      </c>
      <c r="M100" s="7" t="e">
        <f t="shared" si="55"/>
        <v>#DIV/0!</v>
      </c>
    </row>
    <row r="101" spans="1:13" ht="25.5" outlineLevel="4" x14ac:dyDescent="0.2">
      <c r="A101" s="9" t="s">
        <v>0</v>
      </c>
      <c r="B101" s="9" t="s">
        <v>0</v>
      </c>
      <c r="C101" s="9" t="s">
        <v>0</v>
      </c>
      <c r="D101" s="9" t="s">
        <v>0</v>
      </c>
      <c r="E101" s="9" t="s">
        <v>0</v>
      </c>
      <c r="F101" s="9" t="s">
        <v>30</v>
      </c>
      <c r="G101" s="10" t="s">
        <v>74</v>
      </c>
      <c r="H101" s="8">
        <v>0</v>
      </c>
      <c r="I101" s="7">
        <v>0</v>
      </c>
      <c r="J101" s="7">
        <v>0</v>
      </c>
      <c r="K101" s="7">
        <f>SUM(H101-J101)</f>
        <v>0</v>
      </c>
      <c r="L101" s="7">
        <f t="shared" ref="L101" si="63">SUM(I101-J101)</f>
        <v>0</v>
      </c>
      <c r="M101" s="7" t="e">
        <f t="shared" si="55"/>
        <v>#DIV/0!</v>
      </c>
    </row>
    <row r="102" spans="1:13" ht="45" customHeight="1" x14ac:dyDescent="0.2">
      <c r="A102" s="51" t="s">
        <v>84</v>
      </c>
      <c r="B102" s="51"/>
      <c r="C102" s="51"/>
      <c r="D102" s="51"/>
      <c r="E102" s="51"/>
      <c r="F102" s="51"/>
      <c r="G102" s="52"/>
      <c r="H102" s="31">
        <f>SUM(H103)</f>
        <v>222974</v>
      </c>
      <c r="I102" s="31">
        <f t="shared" ref="I102:L102" si="64">SUM(I103)</f>
        <v>13256</v>
      </c>
      <c r="J102" s="31">
        <f t="shared" si="64"/>
        <v>13255.6</v>
      </c>
      <c r="K102" s="31">
        <f t="shared" si="64"/>
        <v>209718.39999999999</v>
      </c>
      <c r="L102" s="31">
        <f t="shared" si="64"/>
        <v>0.40000000000000568</v>
      </c>
      <c r="M102" s="32">
        <f t="shared" si="55"/>
        <v>99.996982498491249</v>
      </c>
    </row>
    <row r="103" spans="1:13" ht="27.75" customHeight="1" outlineLevel="1" x14ac:dyDescent="0.2">
      <c r="A103" s="9" t="s">
        <v>0</v>
      </c>
      <c r="B103" s="9" t="s">
        <v>0</v>
      </c>
      <c r="C103" s="28" t="s">
        <v>1</v>
      </c>
      <c r="D103" s="28" t="s">
        <v>0</v>
      </c>
      <c r="E103" s="28" t="s">
        <v>0</v>
      </c>
      <c r="F103" s="28" t="s">
        <v>0</v>
      </c>
      <c r="G103" s="5" t="s">
        <v>45</v>
      </c>
      <c r="H103" s="6">
        <f>SUM(H104+H131)</f>
        <v>222974</v>
      </c>
      <c r="I103" s="6">
        <f t="shared" ref="I103:L103" si="65">SUM(I104+I131)</f>
        <v>13256</v>
      </c>
      <c r="J103" s="6">
        <f t="shared" si="65"/>
        <v>13255.6</v>
      </c>
      <c r="K103" s="6">
        <f t="shared" si="65"/>
        <v>209718.39999999999</v>
      </c>
      <c r="L103" s="6">
        <f t="shared" si="65"/>
        <v>0.40000000000000568</v>
      </c>
      <c r="M103" s="29">
        <f t="shared" si="55"/>
        <v>99.996982498491249</v>
      </c>
    </row>
    <row r="104" spans="1:13" ht="13.5" customHeight="1" outlineLevel="2" x14ac:dyDescent="0.2">
      <c r="A104" s="9" t="s">
        <v>0</v>
      </c>
      <c r="B104" s="9" t="s">
        <v>0</v>
      </c>
      <c r="C104" s="28" t="s">
        <v>0</v>
      </c>
      <c r="D104" s="28" t="s">
        <v>39</v>
      </c>
      <c r="E104" s="28" t="s">
        <v>0</v>
      </c>
      <c r="F104" s="28" t="s">
        <v>0</v>
      </c>
      <c r="G104" s="24" t="s">
        <v>85</v>
      </c>
      <c r="H104" s="6">
        <f>SUM(H105+H112)</f>
        <v>222974</v>
      </c>
      <c r="I104" s="6">
        <f t="shared" ref="I104:L104" si="66">SUM(I105+I112)</f>
        <v>13256</v>
      </c>
      <c r="J104" s="6">
        <f t="shared" si="66"/>
        <v>13255.6</v>
      </c>
      <c r="K104" s="6">
        <f>SUM(K105+K112)</f>
        <v>209718.39999999999</v>
      </c>
      <c r="L104" s="6">
        <f t="shared" si="66"/>
        <v>0.40000000000000568</v>
      </c>
      <c r="M104" s="29">
        <f t="shared" si="55"/>
        <v>99.996982498491249</v>
      </c>
    </row>
    <row r="105" spans="1:13" ht="15.75" customHeight="1" outlineLevel="3" x14ac:dyDescent="0.2">
      <c r="A105" s="9" t="s">
        <v>0</v>
      </c>
      <c r="B105" s="9" t="s">
        <v>0</v>
      </c>
      <c r="C105" s="28" t="s">
        <v>0</v>
      </c>
      <c r="D105" s="28" t="s">
        <v>0</v>
      </c>
      <c r="E105" s="28" t="s">
        <v>3</v>
      </c>
      <c r="F105" s="28" t="s">
        <v>0</v>
      </c>
      <c r="G105" s="5" t="s">
        <v>47</v>
      </c>
      <c r="H105" s="6">
        <f>SUM(H106:H111)</f>
        <v>0</v>
      </c>
      <c r="I105" s="6">
        <f t="shared" ref="I105:L105" si="67">SUM(I106:I111)</f>
        <v>0</v>
      </c>
      <c r="J105" s="6">
        <f t="shared" si="67"/>
        <v>0</v>
      </c>
      <c r="K105" s="6">
        <f t="shared" si="67"/>
        <v>0</v>
      </c>
      <c r="L105" s="6">
        <f t="shared" si="67"/>
        <v>0</v>
      </c>
      <c r="M105" s="29" t="e">
        <f t="shared" si="55"/>
        <v>#DIV/0!</v>
      </c>
    </row>
    <row r="106" spans="1:13" ht="13.5" customHeight="1" outlineLevel="4" x14ac:dyDescent="0.2">
      <c r="A106" s="9" t="s">
        <v>0</v>
      </c>
      <c r="B106" s="9" t="s">
        <v>0</v>
      </c>
      <c r="C106" s="9" t="s">
        <v>0</v>
      </c>
      <c r="D106" s="9" t="s">
        <v>0</v>
      </c>
      <c r="E106" s="9" t="s">
        <v>0</v>
      </c>
      <c r="F106" s="9" t="s">
        <v>7</v>
      </c>
      <c r="G106" s="10" t="s">
        <v>51</v>
      </c>
      <c r="H106" s="8">
        <v>0</v>
      </c>
      <c r="I106" s="7">
        <v>0</v>
      </c>
      <c r="J106" s="7">
        <v>0</v>
      </c>
      <c r="K106" s="7">
        <f t="shared" ref="K106:K111" si="68">SUM(H106-J106)</f>
        <v>0</v>
      </c>
      <c r="L106" s="7">
        <f t="shared" ref="L106:L111" si="69">SUM(I106-J106)</f>
        <v>0</v>
      </c>
      <c r="M106" s="7" t="e">
        <f t="shared" si="55"/>
        <v>#DIV/0!</v>
      </c>
    </row>
    <row r="107" spans="1:13" ht="15" customHeight="1" outlineLevel="4" x14ac:dyDescent="0.2">
      <c r="A107" s="9" t="s">
        <v>0</v>
      </c>
      <c r="B107" s="9" t="s">
        <v>0</v>
      </c>
      <c r="C107" s="9" t="s">
        <v>0</v>
      </c>
      <c r="D107" s="9" t="s">
        <v>0</v>
      </c>
      <c r="E107" s="9" t="s">
        <v>0</v>
      </c>
      <c r="F107" s="9" t="s">
        <v>9</v>
      </c>
      <c r="G107" s="10" t="s">
        <v>53</v>
      </c>
      <c r="H107" s="8">
        <v>0</v>
      </c>
      <c r="I107" s="7">
        <v>0</v>
      </c>
      <c r="J107" s="7">
        <v>0</v>
      </c>
      <c r="K107" s="7">
        <f t="shared" si="68"/>
        <v>0</v>
      </c>
      <c r="L107" s="7">
        <f t="shared" si="69"/>
        <v>0</v>
      </c>
      <c r="M107" s="7" t="e">
        <f t="shared" si="55"/>
        <v>#DIV/0!</v>
      </c>
    </row>
    <row r="108" spans="1:13" ht="15.75" customHeight="1" outlineLevel="4" x14ac:dyDescent="0.2">
      <c r="A108" s="9" t="s">
        <v>0</v>
      </c>
      <c r="B108" s="9" t="s">
        <v>0</v>
      </c>
      <c r="C108" s="9" t="s">
        <v>0</v>
      </c>
      <c r="D108" s="9" t="s">
        <v>0</v>
      </c>
      <c r="E108" s="9" t="s">
        <v>0</v>
      </c>
      <c r="F108" s="9" t="s">
        <v>10</v>
      </c>
      <c r="G108" s="10" t="s">
        <v>54</v>
      </c>
      <c r="H108" s="8">
        <v>0</v>
      </c>
      <c r="I108" s="7">
        <v>0</v>
      </c>
      <c r="J108" s="7">
        <v>0</v>
      </c>
      <c r="K108" s="7">
        <f t="shared" si="68"/>
        <v>0</v>
      </c>
      <c r="L108" s="7">
        <f t="shared" si="69"/>
        <v>0</v>
      </c>
      <c r="M108" s="7" t="e">
        <f t="shared" si="55"/>
        <v>#DIV/0!</v>
      </c>
    </row>
    <row r="109" spans="1:13" ht="15" customHeight="1" outlineLevel="4" x14ac:dyDescent="0.2">
      <c r="A109" s="9" t="s">
        <v>0</v>
      </c>
      <c r="B109" s="9" t="s">
        <v>0</v>
      </c>
      <c r="C109" s="9" t="s">
        <v>0</v>
      </c>
      <c r="D109" s="9" t="s">
        <v>0</v>
      </c>
      <c r="E109" s="9" t="s">
        <v>0</v>
      </c>
      <c r="F109" s="9" t="s">
        <v>11</v>
      </c>
      <c r="G109" s="10" t="s">
        <v>55</v>
      </c>
      <c r="H109" s="8">
        <v>0</v>
      </c>
      <c r="I109" s="8">
        <v>0</v>
      </c>
      <c r="J109" s="8">
        <v>0</v>
      </c>
      <c r="K109" s="7">
        <f t="shared" si="68"/>
        <v>0</v>
      </c>
      <c r="L109" s="7">
        <f t="shared" si="69"/>
        <v>0</v>
      </c>
      <c r="M109" s="7" t="e">
        <f t="shared" si="55"/>
        <v>#DIV/0!</v>
      </c>
    </row>
    <row r="110" spans="1:13" ht="16.5" customHeight="1" outlineLevel="4" x14ac:dyDescent="0.2">
      <c r="A110" s="9" t="s">
        <v>0</v>
      </c>
      <c r="B110" s="9" t="s">
        <v>0</v>
      </c>
      <c r="C110" s="9" t="s">
        <v>0</v>
      </c>
      <c r="D110" s="9" t="s">
        <v>0</v>
      </c>
      <c r="E110" s="9" t="s">
        <v>0</v>
      </c>
      <c r="F110" s="9" t="s">
        <v>12</v>
      </c>
      <c r="G110" s="12" t="s">
        <v>56</v>
      </c>
      <c r="H110" s="8">
        <v>0</v>
      </c>
      <c r="I110" s="8">
        <v>0</v>
      </c>
      <c r="J110" s="8">
        <v>0</v>
      </c>
      <c r="K110" s="7">
        <f t="shared" si="68"/>
        <v>0</v>
      </c>
      <c r="L110" s="7">
        <f t="shared" si="69"/>
        <v>0</v>
      </c>
      <c r="M110" s="7" t="e">
        <f t="shared" si="55"/>
        <v>#DIV/0!</v>
      </c>
    </row>
    <row r="111" spans="1:13" ht="15.75" customHeight="1" outlineLevel="4" x14ac:dyDescent="0.2">
      <c r="A111" s="9" t="s">
        <v>0</v>
      </c>
      <c r="B111" s="9" t="s">
        <v>0</v>
      </c>
      <c r="C111" s="9" t="s">
        <v>0</v>
      </c>
      <c r="D111" s="9" t="s">
        <v>0</v>
      </c>
      <c r="E111" s="9" t="s">
        <v>0</v>
      </c>
      <c r="F111" s="9" t="s">
        <v>14</v>
      </c>
      <c r="G111" s="10" t="s">
        <v>58</v>
      </c>
      <c r="H111" s="8">
        <v>0</v>
      </c>
      <c r="I111" s="8">
        <v>0</v>
      </c>
      <c r="J111" s="8">
        <v>0</v>
      </c>
      <c r="K111" s="7">
        <f t="shared" si="68"/>
        <v>0</v>
      </c>
      <c r="L111" s="7">
        <f t="shared" si="69"/>
        <v>0</v>
      </c>
      <c r="M111" s="7" t="e">
        <f t="shared" si="55"/>
        <v>#DIV/0!</v>
      </c>
    </row>
    <row r="112" spans="1:13" ht="14.25" customHeight="1" outlineLevel="3" x14ac:dyDescent="0.2">
      <c r="A112" s="9" t="s">
        <v>0</v>
      </c>
      <c r="B112" s="9" t="s">
        <v>0</v>
      </c>
      <c r="C112" s="9" t="s">
        <v>0</v>
      </c>
      <c r="D112" s="9" t="s">
        <v>0</v>
      </c>
      <c r="E112" s="28" t="s">
        <v>6</v>
      </c>
      <c r="F112" s="28" t="s">
        <v>0</v>
      </c>
      <c r="G112" s="5" t="s">
        <v>50</v>
      </c>
      <c r="H112" s="6">
        <f>SUM(H113:H130)</f>
        <v>222974</v>
      </c>
      <c r="I112" s="6">
        <f t="shared" ref="I112:L112" si="70">SUM(I113:I130)</f>
        <v>13256</v>
      </c>
      <c r="J112" s="6">
        <f t="shared" si="70"/>
        <v>13255.6</v>
      </c>
      <c r="K112" s="6">
        <f t="shared" si="70"/>
        <v>209718.39999999999</v>
      </c>
      <c r="L112" s="6">
        <f t="shared" si="70"/>
        <v>0.40000000000000568</v>
      </c>
      <c r="M112" s="29">
        <f t="shared" si="55"/>
        <v>99.996982498491249</v>
      </c>
    </row>
    <row r="113" spans="1:13" ht="15" customHeight="1" outlineLevel="4" x14ac:dyDescent="0.2">
      <c r="A113" s="9" t="s">
        <v>0</v>
      </c>
      <c r="B113" s="9" t="s">
        <v>0</v>
      </c>
      <c r="C113" s="9" t="s">
        <v>0</v>
      </c>
      <c r="D113" s="9" t="s">
        <v>0</v>
      </c>
      <c r="E113" s="9" t="s">
        <v>0</v>
      </c>
      <c r="F113" s="9" t="s">
        <v>7</v>
      </c>
      <c r="G113" s="10" t="s">
        <v>51</v>
      </c>
      <c r="H113" s="8">
        <v>139045</v>
      </c>
      <c r="I113" s="8">
        <v>11587</v>
      </c>
      <c r="J113" s="8">
        <v>11587</v>
      </c>
      <c r="K113" s="7">
        <f t="shared" ref="K113:K130" si="71">SUM(H113-J113)</f>
        <v>127458</v>
      </c>
      <c r="L113" s="7">
        <f t="shared" ref="L113:L130" si="72">SUM(I113-J113)</f>
        <v>0</v>
      </c>
      <c r="M113" s="7">
        <f t="shared" si="55"/>
        <v>100</v>
      </c>
    </row>
    <row r="114" spans="1:13" ht="12.75" customHeight="1" outlineLevel="4" x14ac:dyDescent="0.2">
      <c r="A114" s="9" t="s">
        <v>0</v>
      </c>
      <c r="B114" s="9" t="s">
        <v>0</v>
      </c>
      <c r="C114" s="9" t="s">
        <v>0</v>
      </c>
      <c r="D114" s="9" t="s">
        <v>0</v>
      </c>
      <c r="E114" s="9" t="s">
        <v>0</v>
      </c>
      <c r="F114" s="9" t="s">
        <v>8</v>
      </c>
      <c r="G114" s="10" t="s">
        <v>52</v>
      </c>
      <c r="H114" s="8">
        <v>0</v>
      </c>
      <c r="I114" s="8">
        <v>0</v>
      </c>
      <c r="J114" s="8">
        <v>0</v>
      </c>
      <c r="K114" s="7">
        <f t="shared" si="71"/>
        <v>0</v>
      </c>
      <c r="L114" s="7">
        <f t="shared" si="72"/>
        <v>0</v>
      </c>
      <c r="M114" s="7" t="e">
        <f t="shared" si="55"/>
        <v>#DIV/0!</v>
      </c>
    </row>
    <row r="115" spans="1:13" ht="14.25" customHeight="1" outlineLevel="4" x14ac:dyDescent="0.2">
      <c r="A115" s="9" t="s">
        <v>0</v>
      </c>
      <c r="B115" s="9" t="s">
        <v>0</v>
      </c>
      <c r="C115" s="9" t="s">
        <v>0</v>
      </c>
      <c r="D115" s="9" t="s">
        <v>0</v>
      </c>
      <c r="E115" s="9" t="s">
        <v>0</v>
      </c>
      <c r="F115" s="9" t="s">
        <v>9</v>
      </c>
      <c r="G115" s="10" t="s">
        <v>53</v>
      </c>
      <c r="H115" s="8">
        <v>5600</v>
      </c>
      <c r="I115" s="8">
        <v>156</v>
      </c>
      <c r="J115" s="7">
        <v>155.6</v>
      </c>
      <c r="K115" s="7">
        <f t="shared" si="71"/>
        <v>5444.4</v>
      </c>
      <c r="L115" s="7">
        <f t="shared" si="72"/>
        <v>0.40000000000000568</v>
      </c>
      <c r="M115" s="7">
        <f t="shared" si="55"/>
        <v>99.743589743589752</v>
      </c>
    </row>
    <row r="116" spans="1:13" ht="15.75" customHeight="1" outlineLevel="4" x14ac:dyDescent="0.2">
      <c r="A116" s="9" t="s">
        <v>0</v>
      </c>
      <c r="B116" s="9" t="s">
        <v>0</v>
      </c>
      <c r="C116" s="9" t="s">
        <v>0</v>
      </c>
      <c r="D116" s="9" t="s">
        <v>0</v>
      </c>
      <c r="E116" s="9" t="s">
        <v>0</v>
      </c>
      <c r="F116" s="9" t="s">
        <v>10</v>
      </c>
      <c r="G116" s="10" t="s">
        <v>54</v>
      </c>
      <c r="H116" s="8">
        <v>2356</v>
      </c>
      <c r="I116" s="8">
        <v>136</v>
      </c>
      <c r="J116" s="8">
        <v>136</v>
      </c>
      <c r="K116" s="7">
        <f t="shared" si="71"/>
        <v>2220</v>
      </c>
      <c r="L116" s="7">
        <f t="shared" si="72"/>
        <v>0</v>
      </c>
      <c r="M116" s="7">
        <f t="shared" si="55"/>
        <v>100</v>
      </c>
    </row>
    <row r="117" spans="1:13" ht="14.25" customHeight="1" outlineLevel="4" x14ac:dyDescent="0.2">
      <c r="A117" s="9" t="s">
        <v>0</v>
      </c>
      <c r="B117" s="9" t="s">
        <v>0</v>
      </c>
      <c r="C117" s="9" t="s">
        <v>0</v>
      </c>
      <c r="D117" s="9" t="s">
        <v>0</v>
      </c>
      <c r="E117" s="9" t="s">
        <v>0</v>
      </c>
      <c r="F117" s="9" t="s">
        <v>11</v>
      </c>
      <c r="G117" s="10" t="s">
        <v>55</v>
      </c>
      <c r="H117" s="8">
        <v>7380</v>
      </c>
      <c r="I117" s="8">
        <v>615</v>
      </c>
      <c r="J117" s="8">
        <v>615</v>
      </c>
      <c r="K117" s="7">
        <f t="shared" si="71"/>
        <v>6765</v>
      </c>
      <c r="L117" s="7">
        <f t="shared" si="72"/>
        <v>0</v>
      </c>
      <c r="M117" s="7">
        <f t="shared" si="55"/>
        <v>100</v>
      </c>
    </row>
    <row r="118" spans="1:13" ht="14.25" customHeight="1" outlineLevel="4" x14ac:dyDescent="0.2">
      <c r="A118" s="9" t="s">
        <v>0</v>
      </c>
      <c r="B118" s="9" t="s">
        <v>0</v>
      </c>
      <c r="C118" s="9" t="s">
        <v>0</v>
      </c>
      <c r="D118" s="9" t="s">
        <v>0</v>
      </c>
      <c r="E118" s="9" t="s">
        <v>0</v>
      </c>
      <c r="F118" s="9" t="s">
        <v>12</v>
      </c>
      <c r="G118" s="12" t="s">
        <v>56</v>
      </c>
      <c r="H118" s="8">
        <v>6041</v>
      </c>
      <c r="I118" s="7">
        <v>435</v>
      </c>
      <c r="J118" s="7">
        <v>435</v>
      </c>
      <c r="K118" s="7">
        <f t="shared" si="71"/>
        <v>5606</v>
      </c>
      <c r="L118" s="7">
        <f t="shared" si="72"/>
        <v>0</v>
      </c>
      <c r="M118" s="7">
        <f t="shared" si="55"/>
        <v>100</v>
      </c>
    </row>
    <row r="119" spans="1:13" ht="15" customHeight="1" outlineLevel="4" x14ac:dyDescent="0.2">
      <c r="A119" s="9" t="s">
        <v>0</v>
      </c>
      <c r="B119" s="9" t="s">
        <v>0</v>
      </c>
      <c r="C119" s="9" t="s">
        <v>0</v>
      </c>
      <c r="D119" s="9" t="s">
        <v>0</v>
      </c>
      <c r="E119" s="9" t="s">
        <v>0</v>
      </c>
      <c r="F119" s="9" t="s">
        <v>13</v>
      </c>
      <c r="G119" s="10" t="s">
        <v>57</v>
      </c>
      <c r="H119" s="8">
        <v>121</v>
      </c>
      <c r="I119" s="7">
        <v>0</v>
      </c>
      <c r="J119" s="7">
        <v>0</v>
      </c>
      <c r="K119" s="7">
        <f t="shared" si="71"/>
        <v>121</v>
      </c>
      <c r="L119" s="7">
        <f t="shared" si="72"/>
        <v>0</v>
      </c>
      <c r="M119" s="7">
        <v>0</v>
      </c>
    </row>
    <row r="120" spans="1:13" ht="13.5" customHeight="1" outlineLevel="4" x14ac:dyDescent="0.2">
      <c r="A120" s="9" t="s">
        <v>0</v>
      </c>
      <c r="B120" s="9" t="s">
        <v>0</v>
      </c>
      <c r="C120" s="9" t="s">
        <v>0</v>
      </c>
      <c r="D120" s="9" t="s">
        <v>0</v>
      </c>
      <c r="E120" s="9" t="s">
        <v>0</v>
      </c>
      <c r="F120" s="9" t="s">
        <v>14</v>
      </c>
      <c r="G120" s="12" t="s">
        <v>58</v>
      </c>
      <c r="H120" s="8">
        <v>3957</v>
      </c>
      <c r="I120" s="8">
        <v>327</v>
      </c>
      <c r="J120" s="8">
        <v>327</v>
      </c>
      <c r="K120" s="7">
        <f t="shared" si="71"/>
        <v>3630</v>
      </c>
      <c r="L120" s="7">
        <f t="shared" si="72"/>
        <v>0</v>
      </c>
      <c r="M120" s="7">
        <f t="shared" si="55"/>
        <v>100</v>
      </c>
    </row>
    <row r="121" spans="1:13" ht="13.5" customHeight="1" outlineLevel="4" x14ac:dyDescent="0.2">
      <c r="A121" s="9" t="s">
        <v>0</v>
      </c>
      <c r="B121" s="9" t="s">
        <v>0</v>
      </c>
      <c r="C121" s="9" t="s">
        <v>0</v>
      </c>
      <c r="D121" s="9" t="s">
        <v>0</v>
      </c>
      <c r="E121" s="9" t="s">
        <v>0</v>
      </c>
      <c r="F121" s="9" t="s">
        <v>40</v>
      </c>
      <c r="G121" s="10" t="s">
        <v>86</v>
      </c>
      <c r="H121" s="38">
        <v>29389</v>
      </c>
      <c r="I121" s="39">
        <v>0</v>
      </c>
      <c r="J121" s="39">
        <v>0</v>
      </c>
      <c r="K121" s="39">
        <f t="shared" si="71"/>
        <v>29389</v>
      </c>
      <c r="L121" s="39">
        <f t="shared" si="72"/>
        <v>0</v>
      </c>
      <c r="M121" s="39" t="e">
        <f t="shared" si="55"/>
        <v>#DIV/0!</v>
      </c>
    </row>
    <row r="122" spans="1:13" ht="15" customHeight="1" outlineLevel="4" x14ac:dyDescent="0.2">
      <c r="A122" s="9" t="s">
        <v>0</v>
      </c>
      <c r="B122" s="9" t="s">
        <v>0</v>
      </c>
      <c r="C122" s="9" t="s">
        <v>0</v>
      </c>
      <c r="D122" s="9" t="s">
        <v>0</v>
      </c>
      <c r="E122" s="9" t="s">
        <v>0</v>
      </c>
      <c r="F122" s="9" t="s">
        <v>41</v>
      </c>
      <c r="G122" s="10" t="s">
        <v>87</v>
      </c>
      <c r="H122" s="8">
        <v>1380</v>
      </c>
      <c r="I122" s="7">
        <v>0</v>
      </c>
      <c r="J122" s="7">
        <v>0</v>
      </c>
      <c r="K122" s="7">
        <f t="shared" si="71"/>
        <v>1380</v>
      </c>
      <c r="L122" s="7">
        <f t="shared" si="72"/>
        <v>0</v>
      </c>
      <c r="M122" s="7" t="e">
        <f t="shared" si="55"/>
        <v>#DIV/0!</v>
      </c>
    </row>
    <row r="123" spans="1:13" ht="15" customHeight="1" outlineLevel="4" x14ac:dyDescent="0.2">
      <c r="A123" s="9" t="s">
        <v>0</v>
      </c>
      <c r="B123" s="9" t="s">
        <v>0</v>
      </c>
      <c r="C123" s="9" t="s">
        <v>0</v>
      </c>
      <c r="D123" s="9" t="s">
        <v>0</v>
      </c>
      <c r="E123" s="9" t="s">
        <v>0</v>
      </c>
      <c r="F123" s="9" t="s">
        <v>15</v>
      </c>
      <c r="G123" s="10" t="s">
        <v>59</v>
      </c>
      <c r="H123" s="8">
        <v>2862</v>
      </c>
      <c r="I123" s="7">
        <v>0</v>
      </c>
      <c r="J123" s="7">
        <v>0</v>
      </c>
      <c r="K123" s="7">
        <f t="shared" si="71"/>
        <v>2862</v>
      </c>
      <c r="L123" s="7">
        <f t="shared" si="72"/>
        <v>0</v>
      </c>
      <c r="M123" s="7" t="e">
        <f t="shared" si="55"/>
        <v>#DIV/0!</v>
      </c>
    </row>
    <row r="124" spans="1:13" ht="14.25" customHeight="1" outlineLevel="4" x14ac:dyDescent="0.2">
      <c r="A124" s="9" t="s">
        <v>0</v>
      </c>
      <c r="B124" s="9" t="s">
        <v>0</v>
      </c>
      <c r="C124" s="9" t="s">
        <v>0</v>
      </c>
      <c r="D124" s="9" t="s">
        <v>0</v>
      </c>
      <c r="E124" s="9" t="s">
        <v>0</v>
      </c>
      <c r="F124" s="9" t="s">
        <v>16</v>
      </c>
      <c r="G124" s="10" t="s">
        <v>60</v>
      </c>
      <c r="H124" s="8">
        <v>8833</v>
      </c>
      <c r="I124" s="8">
        <v>0</v>
      </c>
      <c r="J124" s="8">
        <v>0</v>
      </c>
      <c r="K124" s="7">
        <f t="shared" si="71"/>
        <v>8833</v>
      </c>
      <c r="L124" s="7">
        <f t="shared" si="72"/>
        <v>0</v>
      </c>
      <c r="M124" s="7" t="e">
        <f t="shared" si="55"/>
        <v>#DIV/0!</v>
      </c>
    </row>
    <row r="125" spans="1:13" ht="13.5" customHeight="1" outlineLevel="4" x14ac:dyDescent="0.2">
      <c r="A125" s="9" t="s">
        <v>0</v>
      </c>
      <c r="B125" s="9" t="s">
        <v>0</v>
      </c>
      <c r="C125" s="9" t="s">
        <v>0</v>
      </c>
      <c r="D125" s="9" t="s">
        <v>0</v>
      </c>
      <c r="E125" s="9" t="s">
        <v>0</v>
      </c>
      <c r="F125" s="9" t="s">
        <v>17</v>
      </c>
      <c r="G125" s="10" t="s">
        <v>61</v>
      </c>
      <c r="H125" s="8">
        <v>11687</v>
      </c>
      <c r="I125" s="8">
        <v>0</v>
      </c>
      <c r="J125" s="8">
        <v>0</v>
      </c>
      <c r="K125" s="7">
        <f t="shared" si="71"/>
        <v>11687</v>
      </c>
      <c r="L125" s="7">
        <f t="shared" si="72"/>
        <v>0</v>
      </c>
      <c r="M125" s="7" t="e">
        <f t="shared" si="55"/>
        <v>#DIV/0!</v>
      </c>
    </row>
    <row r="126" spans="1:13" ht="13.5" customHeight="1" outlineLevel="4" x14ac:dyDescent="0.2">
      <c r="A126" s="9" t="s">
        <v>0</v>
      </c>
      <c r="B126" s="9" t="s">
        <v>0</v>
      </c>
      <c r="C126" s="9" t="s">
        <v>0</v>
      </c>
      <c r="D126" s="9" t="s">
        <v>0</v>
      </c>
      <c r="E126" s="9" t="s">
        <v>0</v>
      </c>
      <c r="F126" s="9" t="s">
        <v>18</v>
      </c>
      <c r="G126" s="10" t="s">
        <v>62</v>
      </c>
      <c r="H126" s="38">
        <v>65</v>
      </c>
      <c r="I126" s="38">
        <v>0</v>
      </c>
      <c r="J126" s="39">
        <v>0</v>
      </c>
      <c r="K126" s="39">
        <f t="shared" si="71"/>
        <v>65</v>
      </c>
      <c r="L126" s="39">
        <f t="shared" si="72"/>
        <v>0</v>
      </c>
      <c r="M126" s="39" t="e">
        <f t="shared" si="55"/>
        <v>#DIV/0!</v>
      </c>
    </row>
    <row r="127" spans="1:13" ht="12.75" customHeight="1" outlineLevel="4" x14ac:dyDescent="0.2">
      <c r="A127" s="9" t="s">
        <v>0</v>
      </c>
      <c r="B127" s="9" t="s">
        <v>0</v>
      </c>
      <c r="C127" s="9" t="s">
        <v>0</v>
      </c>
      <c r="D127" s="9" t="s">
        <v>0</v>
      </c>
      <c r="E127" s="9" t="s">
        <v>0</v>
      </c>
      <c r="F127" s="9" t="s">
        <v>19</v>
      </c>
      <c r="G127" s="12" t="s">
        <v>63</v>
      </c>
      <c r="H127" s="38">
        <v>2247</v>
      </c>
      <c r="I127" s="38">
        <v>0</v>
      </c>
      <c r="J127" s="39">
        <v>0</v>
      </c>
      <c r="K127" s="39">
        <f t="shared" si="71"/>
        <v>2247</v>
      </c>
      <c r="L127" s="39">
        <f t="shared" si="72"/>
        <v>0</v>
      </c>
      <c r="M127" s="39" t="e">
        <f t="shared" si="55"/>
        <v>#DIV/0!</v>
      </c>
    </row>
    <row r="128" spans="1:13" ht="14.25" customHeight="1" outlineLevel="4" x14ac:dyDescent="0.2">
      <c r="A128" s="9" t="s">
        <v>0</v>
      </c>
      <c r="B128" s="9" t="s">
        <v>0</v>
      </c>
      <c r="C128" s="9" t="s">
        <v>0</v>
      </c>
      <c r="D128" s="9" t="s">
        <v>0</v>
      </c>
      <c r="E128" s="9" t="s">
        <v>0</v>
      </c>
      <c r="F128" s="9" t="s">
        <v>20</v>
      </c>
      <c r="G128" s="10" t="s">
        <v>64</v>
      </c>
      <c r="H128" s="38">
        <v>2011</v>
      </c>
      <c r="I128" s="38">
        <v>0</v>
      </c>
      <c r="J128" s="38">
        <v>0</v>
      </c>
      <c r="K128" s="39">
        <f t="shared" si="71"/>
        <v>2011</v>
      </c>
      <c r="L128" s="39">
        <f t="shared" si="72"/>
        <v>0</v>
      </c>
      <c r="M128" s="39" t="e">
        <f t="shared" si="55"/>
        <v>#DIV/0!</v>
      </c>
    </row>
    <row r="129" spans="1:13" ht="14.25" customHeight="1" outlineLevel="4" x14ac:dyDescent="0.2">
      <c r="A129" s="9"/>
      <c r="B129" s="9"/>
      <c r="C129" s="9"/>
      <c r="D129" s="9"/>
      <c r="E129" s="9"/>
      <c r="F129" s="9" t="s">
        <v>21</v>
      </c>
      <c r="G129" s="10" t="s">
        <v>65</v>
      </c>
      <c r="H129" s="8">
        <v>0</v>
      </c>
      <c r="I129" s="8">
        <v>0</v>
      </c>
      <c r="J129" s="7">
        <v>0</v>
      </c>
      <c r="K129" s="7">
        <f t="shared" si="71"/>
        <v>0</v>
      </c>
      <c r="L129" s="7">
        <f t="shared" si="72"/>
        <v>0</v>
      </c>
      <c r="M129" s="7" t="e">
        <f t="shared" si="55"/>
        <v>#DIV/0!</v>
      </c>
    </row>
    <row r="130" spans="1:13" ht="13.5" customHeight="1" outlineLevel="4" x14ac:dyDescent="0.2">
      <c r="A130" s="9" t="s">
        <v>0</v>
      </c>
      <c r="B130" s="9" t="s">
        <v>0</v>
      </c>
      <c r="C130" s="9" t="s">
        <v>0</v>
      </c>
      <c r="D130" s="9" t="s">
        <v>0</v>
      </c>
      <c r="E130" s="9" t="s">
        <v>0</v>
      </c>
      <c r="F130" s="9" t="s">
        <v>22</v>
      </c>
      <c r="G130" s="10" t="s">
        <v>23</v>
      </c>
      <c r="H130" s="8">
        <v>0</v>
      </c>
      <c r="I130" s="8">
        <v>0</v>
      </c>
      <c r="J130" s="8">
        <v>0</v>
      </c>
      <c r="K130" s="7">
        <f t="shared" si="71"/>
        <v>0</v>
      </c>
      <c r="L130" s="7">
        <f t="shared" si="72"/>
        <v>0</v>
      </c>
      <c r="M130" s="7" t="e">
        <f t="shared" si="55"/>
        <v>#DIV/0!</v>
      </c>
    </row>
    <row r="131" spans="1:13" ht="25.5" outlineLevel="2" x14ac:dyDescent="0.2">
      <c r="A131" s="9" t="s">
        <v>0</v>
      </c>
      <c r="B131" s="9" t="s">
        <v>0</v>
      </c>
      <c r="C131" s="9" t="s">
        <v>0</v>
      </c>
      <c r="D131" s="28" t="s">
        <v>38</v>
      </c>
      <c r="E131" s="28" t="s">
        <v>0</v>
      </c>
      <c r="F131" s="28" t="s">
        <v>0</v>
      </c>
      <c r="G131" s="5" t="s">
        <v>83</v>
      </c>
      <c r="H131" s="6">
        <f>SUM(H132+H135)</f>
        <v>0</v>
      </c>
      <c r="I131" s="6">
        <f t="shared" ref="I131:M131" si="73">SUM(I132+I135)</f>
        <v>0</v>
      </c>
      <c r="J131" s="6">
        <f t="shared" si="73"/>
        <v>0</v>
      </c>
      <c r="K131" s="6">
        <f t="shared" si="73"/>
        <v>0</v>
      </c>
      <c r="L131" s="6">
        <f t="shared" si="73"/>
        <v>0</v>
      </c>
      <c r="M131" s="6">
        <f t="shared" si="73"/>
        <v>0</v>
      </c>
    </row>
    <row r="132" spans="1:13" outlineLevel="3" x14ac:dyDescent="0.2">
      <c r="A132" s="9" t="s">
        <v>0</v>
      </c>
      <c r="B132" s="9" t="s">
        <v>0</v>
      </c>
      <c r="C132" s="9" t="s">
        <v>0</v>
      </c>
      <c r="D132" s="9" t="s">
        <v>0</v>
      </c>
      <c r="E132" s="9" t="s">
        <v>6</v>
      </c>
      <c r="F132" s="9" t="s">
        <v>0</v>
      </c>
      <c r="G132" s="10" t="s">
        <v>50</v>
      </c>
      <c r="H132" s="8">
        <f>SUM(H133:H134)</f>
        <v>0</v>
      </c>
      <c r="I132" s="8">
        <f t="shared" ref="I132:L132" si="74">SUM(I133:I134)</f>
        <v>0</v>
      </c>
      <c r="J132" s="8">
        <f t="shared" si="74"/>
        <v>0</v>
      </c>
      <c r="K132" s="8">
        <f t="shared" si="74"/>
        <v>0</v>
      </c>
      <c r="L132" s="8">
        <f t="shared" si="74"/>
        <v>0</v>
      </c>
      <c r="M132" s="7">
        <v>0</v>
      </c>
    </row>
    <row r="133" spans="1:13" ht="25.5" outlineLevel="4" x14ac:dyDescent="0.2">
      <c r="A133" s="9" t="s">
        <v>0</v>
      </c>
      <c r="B133" s="9" t="s">
        <v>0</v>
      </c>
      <c r="C133" s="9" t="s">
        <v>0</v>
      </c>
      <c r="D133" s="9" t="s">
        <v>0</v>
      </c>
      <c r="E133" s="9" t="s">
        <v>0</v>
      </c>
      <c r="F133" s="9" t="s">
        <v>30</v>
      </c>
      <c r="G133" s="10" t="s">
        <v>74</v>
      </c>
      <c r="H133" s="8">
        <v>0</v>
      </c>
      <c r="I133" s="8">
        <v>0</v>
      </c>
      <c r="J133" s="7">
        <v>0</v>
      </c>
      <c r="K133" s="7">
        <f t="shared" ref="K133:K134" si="75">SUM(H133-J133)</f>
        <v>0</v>
      </c>
      <c r="L133" s="7">
        <f t="shared" ref="L133:L134" si="76">SUM(I133-J133)</f>
        <v>0</v>
      </c>
      <c r="M133" s="7">
        <v>0</v>
      </c>
    </row>
    <row r="134" spans="1:13" outlineLevel="4" x14ac:dyDescent="0.2">
      <c r="A134" s="9"/>
      <c r="B134" s="9"/>
      <c r="C134" s="9"/>
      <c r="D134" s="9"/>
      <c r="E134" s="9"/>
      <c r="F134" s="9" t="s">
        <v>108</v>
      </c>
      <c r="G134" s="10" t="s">
        <v>109</v>
      </c>
      <c r="H134" s="8">
        <v>0</v>
      </c>
      <c r="I134" s="8">
        <v>0</v>
      </c>
      <c r="J134" s="7">
        <v>0</v>
      </c>
      <c r="K134" s="7">
        <f t="shared" si="75"/>
        <v>0</v>
      </c>
      <c r="L134" s="7">
        <f t="shared" si="76"/>
        <v>0</v>
      </c>
      <c r="M134" s="7">
        <v>0</v>
      </c>
    </row>
    <row r="135" spans="1:13" outlineLevel="4" x14ac:dyDescent="0.2">
      <c r="A135" s="9"/>
      <c r="B135" s="9"/>
      <c r="C135" s="9"/>
      <c r="D135" s="9"/>
      <c r="E135" s="9" t="s">
        <v>26</v>
      </c>
      <c r="F135" s="9"/>
      <c r="G135" s="10" t="s">
        <v>69</v>
      </c>
      <c r="H135" s="8">
        <f>SUM(H136)</f>
        <v>0</v>
      </c>
      <c r="I135" s="8">
        <f t="shared" ref="I135:M135" si="77">SUM(I136)</f>
        <v>0</v>
      </c>
      <c r="J135" s="8">
        <f t="shared" si="77"/>
        <v>0</v>
      </c>
      <c r="K135" s="8">
        <f t="shared" si="77"/>
        <v>0</v>
      </c>
      <c r="L135" s="8">
        <f t="shared" si="77"/>
        <v>0</v>
      </c>
      <c r="M135" s="8">
        <f t="shared" si="77"/>
        <v>0</v>
      </c>
    </row>
    <row r="136" spans="1:13" ht="25.5" outlineLevel="4" x14ac:dyDescent="0.2">
      <c r="A136" s="9"/>
      <c r="B136" s="9"/>
      <c r="C136" s="9"/>
      <c r="D136" s="9"/>
      <c r="E136" s="9"/>
      <c r="F136" s="9" t="s">
        <v>30</v>
      </c>
      <c r="G136" s="10" t="s">
        <v>74</v>
      </c>
      <c r="H136" s="8">
        <v>0</v>
      </c>
      <c r="I136" s="8">
        <v>0</v>
      </c>
      <c r="J136" s="8">
        <v>0</v>
      </c>
      <c r="K136" s="7">
        <f t="shared" ref="K136" si="78">SUM(H136-J136)</f>
        <v>0</v>
      </c>
      <c r="L136" s="7">
        <f t="shared" ref="L136" si="79">SUM(I136-J136)</f>
        <v>0</v>
      </c>
      <c r="M136" s="7"/>
    </row>
    <row r="137" spans="1:13" ht="28.5" customHeight="1" x14ac:dyDescent="0.2">
      <c r="A137" s="51" t="s">
        <v>88</v>
      </c>
      <c r="B137" s="51"/>
      <c r="C137" s="51"/>
      <c r="D137" s="51"/>
      <c r="E137" s="51"/>
      <c r="F137" s="51"/>
      <c r="G137" s="52"/>
      <c r="H137" s="31">
        <f>SUM(H138)</f>
        <v>174621</v>
      </c>
      <c r="I137" s="31">
        <f t="shared" ref="I137:L138" si="80">SUM(I138)</f>
        <v>7380</v>
      </c>
      <c r="J137" s="31">
        <f t="shared" si="80"/>
        <v>7380</v>
      </c>
      <c r="K137" s="31">
        <f t="shared" si="80"/>
        <v>167241</v>
      </c>
      <c r="L137" s="31">
        <f t="shared" si="80"/>
        <v>0</v>
      </c>
      <c r="M137" s="32">
        <f t="shared" ref="M137:M139" si="81">J137/I137*100</f>
        <v>100</v>
      </c>
    </row>
    <row r="138" spans="1:13" ht="25.5" outlineLevel="1" x14ac:dyDescent="0.2">
      <c r="A138" s="9" t="s">
        <v>0</v>
      </c>
      <c r="B138" s="9" t="s">
        <v>0</v>
      </c>
      <c r="C138" s="28" t="s">
        <v>1</v>
      </c>
      <c r="D138" s="28" t="s">
        <v>0</v>
      </c>
      <c r="E138" s="28" t="s">
        <v>0</v>
      </c>
      <c r="F138" s="28" t="s">
        <v>0</v>
      </c>
      <c r="G138" s="5" t="s">
        <v>45</v>
      </c>
      <c r="H138" s="6">
        <f>SUM(H139)</f>
        <v>174621</v>
      </c>
      <c r="I138" s="6">
        <f t="shared" si="80"/>
        <v>7380</v>
      </c>
      <c r="J138" s="6">
        <f t="shared" si="80"/>
        <v>7380</v>
      </c>
      <c r="K138" s="6">
        <f t="shared" si="80"/>
        <v>167241</v>
      </c>
      <c r="L138" s="6">
        <f t="shared" si="80"/>
        <v>0</v>
      </c>
      <c r="M138" s="29">
        <f t="shared" si="81"/>
        <v>100</v>
      </c>
    </row>
    <row r="139" spans="1:13" ht="25.5" outlineLevel="2" x14ac:dyDescent="0.2">
      <c r="A139" s="9" t="s">
        <v>0</v>
      </c>
      <c r="B139" s="9" t="s">
        <v>0</v>
      </c>
      <c r="C139" s="28" t="s">
        <v>0</v>
      </c>
      <c r="D139" s="28" t="s">
        <v>26</v>
      </c>
      <c r="E139" s="28" t="s">
        <v>0</v>
      </c>
      <c r="F139" s="28" t="s">
        <v>0</v>
      </c>
      <c r="G139" s="24" t="s">
        <v>89</v>
      </c>
      <c r="H139" s="6">
        <f>SUM(H140+H145+H165)</f>
        <v>174621</v>
      </c>
      <c r="I139" s="6">
        <f t="shared" ref="I139:L139" si="82">SUM(I140+I145+I165)</f>
        <v>7380</v>
      </c>
      <c r="J139" s="6">
        <f t="shared" si="82"/>
        <v>7380</v>
      </c>
      <c r="K139" s="6">
        <f t="shared" si="82"/>
        <v>167241</v>
      </c>
      <c r="L139" s="6">
        <f t="shared" si="82"/>
        <v>0</v>
      </c>
      <c r="M139" s="29">
        <f t="shared" si="81"/>
        <v>100</v>
      </c>
    </row>
    <row r="140" spans="1:13" ht="15" customHeight="1" outlineLevel="3" x14ac:dyDescent="0.2">
      <c r="A140" s="9" t="s">
        <v>0</v>
      </c>
      <c r="B140" s="9" t="s">
        <v>0</v>
      </c>
      <c r="C140" s="28" t="s">
        <v>0</v>
      </c>
      <c r="D140" s="28" t="s">
        <v>0</v>
      </c>
      <c r="E140" s="28" t="s">
        <v>3</v>
      </c>
      <c r="F140" s="28" t="s">
        <v>0</v>
      </c>
      <c r="G140" s="5" t="s">
        <v>47</v>
      </c>
      <c r="H140" s="6">
        <f>SUM(H141:H144)</f>
        <v>0</v>
      </c>
      <c r="I140" s="6">
        <f t="shared" ref="I140:L140" si="83">SUM(I141:I144)</f>
        <v>0</v>
      </c>
      <c r="J140" s="6">
        <f t="shared" si="83"/>
        <v>0</v>
      </c>
      <c r="K140" s="6">
        <f t="shared" si="83"/>
        <v>0</v>
      </c>
      <c r="L140" s="6">
        <f t="shared" si="83"/>
        <v>0</v>
      </c>
      <c r="M140" s="29" t="e">
        <f>J140/I140*100</f>
        <v>#DIV/0!</v>
      </c>
    </row>
    <row r="141" spans="1:13" ht="15.75" customHeight="1" outlineLevel="4" x14ac:dyDescent="0.2">
      <c r="A141" s="9" t="s">
        <v>0</v>
      </c>
      <c r="B141" s="9" t="s">
        <v>0</v>
      </c>
      <c r="C141" s="9" t="s">
        <v>0</v>
      </c>
      <c r="D141" s="9" t="s">
        <v>0</v>
      </c>
      <c r="E141" s="9" t="s">
        <v>0</v>
      </c>
      <c r="F141" s="9" t="s">
        <v>7</v>
      </c>
      <c r="G141" s="10" t="s">
        <v>51</v>
      </c>
      <c r="H141" s="8">
        <v>0</v>
      </c>
      <c r="I141" s="7">
        <v>0</v>
      </c>
      <c r="J141" s="7">
        <v>0</v>
      </c>
      <c r="K141" s="7">
        <f t="shared" ref="K141:K144" si="84">SUM(H141-J141)</f>
        <v>0</v>
      </c>
      <c r="L141" s="7">
        <f t="shared" ref="L141:L144" si="85">SUM(I141-J141)</f>
        <v>0</v>
      </c>
      <c r="M141" s="7" t="e">
        <f t="shared" ref="M141:M161" si="86">J141/I141*100</f>
        <v>#DIV/0!</v>
      </c>
    </row>
    <row r="142" spans="1:13" ht="15" customHeight="1" outlineLevel="4" x14ac:dyDescent="0.2">
      <c r="A142" s="9" t="s">
        <v>0</v>
      </c>
      <c r="B142" s="9" t="s">
        <v>0</v>
      </c>
      <c r="C142" s="9" t="s">
        <v>0</v>
      </c>
      <c r="D142" s="9" t="s">
        <v>0</v>
      </c>
      <c r="E142" s="9" t="s">
        <v>0</v>
      </c>
      <c r="F142" s="9" t="s">
        <v>11</v>
      </c>
      <c r="G142" s="10" t="s">
        <v>55</v>
      </c>
      <c r="H142" s="8">
        <v>0</v>
      </c>
      <c r="I142" s="7">
        <v>0</v>
      </c>
      <c r="J142" s="7">
        <v>0</v>
      </c>
      <c r="K142" s="7">
        <f t="shared" si="84"/>
        <v>0</v>
      </c>
      <c r="L142" s="7">
        <f t="shared" si="85"/>
        <v>0</v>
      </c>
      <c r="M142" s="7" t="e">
        <f t="shared" si="86"/>
        <v>#DIV/0!</v>
      </c>
    </row>
    <row r="143" spans="1:13" ht="14.25" customHeight="1" outlineLevel="4" x14ac:dyDescent="0.2">
      <c r="A143" s="9" t="s">
        <v>0</v>
      </c>
      <c r="B143" s="9" t="s">
        <v>0</v>
      </c>
      <c r="C143" s="9" t="s">
        <v>0</v>
      </c>
      <c r="D143" s="9" t="s">
        <v>0</v>
      </c>
      <c r="E143" s="9" t="s">
        <v>0</v>
      </c>
      <c r="F143" s="9" t="s">
        <v>12</v>
      </c>
      <c r="G143" s="12" t="s">
        <v>56</v>
      </c>
      <c r="H143" s="8">
        <v>0</v>
      </c>
      <c r="I143" s="7">
        <v>0</v>
      </c>
      <c r="J143" s="7">
        <v>0</v>
      </c>
      <c r="K143" s="7">
        <f t="shared" si="84"/>
        <v>0</v>
      </c>
      <c r="L143" s="7">
        <f t="shared" si="85"/>
        <v>0</v>
      </c>
      <c r="M143" s="7" t="e">
        <f t="shared" si="86"/>
        <v>#DIV/0!</v>
      </c>
    </row>
    <row r="144" spans="1:13" ht="12.75" customHeight="1" outlineLevel="4" x14ac:dyDescent="0.2">
      <c r="A144" s="9" t="s">
        <v>0</v>
      </c>
      <c r="B144" s="9" t="s">
        <v>0</v>
      </c>
      <c r="C144" s="9" t="s">
        <v>0</v>
      </c>
      <c r="D144" s="9" t="s">
        <v>0</v>
      </c>
      <c r="E144" s="9" t="s">
        <v>0</v>
      </c>
      <c r="F144" s="9" t="s">
        <v>14</v>
      </c>
      <c r="G144" s="10" t="s">
        <v>58</v>
      </c>
      <c r="H144" s="8">
        <v>0</v>
      </c>
      <c r="I144" s="7">
        <v>0</v>
      </c>
      <c r="J144" s="7">
        <v>0</v>
      </c>
      <c r="K144" s="7">
        <f t="shared" si="84"/>
        <v>0</v>
      </c>
      <c r="L144" s="7">
        <f t="shared" si="85"/>
        <v>0</v>
      </c>
      <c r="M144" s="7" t="e">
        <f t="shared" si="86"/>
        <v>#DIV/0!</v>
      </c>
    </row>
    <row r="145" spans="1:13" ht="15" customHeight="1" outlineLevel="3" x14ac:dyDescent="0.2">
      <c r="A145" s="9" t="s">
        <v>0</v>
      </c>
      <c r="B145" s="9" t="s">
        <v>0</v>
      </c>
      <c r="C145" s="9" t="s">
        <v>0</v>
      </c>
      <c r="D145" s="9" t="s">
        <v>0</v>
      </c>
      <c r="E145" s="28" t="s">
        <v>6</v>
      </c>
      <c r="F145" s="28" t="s">
        <v>0</v>
      </c>
      <c r="G145" s="5" t="s">
        <v>50</v>
      </c>
      <c r="H145" s="6">
        <f>SUM(H146:H164)</f>
        <v>174621</v>
      </c>
      <c r="I145" s="6">
        <f t="shared" ref="I145:L145" si="87">SUM(I146:I164)</f>
        <v>7380</v>
      </c>
      <c r="J145" s="6">
        <f t="shared" si="87"/>
        <v>7380</v>
      </c>
      <c r="K145" s="6">
        <f t="shared" si="87"/>
        <v>167241</v>
      </c>
      <c r="L145" s="6">
        <f t="shared" si="87"/>
        <v>0</v>
      </c>
      <c r="M145" s="29">
        <f t="shared" si="86"/>
        <v>100</v>
      </c>
    </row>
    <row r="146" spans="1:13" ht="14.25" customHeight="1" outlineLevel="4" x14ac:dyDescent="0.2">
      <c r="A146" s="9" t="s">
        <v>0</v>
      </c>
      <c r="B146" s="9" t="s">
        <v>0</v>
      </c>
      <c r="C146" s="9" t="s">
        <v>0</v>
      </c>
      <c r="D146" s="9" t="s">
        <v>0</v>
      </c>
      <c r="E146" s="9" t="s">
        <v>0</v>
      </c>
      <c r="F146" s="9" t="s">
        <v>7</v>
      </c>
      <c r="G146" s="10" t="s">
        <v>51</v>
      </c>
      <c r="H146" s="8">
        <v>105848</v>
      </c>
      <c r="I146" s="7">
        <v>6500</v>
      </c>
      <c r="J146" s="7">
        <v>6500</v>
      </c>
      <c r="K146" s="7">
        <f t="shared" ref="K146:K164" si="88">SUM(H146-J146)</f>
        <v>99348</v>
      </c>
      <c r="L146" s="7">
        <f t="shared" ref="L146:L164" si="89">SUM(I146-J146)</f>
        <v>0</v>
      </c>
      <c r="M146" s="7">
        <f t="shared" si="86"/>
        <v>100</v>
      </c>
    </row>
    <row r="147" spans="1:13" ht="13.5" customHeight="1" outlineLevel="4" x14ac:dyDescent="0.2">
      <c r="A147" s="9" t="s">
        <v>0</v>
      </c>
      <c r="B147" s="9" t="s">
        <v>0</v>
      </c>
      <c r="C147" s="9" t="s">
        <v>0</v>
      </c>
      <c r="D147" s="9" t="s">
        <v>0</v>
      </c>
      <c r="E147" s="9" t="s">
        <v>0</v>
      </c>
      <c r="F147" s="9" t="s">
        <v>8</v>
      </c>
      <c r="G147" s="10" t="s">
        <v>52</v>
      </c>
      <c r="H147" s="8">
        <v>0</v>
      </c>
      <c r="I147" s="8">
        <v>0</v>
      </c>
      <c r="J147" s="8">
        <v>0</v>
      </c>
      <c r="K147" s="7">
        <f t="shared" si="88"/>
        <v>0</v>
      </c>
      <c r="L147" s="7">
        <f t="shared" si="89"/>
        <v>0</v>
      </c>
      <c r="M147" s="7" t="e">
        <f t="shared" si="86"/>
        <v>#DIV/0!</v>
      </c>
    </row>
    <row r="148" spans="1:13" ht="13.5" customHeight="1" outlineLevel="4" x14ac:dyDescent="0.2">
      <c r="A148" s="9" t="s">
        <v>0</v>
      </c>
      <c r="B148" s="9" t="s">
        <v>0</v>
      </c>
      <c r="C148" s="9" t="s">
        <v>0</v>
      </c>
      <c r="D148" s="9" t="s">
        <v>0</v>
      </c>
      <c r="E148" s="9" t="s">
        <v>0</v>
      </c>
      <c r="F148" s="9" t="s">
        <v>9</v>
      </c>
      <c r="G148" s="10" t="s">
        <v>53</v>
      </c>
      <c r="H148" s="8">
        <v>4398</v>
      </c>
      <c r="I148" s="8">
        <v>0</v>
      </c>
      <c r="J148" s="8">
        <v>0</v>
      </c>
      <c r="K148" s="7">
        <f t="shared" si="88"/>
        <v>4398</v>
      </c>
      <c r="L148" s="7">
        <f t="shared" si="89"/>
        <v>0</v>
      </c>
      <c r="M148" s="7" t="e">
        <f t="shared" si="86"/>
        <v>#DIV/0!</v>
      </c>
    </row>
    <row r="149" spans="1:13" ht="12.75" customHeight="1" outlineLevel="4" x14ac:dyDescent="0.2">
      <c r="A149" s="9" t="s">
        <v>0</v>
      </c>
      <c r="B149" s="9" t="s">
        <v>0</v>
      </c>
      <c r="C149" s="9" t="s">
        <v>0</v>
      </c>
      <c r="D149" s="9" t="s">
        <v>0</v>
      </c>
      <c r="E149" s="9" t="s">
        <v>0</v>
      </c>
      <c r="F149" s="9" t="s">
        <v>10</v>
      </c>
      <c r="G149" s="10" t="s">
        <v>54</v>
      </c>
      <c r="H149" s="8">
        <v>1558</v>
      </c>
      <c r="I149" s="8">
        <v>0</v>
      </c>
      <c r="J149" s="8">
        <v>0</v>
      </c>
      <c r="K149" s="7">
        <f t="shared" si="88"/>
        <v>1558</v>
      </c>
      <c r="L149" s="7">
        <f t="shared" si="89"/>
        <v>0</v>
      </c>
      <c r="M149" s="7" t="e">
        <f t="shared" si="86"/>
        <v>#DIV/0!</v>
      </c>
    </row>
    <row r="150" spans="1:13" ht="14.25" customHeight="1" outlineLevel="4" x14ac:dyDescent="0.2">
      <c r="A150" s="9" t="s">
        <v>0</v>
      </c>
      <c r="B150" s="9" t="s">
        <v>0</v>
      </c>
      <c r="C150" s="9" t="s">
        <v>0</v>
      </c>
      <c r="D150" s="9" t="s">
        <v>0</v>
      </c>
      <c r="E150" s="9" t="s">
        <v>0</v>
      </c>
      <c r="F150" s="9" t="s">
        <v>11</v>
      </c>
      <c r="G150" s="10" t="s">
        <v>55</v>
      </c>
      <c r="H150" s="8">
        <v>5788</v>
      </c>
      <c r="I150" s="8">
        <v>430</v>
      </c>
      <c r="J150" s="8">
        <v>430</v>
      </c>
      <c r="K150" s="7">
        <f t="shared" si="88"/>
        <v>5358</v>
      </c>
      <c r="L150" s="7">
        <f t="shared" si="89"/>
        <v>0</v>
      </c>
      <c r="M150" s="7">
        <f t="shared" si="86"/>
        <v>100</v>
      </c>
    </row>
    <row r="151" spans="1:13" ht="13.5" customHeight="1" outlineLevel="4" x14ac:dyDescent="0.2">
      <c r="A151" s="9" t="s">
        <v>0</v>
      </c>
      <c r="B151" s="9" t="s">
        <v>0</v>
      </c>
      <c r="C151" s="9" t="s">
        <v>0</v>
      </c>
      <c r="D151" s="9" t="s">
        <v>0</v>
      </c>
      <c r="E151" s="9" t="s">
        <v>0</v>
      </c>
      <c r="F151" s="9" t="s">
        <v>12</v>
      </c>
      <c r="G151" s="12" t="s">
        <v>56</v>
      </c>
      <c r="H151" s="8">
        <v>3685</v>
      </c>
      <c r="I151" s="8">
        <v>280</v>
      </c>
      <c r="J151" s="8">
        <v>280</v>
      </c>
      <c r="K151" s="7">
        <f t="shared" si="88"/>
        <v>3405</v>
      </c>
      <c r="L151" s="7">
        <f t="shared" si="89"/>
        <v>0</v>
      </c>
      <c r="M151" s="7">
        <f t="shared" si="86"/>
        <v>100</v>
      </c>
    </row>
    <row r="152" spans="1:13" ht="14.25" customHeight="1" outlineLevel="4" x14ac:dyDescent="0.2">
      <c r="A152" s="9" t="s">
        <v>0</v>
      </c>
      <c r="B152" s="9" t="s">
        <v>0</v>
      </c>
      <c r="C152" s="9" t="s">
        <v>0</v>
      </c>
      <c r="D152" s="9" t="s">
        <v>0</v>
      </c>
      <c r="E152" s="9" t="s">
        <v>0</v>
      </c>
      <c r="F152" s="9" t="s">
        <v>13</v>
      </c>
      <c r="G152" s="10" t="s">
        <v>57</v>
      </c>
      <c r="H152" s="8">
        <v>63</v>
      </c>
      <c r="I152" s="7">
        <v>0</v>
      </c>
      <c r="J152" s="7">
        <v>0</v>
      </c>
      <c r="K152" s="7">
        <f t="shared" si="88"/>
        <v>63</v>
      </c>
      <c r="L152" s="7">
        <f t="shared" si="89"/>
        <v>0</v>
      </c>
      <c r="M152" s="7">
        <v>0</v>
      </c>
    </row>
    <row r="153" spans="1:13" ht="15" customHeight="1" outlineLevel="4" x14ac:dyDescent="0.2">
      <c r="A153" s="9" t="s">
        <v>0</v>
      </c>
      <c r="B153" s="9" t="s">
        <v>0</v>
      </c>
      <c r="C153" s="9" t="s">
        <v>0</v>
      </c>
      <c r="D153" s="9" t="s">
        <v>0</v>
      </c>
      <c r="E153" s="9" t="s">
        <v>0</v>
      </c>
      <c r="F153" s="9" t="s">
        <v>14</v>
      </c>
      <c r="G153" s="12" t="s">
        <v>58</v>
      </c>
      <c r="H153" s="8">
        <v>2347</v>
      </c>
      <c r="I153" s="8">
        <v>170</v>
      </c>
      <c r="J153" s="8">
        <v>170</v>
      </c>
      <c r="K153" s="7">
        <f t="shared" si="88"/>
        <v>2177</v>
      </c>
      <c r="L153" s="7">
        <f t="shared" si="89"/>
        <v>0</v>
      </c>
      <c r="M153" s="7">
        <f t="shared" si="86"/>
        <v>100</v>
      </c>
    </row>
    <row r="154" spans="1:13" ht="13.5" customHeight="1" outlineLevel="4" x14ac:dyDescent="0.2">
      <c r="A154" s="9" t="s">
        <v>0</v>
      </c>
      <c r="B154" s="9" t="s">
        <v>0</v>
      </c>
      <c r="C154" s="9" t="s">
        <v>0</v>
      </c>
      <c r="D154" s="9" t="s">
        <v>0</v>
      </c>
      <c r="E154" s="9" t="s">
        <v>0</v>
      </c>
      <c r="F154" s="9" t="s">
        <v>40</v>
      </c>
      <c r="G154" s="10" t="s">
        <v>86</v>
      </c>
      <c r="H154" s="38">
        <v>25870</v>
      </c>
      <c r="I154" s="38">
        <v>0</v>
      </c>
      <c r="J154" s="38">
        <v>0</v>
      </c>
      <c r="K154" s="39">
        <f t="shared" si="88"/>
        <v>25870</v>
      </c>
      <c r="L154" s="39">
        <f t="shared" si="89"/>
        <v>0</v>
      </c>
      <c r="M154" s="39" t="e">
        <f>J154/I154*100</f>
        <v>#DIV/0!</v>
      </c>
    </row>
    <row r="155" spans="1:13" ht="13.5" customHeight="1" outlineLevel="4" x14ac:dyDescent="0.2">
      <c r="A155" s="9"/>
      <c r="B155" s="9"/>
      <c r="C155" s="9"/>
      <c r="D155" s="9"/>
      <c r="E155" s="9"/>
      <c r="F155" s="9" t="s">
        <v>41</v>
      </c>
      <c r="G155" s="12" t="s">
        <v>87</v>
      </c>
      <c r="H155" s="8">
        <v>819</v>
      </c>
      <c r="I155" s="8">
        <v>0</v>
      </c>
      <c r="J155" s="8">
        <v>0</v>
      </c>
      <c r="K155" s="7">
        <f t="shared" si="88"/>
        <v>819</v>
      </c>
      <c r="L155" s="7">
        <f t="shared" si="89"/>
        <v>0</v>
      </c>
      <c r="M155" s="7" t="e">
        <f t="shared" si="86"/>
        <v>#DIV/0!</v>
      </c>
    </row>
    <row r="156" spans="1:13" ht="14.25" customHeight="1" outlineLevel="4" x14ac:dyDescent="0.2">
      <c r="A156" s="9"/>
      <c r="B156" s="9"/>
      <c r="C156" s="9"/>
      <c r="D156" s="9"/>
      <c r="E156" s="9"/>
      <c r="F156" s="9" t="s">
        <v>15</v>
      </c>
      <c r="G156" s="10" t="s">
        <v>59</v>
      </c>
      <c r="H156" s="38">
        <v>1854</v>
      </c>
      <c r="I156" s="38">
        <v>0</v>
      </c>
      <c r="J156" s="38">
        <v>0</v>
      </c>
      <c r="K156" s="39">
        <f t="shared" si="88"/>
        <v>1854</v>
      </c>
      <c r="L156" s="39">
        <f t="shared" si="89"/>
        <v>0</v>
      </c>
      <c r="M156" s="39" t="e">
        <f t="shared" si="86"/>
        <v>#DIV/0!</v>
      </c>
    </row>
    <row r="157" spans="1:13" ht="15" customHeight="1" outlineLevel="4" x14ac:dyDescent="0.2">
      <c r="A157" s="9" t="s">
        <v>0</v>
      </c>
      <c r="B157" s="9" t="s">
        <v>0</v>
      </c>
      <c r="C157" s="9" t="s">
        <v>0</v>
      </c>
      <c r="D157" s="9" t="s">
        <v>0</v>
      </c>
      <c r="E157" s="9" t="s">
        <v>0</v>
      </c>
      <c r="F157" s="9" t="s">
        <v>16</v>
      </c>
      <c r="G157" s="10" t="s">
        <v>60</v>
      </c>
      <c r="H157" s="8">
        <v>3287</v>
      </c>
      <c r="I157" s="8">
        <v>0</v>
      </c>
      <c r="J157" s="8">
        <v>0</v>
      </c>
      <c r="K157" s="7">
        <f t="shared" si="88"/>
        <v>3287</v>
      </c>
      <c r="L157" s="7">
        <f t="shared" si="89"/>
        <v>0</v>
      </c>
      <c r="M157" s="7" t="e">
        <f t="shared" si="86"/>
        <v>#DIV/0!</v>
      </c>
    </row>
    <row r="158" spans="1:13" ht="14.25" customHeight="1" outlineLevel="4" x14ac:dyDescent="0.2">
      <c r="A158" s="9" t="s">
        <v>0</v>
      </c>
      <c r="B158" s="9" t="s">
        <v>0</v>
      </c>
      <c r="C158" s="9" t="s">
        <v>0</v>
      </c>
      <c r="D158" s="9" t="s">
        <v>0</v>
      </c>
      <c r="E158" s="9" t="s">
        <v>0</v>
      </c>
      <c r="F158" s="9" t="s">
        <v>17</v>
      </c>
      <c r="G158" s="10" t="s">
        <v>61</v>
      </c>
      <c r="H158" s="8">
        <v>10584</v>
      </c>
      <c r="I158" s="8">
        <v>0</v>
      </c>
      <c r="J158" s="8">
        <v>0</v>
      </c>
      <c r="K158" s="7">
        <f t="shared" si="88"/>
        <v>10584</v>
      </c>
      <c r="L158" s="7">
        <f t="shared" si="89"/>
        <v>0</v>
      </c>
      <c r="M158" s="7" t="e">
        <f t="shared" si="86"/>
        <v>#DIV/0!</v>
      </c>
    </row>
    <row r="159" spans="1:13" ht="13.5" customHeight="1" outlineLevel="4" x14ac:dyDescent="0.2">
      <c r="A159" s="9" t="s">
        <v>0</v>
      </c>
      <c r="B159" s="9" t="s">
        <v>0</v>
      </c>
      <c r="C159" s="9" t="s">
        <v>0</v>
      </c>
      <c r="D159" s="9" t="s">
        <v>0</v>
      </c>
      <c r="E159" s="9" t="s">
        <v>0</v>
      </c>
      <c r="F159" s="9" t="s">
        <v>18</v>
      </c>
      <c r="G159" s="10" t="s">
        <v>62</v>
      </c>
      <c r="H159" s="38">
        <v>867</v>
      </c>
      <c r="I159" s="38">
        <v>0</v>
      </c>
      <c r="J159" s="39">
        <v>0</v>
      </c>
      <c r="K159" s="39">
        <f t="shared" si="88"/>
        <v>867</v>
      </c>
      <c r="L159" s="39">
        <f t="shared" si="89"/>
        <v>0</v>
      </c>
      <c r="M159" s="39" t="e">
        <f t="shared" si="86"/>
        <v>#DIV/0!</v>
      </c>
    </row>
    <row r="160" spans="1:13" ht="13.5" customHeight="1" outlineLevel="4" x14ac:dyDescent="0.2">
      <c r="A160" s="9" t="s">
        <v>0</v>
      </c>
      <c r="B160" s="9" t="s">
        <v>0</v>
      </c>
      <c r="C160" s="9" t="s">
        <v>0</v>
      </c>
      <c r="D160" s="9" t="s">
        <v>0</v>
      </c>
      <c r="E160" s="9" t="s">
        <v>0</v>
      </c>
      <c r="F160" s="9" t="s">
        <v>19</v>
      </c>
      <c r="G160" s="12" t="s">
        <v>63</v>
      </c>
      <c r="H160" s="8">
        <v>544</v>
      </c>
      <c r="I160" s="7">
        <v>0</v>
      </c>
      <c r="J160" s="7">
        <v>0</v>
      </c>
      <c r="K160" s="7">
        <f t="shared" si="88"/>
        <v>544</v>
      </c>
      <c r="L160" s="7">
        <f t="shared" si="89"/>
        <v>0</v>
      </c>
      <c r="M160" s="7" t="e">
        <f t="shared" si="86"/>
        <v>#DIV/0!</v>
      </c>
    </row>
    <row r="161" spans="1:13" ht="14.25" customHeight="1" outlineLevel="4" x14ac:dyDescent="0.2">
      <c r="A161" s="9" t="s">
        <v>0</v>
      </c>
      <c r="B161" s="9" t="s">
        <v>0</v>
      </c>
      <c r="C161" s="9" t="s">
        <v>0</v>
      </c>
      <c r="D161" s="9" t="s">
        <v>0</v>
      </c>
      <c r="E161" s="9" t="s">
        <v>0</v>
      </c>
      <c r="F161" s="9" t="s">
        <v>20</v>
      </c>
      <c r="G161" s="10" t="s">
        <v>64</v>
      </c>
      <c r="H161" s="8">
        <v>7109</v>
      </c>
      <c r="I161" s="8">
        <v>0</v>
      </c>
      <c r="J161" s="8">
        <v>0</v>
      </c>
      <c r="K161" s="7">
        <f t="shared" si="88"/>
        <v>7109</v>
      </c>
      <c r="L161" s="7">
        <f t="shared" si="89"/>
        <v>0</v>
      </c>
      <c r="M161" s="7" t="e">
        <f t="shared" si="86"/>
        <v>#DIV/0!</v>
      </c>
    </row>
    <row r="162" spans="1:13" ht="13.5" customHeight="1" outlineLevel="4" x14ac:dyDescent="0.2">
      <c r="A162" s="9" t="s">
        <v>0</v>
      </c>
      <c r="B162" s="9" t="s">
        <v>0</v>
      </c>
      <c r="C162" s="9" t="s">
        <v>0</v>
      </c>
      <c r="D162" s="9" t="s">
        <v>0</v>
      </c>
      <c r="E162" s="9" t="s">
        <v>0</v>
      </c>
      <c r="F162" s="9" t="s">
        <v>21</v>
      </c>
      <c r="G162" s="10" t="s">
        <v>65</v>
      </c>
      <c r="H162" s="8">
        <v>0</v>
      </c>
      <c r="I162" s="7">
        <v>0</v>
      </c>
      <c r="J162" s="7">
        <v>0</v>
      </c>
      <c r="K162" s="7">
        <f t="shared" si="88"/>
        <v>0</v>
      </c>
      <c r="L162" s="7">
        <f t="shared" si="89"/>
        <v>0</v>
      </c>
      <c r="M162" s="7">
        <v>0</v>
      </c>
    </row>
    <row r="163" spans="1:13" ht="13.5" customHeight="1" outlineLevel="4" x14ac:dyDescent="0.2">
      <c r="A163" s="9"/>
      <c r="B163" s="9"/>
      <c r="C163" s="9"/>
      <c r="D163" s="9"/>
      <c r="E163" s="9"/>
      <c r="F163" s="9" t="s">
        <v>112</v>
      </c>
      <c r="G163" s="10" t="s">
        <v>113</v>
      </c>
      <c r="H163" s="8">
        <v>0</v>
      </c>
      <c r="I163" s="8">
        <v>0</v>
      </c>
      <c r="J163" s="8">
        <v>0</v>
      </c>
      <c r="K163" s="7"/>
      <c r="L163" s="7"/>
      <c r="M163" s="7">
        <v>0</v>
      </c>
    </row>
    <row r="164" spans="1:13" ht="15" customHeight="1" outlineLevel="4" x14ac:dyDescent="0.2">
      <c r="A164" s="9"/>
      <c r="B164" s="9"/>
      <c r="C164" s="9"/>
      <c r="D164" s="9"/>
      <c r="E164" s="9"/>
      <c r="F164" s="9" t="s">
        <v>22</v>
      </c>
      <c r="G164" s="10" t="s">
        <v>66</v>
      </c>
      <c r="H164" s="8">
        <v>0</v>
      </c>
      <c r="I164" s="8">
        <v>0</v>
      </c>
      <c r="J164" s="8">
        <v>0</v>
      </c>
      <c r="K164" s="7">
        <f t="shared" si="88"/>
        <v>0</v>
      </c>
      <c r="L164" s="7">
        <f t="shared" si="89"/>
        <v>0</v>
      </c>
      <c r="M164" s="7">
        <v>0</v>
      </c>
    </row>
    <row r="165" spans="1:13" ht="27.75" customHeight="1" outlineLevel="4" x14ac:dyDescent="0.2">
      <c r="A165" s="9"/>
      <c r="B165" s="9"/>
      <c r="C165" s="9"/>
      <c r="D165" s="9" t="s">
        <v>38</v>
      </c>
      <c r="E165" s="9"/>
      <c r="F165" s="9"/>
      <c r="G165" s="5" t="s">
        <v>83</v>
      </c>
      <c r="H165" s="6">
        <f>SUM(H166)</f>
        <v>0</v>
      </c>
      <c r="I165" s="6">
        <f t="shared" ref="I165:M166" si="90">SUM(I166)</f>
        <v>0</v>
      </c>
      <c r="J165" s="6">
        <f t="shared" si="90"/>
        <v>0</v>
      </c>
      <c r="K165" s="6">
        <f t="shared" si="90"/>
        <v>0</v>
      </c>
      <c r="L165" s="6">
        <f t="shared" si="90"/>
        <v>0</v>
      </c>
      <c r="M165" s="6">
        <f t="shared" si="90"/>
        <v>0</v>
      </c>
    </row>
    <row r="166" spans="1:13" ht="15" customHeight="1" outlineLevel="4" x14ac:dyDescent="0.2">
      <c r="A166" s="9"/>
      <c r="B166" s="9"/>
      <c r="C166" s="9"/>
      <c r="D166" s="9"/>
      <c r="E166" s="9" t="s">
        <v>26</v>
      </c>
      <c r="F166" s="9"/>
      <c r="G166" s="10" t="s">
        <v>69</v>
      </c>
      <c r="H166" s="8">
        <f>SUM(H167)</f>
        <v>0</v>
      </c>
      <c r="I166" s="8">
        <f t="shared" si="90"/>
        <v>0</v>
      </c>
      <c r="J166" s="8">
        <f t="shared" si="90"/>
        <v>0</v>
      </c>
      <c r="K166" s="8">
        <f t="shared" si="90"/>
        <v>0</v>
      </c>
      <c r="L166" s="8">
        <f t="shared" si="90"/>
        <v>0</v>
      </c>
      <c r="M166" s="8">
        <f t="shared" si="90"/>
        <v>0</v>
      </c>
    </row>
    <row r="167" spans="1:13" ht="15" customHeight="1" outlineLevel="4" x14ac:dyDescent="0.2">
      <c r="A167" s="9"/>
      <c r="B167" s="9"/>
      <c r="C167" s="9"/>
      <c r="D167" s="9"/>
      <c r="E167" s="9"/>
      <c r="F167" s="9" t="s">
        <v>30</v>
      </c>
      <c r="G167" s="10" t="s">
        <v>74</v>
      </c>
      <c r="H167" s="8">
        <v>0</v>
      </c>
      <c r="I167" s="8">
        <v>0</v>
      </c>
      <c r="J167" s="8">
        <v>0</v>
      </c>
      <c r="K167" s="7">
        <f t="shared" ref="K167" si="91">SUM(H167-J167)</f>
        <v>0</v>
      </c>
      <c r="L167" s="7">
        <f t="shared" ref="L167" si="92">SUM(I167-J167)</f>
        <v>0</v>
      </c>
      <c r="M167" s="7">
        <v>0</v>
      </c>
    </row>
    <row r="168" spans="1:13" ht="18" customHeight="1" x14ac:dyDescent="0.2">
      <c r="A168" s="53" t="s">
        <v>90</v>
      </c>
      <c r="B168" s="53"/>
      <c r="C168" s="53"/>
      <c r="D168" s="53"/>
      <c r="E168" s="53"/>
      <c r="F168" s="53"/>
      <c r="G168" s="52"/>
      <c r="H168" s="31">
        <f>SUM(H169)</f>
        <v>214913</v>
      </c>
      <c r="I168" s="31">
        <f t="shared" ref="I168:L168" si="93">SUM(I169)</f>
        <v>15581</v>
      </c>
      <c r="J168" s="31">
        <f t="shared" si="93"/>
        <v>15579.300000000001</v>
      </c>
      <c r="K168" s="31">
        <f t="shared" si="93"/>
        <v>199333.7</v>
      </c>
      <c r="L168" s="31">
        <f t="shared" si="93"/>
        <v>1.6999999999999602</v>
      </c>
      <c r="M168" s="32">
        <f>J168/I168*100</f>
        <v>99.989089275399536</v>
      </c>
    </row>
    <row r="169" spans="1:13" ht="25.5" customHeight="1" x14ac:dyDescent="0.2">
      <c r="A169" s="9" t="s">
        <v>0</v>
      </c>
      <c r="B169" s="9" t="s">
        <v>0</v>
      </c>
      <c r="C169" s="28" t="s">
        <v>1</v>
      </c>
      <c r="D169" s="28" t="s">
        <v>0</v>
      </c>
      <c r="E169" s="28" t="s">
        <v>0</v>
      </c>
      <c r="F169" s="28" t="s">
        <v>0</v>
      </c>
      <c r="G169" s="24" t="s">
        <v>45</v>
      </c>
      <c r="H169" s="6">
        <f>SUM(H170+H194)</f>
        <v>214913</v>
      </c>
      <c r="I169" s="6">
        <f t="shared" ref="I169:L169" si="94">SUM(I170+I194)</f>
        <v>15581</v>
      </c>
      <c r="J169" s="6">
        <f t="shared" si="94"/>
        <v>15579.300000000001</v>
      </c>
      <c r="K169" s="6">
        <f t="shared" si="94"/>
        <v>199333.7</v>
      </c>
      <c r="L169" s="6">
        <f t="shared" si="94"/>
        <v>1.6999999999999602</v>
      </c>
      <c r="M169" s="29">
        <f t="shared" ref="M169:M192" si="95">J169/I169*100</f>
        <v>99.989089275399536</v>
      </c>
    </row>
    <row r="170" spans="1:13" ht="27.75" customHeight="1" x14ac:dyDescent="0.2">
      <c r="A170" s="9" t="s">
        <v>0</v>
      </c>
      <c r="B170" s="9" t="s">
        <v>0</v>
      </c>
      <c r="C170" s="28" t="s">
        <v>0</v>
      </c>
      <c r="D170" s="28" t="s">
        <v>2</v>
      </c>
      <c r="E170" s="28" t="s">
        <v>0</v>
      </c>
      <c r="F170" s="28" t="s">
        <v>0</v>
      </c>
      <c r="G170" s="24" t="s">
        <v>46</v>
      </c>
      <c r="H170" s="6">
        <f>SUM(H174+H171)</f>
        <v>214913</v>
      </c>
      <c r="I170" s="6">
        <f t="shared" ref="I170:L170" si="96">SUM(I174+I171)</f>
        <v>15581</v>
      </c>
      <c r="J170" s="6">
        <f t="shared" si="96"/>
        <v>15579.300000000001</v>
      </c>
      <c r="K170" s="6">
        <f t="shared" si="96"/>
        <v>199333.7</v>
      </c>
      <c r="L170" s="6">
        <f t="shared" si="96"/>
        <v>1.6999999999999602</v>
      </c>
      <c r="M170" s="29">
        <f t="shared" si="95"/>
        <v>99.989089275399536</v>
      </c>
    </row>
    <row r="171" spans="1:13" ht="16.5" customHeight="1" x14ac:dyDescent="0.2">
      <c r="A171" s="9" t="s">
        <v>0</v>
      </c>
      <c r="B171" s="9" t="s">
        <v>0</v>
      </c>
      <c r="C171" s="28" t="s">
        <v>0</v>
      </c>
      <c r="D171" s="28" t="s">
        <v>0</v>
      </c>
      <c r="E171" s="28" t="s">
        <v>3</v>
      </c>
      <c r="F171" s="28" t="s">
        <v>0</v>
      </c>
      <c r="G171" s="5" t="s">
        <v>47</v>
      </c>
      <c r="H171" s="6">
        <f>SUM(H172:H173)</f>
        <v>0</v>
      </c>
      <c r="I171" s="6">
        <f t="shared" ref="I171:L171" si="97">SUM(I172:I173)</f>
        <v>0</v>
      </c>
      <c r="J171" s="6">
        <f t="shared" si="97"/>
        <v>0</v>
      </c>
      <c r="K171" s="6">
        <f t="shared" si="97"/>
        <v>0</v>
      </c>
      <c r="L171" s="6">
        <f t="shared" si="97"/>
        <v>0</v>
      </c>
      <c r="M171" s="29" t="e">
        <f t="shared" si="95"/>
        <v>#DIV/0!</v>
      </c>
    </row>
    <row r="172" spans="1:13" ht="17.25" customHeight="1" x14ac:dyDescent="0.2">
      <c r="A172" s="9" t="s">
        <v>0</v>
      </c>
      <c r="B172" s="9" t="s">
        <v>0</v>
      </c>
      <c r="C172" s="9" t="s">
        <v>0</v>
      </c>
      <c r="D172" s="9" t="s">
        <v>0</v>
      </c>
      <c r="E172" s="9" t="s">
        <v>0</v>
      </c>
      <c r="F172" s="9" t="s">
        <v>4</v>
      </c>
      <c r="G172" s="10" t="s">
        <v>48</v>
      </c>
      <c r="H172" s="8">
        <v>0</v>
      </c>
      <c r="I172" s="8">
        <v>0</v>
      </c>
      <c r="J172" s="8">
        <v>0</v>
      </c>
      <c r="K172" s="7">
        <f t="shared" ref="K172:K173" si="98">SUM(H172-J172)</f>
        <v>0</v>
      </c>
      <c r="L172" s="7">
        <f t="shared" ref="L172:L173" si="99">SUM(I172-J172)</f>
        <v>0</v>
      </c>
      <c r="M172" s="7" t="e">
        <f t="shared" si="95"/>
        <v>#DIV/0!</v>
      </c>
    </row>
    <row r="173" spans="1:13" ht="14.25" customHeight="1" x14ac:dyDescent="0.2">
      <c r="A173" s="9" t="s">
        <v>0</v>
      </c>
      <c r="B173" s="9" t="s">
        <v>0</v>
      </c>
      <c r="C173" s="9" t="s">
        <v>0</v>
      </c>
      <c r="D173" s="9" t="s">
        <v>0</v>
      </c>
      <c r="E173" s="9" t="s">
        <v>0</v>
      </c>
      <c r="F173" s="9" t="s">
        <v>5</v>
      </c>
      <c r="G173" s="12" t="s">
        <v>49</v>
      </c>
      <c r="H173" s="8">
        <v>0</v>
      </c>
      <c r="I173" s="8">
        <v>0</v>
      </c>
      <c r="J173" s="8">
        <v>0</v>
      </c>
      <c r="K173" s="7">
        <f t="shared" si="98"/>
        <v>0</v>
      </c>
      <c r="L173" s="7">
        <f t="shared" si="99"/>
        <v>0</v>
      </c>
      <c r="M173" s="7" t="e">
        <f t="shared" si="95"/>
        <v>#DIV/0!</v>
      </c>
    </row>
    <row r="174" spans="1:13" ht="13.5" customHeight="1" x14ac:dyDescent="0.2">
      <c r="A174" s="9" t="s">
        <v>0</v>
      </c>
      <c r="B174" s="9" t="s">
        <v>0</v>
      </c>
      <c r="C174" s="9" t="s">
        <v>0</v>
      </c>
      <c r="D174" s="9" t="s">
        <v>0</v>
      </c>
      <c r="E174" s="28" t="s">
        <v>6</v>
      </c>
      <c r="F174" s="28" t="s">
        <v>0</v>
      </c>
      <c r="G174" s="5" t="s">
        <v>50</v>
      </c>
      <c r="H174" s="6">
        <f>SUM(H175:H193)</f>
        <v>214913</v>
      </c>
      <c r="I174" s="6">
        <f t="shared" ref="I174:L174" si="100">SUM(I175:I193)</f>
        <v>15581</v>
      </c>
      <c r="J174" s="6">
        <f>SUM(J175:J193)</f>
        <v>15579.300000000001</v>
      </c>
      <c r="K174" s="6">
        <f t="shared" si="100"/>
        <v>199333.7</v>
      </c>
      <c r="L174" s="6">
        <f t="shared" si="100"/>
        <v>1.6999999999999602</v>
      </c>
      <c r="M174" s="29">
        <f t="shared" si="95"/>
        <v>99.989089275399536</v>
      </c>
    </row>
    <row r="175" spans="1:13" ht="12.75" customHeight="1" x14ac:dyDescent="0.2">
      <c r="A175" s="9" t="s">
        <v>0</v>
      </c>
      <c r="B175" s="9" t="s">
        <v>0</v>
      </c>
      <c r="C175" s="9" t="s">
        <v>0</v>
      </c>
      <c r="D175" s="9" t="s">
        <v>0</v>
      </c>
      <c r="E175" s="9" t="s">
        <v>0</v>
      </c>
      <c r="F175" s="9" t="s">
        <v>7</v>
      </c>
      <c r="G175" s="10" t="s">
        <v>51</v>
      </c>
      <c r="H175" s="8">
        <v>115717</v>
      </c>
      <c r="I175" s="8">
        <v>8643</v>
      </c>
      <c r="J175" s="8">
        <v>8643</v>
      </c>
      <c r="K175" s="7">
        <f t="shared" ref="K175:K193" si="101">SUM(H175-J175)</f>
        <v>107074</v>
      </c>
      <c r="L175" s="7">
        <f t="shared" ref="L175:L193" si="102">SUM(I175-J175)</f>
        <v>0</v>
      </c>
      <c r="M175" s="7">
        <f t="shared" si="95"/>
        <v>100</v>
      </c>
    </row>
    <row r="176" spans="1:13" ht="12.75" customHeight="1" x14ac:dyDescent="0.2">
      <c r="A176" s="9" t="s">
        <v>0</v>
      </c>
      <c r="B176" s="9" t="s">
        <v>0</v>
      </c>
      <c r="C176" s="9" t="s">
        <v>0</v>
      </c>
      <c r="D176" s="9" t="s">
        <v>0</v>
      </c>
      <c r="E176" s="9" t="s">
        <v>0</v>
      </c>
      <c r="F176" s="9" t="s">
        <v>8</v>
      </c>
      <c r="G176" s="10" t="s">
        <v>52</v>
      </c>
      <c r="H176" s="8">
        <v>0</v>
      </c>
      <c r="I176" s="8">
        <v>0</v>
      </c>
      <c r="J176" s="8">
        <v>0</v>
      </c>
      <c r="K176" s="7">
        <f t="shared" si="101"/>
        <v>0</v>
      </c>
      <c r="L176" s="7">
        <f t="shared" si="102"/>
        <v>0</v>
      </c>
      <c r="M176" s="7" t="e">
        <f t="shared" si="95"/>
        <v>#DIV/0!</v>
      </c>
    </row>
    <row r="177" spans="1:13" ht="13.5" customHeight="1" x14ac:dyDescent="0.2">
      <c r="A177" s="9" t="s">
        <v>0</v>
      </c>
      <c r="B177" s="9" t="s">
        <v>0</v>
      </c>
      <c r="C177" s="9" t="s">
        <v>0</v>
      </c>
      <c r="D177" s="9" t="s">
        <v>0</v>
      </c>
      <c r="E177" s="9" t="s">
        <v>0</v>
      </c>
      <c r="F177" s="9" t="s">
        <v>9</v>
      </c>
      <c r="G177" s="10" t="s">
        <v>53</v>
      </c>
      <c r="H177" s="8">
        <v>6026</v>
      </c>
      <c r="I177" s="8">
        <v>169</v>
      </c>
      <c r="J177" s="7">
        <v>168.6</v>
      </c>
      <c r="K177" s="7">
        <f t="shared" si="101"/>
        <v>5857.4</v>
      </c>
      <c r="L177" s="7">
        <f t="shared" si="102"/>
        <v>0.40000000000000568</v>
      </c>
      <c r="M177" s="7">
        <f t="shared" si="95"/>
        <v>99.763313609467446</v>
      </c>
    </row>
    <row r="178" spans="1:13" ht="14.25" customHeight="1" x14ac:dyDescent="0.2">
      <c r="A178" s="9" t="s">
        <v>0</v>
      </c>
      <c r="B178" s="9" t="s">
        <v>0</v>
      </c>
      <c r="C178" s="9" t="s">
        <v>0</v>
      </c>
      <c r="D178" s="9" t="s">
        <v>0</v>
      </c>
      <c r="E178" s="9" t="s">
        <v>0</v>
      </c>
      <c r="F178" s="9" t="s">
        <v>10</v>
      </c>
      <c r="G178" s="10" t="s">
        <v>54</v>
      </c>
      <c r="H178" s="8">
        <v>4050</v>
      </c>
      <c r="I178" s="8">
        <v>337</v>
      </c>
      <c r="J178" s="8">
        <v>336.2</v>
      </c>
      <c r="K178" s="7">
        <f t="shared" si="101"/>
        <v>3713.8</v>
      </c>
      <c r="L178" s="7">
        <f t="shared" si="102"/>
        <v>0.80000000000001137</v>
      </c>
      <c r="M178" s="7">
        <f t="shared" si="95"/>
        <v>99.762611275964389</v>
      </c>
    </row>
    <row r="179" spans="1:13" ht="14.25" customHeight="1" x14ac:dyDescent="0.2">
      <c r="A179" s="9" t="s">
        <v>0</v>
      </c>
      <c r="B179" s="9" t="s">
        <v>0</v>
      </c>
      <c r="C179" s="9" t="s">
        <v>0</v>
      </c>
      <c r="D179" s="9" t="s">
        <v>0</v>
      </c>
      <c r="E179" s="9" t="s">
        <v>0</v>
      </c>
      <c r="F179" s="9" t="s">
        <v>11</v>
      </c>
      <c r="G179" s="10" t="s">
        <v>55</v>
      </c>
      <c r="H179" s="8">
        <v>5994</v>
      </c>
      <c r="I179" s="8">
        <v>500</v>
      </c>
      <c r="J179" s="8">
        <v>500</v>
      </c>
      <c r="K179" s="7">
        <f t="shared" si="101"/>
        <v>5494</v>
      </c>
      <c r="L179" s="7">
        <f t="shared" si="102"/>
        <v>0</v>
      </c>
      <c r="M179" s="7">
        <f t="shared" si="95"/>
        <v>100</v>
      </c>
    </row>
    <row r="180" spans="1:13" ht="13.5" customHeight="1" x14ac:dyDescent="0.2">
      <c r="A180" s="9" t="s">
        <v>0</v>
      </c>
      <c r="B180" s="9" t="s">
        <v>0</v>
      </c>
      <c r="C180" s="9" t="s">
        <v>0</v>
      </c>
      <c r="D180" s="9" t="s">
        <v>0</v>
      </c>
      <c r="E180" s="9" t="s">
        <v>0</v>
      </c>
      <c r="F180" s="9" t="s">
        <v>12</v>
      </c>
      <c r="G180" s="12" t="s">
        <v>56</v>
      </c>
      <c r="H180" s="8">
        <v>5207</v>
      </c>
      <c r="I180" s="8">
        <v>433</v>
      </c>
      <c r="J180" s="8">
        <v>432.7</v>
      </c>
      <c r="K180" s="7">
        <f t="shared" si="101"/>
        <v>4774.3</v>
      </c>
      <c r="L180" s="7">
        <f t="shared" si="102"/>
        <v>0.30000000000001137</v>
      </c>
      <c r="M180" s="7">
        <f t="shared" si="95"/>
        <v>99.930715935334874</v>
      </c>
    </row>
    <row r="181" spans="1:13" ht="13.5" customHeight="1" x14ac:dyDescent="0.2">
      <c r="A181" s="9"/>
      <c r="B181" s="9"/>
      <c r="C181" s="9"/>
      <c r="D181" s="9"/>
      <c r="E181" s="9"/>
      <c r="F181" s="9" t="s">
        <v>13</v>
      </c>
      <c r="G181" s="10" t="s">
        <v>57</v>
      </c>
      <c r="H181" s="8">
        <v>44</v>
      </c>
      <c r="I181" s="8">
        <v>0</v>
      </c>
      <c r="J181" s="8">
        <v>0</v>
      </c>
      <c r="K181" s="7">
        <f t="shared" si="101"/>
        <v>44</v>
      </c>
      <c r="L181" s="7">
        <f t="shared" si="102"/>
        <v>0</v>
      </c>
      <c r="M181" s="7">
        <v>0</v>
      </c>
    </row>
    <row r="182" spans="1:13" ht="13.5" customHeight="1" x14ac:dyDescent="0.2">
      <c r="A182" s="9" t="s">
        <v>0</v>
      </c>
      <c r="B182" s="9" t="s">
        <v>0</v>
      </c>
      <c r="C182" s="9" t="s">
        <v>0</v>
      </c>
      <c r="D182" s="9" t="s">
        <v>0</v>
      </c>
      <c r="E182" s="9" t="s">
        <v>0</v>
      </c>
      <c r="F182" s="9" t="s">
        <v>14</v>
      </c>
      <c r="G182" s="10" t="s">
        <v>58</v>
      </c>
      <c r="H182" s="8">
        <v>3472</v>
      </c>
      <c r="I182" s="8">
        <v>289</v>
      </c>
      <c r="J182" s="8">
        <v>288.89999999999998</v>
      </c>
      <c r="K182" s="7">
        <f t="shared" si="101"/>
        <v>3183.1</v>
      </c>
      <c r="L182" s="7">
        <f t="shared" si="102"/>
        <v>0.10000000000002274</v>
      </c>
      <c r="M182" s="7">
        <f t="shared" si="95"/>
        <v>99.965397923875415</v>
      </c>
    </row>
    <row r="183" spans="1:13" ht="13.5" customHeight="1" x14ac:dyDescent="0.2">
      <c r="A183" s="9" t="s">
        <v>0</v>
      </c>
      <c r="B183" s="9" t="s">
        <v>0</v>
      </c>
      <c r="C183" s="9" t="s">
        <v>0</v>
      </c>
      <c r="D183" s="9" t="s">
        <v>0</v>
      </c>
      <c r="E183" s="9" t="s">
        <v>0</v>
      </c>
      <c r="F183" s="9" t="s">
        <v>4</v>
      </c>
      <c r="G183" s="10" t="s">
        <v>48</v>
      </c>
      <c r="H183" s="8">
        <v>41213</v>
      </c>
      <c r="I183" s="8">
        <v>2969</v>
      </c>
      <c r="J183" s="8">
        <v>2968.9</v>
      </c>
      <c r="K183" s="7">
        <f t="shared" si="101"/>
        <v>38244.1</v>
      </c>
      <c r="L183" s="7">
        <f t="shared" si="102"/>
        <v>9.9999999999909051E-2</v>
      </c>
      <c r="M183" s="7">
        <f t="shared" si="95"/>
        <v>99.996631862580003</v>
      </c>
    </row>
    <row r="184" spans="1:13" ht="13.5" customHeight="1" x14ac:dyDescent="0.2">
      <c r="A184" s="9"/>
      <c r="B184" s="9"/>
      <c r="C184" s="9"/>
      <c r="D184" s="9"/>
      <c r="E184" s="9"/>
      <c r="F184" s="9" t="s">
        <v>5</v>
      </c>
      <c r="G184" s="12" t="s">
        <v>49</v>
      </c>
      <c r="H184" s="8">
        <v>6540</v>
      </c>
      <c r="I184" s="8">
        <v>545</v>
      </c>
      <c r="J184" s="8">
        <v>545</v>
      </c>
      <c r="K184" s="7">
        <f t="shared" si="101"/>
        <v>5995</v>
      </c>
      <c r="L184" s="7">
        <f t="shared" si="102"/>
        <v>0</v>
      </c>
      <c r="M184" s="7">
        <f t="shared" si="95"/>
        <v>100</v>
      </c>
    </row>
    <row r="185" spans="1:13" ht="15" customHeight="1" x14ac:dyDescent="0.2">
      <c r="A185" s="9"/>
      <c r="B185" s="9"/>
      <c r="C185" s="9"/>
      <c r="D185" s="9"/>
      <c r="E185" s="9"/>
      <c r="F185" s="9" t="s">
        <v>15</v>
      </c>
      <c r="G185" s="10" t="s">
        <v>59</v>
      </c>
      <c r="H185" s="8">
        <v>659</v>
      </c>
      <c r="I185" s="7">
        <v>0</v>
      </c>
      <c r="J185" s="7">
        <v>0</v>
      </c>
      <c r="K185" s="7">
        <f t="shared" si="101"/>
        <v>659</v>
      </c>
      <c r="L185" s="7">
        <f t="shared" si="102"/>
        <v>0</v>
      </c>
      <c r="M185" s="7" t="e">
        <f>J185/I185*100</f>
        <v>#DIV/0!</v>
      </c>
    </row>
    <row r="186" spans="1:13" ht="13.5" customHeight="1" x14ac:dyDescent="0.2">
      <c r="A186" s="9" t="s">
        <v>0</v>
      </c>
      <c r="B186" s="9" t="s">
        <v>0</v>
      </c>
      <c r="C186" s="9" t="s">
        <v>0</v>
      </c>
      <c r="D186" s="9" t="s">
        <v>0</v>
      </c>
      <c r="E186" s="9" t="s">
        <v>0</v>
      </c>
      <c r="F186" s="9" t="s">
        <v>16</v>
      </c>
      <c r="G186" s="10" t="s">
        <v>60</v>
      </c>
      <c r="H186" s="8">
        <v>1802</v>
      </c>
      <c r="I186" s="8">
        <v>0</v>
      </c>
      <c r="J186" s="7">
        <v>0</v>
      </c>
      <c r="K186" s="7">
        <f t="shared" si="101"/>
        <v>1802</v>
      </c>
      <c r="L186" s="7">
        <f t="shared" si="102"/>
        <v>0</v>
      </c>
      <c r="M186" s="7" t="e">
        <f t="shared" si="95"/>
        <v>#DIV/0!</v>
      </c>
    </row>
    <row r="187" spans="1:13" ht="15" customHeight="1" x14ac:dyDescent="0.2">
      <c r="A187" s="9" t="s">
        <v>0</v>
      </c>
      <c r="B187" s="9" t="s">
        <v>0</v>
      </c>
      <c r="C187" s="9" t="s">
        <v>0</v>
      </c>
      <c r="D187" s="9" t="s">
        <v>0</v>
      </c>
      <c r="E187" s="9" t="s">
        <v>0</v>
      </c>
      <c r="F187" s="9" t="s">
        <v>17</v>
      </c>
      <c r="G187" s="10" t="s">
        <v>61</v>
      </c>
      <c r="H187" s="8">
        <v>11874</v>
      </c>
      <c r="I187" s="8">
        <v>1696</v>
      </c>
      <c r="J187" s="8">
        <v>1696</v>
      </c>
      <c r="K187" s="7">
        <f t="shared" si="101"/>
        <v>10178</v>
      </c>
      <c r="L187" s="7">
        <f t="shared" si="102"/>
        <v>0</v>
      </c>
      <c r="M187" s="7">
        <f t="shared" si="95"/>
        <v>100</v>
      </c>
    </row>
    <row r="188" spans="1:13" ht="17.25" customHeight="1" x14ac:dyDescent="0.2">
      <c r="A188" s="9" t="s">
        <v>0</v>
      </c>
      <c r="B188" s="9" t="s">
        <v>0</v>
      </c>
      <c r="C188" s="9" t="s">
        <v>0</v>
      </c>
      <c r="D188" s="9" t="s">
        <v>0</v>
      </c>
      <c r="E188" s="9" t="s">
        <v>0</v>
      </c>
      <c r="F188" s="9" t="s">
        <v>18</v>
      </c>
      <c r="G188" s="10" t="s">
        <v>62</v>
      </c>
      <c r="H188" s="8">
        <v>1458</v>
      </c>
      <c r="I188" s="8">
        <v>0</v>
      </c>
      <c r="J188" s="8">
        <v>0</v>
      </c>
      <c r="K188" s="7">
        <f t="shared" si="101"/>
        <v>1458</v>
      </c>
      <c r="L188" s="7">
        <f t="shared" si="102"/>
        <v>0</v>
      </c>
      <c r="M188" s="7" t="e">
        <f t="shared" si="95"/>
        <v>#DIV/0!</v>
      </c>
    </row>
    <row r="189" spans="1:13" ht="16.5" customHeight="1" x14ac:dyDescent="0.2">
      <c r="A189" s="9"/>
      <c r="B189" s="9"/>
      <c r="C189" s="9"/>
      <c r="D189" s="9"/>
      <c r="E189" s="9"/>
      <c r="F189" s="9" t="s">
        <v>37</v>
      </c>
      <c r="G189" s="10" t="s">
        <v>82</v>
      </c>
      <c r="H189" s="8">
        <v>5400</v>
      </c>
      <c r="I189" s="8">
        <v>0</v>
      </c>
      <c r="J189" s="7">
        <v>0</v>
      </c>
      <c r="K189" s="7">
        <f t="shared" si="101"/>
        <v>5400</v>
      </c>
      <c r="L189" s="7">
        <f t="shared" si="102"/>
        <v>0</v>
      </c>
      <c r="M189" s="7" t="e">
        <f t="shared" si="95"/>
        <v>#DIV/0!</v>
      </c>
    </row>
    <row r="190" spans="1:13" ht="14.25" customHeight="1" x14ac:dyDescent="0.2">
      <c r="A190" s="9" t="s">
        <v>0</v>
      </c>
      <c r="B190" s="9" t="s">
        <v>0</v>
      </c>
      <c r="C190" s="9" t="s">
        <v>0</v>
      </c>
      <c r="D190" s="9" t="s">
        <v>0</v>
      </c>
      <c r="E190" s="9" t="s">
        <v>0</v>
      </c>
      <c r="F190" s="9" t="s">
        <v>19</v>
      </c>
      <c r="G190" s="12" t="s">
        <v>63</v>
      </c>
      <c r="H190" s="8">
        <v>300</v>
      </c>
      <c r="I190" s="8">
        <v>0</v>
      </c>
      <c r="J190" s="8">
        <v>0</v>
      </c>
      <c r="K190" s="7">
        <f t="shared" si="101"/>
        <v>300</v>
      </c>
      <c r="L190" s="7">
        <f t="shared" si="102"/>
        <v>0</v>
      </c>
      <c r="M190" s="7" t="e">
        <f t="shared" si="95"/>
        <v>#DIV/0!</v>
      </c>
    </row>
    <row r="191" spans="1:13" ht="16.5" customHeight="1" x14ac:dyDescent="0.2">
      <c r="A191" s="9" t="s">
        <v>0</v>
      </c>
      <c r="B191" s="9" t="s">
        <v>0</v>
      </c>
      <c r="C191" s="9" t="s">
        <v>0</v>
      </c>
      <c r="D191" s="9" t="s">
        <v>0</v>
      </c>
      <c r="E191" s="9" t="s">
        <v>0</v>
      </c>
      <c r="F191" s="9" t="s">
        <v>20</v>
      </c>
      <c r="G191" s="10" t="s">
        <v>64</v>
      </c>
      <c r="H191" s="8">
        <v>5157</v>
      </c>
      <c r="I191" s="8">
        <v>0</v>
      </c>
      <c r="J191" s="8">
        <v>0</v>
      </c>
      <c r="K191" s="7">
        <f t="shared" si="101"/>
        <v>5157</v>
      </c>
      <c r="L191" s="7">
        <f t="shared" si="102"/>
        <v>0</v>
      </c>
      <c r="M191" s="7" t="e">
        <f t="shared" si="95"/>
        <v>#DIV/0!</v>
      </c>
    </row>
    <row r="192" spans="1:13" ht="15.75" customHeight="1" x14ac:dyDescent="0.2">
      <c r="A192" s="9"/>
      <c r="B192" s="9"/>
      <c r="C192" s="9"/>
      <c r="D192" s="9"/>
      <c r="E192" s="9"/>
      <c r="F192" s="9" t="s">
        <v>21</v>
      </c>
      <c r="G192" s="10" t="s">
        <v>65</v>
      </c>
      <c r="H192" s="8">
        <v>0</v>
      </c>
      <c r="I192" s="8">
        <v>0</v>
      </c>
      <c r="J192" s="8">
        <v>0</v>
      </c>
      <c r="K192" s="7">
        <f t="shared" si="101"/>
        <v>0</v>
      </c>
      <c r="L192" s="7">
        <f t="shared" si="102"/>
        <v>0</v>
      </c>
      <c r="M192" s="7" t="e">
        <f t="shared" si="95"/>
        <v>#DIV/0!</v>
      </c>
    </row>
    <row r="193" spans="1:13" ht="16.5" customHeight="1" x14ac:dyDescent="0.2">
      <c r="A193" s="9" t="s">
        <v>0</v>
      </c>
      <c r="B193" s="9" t="s">
        <v>0</v>
      </c>
      <c r="C193" s="9" t="s">
        <v>0</v>
      </c>
      <c r="D193" s="9" t="s">
        <v>0</v>
      </c>
      <c r="E193" s="9" t="s">
        <v>0</v>
      </c>
      <c r="F193" s="9" t="s">
        <v>22</v>
      </c>
      <c r="G193" s="10" t="s">
        <v>66</v>
      </c>
      <c r="H193" s="8">
        <v>0</v>
      </c>
      <c r="I193" s="7">
        <v>0</v>
      </c>
      <c r="J193" s="7">
        <v>0</v>
      </c>
      <c r="K193" s="7">
        <f t="shared" si="101"/>
        <v>0</v>
      </c>
      <c r="L193" s="7">
        <f t="shared" si="102"/>
        <v>0</v>
      </c>
      <c r="M193" s="7">
        <v>0</v>
      </c>
    </row>
    <row r="194" spans="1:13" ht="25.5" outlineLevel="2" x14ac:dyDescent="0.2">
      <c r="A194" s="9" t="s">
        <v>0</v>
      </c>
      <c r="B194" s="9" t="s">
        <v>0</v>
      </c>
      <c r="C194" s="15" t="s">
        <v>0</v>
      </c>
      <c r="D194" s="30" t="s">
        <v>38</v>
      </c>
      <c r="E194" s="30" t="s">
        <v>0</v>
      </c>
      <c r="F194" s="28" t="s">
        <v>0</v>
      </c>
      <c r="G194" s="5" t="s">
        <v>83</v>
      </c>
      <c r="H194" s="6">
        <f>SUM(H195)</f>
        <v>0</v>
      </c>
      <c r="I194" s="6">
        <f t="shared" ref="I194:L195" si="103">SUM(I195)</f>
        <v>0</v>
      </c>
      <c r="J194" s="6">
        <f t="shared" si="103"/>
        <v>0</v>
      </c>
      <c r="K194" s="6">
        <f t="shared" si="103"/>
        <v>0</v>
      </c>
      <c r="L194" s="6">
        <f t="shared" si="103"/>
        <v>0</v>
      </c>
      <c r="M194" s="29">
        <v>0</v>
      </c>
    </row>
    <row r="195" spans="1:13" outlineLevel="3" x14ac:dyDescent="0.2">
      <c r="A195" s="9" t="s">
        <v>0</v>
      </c>
      <c r="B195" s="9" t="s">
        <v>0</v>
      </c>
      <c r="C195" s="15" t="s">
        <v>0</v>
      </c>
      <c r="D195" s="15" t="s">
        <v>0</v>
      </c>
      <c r="E195" s="15" t="s">
        <v>6</v>
      </c>
      <c r="F195" s="9" t="s">
        <v>0</v>
      </c>
      <c r="G195" s="10" t="s">
        <v>50</v>
      </c>
      <c r="H195" s="8">
        <f>SUM(H196)</f>
        <v>0</v>
      </c>
      <c r="I195" s="8">
        <f t="shared" si="103"/>
        <v>0</v>
      </c>
      <c r="J195" s="8">
        <f t="shared" si="103"/>
        <v>0</v>
      </c>
      <c r="K195" s="8">
        <f t="shared" si="103"/>
        <v>0</v>
      </c>
      <c r="L195" s="8">
        <f t="shared" si="103"/>
        <v>0</v>
      </c>
      <c r="M195" s="7">
        <v>0</v>
      </c>
    </row>
    <row r="196" spans="1:13" ht="25.5" outlineLevel="4" x14ac:dyDescent="0.2">
      <c r="A196" s="9" t="s">
        <v>0</v>
      </c>
      <c r="B196" s="9" t="s">
        <v>0</v>
      </c>
      <c r="C196" s="15" t="s">
        <v>0</v>
      </c>
      <c r="D196" s="15" t="s">
        <v>0</v>
      </c>
      <c r="E196" s="15" t="s">
        <v>0</v>
      </c>
      <c r="F196" s="9" t="s">
        <v>30</v>
      </c>
      <c r="G196" s="10" t="s">
        <v>74</v>
      </c>
      <c r="H196" s="8">
        <v>0</v>
      </c>
      <c r="I196" s="7">
        <v>0</v>
      </c>
      <c r="J196" s="7">
        <v>0</v>
      </c>
      <c r="K196" s="7">
        <f t="shared" ref="K196" si="104">SUM(H196-J196)</f>
        <v>0</v>
      </c>
      <c r="L196" s="7">
        <f t="shared" ref="L196" si="105">SUM(I196-J196)</f>
        <v>0</v>
      </c>
      <c r="M196" s="7">
        <v>0</v>
      </c>
    </row>
    <row r="197" spans="1:13" outlineLevel="4" x14ac:dyDescent="0.2">
      <c r="A197" s="16"/>
      <c r="B197" s="16"/>
      <c r="C197" s="17"/>
      <c r="D197" s="17"/>
      <c r="E197" s="17"/>
      <c r="F197" s="16"/>
      <c r="G197" s="18"/>
      <c r="H197" s="19"/>
      <c r="I197" s="20"/>
      <c r="J197" s="20"/>
      <c r="K197" s="20"/>
      <c r="L197" s="20"/>
      <c r="M197" s="21"/>
    </row>
    <row r="199" spans="1:13" x14ac:dyDescent="0.2">
      <c r="A199" s="47" t="s">
        <v>92</v>
      </c>
      <c r="B199" s="47"/>
      <c r="C199" s="47"/>
      <c r="D199" s="47"/>
      <c r="E199" s="47"/>
      <c r="F199" s="47"/>
      <c r="G199" s="47"/>
      <c r="H199" s="47"/>
      <c r="I199" s="47"/>
      <c r="J199" s="47"/>
      <c r="K199" s="47"/>
    </row>
    <row r="200" spans="1:13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3" x14ac:dyDescent="0.2">
      <c r="A201" s="47" t="s">
        <v>110</v>
      </c>
      <c r="B201" s="47"/>
      <c r="C201" s="47"/>
      <c r="D201" s="47"/>
      <c r="E201" s="47"/>
      <c r="F201" s="47"/>
      <c r="G201" s="47"/>
      <c r="H201" s="47"/>
      <c r="I201" s="47"/>
      <c r="J201" s="47"/>
      <c r="K201" s="47"/>
    </row>
    <row r="202" spans="1:13" x14ac:dyDescent="0.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</sheetData>
  <mergeCells count="13">
    <mergeCell ref="A201:K201"/>
    <mergeCell ref="A9:G9"/>
    <mergeCell ref="A75:G75"/>
    <mergeCell ref="A102:G102"/>
    <mergeCell ref="A137:G137"/>
    <mergeCell ref="A168:G168"/>
    <mergeCell ref="A199:K199"/>
    <mergeCell ref="A1:M1"/>
    <mergeCell ref="A2:M2"/>
    <mergeCell ref="A6:F7"/>
    <mergeCell ref="G6:G7"/>
    <mergeCell ref="H6:H7"/>
    <mergeCell ref="K6:L6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01.02.26г.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 Толыбаевна</dc:creator>
  <cp:lastModifiedBy>User</cp:lastModifiedBy>
  <cp:lastPrinted>2026-02-24T06:22:42Z</cp:lastPrinted>
  <dcterms:created xsi:type="dcterms:W3CDTF">2025-01-30T20:56:06Z</dcterms:created>
  <dcterms:modified xsi:type="dcterms:W3CDTF">2026-08-12T04:25:30Z</dcterms:modified>
</cp:coreProperties>
</file>