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15570" windowHeight="11040" activeTab="1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/>
  <c r="G19" s="1"/>
  <c r="F49"/>
  <c r="E49"/>
  <c r="D49"/>
  <c r="C49"/>
  <c r="G47"/>
  <c r="F47"/>
  <c r="E47"/>
  <c r="D47"/>
  <c r="C47"/>
  <c r="G40"/>
  <c r="F40"/>
  <c r="E40"/>
  <c r="C40"/>
  <c r="G38"/>
  <c r="F38"/>
  <c r="E38"/>
  <c r="E35" s="1"/>
  <c r="D38"/>
  <c r="C38"/>
  <c r="G36"/>
  <c r="F36"/>
  <c r="F35" s="1"/>
  <c r="E36"/>
  <c r="D36"/>
  <c r="C36"/>
  <c r="G35"/>
  <c r="D35"/>
  <c r="C35"/>
  <c r="G20"/>
  <c r="F20"/>
  <c r="E20"/>
  <c r="D20"/>
  <c r="D19" s="1"/>
  <c r="C20"/>
  <c r="C19" s="1"/>
  <c r="F19"/>
  <c r="E19"/>
  <c r="G17"/>
  <c r="F17"/>
  <c r="E17"/>
  <c r="D17"/>
  <c r="C17"/>
  <c r="G15"/>
  <c r="F15"/>
  <c r="E15"/>
  <c r="D15"/>
  <c r="C15"/>
  <c r="G13"/>
  <c r="F13"/>
  <c r="E13"/>
  <c r="D13"/>
  <c r="C13"/>
  <c r="E50" i="1"/>
  <c r="E48"/>
  <c r="E41"/>
  <c r="E39"/>
  <c r="E37"/>
  <c r="E36" s="1"/>
  <c r="E21"/>
  <c r="E20" s="1"/>
  <c r="E18"/>
  <c r="E16"/>
  <c r="E14"/>
  <c r="D50"/>
  <c r="C50"/>
  <c r="D48"/>
  <c r="C48"/>
  <c r="C41"/>
  <c r="D39"/>
  <c r="D36" s="1"/>
  <c r="C39"/>
  <c r="D37"/>
  <c r="C37"/>
  <c r="C36" s="1"/>
  <c r="D21"/>
  <c r="D20" s="1"/>
  <c r="C21"/>
  <c r="C20" s="1"/>
  <c r="D18"/>
  <c r="C18"/>
  <c r="D16"/>
  <c r="C16"/>
  <c r="D14"/>
  <c r="C14"/>
  <c r="E12" l="1"/>
  <c r="G16" l="1"/>
  <c r="G12"/>
  <c r="F12"/>
  <c r="C12"/>
  <c r="D12"/>
  <c r="E10" l="1"/>
  <c r="E9" s="1"/>
  <c r="E11"/>
  <c r="G11" i="2"/>
  <c r="F11"/>
  <c r="E11"/>
  <c r="D11"/>
  <c r="C11"/>
  <c r="G9" l="1"/>
  <c r="G8" s="1"/>
  <c r="F9"/>
  <c r="F8" s="1"/>
  <c r="E9"/>
  <c r="E8" s="1"/>
  <c r="D10"/>
  <c r="G10"/>
  <c r="F10"/>
  <c r="E10"/>
  <c r="C10"/>
  <c r="C9"/>
  <c r="C8" s="1"/>
  <c r="D9"/>
  <c r="D8" s="1"/>
  <c r="K8" l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9" l="1"/>
  <c r="C10" i="1"/>
  <c r="C9" s="1"/>
  <c r="D10" l="1"/>
  <c r="D9" s="1"/>
  <c r="D11"/>
  <c r="C11"/>
  <c r="G21" l="1"/>
  <c r="F21"/>
  <c r="F48"/>
  <c r="G48"/>
  <c r="F50"/>
  <c r="G50"/>
  <c r="F41" l="1"/>
  <c r="G41"/>
  <c r="F39"/>
  <c r="G39"/>
  <c r="F18"/>
  <c r="G18"/>
  <c r="G10" l="1"/>
  <c r="F16"/>
  <c r="F14"/>
  <c r="G14"/>
  <c r="G11" s="1"/>
  <c r="G9" l="1"/>
  <c r="F11"/>
  <c r="F10"/>
  <c r="F9" s="1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  <c r="H9"/>
  <c r="H10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<sst xmlns="http://schemas.openxmlformats.org/spreadsheetml/2006/main" count="170" uniqueCount="139">
  <si>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</si>
  <si>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</si>
  <si>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</si>
  <si>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</si>
  <si>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</si>
  <si>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</si>
  <si>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</si>
  <si>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</si>
  <si>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</si>
  <si>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</si>
  <si>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</si>
  <si>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</si>
  <si>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</si>
  <si>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</si>
  <si>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</si>
  <si>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</si>
  <si>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</si>
  <si>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</si>
  <si>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</si>
  <si>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</si>
  <si>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</si>
  <si>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</si>
  <si>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</si>
  <si>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</si>
  <si>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</si>
  <si>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</si>
  <si>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</si>
  <si>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</si>
  <si>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</si>
  <si>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</si>
  <si>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</si>
  <si>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</si>
  <si>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</si>
  <si>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</si>
  <si>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</si>
  <si>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</si>
  <si>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</si>
  <si>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</si>
  <si>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</si>
  <si>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</si>
  <si>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</si>
  <si>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</si>
  <si>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</si>
  <si>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</si>
  <si>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</si>
  <si>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</si>
  <si>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</si>
  <si>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</si>
  <si>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</si>
  <si>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</si>
  <si>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</si>
  <si>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</si>
  <si>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</si>
  <si>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</si>
  <si>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</si>
  <si>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</si>
  <si>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</si>
  <si>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</si>
  <si>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</si>
  <si>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</si>
  <si>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</si>
  <si>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</si>
  <si>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</si>
  <si>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</si>
  <si>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</si>
  <si>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</si>
  <si>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</si>
  <si>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</si>
  <si>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</si>
  <si>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</si>
  <si>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</si>
  <si>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</si>
  <si>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</si>
  <si>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</si>
  <si>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</si>
  <si>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</si>
  <si>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</si>
  <si>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</si>
  <si>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</si>
  <si>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</si>
  <si>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</si>
  <si>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</si>
  <si>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</si>
  <si>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</si>
  <si>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</si>
  <si>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</si>
  <si>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</si>
  <si>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</si>
  <si>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</si>
  <si>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</si>
  <si>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</si>
  <si>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</si>
  <si>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</si>
  <si>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</si>
  <si>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</si>
  <si>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</si>
  <si>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</si>
  <si>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</si>
  <si>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</si>
  <si>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</si>
  <si>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</si>
  <si>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</si>
  <si>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</si>
  <si>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</si>
  <si>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</si>
  <si>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</si>
  <si>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</si>
  <si>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</si>
  <si>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</si>
  <si>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</si>
  <si>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</si>
  <si>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</si>
  <si>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</si>
  <si>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</si>
  <si>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</si>
  <si>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</si>
  <si>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</si>
  <si>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</si>
  <si>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</si>
  <si>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</si>
  <si>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</si>
  <si>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</si>
  <si>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</si>
  <si>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</si>
  <si>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</si>
  <si>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01.11.2023г.</t>
  </si>
  <si>
    <t>01.11.2023 жылға орындалуы</t>
  </si>
  <si>
    <t>01.11.2024 жылға орындалуы</t>
  </si>
  <si>
    <t>на 1 ноября 2026 года</t>
  </si>
  <si>
    <t>факт на 01.11.2024г.</t>
  </si>
  <si>
    <t>факт на 01.10.2025г.</t>
  </si>
  <si>
    <t>2026г</t>
  </si>
  <si>
    <t>план на 01.11.26г.</t>
  </si>
  <si>
    <t>исполнение на 01.11.26г.</t>
  </si>
  <si>
    <t>2026 жылғы 1 караша арналған</t>
  </si>
  <si>
    <t>01.11.2025 жылға орындалуы</t>
  </si>
  <si>
    <t xml:space="preserve"> 2026 жыл</t>
  </si>
  <si>
    <t xml:space="preserve"> 01.11.2026 жыл жоспар</t>
  </si>
  <si>
    <t xml:space="preserve"> 01.11.2026 жыл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</si>
</sst>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vertical="center" wrapText="1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vertical="center"/>
    </xf>
    <xf numFmtId="164" fontId="20" fillId="0" borderId="1" xfId="0" applyNumberFormat="1" applyFont="1" applyBorder="1" applyAlignment="1">
      <alignment vertical="center"/>
    </xf>
    <xf numFmtId="164" fontId="21" fillId="3" borderId="1" xfId="0" applyNumberFormat="1" applyFont="1" applyFill="1" applyBorder="1" applyAlignment="1">
      <alignment vertical="center"/>
    </xf>
    <xf numFmtId="164" fontId="21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view="pageBreakPreview" zoomScale="130" zoomScaleNormal="100" zoomScaleSheetLayoutView="13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3" sqref="C13:G55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7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3"/>
    </row>
    <row r="2" spans="1:8" s="22" customFormat="1" ht="12.75">
      <c r="A2" s="92" t="s">
        <v>122</v>
      </c>
      <c r="B2" s="92"/>
      <c r="C2" s="92"/>
      <c r="D2" s="92"/>
      <c r="E2" s="92"/>
      <c r="F2" s="92"/>
      <c r="G2" s="92"/>
      <c r="H2" s="74"/>
    </row>
    <row r="3" spans="1:8" s="11" customFormat="1" ht="13.5">
      <c r="A3" s="93" t="s">
        <v>128</v>
      </c>
      <c r="B3" s="93"/>
      <c r="C3" s="93"/>
      <c r="D3" s="93"/>
      <c r="E3" s="93"/>
      <c r="F3" s="93"/>
      <c r="G3" s="93"/>
      <c r="H3" s="75"/>
    </row>
    <row r="4" spans="1:8" s="11" customFormat="1" ht="13.5">
      <c r="G4" s="63" t="s">
        <v>65</v>
      </c>
      <c r="H4" s="75"/>
    </row>
    <row r="5" spans="1:8" s="11" customFormat="1" ht="13.5">
      <c r="A5" s="94" t="s">
        <v>62</v>
      </c>
      <c r="B5" s="100" t="s">
        <v>0</v>
      </c>
      <c r="C5" s="99" t="s">
        <v>125</v>
      </c>
      <c r="D5" s="99" t="s">
        <v>129</v>
      </c>
      <c r="E5" s="99" t="s">
        <v>130</v>
      </c>
      <c r="F5" s="97" t="s">
        <v>131</v>
      </c>
      <c r="G5" s="98"/>
      <c r="H5" s="75"/>
    </row>
    <row r="6" spans="1:8" s="6" customFormat="1" ht="10.5">
      <c r="A6" s="94"/>
      <c r="B6" s="100"/>
      <c r="C6" s="99"/>
      <c r="D6" s="99"/>
      <c r="E6" s="99"/>
      <c r="F6" s="95" t="s">
        <v>132</v>
      </c>
      <c r="G6" s="95" t="s">
        <v>133</v>
      </c>
      <c r="H6" s="76"/>
    </row>
    <row r="7" spans="1:8" s="6" customFormat="1" ht="10.5">
      <c r="A7" s="94"/>
      <c r="B7" s="100"/>
      <c r="C7" s="99"/>
      <c r="D7" s="99"/>
      <c r="E7" s="99"/>
      <c r="F7" s="96"/>
      <c r="G7" s="96"/>
      <c r="H7" s="76"/>
    </row>
    <row r="8" spans="1:8">
      <c r="A8" s="12" t="s">
        <v>3</v>
      </c>
      <c r="B8" s="7">
        <v>2</v>
      </c>
      <c r="C8" s="32">
        <v>3</v>
      </c>
      <c r="D8" s="33">
        <v>4</v>
      </c>
      <c r="E8" s="33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>C10+C42+C48+C40</f>
        <v>135586.9</v>
      </c>
      <c r="D9" s="17">
        <f>D10+D42+D48+D40</f>
        <v>65317.899999999994</v>
      </c>
      <c r="E9" s="17">
        <f>E10+E42+E48+E40</f>
        <v>48696.600000000006</v>
      </c>
      <c r="F9" s="17">
        <f t="shared" ref="F9:G9" si="0">F10+F39+F42+F48</f>
        <v>100911.9</v>
      </c>
      <c r="G9" s="17">
        <f t="shared" si="0"/>
        <v>82462.899999999994</v>
      </c>
      <c r="H9" s="77">
        <f>G9/F9*100</f>
        <v>81.717716146460432</v>
      </c>
    </row>
    <row r="10" spans="1:8" ht="12">
      <c r="A10" s="14"/>
      <c r="B10" s="23" t="s">
        <v>1</v>
      </c>
      <c r="C10" s="15">
        <f t="shared" ref="C10:E10" si="1">C12+C14+C16+C18</f>
        <v>135586.9</v>
      </c>
      <c r="D10" s="15">
        <f t="shared" ref="D10:G10" si="2">D12+D14+D16+D18</f>
        <v>65317.899999999994</v>
      </c>
      <c r="E10" s="15">
        <f t="shared" si="1"/>
        <v>48696.600000000006</v>
      </c>
      <c r="F10" s="89">
        <f t="shared" si="2"/>
        <v>100911.9</v>
      </c>
      <c r="G10" s="89">
        <f t="shared" si="2"/>
        <v>82462.899999999994</v>
      </c>
      <c r="H10" s="77">
        <f t="shared" ref="H10:H55" si="3">G10/F10*100</f>
        <v>81.717716146460432</v>
      </c>
    </row>
    <row r="11" spans="1:8" ht="12">
      <c r="A11" s="16"/>
      <c r="B11" s="26" t="s">
        <v>63</v>
      </c>
      <c r="C11" s="17">
        <f t="shared" ref="C11" si="4">C12+C14+C16</f>
        <v>14763.8</v>
      </c>
      <c r="D11" s="17">
        <f>D12+D14+D16</f>
        <v>15135.7</v>
      </c>
      <c r="E11" s="17">
        <f t="shared" ref="E11" si="5">E12+E14+E16</f>
        <v>18384.7</v>
      </c>
      <c r="F11" s="107">
        <f t="shared" ref="F11:G11" si="6">F12+F14+F16</f>
        <v>17376.7</v>
      </c>
      <c r="G11" s="107">
        <f t="shared" si="6"/>
        <v>16927.699999999997</v>
      </c>
      <c r="H11" s="77">
        <f t="shared" si="3"/>
        <v>97.416080153308712</v>
      </c>
    </row>
    <row r="12" spans="1:8">
      <c r="A12" s="18"/>
      <c r="B12" s="24" t="s">
        <v>2</v>
      </c>
      <c r="C12" s="19">
        <f>C13</f>
        <v>10123.299999999999</v>
      </c>
      <c r="D12" s="19">
        <f>D13</f>
        <v>14832.7</v>
      </c>
      <c r="E12" s="19">
        <f>E13</f>
        <v>15578.1</v>
      </c>
      <c r="F12" s="108">
        <f t="shared" ref="F12" si="7">F13</f>
        <v>17376.7</v>
      </c>
      <c r="G12" s="108">
        <f>G13</f>
        <v>16850.5</v>
      </c>
      <c r="H12" s="77">
        <f t="shared" si="3"/>
        <v>96.971807074991219</v>
      </c>
    </row>
    <row r="13" spans="1:8">
      <c r="A13" s="20" t="s">
        <v>3</v>
      </c>
      <c r="B13" s="25" t="s">
        <v>4</v>
      </c>
      <c r="C13" s="30">
        <v>10123.299999999999</v>
      </c>
      <c r="D13" s="30">
        <v>14832.7</v>
      </c>
      <c r="E13" s="30">
        <v>15578.1</v>
      </c>
      <c r="F13" s="109">
        <v>17376.7</v>
      </c>
      <c r="G13" s="109">
        <v>16850.5</v>
      </c>
      <c r="H13" s="77">
        <f>G13/F13*100</f>
        <v>96.971807074991219</v>
      </c>
    </row>
    <row r="14" spans="1:8">
      <c r="A14" s="18"/>
      <c r="B14" s="24" t="s">
        <v>5</v>
      </c>
      <c r="C14" s="19">
        <f>C15</f>
        <v>0</v>
      </c>
      <c r="D14" s="19">
        <f>D15</f>
        <v>303</v>
      </c>
      <c r="E14" s="19">
        <f t="shared" ref="E14:G14" si="8">E15</f>
        <v>0</v>
      </c>
      <c r="F14" s="108">
        <f t="shared" si="8"/>
        <v>0</v>
      </c>
      <c r="G14" s="108">
        <f t="shared" si="8"/>
        <v>23.6</v>
      </c>
      <c r="H14" s="77" t="e">
        <f t="shared" si="3"/>
        <v>#DIV/0!</v>
      </c>
    </row>
    <row r="15" spans="1:8">
      <c r="A15" s="20" t="s">
        <v>6</v>
      </c>
      <c r="B15" s="25" t="s">
        <v>7</v>
      </c>
      <c r="C15" s="21">
        <v>0</v>
      </c>
      <c r="D15" s="21">
        <v>303</v>
      </c>
      <c r="E15" s="21">
        <v>0</v>
      </c>
      <c r="F15" s="110">
        <v>0</v>
      </c>
      <c r="G15" s="110">
        <v>23.6</v>
      </c>
      <c r="H15" s="77" t="e">
        <f t="shared" si="3"/>
        <v>#DIV/0!</v>
      </c>
    </row>
    <row r="16" spans="1:8" ht="21">
      <c r="A16" s="18"/>
      <c r="B16" s="24" t="s">
        <v>8</v>
      </c>
      <c r="C16" s="19">
        <f>C17</f>
        <v>4640.5</v>
      </c>
      <c r="D16" s="19">
        <f t="shared" ref="C16:E16" si="9">D17</f>
        <v>0</v>
      </c>
      <c r="E16" s="19">
        <f>E17</f>
        <v>2806.6</v>
      </c>
      <c r="F16" s="108">
        <f t="shared" ref="F16" si="10">F17</f>
        <v>0</v>
      </c>
      <c r="G16" s="108">
        <f>G17</f>
        <v>53.6</v>
      </c>
      <c r="H16" s="77" t="e">
        <f t="shared" si="3"/>
        <v>#DIV/0!</v>
      </c>
    </row>
    <row r="17" spans="1:9">
      <c r="A17" s="20" t="s">
        <v>9</v>
      </c>
      <c r="B17" s="25" t="s">
        <v>10</v>
      </c>
      <c r="C17" s="21">
        <v>4640.5</v>
      </c>
      <c r="D17" s="21">
        <v>0</v>
      </c>
      <c r="E17" s="30">
        <v>2806.6</v>
      </c>
      <c r="F17" s="30">
        <v>0</v>
      </c>
      <c r="G17" s="30">
        <v>53.6</v>
      </c>
      <c r="H17" s="77" t="e">
        <f t="shared" si="3"/>
        <v>#DIV/0!</v>
      </c>
    </row>
    <row r="18" spans="1:9">
      <c r="A18" s="18"/>
      <c r="B18" s="24" t="s">
        <v>11</v>
      </c>
      <c r="C18" s="19">
        <f>C19</f>
        <v>120823.1</v>
      </c>
      <c r="D18" s="19">
        <f t="shared" ref="C18:E18" si="11">D19</f>
        <v>50182.2</v>
      </c>
      <c r="E18" s="19">
        <f t="shared" ref="E18:G18" si="12">E19</f>
        <v>30311.9</v>
      </c>
      <c r="F18" s="19">
        <f t="shared" si="12"/>
        <v>83535.199999999997</v>
      </c>
      <c r="G18" s="19">
        <f t="shared" si="12"/>
        <v>65535.199999999997</v>
      </c>
      <c r="H18" s="77">
        <f t="shared" si="3"/>
        <v>78.452197397025444</v>
      </c>
    </row>
    <row r="19" spans="1:9">
      <c r="A19" s="20" t="s">
        <v>12</v>
      </c>
      <c r="B19" s="25" t="s">
        <v>13</v>
      </c>
      <c r="C19" s="21">
        <v>120823.1</v>
      </c>
      <c r="D19" s="21">
        <v>50182.2</v>
      </c>
      <c r="E19" s="30">
        <v>30311.9</v>
      </c>
      <c r="F19" s="30">
        <v>83535.199999999997</v>
      </c>
      <c r="G19" s="30">
        <v>65535.199999999997</v>
      </c>
      <c r="H19" s="77">
        <f t="shared" si="3"/>
        <v>78.452197397025444</v>
      </c>
    </row>
    <row r="20" spans="1:9" s="66" customFormat="1" ht="12">
      <c r="A20" s="65"/>
      <c r="B20" s="26" t="s">
        <v>64</v>
      </c>
      <c r="C20" s="71">
        <f t="shared" ref="C20:D20" si="13">C21+C37+C44+C50</f>
        <v>153286.50000000003</v>
      </c>
      <c r="D20" s="71">
        <f t="shared" ref="D20:E20" si="14">D21+D37+D44+D50</f>
        <v>62572.299999999988</v>
      </c>
      <c r="E20" s="71">
        <f t="shared" si="14"/>
        <v>44054.799999999996</v>
      </c>
      <c r="F20" s="71">
        <f t="shared" ref="F20:G20" si="15">F21+F37+F44+F50</f>
        <v>102300</v>
      </c>
      <c r="G20" s="71">
        <f t="shared" si="15"/>
        <v>83836.899999999994</v>
      </c>
      <c r="H20" s="77">
        <f t="shared" si="3"/>
        <v>81.952003910068413</v>
      </c>
    </row>
    <row r="21" spans="1:9" ht="12">
      <c r="A21" s="14"/>
      <c r="B21" s="23" t="s">
        <v>14</v>
      </c>
      <c r="C21" s="15">
        <f>SUM(C22:C35)</f>
        <v>153286.50000000003</v>
      </c>
      <c r="D21" s="15">
        <f>SUM(D22:D35)</f>
        <v>62572.299999999988</v>
      </c>
      <c r="E21" s="15">
        <f>SUM(E22:E35)</f>
        <v>44054.799999999996</v>
      </c>
      <c r="F21" s="15">
        <f>SUM(F22:F35)</f>
        <v>102300</v>
      </c>
      <c r="G21" s="15">
        <f>SUM(G22:G35)</f>
        <v>83836.899999999994</v>
      </c>
      <c r="H21" s="77">
        <f t="shared" si="3"/>
        <v>81.952003910068413</v>
      </c>
    </row>
    <row r="22" spans="1:9">
      <c r="A22" s="20" t="s">
        <v>15</v>
      </c>
      <c r="B22" s="25" t="s">
        <v>16</v>
      </c>
      <c r="C22" s="21">
        <v>25474.2</v>
      </c>
      <c r="D22" s="21">
        <v>26573.3</v>
      </c>
      <c r="E22" s="30">
        <v>29589.4</v>
      </c>
      <c r="F22" s="30">
        <v>35014.6</v>
      </c>
      <c r="G22" s="30">
        <v>34551.599999999999</v>
      </c>
      <c r="H22" s="77">
        <f t="shared" si="3"/>
        <v>98.677694447459061</v>
      </c>
      <c r="I22" s="28"/>
    </row>
    <row r="23" spans="1:9">
      <c r="A23" s="20" t="s">
        <v>17</v>
      </c>
      <c r="B23" s="25" t="s">
        <v>18</v>
      </c>
      <c r="C23" s="21"/>
      <c r="D23" s="21">
        <v>0</v>
      </c>
      <c r="E23" s="30">
        <v>0</v>
      </c>
      <c r="F23" s="30">
        <v>0</v>
      </c>
      <c r="G23" s="30">
        <v>0</v>
      </c>
      <c r="H23" s="77" t="e">
        <f t="shared" si="3"/>
        <v>#DIV/0!</v>
      </c>
      <c r="I23" s="28"/>
    </row>
    <row r="24" spans="1:9" ht="22.5">
      <c r="A24" s="20" t="s">
        <v>19</v>
      </c>
      <c r="B24" s="25" t="s">
        <v>20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77" t="e">
        <f t="shared" si="3"/>
        <v>#DIV/0!</v>
      </c>
      <c r="I24" s="28"/>
    </row>
    <row r="25" spans="1:9">
      <c r="A25" s="20" t="s">
        <v>21</v>
      </c>
      <c r="B25" s="25" t="s">
        <v>22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77" t="e">
        <f t="shared" si="3"/>
        <v>#DIV/0!</v>
      </c>
    </row>
    <row r="26" spans="1:9">
      <c r="A26" s="20" t="s">
        <v>23</v>
      </c>
      <c r="B26" s="25" t="s">
        <v>24</v>
      </c>
      <c r="C26" s="21">
        <v>0</v>
      </c>
      <c r="D26" s="21">
        <v>0</v>
      </c>
      <c r="E26" s="30">
        <v>0</v>
      </c>
      <c r="F26" s="30">
        <v>0</v>
      </c>
      <c r="G26" s="30">
        <v>0</v>
      </c>
      <c r="H26" s="77" t="e">
        <f t="shared" si="3"/>
        <v>#DIV/0!</v>
      </c>
      <c r="I26" s="28"/>
    </row>
    <row r="27" spans="1:9">
      <c r="A27" s="20" t="s">
        <v>25</v>
      </c>
      <c r="B27" s="25" t="s">
        <v>26</v>
      </c>
      <c r="C27" s="21">
        <v>42872.6</v>
      </c>
      <c r="D27" s="21">
        <v>25015.1</v>
      </c>
      <c r="E27" s="30">
        <v>12285.3</v>
      </c>
      <c r="F27" s="30">
        <v>2901.1</v>
      </c>
      <c r="G27" s="30">
        <v>2901.1</v>
      </c>
      <c r="H27" s="77">
        <f t="shared" si="3"/>
        <v>100</v>
      </c>
      <c r="I27" s="28"/>
    </row>
    <row r="28" spans="1:9" ht="22.5">
      <c r="A28" s="20" t="s">
        <v>27</v>
      </c>
      <c r="B28" s="25" t="s">
        <v>28</v>
      </c>
      <c r="C28" s="21">
        <v>0</v>
      </c>
      <c r="D28" s="21">
        <v>0</v>
      </c>
      <c r="E28" s="21">
        <v>0</v>
      </c>
      <c r="F28" s="30">
        <v>0</v>
      </c>
      <c r="G28" s="21">
        <v>0</v>
      </c>
      <c r="H28" s="77" t="e">
        <f t="shared" si="3"/>
        <v>#DIV/0!</v>
      </c>
    </row>
    <row r="29" spans="1:9">
      <c r="A29" s="20" t="s">
        <v>67</v>
      </c>
      <c r="B29" s="8" t="s">
        <v>66</v>
      </c>
      <c r="C29" s="21"/>
      <c r="D29" s="21"/>
      <c r="E29" s="30"/>
      <c r="F29" s="30"/>
      <c r="G29" s="30"/>
      <c r="H29" s="77" t="e">
        <f t="shared" si="3"/>
        <v>#DIV/0!</v>
      </c>
    </row>
    <row r="30" spans="1:9" ht="45">
      <c r="A30" s="20" t="s">
        <v>29</v>
      </c>
      <c r="B30" s="25" t="s">
        <v>30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77" t="e">
        <f t="shared" si="3"/>
        <v>#DIV/0!</v>
      </c>
    </row>
    <row r="31" spans="1:9" ht="22.5">
      <c r="A31" s="20" t="s">
        <v>31</v>
      </c>
      <c r="B31" s="25" t="s">
        <v>32</v>
      </c>
      <c r="C31" s="21">
        <v>0</v>
      </c>
      <c r="D31" s="21">
        <v>0</v>
      </c>
      <c r="E31" s="21">
        <v>0</v>
      </c>
      <c r="F31" s="30">
        <v>0</v>
      </c>
      <c r="G31" s="21">
        <v>0</v>
      </c>
      <c r="H31" s="77" t="e">
        <f t="shared" si="3"/>
        <v>#DIV/0!</v>
      </c>
    </row>
    <row r="32" spans="1:9">
      <c r="A32" s="20" t="s">
        <v>33</v>
      </c>
      <c r="B32" s="25" t="s">
        <v>34</v>
      </c>
      <c r="C32" s="21">
        <v>21179.4</v>
      </c>
      <c r="D32" s="21">
        <v>10983.7</v>
      </c>
      <c r="E32" s="21">
        <v>2180</v>
      </c>
      <c r="F32" s="30">
        <v>64384.2</v>
      </c>
      <c r="G32" s="21">
        <v>46384.1</v>
      </c>
      <c r="H32" s="77">
        <f t="shared" si="3"/>
        <v>72.04267506624295</v>
      </c>
    </row>
    <row r="33" spans="1:9">
      <c r="A33" s="20" t="s">
        <v>35</v>
      </c>
      <c r="B33" s="25" t="s">
        <v>36</v>
      </c>
      <c r="C33" s="21">
        <v>46429.599999999999</v>
      </c>
      <c r="D33" s="21">
        <v>0</v>
      </c>
      <c r="E33" s="30">
        <v>0</v>
      </c>
      <c r="F33" s="30">
        <v>0</v>
      </c>
      <c r="G33" s="30">
        <v>0</v>
      </c>
      <c r="H33" s="77" t="e">
        <f t="shared" si="3"/>
        <v>#DIV/0!</v>
      </c>
      <c r="I33" s="28">
        <v>0</v>
      </c>
    </row>
    <row r="34" spans="1:9">
      <c r="A34" s="20" t="s">
        <v>37</v>
      </c>
      <c r="B34" s="25" t="s">
        <v>38</v>
      </c>
      <c r="C34" s="21">
        <v>0</v>
      </c>
      <c r="D34" s="21">
        <v>0</v>
      </c>
      <c r="E34" s="21">
        <v>0</v>
      </c>
      <c r="F34" s="30">
        <v>0</v>
      </c>
      <c r="G34" s="21">
        <v>0</v>
      </c>
      <c r="H34" s="77" t="e">
        <f t="shared" si="3"/>
        <v>#DIV/0!</v>
      </c>
    </row>
    <row r="35" spans="1:9">
      <c r="A35" s="20" t="s">
        <v>39</v>
      </c>
      <c r="B35" s="25" t="s">
        <v>40</v>
      </c>
      <c r="C35" s="21">
        <v>17330.7</v>
      </c>
      <c r="D35" s="21">
        <v>0.2</v>
      </c>
      <c r="E35" s="21">
        <v>0.1</v>
      </c>
      <c r="F35" s="30">
        <v>0.1</v>
      </c>
      <c r="G35" s="21">
        <v>0.1</v>
      </c>
      <c r="H35" s="77">
        <f t="shared" si="3"/>
        <v>100</v>
      </c>
    </row>
    <row r="36" spans="1:9" ht="12">
      <c r="A36" s="14"/>
      <c r="B36" s="23" t="s">
        <v>41</v>
      </c>
      <c r="C36" s="38">
        <f>C37-C39</f>
        <v>0</v>
      </c>
      <c r="D36" s="38">
        <f>D37-D39</f>
        <v>0</v>
      </c>
      <c r="E36" s="38">
        <f>E37-E39</f>
        <v>0</v>
      </c>
      <c r="F36" s="38">
        <f>F37-F39</f>
        <v>0</v>
      </c>
      <c r="G36" s="38">
        <f>G37-G39</f>
        <v>0</v>
      </c>
      <c r="H36" s="77" t="e">
        <f t="shared" si="3"/>
        <v>#DIV/0!</v>
      </c>
    </row>
    <row r="37" spans="1:9">
      <c r="A37" s="18"/>
      <c r="B37" s="24" t="s">
        <v>42</v>
      </c>
      <c r="C37" s="39">
        <f>C38</f>
        <v>0</v>
      </c>
      <c r="D37" s="39">
        <f>D38</f>
        <v>0</v>
      </c>
      <c r="E37" s="39">
        <f>E38</f>
        <v>0</v>
      </c>
      <c r="F37" s="39">
        <f>F38</f>
        <v>0</v>
      </c>
      <c r="G37" s="39">
        <f>G38</f>
        <v>0</v>
      </c>
      <c r="H37" s="77" t="e">
        <f t="shared" si="3"/>
        <v>#DIV/0!</v>
      </c>
    </row>
    <row r="38" spans="1:9" ht="45">
      <c r="A38" s="20" t="s">
        <v>29</v>
      </c>
      <c r="B38" s="25" t="s">
        <v>30</v>
      </c>
      <c r="C38" s="21">
        <v>0</v>
      </c>
      <c r="D38" s="21">
        <v>0</v>
      </c>
      <c r="E38" s="21">
        <v>0</v>
      </c>
      <c r="F38" s="40">
        <v>0</v>
      </c>
      <c r="G38" s="21">
        <v>0</v>
      </c>
      <c r="H38" s="77" t="e">
        <f t="shared" si="3"/>
        <v>#DIV/0!</v>
      </c>
    </row>
    <row r="39" spans="1:9">
      <c r="A39" s="18"/>
      <c r="B39" s="24" t="s">
        <v>43</v>
      </c>
      <c r="C39" s="39">
        <f>C40</f>
        <v>0</v>
      </c>
      <c r="D39" s="39">
        <f>D40</f>
        <v>0</v>
      </c>
      <c r="E39" s="39">
        <f t="shared" ref="E39:G39" si="16">E40</f>
        <v>0</v>
      </c>
      <c r="F39" s="39">
        <f t="shared" si="16"/>
        <v>0</v>
      </c>
      <c r="G39" s="39">
        <f t="shared" si="16"/>
        <v>0</v>
      </c>
      <c r="H39" s="77" t="e">
        <f t="shared" si="3"/>
        <v>#DIV/0!</v>
      </c>
    </row>
    <row r="40" spans="1:9">
      <c r="A40" s="20" t="s">
        <v>44</v>
      </c>
      <c r="B40" s="25" t="s">
        <v>45</v>
      </c>
      <c r="C40" s="21">
        <v>0</v>
      </c>
      <c r="D40" s="21">
        <v>0</v>
      </c>
      <c r="E40" s="21">
        <v>0</v>
      </c>
      <c r="F40" s="40">
        <v>0</v>
      </c>
      <c r="G40" s="21">
        <v>0</v>
      </c>
      <c r="H40" s="77" t="e">
        <f t="shared" si="3"/>
        <v>#DIV/0!</v>
      </c>
    </row>
    <row r="41" spans="1:9" ht="24">
      <c r="A41" s="14"/>
      <c r="B41" s="23" t="s">
        <v>46</v>
      </c>
      <c r="C41" s="15">
        <f t="shared" ref="C41:D41" si="17">C42</f>
        <v>0</v>
      </c>
      <c r="D41" s="15">
        <v>0</v>
      </c>
      <c r="E41" s="15">
        <f t="shared" ref="E41" si="18">SUM(E42:E45)</f>
        <v>0</v>
      </c>
      <c r="F41" s="15">
        <f t="shared" ref="F41:G41" si="19">SUM(F42:F45)</f>
        <v>0</v>
      </c>
      <c r="G41" s="15">
        <f t="shared" si="19"/>
        <v>0</v>
      </c>
      <c r="H41" s="77" t="e">
        <f t="shared" si="3"/>
        <v>#DIV/0!</v>
      </c>
      <c r="I41" s="28"/>
    </row>
    <row r="42" spans="1:9" ht="21">
      <c r="A42" s="18"/>
      <c r="B42" s="24" t="s">
        <v>47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77" t="e">
        <f t="shared" si="3"/>
        <v>#DIV/0!</v>
      </c>
    </row>
    <row r="43" spans="1:9" s="88" customFormat="1" ht="22.5">
      <c r="A43" s="20" t="s">
        <v>48</v>
      </c>
      <c r="B43" s="25" t="s">
        <v>49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28" t="e">
        <f t="shared" si="3"/>
        <v>#DIV/0!</v>
      </c>
    </row>
    <row r="44" spans="1:9" ht="12">
      <c r="A44" s="20"/>
      <c r="B44" s="72" t="s">
        <v>123</v>
      </c>
      <c r="C44" s="64"/>
      <c r="D44" s="64"/>
      <c r="E44" s="64">
        <v>0</v>
      </c>
      <c r="F44" s="64">
        <v>0</v>
      </c>
      <c r="G44" s="64">
        <v>0</v>
      </c>
      <c r="H44" s="77" t="e">
        <f t="shared" si="3"/>
        <v>#DIV/0!</v>
      </c>
    </row>
    <row r="45" spans="1:9" ht="12">
      <c r="A45" s="20" t="s">
        <v>35</v>
      </c>
      <c r="B45" s="72" t="s">
        <v>124</v>
      </c>
      <c r="C45" s="64"/>
      <c r="D45" s="64"/>
      <c r="E45" s="64">
        <v>0</v>
      </c>
      <c r="F45" s="64">
        <v>0</v>
      </c>
      <c r="G45" s="64">
        <v>0</v>
      </c>
      <c r="H45" s="77" t="e">
        <f t="shared" si="3"/>
        <v>#DIV/0!</v>
      </c>
    </row>
    <row r="46" spans="1:9" ht="12">
      <c r="A46" s="14"/>
      <c r="B46" s="23" t="s">
        <v>50</v>
      </c>
      <c r="C46" s="15">
        <v>-17699.599999999999</v>
      </c>
      <c r="D46" s="15">
        <v>2745.8</v>
      </c>
      <c r="E46" s="38">
        <v>4641.8999999999996</v>
      </c>
      <c r="F46" s="38">
        <v>0</v>
      </c>
      <c r="G46" s="38">
        <v>-1374</v>
      </c>
      <c r="H46" s="77" t="e">
        <f t="shared" si="3"/>
        <v>#DIV/0!</v>
      </c>
      <c r="I46" s="28"/>
    </row>
    <row r="47" spans="1:9" ht="24">
      <c r="A47" s="14"/>
      <c r="B47" s="23" t="s">
        <v>51</v>
      </c>
      <c r="C47" s="15">
        <v>-17699.599999999999</v>
      </c>
      <c r="D47" s="15">
        <v>2745.8</v>
      </c>
      <c r="E47" s="38">
        <v>4641.8999999999996</v>
      </c>
      <c r="F47" s="38">
        <v>0</v>
      </c>
      <c r="G47" s="38">
        <v>-1374</v>
      </c>
      <c r="H47" s="77" t="e">
        <f t="shared" si="3"/>
        <v>#DIV/0!</v>
      </c>
      <c r="I47" s="28"/>
    </row>
    <row r="48" spans="1:9">
      <c r="A48" s="18"/>
      <c r="B48" s="24" t="s">
        <v>52</v>
      </c>
      <c r="C48" s="39">
        <f>C49</f>
        <v>0</v>
      </c>
      <c r="D48" s="39">
        <f>D49</f>
        <v>0</v>
      </c>
      <c r="E48" s="39">
        <f t="shared" ref="E48:G48" si="20">E49</f>
        <v>0</v>
      </c>
      <c r="F48" s="39">
        <f t="shared" si="20"/>
        <v>0</v>
      </c>
      <c r="G48" s="39">
        <f t="shared" si="20"/>
        <v>0</v>
      </c>
      <c r="H48" s="77" t="e">
        <f t="shared" si="3"/>
        <v>#DIV/0!</v>
      </c>
    </row>
    <row r="49" spans="1:8">
      <c r="A49" s="20" t="s">
        <v>53</v>
      </c>
      <c r="B49" s="25" t="s">
        <v>54</v>
      </c>
      <c r="C49" s="21">
        <v>0</v>
      </c>
      <c r="D49" s="21">
        <v>0</v>
      </c>
      <c r="E49" s="30">
        <v>0</v>
      </c>
      <c r="F49" s="30">
        <v>0</v>
      </c>
      <c r="G49" s="30">
        <v>0</v>
      </c>
      <c r="H49" s="77" t="e">
        <f t="shared" si="3"/>
        <v>#DIV/0!</v>
      </c>
    </row>
    <row r="50" spans="1:8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G50" si="21">E51</f>
        <v>0</v>
      </c>
      <c r="F50" s="19">
        <f t="shared" si="21"/>
        <v>0</v>
      </c>
      <c r="G50" s="19">
        <f t="shared" si="21"/>
        <v>0</v>
      </c>
      <c r="H50" s="77" t="e">
        <f t="shared" si="3"/>
        <v>#DIV/0!</v>
      </c>
    </row>
    <row r="51" spans="1:8">
      <c r="A51" s="20" t="s">
        <v>56</v>
      </c>
      <c r="B51" s="25" t="s">
        <v>57</v>
      </c>
      <c r="C51" s="21">
        <v>0</v>
      </c>
      <c r="D51" s="21">
        <v>0</v>
      </c>
      <c r="E51" s="30">
        <v>0</v>
      </c>
      <c r="F51" s="30">
        <v>0</v>
      </c>
      <c r="G51" s="30">
        <v>0</v>
      </c>
      <c r="H51" s="77" t="e">
        <f t="shared" si="3"/>
        <v>#DIV/0!</v>
      </c>
    </row>
    <row r="52" spans="1:8" ht="21">
      <c r="A52" s="18"/>
      <c r="B52" s="24" t="s">
        <v>58</v>
      </c>
      <c r="C52" s="19">
        <v>17699.599999999999</v>
      </c>
      <c r="D52" s="19">
        <v>-2745.8</v>
      </c>
      <c r="E52" s="19">
        <v>-4641.8999999999996</v>
      </c>
      <c r="F52" s="39">
        <v>0</v>
      </c>
      <c r="G52" s="19">
        <v>1374</v>
      </c>
      <c r="H52" s="77" t="e">
        <f t="shared" si="3"/>
        <v>#DIV/0!</v>
      </c>
    </row>
    <row r="53" spans="1:8" ht="24">
      <c r="A53" s="14"/>
      <c r="B53" s="23" t="s">
        <v>59</v>
      </c>
      <c r="C53" s="89"/>
      <c r="D53" s="15"/>
      <c r="E53" s="38"/>
      <c r="F53" s="38"/>
      <c r="G53" s="38"/>
      <c r="H53" s="77" t="e">
        <f t="shared" si="3"/>
        <v>#DIV/0!</v>
      </c>
    </row>
    <row r="54" spans="1:8" ht="21">
      <c r="A54" s="18"/>
      <c r="B54" s="29" t="s">
        <v>60</v>
      </c>
      <c r="C54" s="19">
        <v>23164.6</v>
      </c>
      <c r="D54" s="19">
        <v>1458.2</v>
      </c>
      <c r="E54" s="39">
        <v>795</v>
      </c>
      <c r="F54" s="39"/>
      <c r="G54" s="39">
        <v>1388.2</v>
      </c>
      <c r="H54" s="77" t="e">
        <f t="shared" si="3"/>
        <v>#DIV/0!</v>
      </c>
    </row>
    <row r="55" spans="1:8" ht="21">
      <c r="A55" s="18"/>
      <c r="B55" s="24" t="s">
        <v>61</v>
      </c>
      <c r="C55" s="19">
        <v>5465</v>
      </c>
      <c r="D55" s="19">
        <v>4203.8999999999996</v>
      </c>
      <c r="E55" s="19">
        <v>5436.9</v>
      </c>
      <c r="F55" s="39"/>
      <c r="G55" s="19">
        <v>14.2</v>
      </c>
      <c r="H55" s="77" t="e">
        <f t="shared" si="3"/>
        <v>#DIV/0!</v>
      </c>
    </row>
    <row r="56" spans="1:8" ht="12">
      <c r="C56" s="36"/>
      <c r="D56" s="36"/>
      <c r="E56" s="35"/>
      <c r="F56" s="27"/>
      <c r="G56" s="27"/>
    </row>
    <row r="57" spans="1:8" s="84" customFormat="1" ht="13.15" customHeight="1">
      <c r="A57" s="78"/>
      <c r="B57" s="78"/>
      <c r="C57" s="79"/>
      <c r="D57" s="79"/>
      <c r="E57" s="80"/>
      <c r="F57" s="81"/>
      <c r="G57" s="82"/>
      <c r="H57" s="83"/>
    </row>
    <row r="58" spans="1:8" s="84" customFormat="1" ht="15">
      <c r="A58" s="85"/>
      <c r="B58" s="86"/>
      <c r="C58" s="79"/>
      <c r="D58" s="79"/>
      <c r="E58" s="80"/>
      <c r="F58" s="81"/>
      <c r="G58" s="81"/>
      <c r="H58" s="83"/>
    </row>
    <row r="59" spans="1:8" s="84" customFormat="1" ht="13.15" customHeight="1">
      <c r="A59" s="91"/>
      <c r="B59" s="91"/>
      <c r="C59" s="79"/>
      <c r="D59" s="79"/>
      <c r="E59" s="79"/>
      <c r="F59" s="81"/>
      <c r="G59" s="81"/>
      <c r="H59" s="83"/>
    </row>
    <row r="60" spans="1:8">
      <c r="C60" s="34"/>
      <c r="D60" s="36"/>
      <c r="F60" s="27"/>
      <c r="G60" s="27"/>
    </row>
    <row r="61" spans="1:8">
      <c r="D61" s="34"/>
      <c r="E61" s="34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view="pageBreakPreview" zoomScaleNormal="110" zoomScaleSheetLayoutView="100" workbookViewId="0">
      <selection activeCell="N14" sqref="N14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1" t="s">
        <v>134</v>
      </c>
      <c r="B1" s="101"/>
      <c r="C1" s="101"/>
      <c r="D1" s="101"/>
      <c r="E1" s="101"/>
      <c r="F1" s="101"/>
      <c r="G1" s="101"/>
      <c r="H1" s="43"/>
      <c r="I1" s="43"/>
      <c r="J1" s="43"/>
    </row>
    <row r="2" spans="1:11" s="3" customFormat="1" ht="15.75">
      <c r="A2" s="42" t="s">
        <v>69</v>
      </c>
      <c r="B2" s="5"/>
      <c r="C2" s="43"/>
      <c r="D2" s="43"/>
      <c r="E2" s="43"/>
      <c r="F2" s="44"/>
      <c r="G2" s="44"/>
      <c r="H2" s="43"/>
      <c r="I2" s="43"/>
      <c r="J2" s="44"/>
    </row>
    <row r="3" spans="1:11" s="70" customFormat="1">
      <c r="A3" s="67"/>
      <c r="B3" s="68"/>
      <c r="C3" s="69"/>
      <c r="D3" s="69"/>
      <c r="E3" s="69"/>
      <c r="F3" s="69"/>
      <c r="G3" s="69"/>
      <c r="H3" s="69"/>
      <c r="I3" s="69"/>
      <c r="J3" s="69"/>
    </row>
    <row r="4" spans="1:11" s="70" customFormat="1">
      <c r="A4" s="67" t="s">
        <v>70</v>
      </c>
      <c r="B4" s="69"/>
      <c r="C4" s="69"/>
      <c r="D4" s="69"/>
      <c r="E4" s="69"/>
      <c r="F4" s="69"/>
      <c r="G4" s="69" t="s">
        <v>71</v>
      </c>
      <c r="H4" s="69"/>
      <c r="I4" s="69"/>
      <c r="J4" s="69"/>
    </row>
    <row r="5" spans="1:11" s="6" customFormat="1" ht="21">
      <c r="A5" s="104" t="s">
        <v>72</v>
      </c>
      <c r="B5" s="106" t="s">
        <v>73</v>
      </c>
      <c r="C5" s="106" t="s">
        <v>126</v>
      </c>
      <c r="D5" s="106" t="s">
        <v>127</v>
      </c>
      <c r="E5" s="106" t="s">
        <v>135</v>
      </c>
      <c r="F5" s="102" t="s">
        <v>136</v>
      </c>
      <c r="G5" s="103"/>
      <c r="H5" s="37" t="s">
        <v>74</v>
      </c>
      <c r="I5" s="37" t="s">
        <v>75</v>
      </c>
      <c r="J5" s="37" t="s">
        <v>76</v>
      </c>
    </row>
    <row r="6" spans="1:11" s="6" customFormat="1" ht="21">
      <c r="A6" s="105"/>
      <c r="B6" s="106"/>
      <c r="C6" s="106"/>
      <c r="D6" s="106"/>
      <c r="E6" s="106"/>
      <c r="F6" s="90" t="s">
        <v>137</v>
      </c>
      <c r="G6" s="90" t="s">
        <v>138</v>
      </c>
      <c r="H6" s="37"/>
      <c r="I6" s="37"/>
      <c r="J6" s="37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5"/>
      <c r="B8" s="46" t="s">
        <v>78</v>
      </c>
      <c r="C8" s="17">
        <f>C9+C41+C47+C39</f>
        <v>135586.9</v>
      </c>
      <c r="D8" s="17">
        <f>D9+D41+D47+D39</f>
        <v>65317.899999999994</v>
      </c>
      <c r="E8" s="17">
        <f>E9+E41+E47+E39</f>
        <v>48696.600000000006</v>
      </c>
      <c r="F8" s="17">
        <f t="shared" ref="F8:G8" si="0">F9+F38+F41+F47</f>
        <v>100911.9</v>
      </c>
      <c r="G8" s="17">
        <f t="shared" si="0"/>
        <v>82462.899999999994</v>
      </c>
      <c r="H8" s="47">
        <v>103.02908089332492</v>
      </c>
      <c r="I8" s="47">
        <v>83.518943223859409</v>
      </c>
      <c r="J8" s="38">
        <v>5579639.8549000025</v>
      </c>
      <c r="K8" s="36">
        <f>G8/F8*100</f>
        <v>81.717716146460432</v>
      </c>
    </row>
    <row r="9" spans="1:11" s="31" customFormat="1" ht="12">
      <c r="A9" s="45"/>
      <c r="B9" s="46" t="s">
        <v>79</v>
      </c>
      <c r="C9" s="15">
        <f t="shared" ref="C9:G9" si="1">C11+C13+C15+C17</f>
        <v>135586.9</v>
      </c>
      <c r="D9" s="15">
        <f t="shared" si="1"/>
        <v>65317.899999999994</v>
      </c>
      <c r="E9" s="15">
        <f t="shared" si="1"/>
        <v>48696.600000000006</v>
      </c>
      <c r="F9" s="15">
        <f t="shared" si="1"/>
        <v>100911.9</v>
      </c>
      <c r="G9" s="15">
        <f t="shared" si="1"/>
        <v>82462.899999999994</v>
      </c>
      <c r="H9" s="47">
        <v>102.91338019138634</v>
      </c>
      <c r="I9" s="47">
        <v>82.823806596498457</v>
      </c>
      <c r="J9" s="38">
        <v>5053635.9880000055</v>
      </c>
      <c r="K9" s="36">
        <f t="shared" ref="K9:K54" si="2">G9/F9*100</f>
        <v>81.717716146460432</v>
      </c>
    </row>
    <row r="10" spans="1:11" s="31" customFormat="1" ht="12">
      <c r="A10" s="45"/>
      <c r="B10" s="46" t="s">
        <v>80</v>
      </c>
      <c r="C10" s="17">
        <f t="shared" ref="C10" si="3">C11+C13+C15</f>
        <v>14763.8</v>
      </c>
      <c r="D10" s="17">
        <f>D11+D13+D15</f>
        <v>15135.7</v>
      </c>
      <c r="E10" s="17">
        <f>E11+E13+E15</f>
        <v>18384.7</v>
      </c>
      <c r="F10" s="41">
        <f t="shared" ref="F10:G10" si="4">F11+F13+F15</f>
        <v>17376.7</v>
      </c>
      <c r="G10" s="41">
        <f t="shared" si="4"/>
        <v>16927.699999999997</v>
      </c>
      <c r="H10" s="47">
        <v>109.98767538822698</v>
      </c>
      <c r="I10" s="47">
        <v>82.775367818326345</v>
      </c>
      <c r="J10" s="38">
        <v>5062521.0401000008</v>
      </c>
      <c r="K10" s="36">
        <f t="shared" si="2"/>
        <v>97.416080153308712</v>
      </c>
    </row>
    <row r="11" spans="1:11" s="31" customFormat="1">
      <c r="A11" s="48"/>
      <c r="B11" s="49" t="s">
        <v>81</v>
      </c>
      <c r="C11" s="19">
        <f>C12</f>
        <v>10123.299999999999</v>
      </c>
      <c r="D11" s="19">
        <f>D12</f>
        <v>14832.7</v>
      </c>
      <c r="E11" s="19">
        <f>E12</f>
        <v>15578.1</v>
      </c>
      <c r="F11" s="39">
        <f>F12</f>
        <v>17376.7</v>
      </c>
      <c r="G11" s="39">
        <f t="shared" ref="G11" si="5">G12</f>
        <v>16850.5</v>
      </c>
      <c r="H11" s="50">
        <v>109.84993985069787</v>
      </c>
      <c r="I11" s="50">
        <v>82.230165036698338</v>
      </c>
      <c r="J11" s="39">
        <v>4610144.6605000049</v>
      </c>
      <c r="K11" s="36">
        <f t="shared" si="2"/>
        <v>96.971807074991219</v>
      </c>
    </row>
    <row r="12" spans="1:11" s="31" customFormat="1">
      <c r="A12" s="51" t="s">
        <v>3</v>
      </c>
      <c r="B12" s="52" t="s">
        <v>82</v>
      </c>
      <c r="C12" s="30">
        <v>10123.299999999999</v>
      </c>
      <c r="D12" s="30">
        <v>14832.7</v>
      </c>
      <c r="E12" s="30">
        <v>15578.1</v>
      </c>
      <c r="F12" s="109">
        <v>17376.7</v>
      </c>
      <c r="G12" s="109">
        <v>16850.5</v>
      </c>
      <c r="H12" s="53">
        <v>109.84993985048419</v>
      </c>
      <c r="I12" s="53">
        <v>82.230165036538395</v>
      </c>
      <c r="J12" s="30">
        <v>4610144.6604000032</v>
      </c>
      <c r="K12" s="36">
        <f t="shared" si="2"/>
        <v>96.971807074991219</v>
      </c>
    </row>
    <row r="13" spans="1:11" s="31" customFormat="1">
      <c r="A13" s="48"/>
      <c r="B13" s="49" t="s">
        <v>83</v>
      </c>
      <c r="C13" s="19">
        <f>C14</f>
        <v>0</v>
      </c>
      <c r="D13" s="19">
        <f>D14</f>
        <v>303</v>
      </c>
      <c r="E13" s="19">
        <f t="shared" ref="E13:G13" si="6">E14</f>
        <v>0</v>
      </c>
      <c r="F13" s="108">
        <f t="shared" si="6"/>
        <v>0</v>
      </c>
      <c r="G13" s="108">
        <f t="shared" si="6"/>
        <v>23.6</v>
      </c>
      <c r="H13" s="50">
        <v>111.09307131866717</v>
      </c>
      <c r="I13" s="50">
        <v>88.952651888049672</v>
      </c>
      <c r="J13" s="39">
        <v>150406.00650000013</v>
      </c>
      <c r="K13" s="36" t="e">
        <f t="shared" si="2"/>
        <v>#DIV/0!</v>
      </c>
    </row>
    <row r="14" spans="1:11" s="31" customFormat="1">
      <c r="A14" s="51" t="s">
        <v>6</v>
      </c>
      <c r="B14" s="52" t="s">
        <v>84</v>
      </c>
      <c r="C14" s="21">
        <v>0</v>
      </c>
      <c r="D14" s="21">
        <v>303</v>
      </c>
      <c r="E14" s="21">
        <v>0</v>
      </c>
      <c r="F14" s="110">
        <v>0</v>
      </c>
      <c r="G14" s="110">
        <v>23.6</v>
      </c>
      <c r="H14" s="53">
        <v>111.09307131129175</v>
      </c>
      <c r="I14" s="53">
        <v>88.952651882144139</v>
      </c>
      <c r="J14" s="30">
        <v>150406.00640000007</v>
      </c>
      <c r="K14" s="36" t="e">
        <f t="shared" si="2"/>
        <v>#DIV/0!</v>
      </c>
    </row>
    <row r="15" spans="1:11" s="31" customFormat="1" ht="21">
      <c r="A15" s="48"/>
      <c r="B15" s="49" t="s">
        <v>85</v>
      </c>
      <c r="C15" s="19">
        <f>C16</f>
        <v>4640.5</v>
      </c>
      <c r="D15" s="19">
        <f t="shared" ref="D15:F15" si="7">D16</f>
        <v>0</v>
      </c>
      <c r="E15" s="19">
        <f>E16</f>
        <v>2806.6</v>
      </c>
      <c r="F15" s="108">
        <f t="shared" ref="F15" si="8">F16</f>
        <v>0</v>
      </c>
      <c r="G15" s="108">
        <f>G16</f>
        <v>53.6</v>
      </c>
      <c r="H15" s="50">
        <v>111.94483827337116</v>
      </c>
      <c r="I15" s="50">
        <v>90.316027087553465</v>
      </c>
      <c r="J15" s="39">
        <v>301970.37309999997</v>
      </c>
      <c r="K15" s="36" t="e">
        <f t="shared" si="2"/>
        <v>#DIV/0!</v>
      </c>
    </row>
    <row r="16" spans="1:11" s="31" customFormat="1">
      <c r="A16" s="51" t="s">
        <v>9</v>
      </c>
      <c r="B16" s="52" t="s">
        <v>86</v>
      </c>
      <c r="C16" s="21">
        <v>4640.5</v>
      </c>
      <c r="D16" s="21">
        <v>0</v>
      </c>
      <c r="E16" s="30">
        <v>2806.6</v>
      </c>
      <c r="F16" s="30">
        <v>0</v>
      </c>
      <c r="G16" s="30">
        <v>53.6</v>
      </c>
      <c r="H16" s="53">
        <v>111.94483827337116</v>
      </c>
      <c r="I16" s="53">
        <v>90.316027087553465</v>
      </c>
      <c r="J16" s="30">
        <v>301970.37309999997</v>
      </c>
      <c r="K16" s="36" t="e">
        <f t="shared" si="2"/>
        <v>#DIV/0!</v>
      </c>
    </row>
    <row r="17" spans="1:11" s="31" customFormat="1">
      <c r="A17" s="48"/>
      <c r="B17" s="49" t="s">
        <v>87</v>
      </c>
      <c r="C17" s="19">
        <f>C18</f>
        <v>120823.1</v>
      </c>
      <c r="D17" s="19">
        <f t="shared" ref="D17:G17" si="9">D18</f>
        <v>50182.2</v>
      </c>
      <c r="E17" s="19">
        <f t="shared" si="9"/>
        <v>30311.9</v>
      </c>
      <c r="F17" s="19">
        <f t="shared" si="9"/>
        <v>83535.199999999997</v>
      </c>
      <c r="G17" s="19">
        <f t="shared" si="9"/>
        <v>65535.199999999997</v>
      </c>
      <c r="H17" s="50">
        <v>99.992763159733784</v>
      </c>
      <c r="I17" s="50">
        <v>82.845822147687159</v>
      </c>
      <c r="J17" s="39">
        <v>-8885.0520000010729</v>
      </c>
      <c r="K17" s="36">
        <f t="shared" si="2"/>
        <v>78.452197397025444</v>
      </c>
    </row>
    <row r="18" spans="1:11" s="31" customFormat="1">
      <c r="A18" s="51" t="s">
        <v>12</v>
      </c>
      <c r="B18" s="52" t="s">
        <v>88</v>
      </c>
      <c r="C18" s="21">
        <v>120823.1</v>
      </c>
      <c r="D18" s="21">
        <v>50182.2</v>
      </c>
      <c r="E18" s="30">
        <v>30311.9</v>
      </c>
      <c r="F18" s="30">
        <v>83535.199999999997</v>
      </c>
      <c r="G18" s="30">
        <v>65535.199999999997</v>
      </c>
      <c r="H18" s="53">
        <v>99.992763159733784</v>
      </c>
      <c r="I18" s="53">
        <v>82.845822147687159</v>
      </c>
      <c r="J18" s="30">
        <v>-8885.0520000010729</v>
      </c>
      <c r="K18" s="36">
        <f t="shared" si="2"/>
        <v>78.452197397025444</v>
      </c>
    </row>
    <row r="19" spans="1:11" s="31" customFormat="1" ht="12">
      <c r="A19" s="45"/>
      <c r="B19" s="46" t="s">
        <v>89</v>
      </c>
      <c r="C19" s="71">
        <f t="shared" ref="C19:G19" si="10">C20+C36+C43+C49</f>
        <v>153286.50000000003</v>
      </c>
      <c r="D19" s="71">
        <f t="shared" si="10"/>
        <v>62572.299999999988</v>
      </c>
      <c r="E19" s="71">
        <f t="shared" si="10"/>
        <v>44054.799999999996</v>
      </c>
      <c r="F19" s="71">
        <f t="shared" si="10"/>
        <v>102300</v>
      </c>
      <c r="G19" s="71">
        <f t="shared" si="10"/>
        <v>83836.899999999994</v>
      </c>
      <c r="H19" s="47">
        <v>98.5794843403838</v>
      </c>
      <c r="I19" s="47">
        <v>80.094315733711312</v>
      </c>
      <c r="J19" s="38">
        <v>-2659620.2318000495</v>
      </c>
      <c r="K19" s="36">
        <f t="shared" si="2"/>
        <v>81.952003910068413</v>
      </c>
    </row>
    <row r="20" spans="1:11" ht="12">
      <c r="A20" s="54"/>
      <c r="B20" s="55" t="s">
        <v>90</v>
      </c>
      <c r="C20" s="15">
        <f>SUM(C21:C34)</f>
        <v>153286.50000000003</v>
      </c>
      <c r="D20" s="15">
        <f>SUM(D21:D34)</f>
        <v>62572.299999999988</v>
      </c>
      <c r="E20" s="15">
        <f>SUM(E21:E34)</f>
        <v>44054.799999999996</v>
      </c>
      <c r="F20" s="15">
        <f>SUM(F21:F34)</f>
        <v>102300</v>
      </c>
      <c r="G20" s="15">
        <f>SUM(G21:G34)</f>
        <v>83836.899999999994</v>
      </c>
      <c r="H20" s="56">
        <v>98.491421886850986</v>
      </c>
      <c r="I20" s="56">
        <v>79.381864279493072</v>
      </c>
      <c r="J20" s="15">
        <v>-2651686.614199996</v>
      </c>
      <c r="K20" s="36">
        <f t="shared" si="2"/>
        <v>81.952003910068413</v>
      </c>
    </row>
    <row r="21" spans="1:11">
      <c r="A21" s="57" t="s">
        <v>15</v>
      </c>
      <c r="B21" s="58" t="s">
        <v>91</v>
      </c>
      <c r="C21" s="21">
        <v>25474.2</v>
      </c>
      <c r="D21" s="21">
        <v>26573.3</v>
      </c>
      <c r="E21" s="30">
        <v>29589.4</v>
      </c>
      <c r="F21" s="30">
        <v>35014.6</v>
      </c>
      <c r="G21" s="30">
        <v>34551.599999999999</v>
      </c>
      <c r="H21" s="59">
        <v>93.547348849785379</v>
      </c>
      <c r="I21" s="59">
        <v>77.589196385935949</v>
      </c>
      <c r="J21" s="21">
        <v>-587308.88649999909</v>
      </c>
      <c r="K21" s="36">
        <f t="shared" si="2"/>
        <v>98.677694447459061</v>
      </c>
    </row>
    <row r="22" spans="1:11">
      <c r="A22" s="57" t="s">
        <v>17</v>
      </c>
      <c r="B22" s="58" t="s">
        <v>92</v>
      </c>
      <c r="C22" s="21"/>
      <c r="D22" s="21">
        <v>0</v>
      </c>
      <c r="E22" s="30">
        <v>0</v>
      </c>
      <c r="F22" s="30">
        <v>0</v>
      </c>
      <c r="G22" s="30">
        <v>0</v>
      </c>
      <c r="H22" s="59">
        <v>99.312495752204498</v>
      </c>
      <c r="I22" s="59">
        <v>92.100288804913617</v>
      </c>
      <c r="J22" s="21">
        <v>-21884.096900000237</v>
      </c>
      <c r="K22" s="36" t="e">
        <f t="shared" si="2"/>
        <v>#DIV/0!</v>
      </c>
    </row>
    <row r="23" spans="1:11" ht="22.5">
      <c r="A23" s="57" t="s">
        <v>19</v>
      </c>
      <c r="B23" s="58" t="s">
        <v>93</v>
      </c>
      <c r="C23" s="21">
        <v>0</v>
      </c>
      <c r="D23" s="21">
        <v>0</v>
      </c>
      <c r="E23" s="30">
        <v>0</v>
      </c>
      <c r="F23" s="30">
        <v>0</v>
      </c>
      <c r="G23" s="30">
        <v>0</v>
      </c>
      <c r="H23" s="59">
        <v>98.156397223262147</v>
      </c>
      <c r="I23" s="59">
        <v>83.55442576092193</v>
      </c>
      <c r="J23" s="21">
        <v>-107329.45610000007</v>
      </c>
      <c r="K23" s="36" t="e">
        <f t="shared" si="2"/>
        <v>#DIV/0!</v>
      </c>
    </row>
    <row r="24" spans="1:11">
      <c r="A24" s="57" t="s">
        <v>21</v>
      </c>
      <c r="B24" s="58" t="s">
        <v>94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59">
        <v>99.216791363551408</v>
      </c>
      <c r="I24" s="59">
        <v>79.627715755687916</v>
      </c>
      <c r="J24" s="21">
        <v>-489920.12790000439</v>
      </c>
      <c r="K24" s="36" t="e">
        <f t="shared" si="2"/>
        <v>#DIV/0!</v>
      </c>
    </row>
    <row r="25" spans="1:11">
      <c r="A25" s="57" t="s">
        <v>23</v>
      </c>
      <c r="B25" s="58" t="s">
        <v>95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59">
        <v>98.08745521927041</v>
      </c>
      <c r="I25" s="59">
        <v>72.228063069472142</v>
      </c>
      <c r="J25" s="21">
        <v>-64407.462400000077</v>
      </c>
      <c r="K25" s="36" t="e">
        <f t="shared" si="2"/>
        <v>#DIV/0!</v>
      </c>
    </row>
    <row r="26" spans="1:11">
      <c r="A26" s="57" t="s">
        <v>25</v>
      </c>
      <c r="B26" s="58" t="s">
        <v>96</v>
      </c>
      <c r="C26" s="21">
        <v>42872.6</v>
      </c>
      <c r="D26" s="21">
        <v>25015.1</v>
      </c>
      <c r="E26" s="30">
        <v>12285.3</v>
      </c>
      <c r="F26" s="30">
        <v>2901.1</v>
      </c>
      <c r="G26" s="30">
        <v>2901.1</v>
      </c>
      <c r="H26" s="59">
        <v>98.627806271502422</v>
      </c>
      <c r="I26" s="59">
        <v>82.902705160342492</v>
      </c>
      <c r="J26" s="21">
        <v>-111141.93840000033</v>
      </c>
      <c r="K26" s="36">
        <f t="shared" si="2"/>
        <v>100</v>
      </c>
    </row>
    <row r="27" spans="1:11">
      <c r="A27" s="57" t="s">
        <v>27</v>
      </c>
      <c r="B27" s="58" t="s">
        <v>97</v>
      </c>
      <c r="C27" s="21">
        <v>0</v>
      </c>
      <c r="D27" s="21">
        <v>0</v>
      </c>
      <c r="E27" s="21">
        <v>0</v>
      </c>
      <c r="F27" s="30">
        <v>0</v>
      </c>
      <c r="G27" s="21">
        <v>0</v>
      </c>
      <c r="H27" s="59">
        <v>96.777597830485234</v>
      </c>
      <c r="I27" s="59">
        <v>71.500655964167095</v>
      </c>
      <c r="J27" s="21">
        <v>-744962.62220000103</v>
      </c>
      <c r="K27" s="36" t="e">
        <f t="shared" si="2"/>
        <v>#DIV/0!</v>
      </c>
    </row>
    <row r="28" spans="1:11">
      <c r="A28" s="57" t="s">
        <v>67</v>
      </c>
      <c r="B28" s="58" t="s">
        <v>121</v>
      </c>
      <c r="C28" s="21"/>
      <c r="D28" s="21"/>
      <c r="E28" s="30"/>
      <c r="F28" s="30"/>
      <c r="G28" s="30"/>
      <c r="H28" s="59"/>
      <c r="I28" s="59"/>
      <c r="J28" s="21"/>
      <c r="K28" s="36" t="e">
        <f t="shared" si="2"/>
        <v>#DIV/0!</v>
      </c>
    </row>
    <row r="29" spans="1:11" ht="33.75">
      <c r="A29" s="57" t="s">
        <v>29</v>
      </c>
      <c r="B29" s="58" t="s">
        <v>98</v>
      </c>
      <c r="C29" s="21">
        <v>0</v>
      </c>
      <c r="D29" s="21">
        <v>0</v>
      </c>
      <c r="E29" s="21">
        <v>0</v>
      </c>
      <c r="F29" s="30">
        <v>0</v>
      </c>
      <c r="G29" s="21">
        <v>0</v>
      </c>
      <c r="H29" s="59">
        <v>98.729154163175821</v>
      </c>
      <c r="I29" s="59">
        <v>83.156756838182673</v>
      </c>
      <c r="J29" s="21">
        <v>-134263.37450000085</v>
      </c>
      <c r="K29" s="36" t="e">
        <f t="shared" si="2"/>
        <v>#DIV/0!</v>
      </c>
    </row>
    <row r="30" spans="1:11" ht="22.5">
      <c r="A30" s="57" t="s">
        <v>31</v>
      </c>
      <c r="B30" s="58" t="s">
        <v>99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59">
        <v>96.220332496607114</v>
      </c>
      <c r="I30" s="59">
        <v>79.349571856608108</v>
      </c>
      <c r="J30" s="21">
        <v>-91378.628700000234</v>
      </c>
      <c r="K30" s="36" t="e">
        <f t="shared" si="2"/>
        <v>#DIV/0!</v>
      </c>
    </row>
    <row r="31" spans="1:11">
      <c r="A31" s="57" t="s">
        <v>33</v>
      </c>
      <c r="B31" s="58" t="s">
        <v>100</v>
      </c>
      <c r="C31" s="21">
        <v>21179.4</v>
      </c>
      <c r="D31" s="21">
        <v>10983.7</v>
      </c>
      <c r="E31" s="21">
        <v>2180</v>
      </c>
      <c r="F31" s="30">
        <v>64384.2</v>
      </c>
      <c r="G31" s="21">
        <v>46384.1</v>
      </c>
      <c r="H31" s="59">
        <v>99.774333364936822</v>
      </c>
      <c r="I31" s="59">
        <v>80.492265407842851</v>
      </c>
      <c r="J31" s="21">
        <v>-62929.760499998927</v>
      </c>
      <c r="K31" s="36">
        <f t="shared" si="2"/>
        <v>72.04267506624295</v>
      </c>
    </row>
    <row r="32" spans="1:11">
      <c r="A32" s="57" t="s">
        <v>35</v>
      </c>
      <c r="B32" s="58" t="s">
        <v>101</v>
      </c>
      <c r="C32" s="21">
        <v>46429.599999999999</v>
      </c>
      <c r="D32" s="21">
        <v>0</v>
      </c>
      <c r="E32" s="30">
        <v>0</v>
      </c>
      <c r="F32" s="30">
        <v>0</v>
      </c>
      <c r="G32" s="30">
        <v>0</v>
      </c>
      <c r="H32" s="59">
        <v>99.044475321358604</v>
      </c>
      <c r="I32" s="59">
        <v>72.493023323921761</v>
      </c>
      <c r="J32" s="21">
        <v>-14304.387899999972</v>
      </c>
      <c r="K32" s="36" t="e">
        <f t="shared" si="2"/>
        <v>#DIV/0!</v>
      </c>
    </row>
    <row r="33" spans="1:11">
      <c r="A33" s="57" t="s">
        <v>37</v>
      </c>
      <c r="B33" s="58" t="s">
        <v>102</v>
      </c>
      <c r="C33" s="21">
        <v>0</v>
      </c>
      <c r="D33" s="21">
        <v>0</v>
      </c>
      <c r="E33" s="21">
        <v>0</v>
      </c>
      <c r="F33" s="30">
        <v>0</v>
      </c>
      <c r="G33" s="21">
        <v>0</v>
      </c>
      <c r="H33" s="59">
        <v>98.943471929411658</v>
      </c>
      <c r="I33" s="59">
        <v>90.386080565831989</v>
      </c>
      <c r="J33" s="21">
        <v>-140725.51680000126</v>
      </c>
      <c r="K33" s="36" t="e">
        <f t="shared" si="2"/>
        <v>#DIV/0!</v>
      </c>
    </row>
    <row r="34" spans="1:11">
      <c r="A34" s="57" t="s">
        <v>39</v>
      </c>
      <c r="B34" s="58" t="s">
        <v>103</v>
      </c>
      <c r="C34" s="21">
        <v>17330.7</v>
      </c>
      <c r="D34" s="21">
        <v>0.2</v>
      </c>
      <c r="E34" s="21">
        <v>0.1</v>
      </c>
      <c r="F34" s="30">
        <v>0.1</v>
      </c>
      <c r="G34" s="21">
        <v>0.1</v>
      </c>
      <c r="H34" s="59">
        <v>96.310537200906779</v>
      </c>
      <c r="I34" s="59">
        <v>67.04966658430898</v>
      </c>
      <c r="J34" s="21">
        <v>-81129.309399999678</v>
      </c>
      <c r="K34" s="36">
        <f t="shared" si="2"/>
        <v>100</v>
      </c>
    </row>
    <row r="35" spans="1:11" ht="12">
      <c r="A35" s="54"/>
      <c r="B35" s="55" t="s">
        <v>104</v>
      </c>
      <c r="C35" s="38">
        <f>C36-C38</f>
        <v>0</v>
      </c>
      <c r="D35" s="38">
        <f>D36-D38</f>
        <v>0</v>
      </c>
      <c r="E35" s="38">
        <f>E36-E38</f>
        <v>0</v>
      </c>
      <c r="F35" s="38">
        <f>F36-F38</f>
        <v>0</v>
      </c>
      <c r="G35" s="38">
        <f>G36-G38</f>
        <v>0</v>
      </c>
      <c r="H35" s="59">
        <v>99.995015118546362</v>
      </c>
      <c r="I35" s="59">
        <v>67.874276616762728</v>
      </c>
      <c r="J35" s="21">
        <v>-0.35279999999966094</v>
      </c>
      <c r="K35" s="36" t="e">
        <f t="shared" si="2"/>
        <v>#DIV/0!</v>
      </c>
    </row>
    <row r="36" spans="1:11">
      <c r="A36" s="60"/>
      <c r="B36" s="61" t="s">
        <v>105</v>
      </c>
      <c r="C36" s="39">
        <f>C37</f>
        <v>0</v>
      </c>
      <c r="D36" s="39">
        <f>D37</f>
        <v>0</v>
      </c>
      <c r="E36" s="39">
        <f>E37</f>
        <v>0</v>
      </c>
      <c r="F36" s="39">
        <f>F37</f>
        <v>0</v>
      </c>
      <c r="G36" s="39">
        <f>G37</f>
        <v>0</v>
      </c>
      <c r="H36" s="59">
        <v>99.999973690871556</v>
      </c>
      <c r="I36" s="59">
        <v>73.994222224703506</v>
      </c>
      <c r="J36" s="21">
        <v>-0.69390000030398369</v>
      </c>
      <c r="K36" s="36" t="e">
        <f t="shared" si="2"/>
        <v>#DIV/0!</v>
      </c>
    </row>
    <row r="37" spans="1:11" ht="33.75">
      <c r="A37" s="57" t="s">
        <v>29</v>
      </c>
      <c r="B37" s="58" t="s">
        <v>98</v>
      </c>
      <c r="C37" s="21">
        <v>0</v>
      </c>
      <c r="D37" s="21">
        <v>0</v>
      </c>
      <c r="E37" s="21">
        <v>0</v>
      </c>
      <c r="F37" s="40">
        <v>0</v>
      </c>
      <c r="G37" s="21">
        <v>0</v>
      </c>
      <c r="H37" s="56"/>
      <c r="I37" s="56"/>
      <c r="J37" s="15"/>
      <c r="K37" s="36" t="e">
        <f t="shared" si="2"/>
        <v>#DIV/0!</v>
      </c>
    </row>
    <row r="38" spans="1:11">
      <c r="A38" s="60"/>
      <c r="B38" s="61" t="s">
        <v>106</v>
      </c>
      <c r="C38" s="39">
        <f>C39</f>
        <v>0</v>
      </c>
      <c r="D38" s="39">
        <f>D39</f>
        <v>0</v>
      </c>
      <c r="E38" s="39">
        <f t="shared" ref="E38:G38" si="11">E39</f>
        <v>0</v>
      </c>
      <c r="F38" s="39">
        <f t="shared" si="11"/>
        <v>0</v>
      </c>
      <c r="G38" s="39">
        <f t="shared" si="11"/>
        <v>0</v>
      </c>
      <c r="H38" s="62">
        <v>99.999788998137774</v>
      </c>
      <c r="I38" s="62">
        <v>99.785445977444425</v>
      </c>
      <c r="J38" s="19">
        <v>-19.646000001579523</v>
      </c>
      <c r="K38" s="36" t="e">
        <f t="shared" si="2"/>
        <v>#DIV/0!</v>
      </c>
    </row>
    <row r="39" spans="1:11">
      <c r="A39" s="57" t="s">
        <v>44</v>
      </c>
      <c r="B39" s="58" t="s">
        <v>107</v>
      </c>
      <c r="C39" s="21">
        <v>0</v>
      </c>
      <c r="D39" s="21">
        <v>0</v>
      </c>
      <c r="E39" s="21">
        <v>0</v>
      </c>
      <c r="F39" s="40">
        <v>0</v>
      </c>
      <c r="G39" s="21">
        <v>0</v>
      </c>
      <c r="H39" s="59">
        <v>0</v>
      </c>
      <c r="I39" s="59">
        <v>0</v>
      </c>
      <c r="J39" s="21">
        <v>0</v>
      </c>
      <c r="K39" s="36" t="e">
        <f t="shared" si="2"/>
        <v>#DIV/0!</v>
      </c>
    </row>
    <row r="40" spans="1:11" ht="24">
      <c r="A40" s="54"/>
      <c r="B40" s="55" t="s">
        <v>108</v>
      </c>
      <c r="C40" s="15">
        <f t="shared" ref="C40:D40" si="12">C41</f>
        <v>0</v>
      </c>
      <c r="D40" s="15">
        <v>0</v>
      </c>
      <c r="E40" s="15">
        <f t="shared" ref="E40:G40" si="13">SUM(E41:E44)</f>
        <v>0</v>
      </c>
      <c r="F40" s="15">
        <f t="shared" si="13"/>
        <v>0</v>
      </c>
      <c r="G40" s="15">
        <f t="shared" si="13"/>
        <v>0</v>
      </c>
      <c r="H40" s="59">
        <v>99.999497854223492</v>
      </c>
      <c r="I40" s="59">
        <v>99.999497854223492</v>
      </c>
      <c r="J40" s="21">
        <v>-19.600000000093132</v>
      </c>
      <c r="K40" s="36" t="e">
        <f t="shared" si="2"/>
        <v>#DIV/0!</v>
      </c>
    </row>
    <row r="41" spans="1:11" ht="21">
      <c r="A41" s="60"/>
      <c r="B41" s="61" t="s">
        <v>109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59">
        <v>99.999999039085836</v>
      </c>
      <c r="I41" s="59">
        <v>99.999999039085836</v>
      </c>
      <c r="J41" s="21">
        <v>-4.6000000089406967E-2</v>
      </c>
      <c r="K41" s="36" t="e">
        <f t="shared" si="2"/>
        <v>#DIV/0!</v>
      </c>
    </row>
    <row r="42" spans="1:11" ht="22.5">
      <c r="A42" s="57" t="s">
        <v>48</v>
      </c>
      <c r="B42" s="58" t="s">
        <v>110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59">
        <v>100</v>
      </c>
      <c r="I42" s="59">
        <v>96.877250331479885</v>
      </c>
      <c r="J42" s="21">
        <v>0</v>
      </c>
      <c r="K42" s="36" t="e">
        <f t="shared" si="2"/>
        <v>#DIV/0!</v>
      </c>
    </row>
    <row r="43" spans="1:11" ht="12">
      <c r="A43" s="20"/>
      <c r="B43" s="72" t="s">
        <v>123</v>
      </c>
      <c r="C43" s="64"/>
      <c r="D43" s="64"/>
      <c r="E43" s="64">
        <v>0</v>
      </c>
      <c r="F43" s="64">
        <v>0</v>
      </c>
      <c r="G43" s="64">
        <v>0</v>
      </c>
      <c r="H43" s="59"/>
      <c r="I43" s="59"/>
      <c r="J43" s="21"/>
      <c r="K43" s="36" t="e">
        <f t="shared" si="2"/>
        <v>#DIV/0!</v>
      </c>
    </row>
    <row r="44" spans="1:11" ht="12">
      <c r="A44" s="20" t="s">
        <v>35</v>
      </c>
      <c r="B44" s="72" t="s">
        <v>124</v>
      </c>
      <c r="C44" s="64"/>
      <c r="D44" s="64"/>
      <c r="E44" s="64">
        <v>0</v>
      </c>
      <c r="F44" s="64">
        <v>0</v>
      </c>
      <c r="G44" s="64">
        <v>0</v>
      </c>
      <c r="H44" s="59"/>
      <c r="I44" s="59"/>
      <c r="J44" s="21"/>
      <c r="K44" s="36" t="e">
        <f t="shared" si="2"/>
        <v>#DIV/0!</v>
      </c>
    </row>
    <row r="45" spans="1:11" ht="12">
      <c r="A45" s="54"/>
      <c r="B45" s="55" t="s">
        <v>111</v>
      </c>
      <c r="C45" s="15">
        <v>-17699.599999999999</v>
      </c>
      <c r="D45" s="15">
        <v>2745.8</v>
      </c>
      <c r="E45" s="38">
        <v>4641.8999999999996</v>
      </c>
      <c r="F45" s="38">
        <v>0</v>
      </c>
      <c r="G45" s="38">
        <v>-1374</v>
      </c>
      <c r="H45" s="62">
        <v>153.08631456104104</v>
      </c>
      <c r="I45" s="62">
        <v>60.947661638299323</v>
      </c>
      <c r="J45" s="19">
        <v>239318.30849999998</v>
      </c>
      <c r="K45" s="36" t="e">
        <f t="shared" si="2"/>
        <v>#DIV/0!</v>
      </c>
    </row>
    <row r="46" spans="1:11" ht="24">
      <c r="A46" s="54"/>
      <c r="B46" s="55" t="s">
        <v>112</v>
      </c>
      <c r="C46" s="15">
        <v>-17699.599999999999</v>
      </c>
      <c r="D46" s="15">
        <v>2745.8</v>
      </c>
      <c r="E46" s="38">
        <v>4641.8999999999996</v>
      </c>
      <c r="F46" s="38">
        <v>0</v>
      </c>
      <c r="G46" s="38">
        <v>-1374</v>
      </c>
      <c r="H46" s="59">
        <v>153.08631456104104</v>
      </c>
      <c r="I46" s="59">
        <v>60.947661638299323</v>
      </c>
      <c r="J46" s="21">
        <v>239318.30849999998</v>
      </c>
      <c r="K46" s="36" t="e">
        <f t="shared" si="2"/>
        <v>#DIV/0!</v>
      </c>
    </row>
    <row r="47" spans="1:11" ht="12">
      <c r="A47" s="60"/>
      <c r="B47" s="61" t="s">
        <v>113</v>
      </c>
      <c r="C47" s="39">
        <f>C48</f>
        <v>0</v>
      </c>
      <c r="D47" s="39">
        <f>D48</f>
        <v>0</v>
      </c>
      <c r="E47" s="39">
        <f t="shared" ref="E47:G47" si="14">E48</f>
        <v>0</v>
      </c>
      <c r="F47" s="39">
        <f t="shared" si="14"/>
        <v>0</v>
      </c>
      <c r="G47" s="39">
        <f t="shared" si="14"/>
        <v>0</v>
      </c>
      <c r="H47" s="56"/>
      <c r="I47" s="56"/>
      <c r="J47" s="15"/>
      <c r="K47" s="36" t="e">
        <f t="shared" si="2"/>
        <v>#DIV/0!</v>
      </c>
    </row>
    <row r="48" spans="1:11">
      <c r="A48" s="57" t="s">
        <v>53</v>
      </c>
      <c r="B48" s="58" t="s">
        <v>114</v>
      </c>
      <c r="C48" s="21">
        <v>0</v>
      </c>
      <c r="D48" s="21">
        <v>0</v>
      </c>
      <c r="E48" s="30">
        <v>0</v>
      </c>
      <c r="F48" s="30">
        <v>0</v>
      </c>
      <c r="G48" s="30">
        <v>0</v>
      </c>
      <c r="H48" s="62">
        <v>98.186168892694567</v>
      </c>
      <c r="I48" s="62">
        <v>67.792149449948468</v>
      </c>
      <c r="J48" s="19">
        <v>-7913.8865999999689</v>
      </c>
      <c r="K48" s="36" t="e">
        <f t="shared" si="2"/>
        <v>#DIV/0!</v>
      </c>
    </row>
    <row r="49" spans="1:11">
      <c r="A49" s="60"/>
      <c r="B49" s="61" t="s">
        <v>115</v>
      </c>
      <c r="C49" s="19">
        <f>C50</f>
        <v>0</v>
      </c>
      <c r="D49" s="19">
        <f>D50</f>
        <v>0</v>
      </c>
      <c r="E49" s="19">
        <f t="shared" ref="E49:G49" si="15">E50</f>
        <v>0</v>
      </c>
      <c r="F49" s="19">
        <f t="shared" si="15"/>
        <v>0</v>
      </c>
      <c r="G49" s="19">
        <f t="shared" si="15"/>
        <v>0</v>
      </c>
      <c r="H49" s="59">
        <v>98.186168892694567</v>
      </c>
      <c r="I49" s="59">
        <v>67.792149449948468</v>
      </c>
      <c r="J49" s="21">
        <v>-7913.8865999999689</v>
      </c>
      <c r="K49" s="36" t="e">
        <f t="shared" si="2"/>
        <v>#DIV/0!</v>
      </c>
    </row>
    <row r="50" spans="1:11">
      <c r="A50" s="57" t="s">
        <v>56</v>
      </c>
      <c r="B50" s="58" t="s">
        <v>116</v>
      </c>
      <c r="C50" s="21">
        <v>0</v>
      </c>
      <c r="D50" s="21">
        <v>0</v>
      </c>
      <c r="E50" s="30">
        <v>0</v>
      </c>
      <c r="F50" s="30">
        <v>0</v>
      </c>
      <c r="G50" s="30">
        <v>0</v>
      </c>
      <c r="H50" s="62">
        <v>2385.2708588957057</v>
      </c>
      <c r="I50" s="62">
        <v>210.5790666185232</v>
      </c>
      <c r="J50" s="19">
        <v>22349.949000000001</v>
      </c>
      <c r="K50" s="36" t="e">
        <f t="shared" si="2"/>
        <v>#DIV/0!</v>
      </c>
    </row>
    <row r="51" spans="1:11" ht="21">
      <c r="A51" s="60"/>
      <c r="B51" s="61" t="s">
        <v>117</v>
      </c>
      <c r="C51" s="19">
        <v>17699.599999999999</v>
      </c>
      <c r="D51" s="19">
        <v>-2745.8</v>
      </c>
      <c r="E51" s="19">
        <v>-4641.8999999999996</v>
      </c>
      <c r="F51" s="39">
        <v>0</v>
      </c>
      <c r="G51" s="19">
        <v>1374</v>
      </c>
      <c r="H51" s="59">
        <v>2385.2708588957057</v>
      </c>
      <c r="I51" s="59">
        <v>210.5790666185232</v>
      </c>
      <c r="J51" s="21">
        <v>22349.949000000001</v>
      </c>
      <c r="K51" s="36" t="e">
        <f t="shared" si="2"/>
        <v>#DIV/0!</v>
      </c>
    </row>
    <row r="52" spans="1:11" ht="24">
      <c r="A52" s="54"/>
      <c r="B52" s="55" t="s">
        <v>118</v>
      </c>
      <c r="C52" s="89"/>
      <c r="D52" s="15"/>
      <c r="E52" s="38"/>
      <c r="F52" s="38"/>
      <c r="G52" s="38"/>
      <c r="H52" s="56"/>
      <c r="I52" s="56"/>
      <c r="J52" s="15"/>
      <c r="K52" s="36" t="e">
        <f t="shared" si="2"/>
        <v>#DIV/0!</v>
      </c>
    </row>
    <row r="53" spans="1:11" ht="21">
      <c r="A53" s="60"/>
      <c r="B53" s="61" t="s">
        <v>119</v>
      </c>
      <c r="C53" s="19">
        <v>23164.6</v>
      </c>
      <c r="D53" s="19">
        <v>1458.2</v>
      </c>
      <c r="E53" s="39">
        <v>795</v>
      </c>
      <c r="F53" s="39"/>
      <c r="G53" s="39">
        <v>1388.2</v>
      </c>
      <c r="H53" s="56"/>
      <c r="I53" s="56"/>
      <c r="J53" s="15"/>
      <c r="K53" s="36" t="e">
        <f t="shared" si="2"/>
        <v>#DIV/0!</v>
      </c>
    </row>
    <row r="54" spans="1:11" ht="21">
      <c r="A54" s="60"/>
      <c r="B54" s="61" t="s">
        <v>120</v>
      </c>
      <c r="C54" s="19">
        <v>5465</v>
      </c>
      <c r="D54" s="19">
        <v>4203.8999999999996</v>
      </c>
      <c r="E54" s="19">
        <v>5436.9</v>
      </c>
      <c r="F54" s="39"/>
      <c r="G54" s="19">
        <v>14.2</v>
      </c>
      <c r="H54" s="62">
        <v>102.56944822821869</v>
      </c>
      <c r="I54" s="62">
        <v>100.00806178790775</v>
      </c>
      <c r="J54" s="19">
        <v>264335.60940000042</v>
      </c>
      <c r="K54" s="36" t="e">
        <f t="shared" si="2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Камшат</cp:lastModifiedBy>
  <cp:lastPrinted>2026-11-03T13:15:12Z</cp:lastPrinted>
  <dcterms:created xsi:type="dcterms:W3CDTF">2003-05-20T10:03:43Z</dcterms:created>
  <dcterms:modified xsi:type="dcterms:W3CDTF">2026-11-03T13:17:24Z</dcterms:modified>
</cp:coreProperties>
</file>