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40\Public\ПЕРЕЧЕНЬ\ПЕРЕЧЕНЬ 2026\10. 12.08.2026\"/>
    </mc:Choice>
  </mc:AlternateContent>
  <xr:revisionPtr revIDLastSave="0" documentId="13_ncr:1_{CB882889-379D-4BAF-A916-B34BC37B7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ект перечня" sheetId="29" r:id="rId1"/>
  </sheets>
  <definedNames>
    <definedName name="_xlnm.Print_Area" localSheetId="0">'Проект перечня'!$A$1:$Q$678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5" i="29" l="1"/>
  <c r="M75" i="29"/>
  <c r="N75" i="29"/>
  <c r="O75" i="29"/>
  <c r="P70" i="29"/>
  <c r="P71" i="29"/>
  <c r="P72" i="29"/>
  <c r="P73" i="29"/>
  <c r="P74" i="29"/>
  <c r="P68" i="29"/>
  <c r="P319" i="29"/>
  <c r="P273" i="29"/>
  <c r="P300" i="29"/>
  <c r="P301" i="29"/>
  <c r="P222" i="29"/>
  <c r="P221" i="29"/>
  <c r="P220" i="29"/>
  <c r="P219" i="29"/>
  <c r="P218" i="29"/>
  <c r="P217" i="29"/>
  <c r="P216" i="29"/>
  <c r="P215" i="29"/>
  <c r="P214" i="29"/>
  <c r="P213" i="29"/>
  <c r="P212" i="29"/>
  <c r="P211" i="29"/>
  <c r="P210" i="29"/>
  <c r="P209" i="29"/>
  <c r="P208" i="29"/>
  <c r="P207" i="29"/>
  <c r="P206" i="29"/>
  <c r="P204" i="29"/>
  <c r="P203" i="29"/>
  <c r="P202" i="29"/>
  <c r="P201" i="29"/>
  <c r="P200" i="29"/>
  <c r="P199" i="29"/>
  <c r="P198" i="29"/>
  <c r="P197" i="29"/>
  <c r="P196" i="29"/>
  <c r="P195" i="29"/>
  <c r="P194" i="29"/>
  <c r="P193" i="29"/>
  <c r="P192" i="29"/>
  <c r="P191" i="29"/>
  <c r="P190" i="29"/>
  <c r="P189" i="29"/>
  <c r="P188" i="29"/>
  <c r="P187" i="29"/>
  <c r="P186" i="29"/>
  <c r="P185" i="29"/>
  <c r="P184" i="29"/>
  <c r="P182" i="29"/>
  <c r="P181" i="29"/>
  <c r="P180" i="29"/>
  <c r="P179" i="29"/>
  <c r="P178" i="29"/>
  <c r="P177" i="29"/>
  <c r="P176" i="29"/>
  <c r="P175" i="29"/>
  <c r="P174" i="29"/>
  <c r="P173" i="29"/>
  <c r="P172" i="29"/>
  <c r="P171" i="29"/>
  <c r="P170" i="29"/>
  <c r="P169" i="29"/>
  <c r="P168" i="29"/>
  <c r="P167" i="29"/>
  <c r="P120" i="29"/>
  <c r="L435" i="29"/>
  <c r="P417" i="29"/>
  <c r="P418" i="29"/>
  <c r="P419" i="29"/>
  <c r="P420" i="29"/>
  <c r="P421" i="29"/>
  <c r="P422" i="29"/>
  <c r="P423" i="29"/>
  <c r="P424" i="29"/>
  <c r="P425" i="29"/>
  <c r="P426" i="29"/>
  <c r="P427" i="29"/>
  <c r="P428" i="29"/>
  <c r="P429" i="29"/>
  <c r="P430" i="29"/>
  <c r="P431" i="29"/>
  <c r="P432" i="29"/>
  <c r="P433" i="29"/>
  <c r="P434" i="29"/>
  <c r="P436" i="29"/>
  <c r="P437" i="29"/>
  <c r="P438" i="29"/>
  <c r="P439" i="29"/>
  <c r="P440" i="29"/>
  <c r="P441" i="29"/>
  <c r="P442" i="29"/>
  <c r="P444" i="29"/>
  <c r="P445" i="29"/>
  <c r="P446" i="29"/>
  <c r="P447" i="29"/>
  <c r="P448" i="29"/>
  <c r="P449" i="29"/>
  <c r="P450" i="29"/>
  <c r="P451" i="29"/>
  <c r="P452" i="29"/>
  <c r="P453" i="29"/>
  <c r="P454" i="29"/>
  <c r="P455" i="29"/>
  <c r="P456" i="29"/>
  <c r="P457" i="29"/>
  <c r="P458" i="29"/>
  <c r="P459" i="29"/>
  <c r="P460" i="29"/>
  <c r="P461" i="29"/>
  <c r="P462" i="29"/>
  <c r="P463" i="29"/>
  <c r="P464" i="29"/>
  <c r="P465" i="29"/>
  <c r="P466" i="29"/>
  <c r="P468" i="29"/>
  <c r="P469" i="29"/>
  <c r="P470" i="29"/>
  <c r="P471" i="29"/>
  <c r="P473" i="29"/>
  <c r="P474" i="29"/>
  <c r="P475" i="29"/>
  <c r="P476" i="29"/>
  <c r="P477" i="29"/>
  <c r="P478" i="29"/>
  <c r="P479" i="29"/>
  <c r="P480" i="29"/>
  <c r="P481" i="29"/>
  <c r="P482" i="29"/>
  <c r="P483" i="29"/>
  <c r="P484" i="29"/>
  <c r="P485" i="29"/>
  <c r="P486" i="29"/>
  <c r="P487" i="29"/>
  <c r="P488" i="29"/>
  <c r="P489" i="29"/>
  <c r="P490" i="29"/>
  <c r="P491" i="29"/>
  <c r="P493" i="29"/>
  <c r="P494" i="29"/>
  <c r="P495" i="29"/>
  <c r="P496" i="29"/>
  <c r="P497" i="29"/>
  <c r="P498" i="29"/>
  <c r="P500" i="29"/>
  <c r="P501" i="29"/>
  <c r="P502" i="29"/>
  <c r="P503" i="29"/>
  <c r="P504" i="29"/>
  <c r="P505" i="29"/>
  <c r="P506" i="29"/>
  <c r="P507" i="29"/>
  <c r="P508" i="29"/>
  <c r="P509" i="29"/>
  <c r="P510" i="29"/>
  <c r="P511" i="29"/>
  <c r="P513" i="29"/>
  <c r="P514" i="29"/>
  <c r="P515" i="29"/>
  <c r="P516" i="29"/>
  <c r="P517" i="29"/>
  <c r="P518" i="29"/>
  <c r="P519" i="29"/>
  <c r="P520" i="29"/>
  <c r="P521" i="29"/>
  <c r="P522" i="29"/>
  <c r="P523" i="29"/>
  <c r="P524" i="29"/>
  <c r="P525" i="29"/>
  <c r="P526" i="29"/>
  <c r="P527" i="29"/>
  <c r="P528" i="29"/>
  <c r="P529" i="29"/>
  <c r="P530" i="29"/>
  <c r="P532" i="29"/>
  <c r="P533" i="29"/>
  <c r="P534" i="29"/>
  <c r="P535" i="29"/>
  <c r="P536" i="29"/>
  <c r="P537" i="29"/>
  <c r="P538" i="29"/>
  <c r="P539" i="29"/>
  <c r="P540" i="29"/>
  <c r="P541" i="29"/>
  <c r="P542" i="29"/>
  <c r="P543" i="29"/>
  <c r="P544" i="29"/>
  <c r="P545" i="29"/>
  <c r="P547" i="29"/>
  <c r="P416" i="29"/>
  <c r="N435" i="29"/>
  <c r="M435" i="29"/>
  <c r="M103" i="29"/>
  <c r="N103" i="29"/>
  <c r="O103" i="29"/>
  <c r="L103" i="29"/>
  <c r="M118" i="29"/>
  <c r="N118" i="29"/>
  <c r="O118" i="29"/>
  <c r="L118" i="29"/>
  <c r="M119" i="29" l="1"/>
  <c r="N119" i="29"/>
  <c r="P435" i="29"/>
  <c r="O119" i="29"/>
  <c r="L119" i="29"/>
  <c r="M410" i="29"/>
  <c r="N410" i="29"/>
  <c r="O410" i="29"/>
  <c r="L410" i="29"/>
  <c r="P409" i="29"/>
  <c r="P410" i="29" s="1"/>
  <c r="M159" i="29"/>
  <c r="N159" i="29"/>
  <c r="O159" i="29"/>
  <c r="L159" i="29"/>
  <c r="L150" i="29"/>
  <c r="L81" i="29"/>
  <c r="M67" i="29"/>
  <c r="N67" i="29"/>
  <c r="O67" i="29"/>
  <c r="L67" i="29"/>
  <c r="L160" i="29" l="1"/>
  <c r="L553" i="29"/>
  <c r="M553" i="29"/>
  <c r="N553" i="29"/>
  <c r="P553" i="29"/>
  <c r="P411" i="29"/>
  <c r="P412" i="29"/>
  <c r="P413" i="29"/>
  <c r="P414" i="29"/>
  <c r="P415" i="29"/>
  <c r="O82" i="29"/>
  <c r="O150" i="29"/>
  <c r="O160" i="29" s="1"/>
  <c r="N150" i="29"/>
  <c r="N160" i="29" s="1"/>
  <c r="M150" i="29"/>
  <c r="M160" i="29" s="1"/>
  <c r="P149" i="29"/>
  <c r="P148" i="29"/>
  <c r="P147" i="29"/>
  <c r="P146" i="29"/>
  <c r="P145" i="29"/>
  <c r="P144" i="29"/>
  <c r="P143" i="29"/>
  <c r="P142" i="29"/>
  <c r="P141" i="29"/>
  <c r="P140" i="29"/>
  <c r="P139" i="29"/>
  <c r="P138" i="29"/>
  <c r="P137" i="29"/>
  <c r="P136" i="29"/>
  <c r="P135" i="29"/>
  <c r="P134" i="29"/>
  <c r="P133" i="29"/>
  <c r="P132" i="29"/>
  <c r="P131" i="29"/>
  <c r="P130" i="29"/>
  <c r="P129" i="29"/>
  <c r="P128" i="29"/>
  <c r="P127" i="29"/>
  <c r="P126" i="29"/>
  <c r="P125" i="29"/>
  <c r="P124" i="29"/>
  <c r="P123" i="29"/>
  <c r="P122" i="29"/>
  <c r="P121" i="29"/>
  <c r="P117" i="29"/>
  <c r="P116" i="29"/>
  <c r="P115" i="29"/>
  <c r="P114" i="29"/>
  <c r="P113" i="29"/>
  <c r="P112" i="29"/>
  <c r="P111" i="29"/>
  <c r="P110" i="29"/>
  <c r="P109" i="29"/>
  <c r="P108" i="29"/>
  <c r="P107" i="29"/>
  <c r="P106" i="29"/>
  <c r="P105" i="29"/>
  <c r="P104" i="29"/>
  <c r="P102" i="29"/>
  <c r="P101" i="29"/>
  <c r="P100" i="29"/>
  <c r="P99" i="29"/>
  <c r="P98" i="29"/>
  <c r="P97" i="29"/>
  <c r="P96" i="29"/>
  <c r="P95" i="29"/>
  <c r="P94" i="29"/>
  <c r="P93" i="29"/>
  <c r="P92" i="29"/>
  <c r="P91" i="29"/>
  <c r="P90" i="29"/>
  <c r="P89" i="29"/>
  <c r="P88" i="29"/>
  <c r="P87" i="29"/>
  <c r="P86" i="29"/>
  <c r="P85" i="29"/>
  <c r="P84" i="29"/>
  <c r="O548" i="29"/>
  <c r="O675" i="29" s="1"/>
  <c r="P158" i="29"/>
  <c r="P157" i="29"/>
  <c r="M406" i="29"/>
  <c r="N406" i="29"/>
  <c r="O406" i="29"/>
  <c r="L406" i="29"/>
  <c r="P156" i="29"/>
  <c r="P155" i="29"/>
  <c r="P154" i="29"/>
  <c r="P153" i="29"/>
  <c r="P152" i="29"/>
  <c r="P151" i="29"/>
  <c r="M318" i="29"/>
  <c r="N318" i="29"/>
  <c r="O318" i="29"/>
  <c r="O320" i="29" s="1"/>
  <c r="L318" i="29"/>
  <c r="P317" i="29"/>
  <c r="P316" i="29"/>
  <c r="P315" i="29"/>
  <c r="P314" i="29"/>
  <c r="P313" i="29"/>
  <c r="P312" i="29"/>
  <c r="P311" i="29"/>
  <c r="P310" i="29"/>
  <c r="P309" i="29"/>
  <c r="P69" i="29"/>
  <c r="P75" i="29" s="1"/>
  <c r="M166" i="29"/>
  <c r="N166" i="29"/>
  <c r="O166" i="29"/>
  <c r="L166" i="29"/>
  <c r="P164" i="29"/>
  <c r="P163" i="29"/>
  <c r="O407" i="29" l="1"/>
  <c r="O676" i="29" s="1"/>
  <c r="P118" i="29"/>
  <c r="P103" i="29"/>
  <c r="P159" i="29"/>
  <c r="P150" i="29"/>
  <c r="P318" i="29"/>
  <c r="P119" i="29" l="1"/>
  <c r="P160" i="29" s="1"/>
  <c r="P162" i="29"/>
  <c r="P165" i="29"/>
  <c r="P405" i="29"/>
  <c r="P404" i="29"/>
  <c r="P403" i="29"/>
  <c r="P402" i="29"/>
  <c r="P401" i="29"/>
  <c r="P400" i="29"/>
  <c r="P399" i="29"/>
  <c r="P398" i="29"/>
  <c r="P397" i="29"/>
  <c r="P396" i="29"/>
  <c r="P395" i="29"/>
  <c r="P394" i="29"/>
  <c r="P393" i="29"/>
  <c r="P392" i="29"/>
  <c r="P391" i="29"/>
  <c r="P390" i="29"/>
  <c r="P389" i="29"/>
  <c r="P388" i="29"/>
  <c r="P387" i="29"/>
  <c r="P386" i="29"/>
  <c r="P385" i="29"/>
  <c r="P384" i="29"/>
  <c r="P383" i="29"/>
  <c r="P382" i="29"/>
  <c r="P381" i="29"/>
  <c r="P380" i="29"/>
  <c r="P379" i="29"/>
  <c r="P378" i="29"/>
  <c r="P377" i="29"/>
  <c r="P376" i="29"/>
  <c r="P375" i="29"/>
  <c r="P374" i="29"/>
  <c r="P373" i="29"/>
  <c r="P372" i="29"/>
  <c r="P371" i="29"/>
  <c r="P370" i="29"/>
  <c r="P369" i="29"/>
  <c r="P368" i="29"/>
  <c r="P367" i="29"/>
  <c r="P366" i="29"/>
  <c r="P365" i="29"/>
  <c r="P364" i="29"/>
  <c r="P363" i="29"/>
  <c r="P362" i="29"/>
  <c r="P361" i="29"/>
  <c r="P360" i="29"/>
  <c r="P359" i="29"/>
  <c r="P358" i="29"/>
  <c r="P357" i="29"/>
  <c r="P356" i="29"/>
  <c r="P355" i="29"/>
  <c r="P354" i="29"/>
  <c r="P353" i="29"/>
  <c r="P352" i="29"/>
  <c r="P351" i="29"/>
  <c r="P350" i="29"/>
  <c r="P349" i="29"/>
  <c r="P348" i="29"/>
  <c r="P347" i="29"/>
  <c r="P346" i="29"/>
  <c r="P345" i="29"/>
  <c r="P344" i="29"/>
  <c r="P343" i="29"/>
  <c r="P342" i="29"/>
  <c r="P341" i="29"/>
  <c r="P340" i="29"/>
  <c r="P339" i="29"/>
  <c r="P338" i="29"/>
  <c r="P337" i="29"/>
  <c r="P336" i="29"/>
  <c r="P335" i="29"/>
  <c r="P334" i="29"/>
  <c r="P333" i="29"/>
  <c r="P332" i="29"/>
  <c r="P331" i="29"/>
  <c r="P330" i="29"/>
  <c r="P329" i="29"/>
  <c r="P328" i="29"/>
  <c r="P327" i="29"/>
  <c r="P326" i="29"/>
  <c r="P325" i="29"/>
  <c r="P324" i="29"/>
  <c r="P323" i="29"/>
  <c r="P322" i="29"/>
  <c r="P321" i="29"/>
  <c r="P672" i="29"/>
  <c r="P671" i="29"/>
  <c r="P670" i="29"/>
  <c r="P669" i="29"/>
  <c r="P668" i="29"/>
  <c r="P667" i="29"/>
  <c r="P666" i="29"/>
  <c r="P665" i="29"/>
  <c r="P664" i="29"/>
  <c r="P663" i="29"/>
  <c r="P662" i="29"/>
  <c r="P661" i="29"/>
  <c r="P660" i="29"/>
  <c r="P659" i="29"/>
  <c r="P658" i="29"/>
  <c r="P656" i="29"/>
  <c r="P655" i="29"/>
  <c r="P654" i="29"/>
  <c r="P653" i="29"/>
  <c r="P652" i="29"/>
  <c r="P651" i="29"/>
  <c r="P650" i="29"/>
  <c r="P649" i="29"/>
  <c r="P648" i="29"/>
  <c r="P647" i="29"/>
  <c r="P646" i="29"/>
  <c r="P645" i="29"/>
  <c r="P644" i="29"/>
  <c r="P643" i="29"/>
  <c r="P641" i="29"/>
  <c r="P640" i="29"/>
  <c r="P639" i="29"/>
  <c r="P638" i="29"/>
  <c r="P636" i="29"/>
  <c r="P635" i="29"/>
  <c r="P634" i="29"/>
  <c r="P633" i="29"/>
  <c r="P632" i="29"/>
  <c r="P631" i="29"/>
  <c r="P630" i="29"/>
  <c r="P629" i="29"/>
  <c r="P628" i="29"/>
  <c r="P627" i="29"/>
  <c r="P626" i="29"/>
  <c r="P625" i="29"/>
  <c r="P624" i="29"/>
  <c r="P623" i="29"/>
  <c r="P622" i="29"/>
  <c r="P621" i="29"/>
  <c r="P620" i="29"/>
  <c r="P619" i="29"/>
  <c r="P618" i="29"/>
  <c r="P617" i="29"/>
  <c r="P616" i="29"/>
  <c r="P615" i="29"/>
  <c r="P614" i="29"/>
  <c r="P613" i="29"/>
  <c r="P611" i="29"/>
  <c r="P610" i="29"/>
  <c r="P609" i="29"/>
  <c r="P608" i="29"/>
  <c r="P607" i="29"/>
  <c r="P606" i="29"/>
  <c r="P605" i="29"/>
  <c r="P604" i="29"/>
  <c r="P603" i="29"/>
  <c r="P602" i="29"/>
  <c r="P601" i="29"/>
  <c r="P600" i="29"/>
  <c r="P599" i="29"/>
  <c r="P598" i="29"/>
  <c r="P597" i="29"/>
  <c r="P595" i="29"/>
  <c r="P594" i="29"/>
  <c r="P593" i="29"/>
  <c r="P592" i="29"/>
  <c r="P591" i="29"/>
  <c r="P590" i="29"/>
  <c r="P589" i="29"/>
  <c r="P588" i="29"/>
  <c r="P587" i="29"/>
  <c r="P586" i="29"/>
  <c r="P584" i="29"/>
  <c r="P583" i="29"/>
  <c r="P582" i="29"/>
  <c r="P581" i="29"/>
  <c r="P579" i="29"/>
  <c r="P578" i="29"/>
  <c r="P577" i="29"/>
  <c r="P576" i="29"/>
  <c r="P575" i="29"/>
  <c r="P574" i="29"/>
  <c r="P573" i="29"/>
  <c r="P572" i="29"/>
  <c r="P571" i="29"/>
  <c r="P570" i="29"/>
  <c r="P569" i="29"/>
  <c r="P568" i="29"/>
  <c r="P566" i="29"/>
  <c r="P565" i="29"/>
  <c r="P564" i="29"/>
  <c r="P563" i="29"/>
  <c r="P562" i="29"/>
  <c r="P561" i="29"/>
  <c r="P560" i="29"/>
  <c r="P559" i="29"/>
  <c r="P558" i="29"/>
  <c r="P557" i="29"/>
  <c r="P556" i="29"/>
  <c r="P555" i="29"/>
  <c r="P554" i="29"/>
  <c r="P80" i="29"/>
  <c r="P79" i="29"/>
  <c r="P78" i="29"/>
  <c r="P77" i="29"/>
  <c r="P76" i="29"/>
  <c r="P307" i="29"/>
  <c r="P306" i="29"/>
  <c r="P305" i="29"/>
  <c r="P304" i="29"/>
  <c r="P303" i="29"/>
  <c r="P302" i="29"/>
  <c r="P299" i="29"/>
  <c r="P298" i="29"/>
  <c r="P297" i="29"/>
  <c r="P296" i="29"/>
  <c r="P294" i="29"/>
  <c r="P293" i="29"/>
  <c r="P292" i="29"/>
  <c r="P291" i="29"/>
  <c r="P290" i="29"/>
  <c r="P288" i="29"/>
  <c r="P287" i="29"/>
  <c r="P286" i="29"/>
  <c r="P284" i="29"/>
  <c r="P283" i="29"/>
  <c r="P282" i="29"/>
  <c r="P281" i="29"/>
  <c r="P280" i="29"/>
  <c r="P279" i="29"/>
  <c r="P278" i="29"/>
  <c r="P277" i="29"/>
  <c r="P276" i="29"/>
  <c r="P275" i="29"/>
  <c r="P274" i="29"/>
  <c r="P272" i="29"/>
  <c r="P271" i="29"/>
  <c r="P270" i="29"/>
  <c r="P269" i="29"/>
  <c r="P268" i="29"/>
  <c r="P267" i="29"/>
  <c r="P266" i="29"/>
  <c r="P265" i="29"/>
  <c r="P264" i="29"/>
  <c r="P263" i="29"/>
  <c r="P262" i="29"/>
  <c r="P261" i="29"/>
  <c r="P260" i="29"/>
  <c r="P259" i="29"/>
  <c r="P258" i="29"/>
  <c r="P257" i="29"/>
  <c r="P256" i="29"/>
  <c r="P255" i="29"/>
  <c r="P254" i="29"/>
  <c r="P253" i="29"/>
  <c r="P252" i="29"/>
  <c r="P251" i="29"/>
  <c r="P250" i="29"/>
  <c r="P248" i="29"/>
  <c r="P247" i="29"/>
  <c r="P246" i="29"/>
  <c r="P245" i="29"/>
  <c r="P244" i="29"/>
  <c r="P243" i="29"/>
  <c r="P242" i="29"/>
  <c r="P241" i="29"/>
  <c r="P240" i="29"/>
  <c r="P239" i="29"/>
  <c r="P238" i="29"/>
  <c r="P236" i="29"/>
  <c r="P235" i="29"/>
  <c r="P234" i="29"/>
  <c r="P233" i="29"/>
  <c r="P232" i="29"/>
  <c r="P230" i="29"/>
  <c r="P229" i="29"/>
  <c r="P228" i="29"/>
  <c r="P227" i="29"/>
  <c r="P226" i="29"/>
  <c r="P225" i="29"/>
  <c r="P224" i="29"/>
  <c r="N673" i="29"/>
  <c r="M673" i="29"/>
  <c r="L673" i="29"/>
  <c r="N657" i="29"/>
  <c r="M657" i="29"/>
  <c r="L657" i="29"/>
  <c r="N642" i="29"/>
  <c r="M642" i="29"/>
  <c r="L642" i="29"/>
  <c r="N637" i="29"/>
  <c r="M637" i="29"/>
  <c r="L637" i="29"/>
  <c r="N612" i="29"/>
  <c r="M612" i="29"/>
  <c r="L612" i="29"/>
  <c r="N596" i="29"/>
  <c r="M596" i="29"/>
  <c r="L596" i="29"/>
  <c r="N585" i="29"/>
  <c r="M585" i="29"/>
  <c r="L585" i="29"/>
  <c r="N580" i="29"/>
  <c r="M580" i="29"/>
  <c r="L580" i="29"/>
  <c r="N567" i="29"/>
  <c r="M567" i="29"/>
  <c r="L567" i="29"/>
  <c r="N81" i="29"/>
  <c r="M81" i="29"/>
  <c r="N308" i="29"/>
  <c r="M308" i="29"/>
  <c r="L308" i="29"/>
  <c r="N295" i="29"/>
  <c r="M295" i="29"/>
  <c r="L295" i="29"/>
  <c r="N289" i="29"/>
  <c r="M289" i="29"/>
  <c r="L289" i="29"/>
  <c r="N285" i="29"/>
  <c r="M285" i="29"/>
  <c r="L285" i="29"/>
  <c r="N249" i="29"/>
  <c r="M249" i="29"/>
  <c r="L249" i="29"/>
  <c r="N237" i="29"/>
  <c r="M237" i="29"/>
  <c r="L237" i="29"/>
  <c r="N231" i="29"/>
  <c r="M231" i="29"/>
  <c r="L231" i="29"/>
  <c r="N223" i="29"/>
  <c r="M223" i="29"/>
  <c r="L223" i="29"/>
  <c r="N205" i="29"/>
  <c r="M205" i="29"/>
  <c r="L205" i="29"/>
  <c r="N183" i="29"/>
  <c r="M183" i="29"/>
  <c r="L183" i="29"/>
  <c r="N546" i="29"/>
  <c r="M546" i="29"/>
  <c r="L546" i="29"/>
  <c r="N531" i="29"/>
  <c r="M531" i="29"/>
  <c r="L531" i="29"/>
  <c r="N512" i="29"/>
  <c r="M512" i="29"/>
  <c r="L512" i="29"/>
  <c r="N499" i="29"/>
  <c r="M499" i="29"/>
  <c r="L499" i="29"/>
  <c r="N492" i="29"/>
  <c r="M492" i="29"/>
  <c r="L492" i="29"/>
  <c r="N472" i="29"/>
  <c r="M472" i="29"/>
  <c r="L472" i="29"/>
  <c r="N467" i="29"/>
  <c r="M467" i="29"/>
  <c r="L467" i="29"/>
  <c r="N443" i="29"/>
  <c r="M443" i="29"/>
  <c r="L443" i="29"/>
  <c r="P66" i="29"/>
  <c r="P65" i="29"/>
  <c r="P64" i="29"/>
  <c r="P63" i="29"/>
  <c r="P62" i="29"/>
  <c r="P61" i="29"/>
  <c r="P60" i="29"/>
  <c r="P59" i="29"/>
  <c r="P58" i="29"/>
  <c r="P57" i="29"/>
  <c r="P56" i="29"/>
  <c r="P55" i="29"/>
  <c r="P54" i="29"/>
  <c r="P53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8" i="29"/>
  <c r="P27" i="29"/>
  <c r="P26" i="29"/>
  <c r="P25" i="29"/>
  <c r="P24" i="29"/>
  <c r="P23" i="29"/>
  <c r="P22" i="29"/>
  <c r="P21" i="29"/>
  <c r="P20" i="29"/>
  <c r="P19" i="29"/>
  <c r="P18" i="29"/>
  <c r="P17" i="29"/>
  <c r="P16" i="29"/>
  <c r="P15" i="29"/>
  <c r="P14" i="29"/>
  <c r="P13" i="29"/>
  <c r="P12" i="29"/>
  <c r="P11" i="29"/>
  <c r="P492" i="29" l="1"/>
  <c r="P546" i="29"/>
  <c r="P467" i="29"/>
  <c r="P512" i="29"/>
  <c r="P499" i="29"/>
  <c r="P443" i="29"/>
  <c r="L548" i="29"/>
  <c r="P472" i="29"/>
  <c r="P531" i="29"/>
  <c r="P67" i="29"/>
  <c r="N320" i="29"/>
  <c r="N407" i="29" s="1"/>
  <c r="M320" i="29"/>
  <c r="M407" i="29" s="1"/>
  <c r="L82" i="29"/>
  <c r="M82" i="29"/>
  <c r="N82" i="29"/>
  <c r="M548" i="29"/>
  <c r="N548" i="29"/>
  <c r="L320" i="29"/>
  <c r="L407" i="29" s="1"/>
  <c r="P406" i="29"/>
  <c r="P166" i="29"/>
  <c r="P81" i="29"/>
  <c r="P289" i="29"/>
  <c r="M674" i="29"/>
  <c r="P567" i="29"/>
  <c r="P673" i="29"/>
  <c r="P231" i="29"/>
  <c r="P308" i="29"/>
  <c r="P585" i="29"/>
  <c r="P612" i="29"/>
  <c r="P285" i="29"/>
  <c r="P637" i="29"/>
  <c r="P642" i="29"/>
  <c r="P249" i="29"/>
  <c r="L674" i="29"/>
  <c r="P295" i="29"/>
  <c r="P183" i="29"/>
  <c r="P237" i="29"/>
  <c r="P596" i="29"/>
  <c r="N674" i="29"/>
  <c r="P223" i="29"/>
  <c r="P657" i="29"/>
  <c r="P580" i="29"/>
  <c r="P205" i="29"/>
  <c r="M675" i="29" l="1"/>
  <c r="L675" i="29"/>
  <c r="P548" i="29"/>
  <c r="N675" i="29"/>
  <c r="N676" i="29" s="1"/>
  <c r="M676" i="29"/>
  <c r="L676" i="29"/>
  <c r="P82" i="29"/>
  <c r="P320" i="29"/>
  <c r="P407" i="29" s="1"/>
  <c r="P674" i="29"/>
  <c r="P675" i="29" l="1"/>
  <c r="P676" i="29" s="1"/>
</calcChain>
</file>

<file path=xl/sharedStrings.xml><?xml version="1.0" encoding="utf-8"?>
<sst xmlns="http://schemas.openxmlformats.org/spreadsheetml/2006/main" count="1446" uniqueCount="306">
  <si>
    <t>РБ</t>
  </si>
  <si>
    <t>001011</t>
  </si>
  <si>
    <t>001015</t>
  </si>
  <si>
    <t>002015</t>
  </si>
  <si>
    <t>003015</t>
  </si>
  <si>
    <t>005015</t>
  </si>
  <si>
    <t>006015</t>
  </si>
  <si>
    <t>109000</t>
  </si>
  <si>
    <t>006011</t>
  </si>
  <si>
    <t>032015</t>
  </si>
  <si>
    <t>001028</t>
  </si>
  <si>
    <t>005011</t>
  </si>
  <si>
    <t>006028</t>
  </si>
  <si>
    <t>007015</t>
  </si>
  <si>
    <t>005028</t>
  </si>
  <si>
    <t>007028</t>
  </si>
  <si>
    <t>107000</t>
  </si>
  <si>
    <t>015015</t>
  </si>
  <si>
    <t>018015</t>
  </si>
  <si>
    <t>021015</t>
  </si>
  <si>
    <t>028015</t>
  </si>
  <si>
    <t>099015</t>
  </si>
  <si>
    <t>022015</t>
  </si>
  <si>
    <t>004015</t>
  </si>
  <si>
    <t>010015</t>
  </si>
  <si>
    <t>011015</t>
  </si>
  <si>
    <t>017011</t>
  </si>
  <si>
    <t>017015</t>
  </si>
  <si>
    <t>017028</t>
  </si>
  <si>
    <t>094015</t>
  </si>
  <si>
    <t>012015</t>
  </si>
  <si>
    <t>016015</t>
  </si>
  <si>
    <t>019015</t>
  </si>
  <si>
    <t>023015</t>
  </si>
  <si>
    <t>025015</t>
  </si>
  <si>
    <t>033015</t>
  </si>
  <si>
    <t>045015</t>
  </si>
  <si>
    <t>045028</t>
  </si>
  <si>
    <t>058011</t>
  </si>
  <si>
    <t>058015</t>
  </si>
  <si>
    <t>065015</t>
  </si>
  <si>
    <t>079015</t>
  </si>
  <si>
    <t>098015</t>
  </si>
  <si>
    <t>013015</t>
  </si>
  <si>
    <t>022032</t>
  </si>
  <si>
    <t>033028</t>
  </si>
  <si>
    <t>058032</t>
  </si>
  <si>
    <t>098011</t>
  </si>
  <si>
    <t>098034</t>
  </si>
  <si>
    <t>004028</t>
  </si>
  <si>
    <t>001029</t>
  </si>
  <si>
    <t>008029</t>
  </si>
  <si>
    <t>009015</t>
  </si>
  <si>
    <t>009029</t>
  </si>
  <si>
    <t>011029</t>
  </si>
  <si>
    <t>013029</t>
  </si>
  <si>
    <t>048015</t>
  </si>
  <si>
    <t>044015</t>
  </si>
  <si>
    <t>022029</t>
  </si>
  <si>
    <t>008015</t>
  </si>
  <si>
    <t>009028</t>
  </si>
  <si>
    <t>015011</t>
  </si>
  <si>
    <t>015028</t>
  </si>
  <si>
    <t>067015</t>
  </si>
  <si>
    <t>050011</t>
  </si>
  <si>
    <t>050028</t>
  </si>
  <si>
    <t>011028</t>
  </si>
  <si>
    <t>008028</t>
  </si>
  <si>
    <t>014029</t>
  </si>
  <si>
    <t>022028</t>
  </si>
  <si>
    <t>067028</t>
  </si>
  <si>
    <t>030015</t>
  </si>
  <si>
    <t>050015</t>
  </si>
  <si>
    <t>139000</t>
  </si>
  <si>
    <t>081011</t>
  </si>
  <si>
    <t>082011</t>
  </si>
  <si>
    <t>082015</t>
  </si>
  <si>
    <t>203015</t>
  </si>
  <si>
    <t>025028</t>
  </si>
  <si>
    <t>026015</t>
  </si>
  <si>
    <t>029011</t>
  </si>
  <si>
    <t>029015</t>
  </si>
  <si>
    <t>029028</t>
  </si>
  <si>
    <t>029032</t>
  </si>
  <si>
    <t>035015</t>
  </si>
  <si>
    <t>035028</t>
  </si>
  <si>
    <t>106000</t>
  </si>
  <si>
    <t>003028</t>
  </si>
  <si>
    <t>003034</t>
  </si>
  <si>
    <t>004011</t>
  </si>
  <si>
    <t>004032</t>
  </si>
  <si>
    <t>009032</t>
  </si>
  <si>
    <t>002028</t>
  </si>
  <si>
    <t>027028</t>
  </si>
  <si>
    <t>037015</t>
  </si>
  <si>
    <t>037028</t>
  </si>
  <si>
    <t>006032</t>
  </si>
  <si>
    <t>031015</t>
  </si>
  <si>
    <t>083015</t>
  </si>
  <si>
    <t>012100</t>
  </si>
  <si>
    <t>012101</t>
  </si>
  <si>
    <t>012102</t>
  </si>
  <si>
    <t>007029</t>
  </si>
  <si>
    <t>010029</t>
  </si>
  <si>
    <t>006013</t>
  </si>
  <si>
    <t>028028</t>
  </si>
  <si>
    <t>011011</t>
  </si>
  <si>
    <t>011032</t>
  </si>
  <si>
    <t>018028</t>
  </si>
  <si>
    <t>023028</t>
  </si>
  <si>
    <t>039015</t>
  </si>
  <si>
    <t>058028</t>
  </si>
  <si>
    <t>075000</t>
  </si>
  <si>
    <t>098028</t>
  </si>
  <si>
    <t>013028</t>
  </si>
  <si>
    <t>026028</t>
  </si>
  <si>
    <t>065028</t>
  </si>
  <si>
    <t>045029</t>
  </si>
  <si>
    <t>003011</t>
  </si>
  <si>
    <t>014015</t>
  </si>
  <si>
    <t>014028</t>
  </si>
  <si>
    <t>094028</t>
  </si>
  <si>
    <t>039011</t>
  </si>
  <si>
    <t>006029</t>
  </si>
  <si>
    <t>038015</t>
  </si>
  <si>
    <t>Абай облысы бойынша "Ауылдық денсаулық сақтауды жаңғырту" пилоттық Ұлттық жобасы шеңберінде бөлінген бюджет қаражаты мен мемлекет активтерін пайдалану тиімділігінің мемлекеттік аудиті</t>
  </si>
  <si>
    <t xml:space="preserve"> Жергілікті бюджеттің шоғырландырылған қаржылық есептілігінің мемлекеттік аудиті</t>
  </si>
  <si>
    <t>Әлеуметтік қамсыздандыру саласындағы бюджет қаражаты мен мемлекет активтерін пайдалану тиімділігінің мемлекеттік аудиті</t>
  </si>
  <si>
    <t>Квазимемлекеттік сектор субъектілерінің бюджет қаражаты мен активтерін пайдалану тиімділігінің мемлекеттік аудиті</t>
  </si>
  <si>
    <t>Абай облысының Жаңасемей ауданы объектілерінің бюджет қаражаты мен мемлекет активтерін пайдалану тиімділігінің мемлекеттік аудиті</t>
  </si>
  <si>
    <t>2025 жылдың 4 тоқсаны</t>
  </si>
  <si>
    <t>2026 жылдың 1 тоқсаны</t>
  </si>
  <si>
    <t>Тексеру комиссиясының мүшесі - Аргынгазина А.А.</t>
  </si>
  <si>
    <t>сыртқы мемлекеттік аудит</t>
  </si>
  <si>
    <t>тиімділік аудиті, сәйкестік аудиті</t>
  </si>
  <si>
    <t>Тексерудің түрі</t>
  </si>
  <si>
    <t>Аудиторлық іс-шараның қысқаша атауы</t>
  </si>
  <si>
    <t>Дайындық</t>
  </si>
  <si>
    <t>Негізгі</t>
  </si>
  <si>
    <t>Қорытынды</t>
  </si>
  <si>
    <t>Аудиторлық іс-шара бойынша мерзімдер (тоқсандарға бөліне отырып көрсетіледі)</t>
  </si>
  <si>
    <t>Мем. аудитпен қамтылатын бюджет қаражатының және активтердің жоспарланған сомалары бойынша болжам, жылдар бөлінісінде (млн. теңге)</t>
  </si>
  <si>
    <t>Мем. аудиттің типі</t>
  </si>
  <si>
    <t>Мем. аудит объектісі</t>
  </si>
  <si>
    <t>қаржыландыру көзі (бюджет, активтер</t>
  </si>
  <si>
    <t>бюджеттік бағдарлама әкімшісінің коды</t>
  </si>
  <si>
    <t>бюджеттік бағдарламаның нөмірі</t>
  </si>
  <si>
    <t>Барлығы</t>
  </si>
  <si>
    <t>2026 жыл</t>
  </si>
  <si>
    <t>2025 жыл</t>
  </si>
  <si>
    <t>2024 жыл</t>
  </si>
  <si>
    <t>2023 жыл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</si>
  <si>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</si>
  <si>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Сыртқы мемлекеттік аудит және
қаржылық бақылау жүргізу
қағидаларына
1-қосымша</t>
  </si>
  <si>
    <t xml:space="preserve">Р/с № </t>
  </si>
  <si>
    <t>2026 жылдың 2 тоқсаны</t>
  </si>
  <si>
    <t>2026 жылдың 2-3 тоқсандары</t>
  </si>
  <si>
    <t>2026 жылдың 3-4 тоқсандары</t>
  </si>
  <si>
    <t>2026 жылдың 3 тоқсаны</t>
  </si>
  <si>
    <t>2026 жылдың 1-2 тоқсандары</t>
  </si>
  <si>
    <t>2026 жылдың 4 тоқсаны</t>
  </si>
  <si>
    <t>2027 жылдың 1 тоқсаны</t>
  </si>
  <si>
    <t>1. Абай облысы білім басқармасының «IT және жаңа технологиялар жоғары колледжі» коммуналдық мемлекеттік қазыналық кәсіпорны</t>
  </si>
  <si>
    <t>2. Абай облысы білім басқармасының "Көлік колледжі" коммуналдық мемлекеттік қазыналық кәсіпорны</t>
  </si>
  <si>
    <t>3. Абай облысы білім басқармасының "Электротехника колледжі" коммуналдық мемлекеттік қазыналық кәсіпорны</t>
  </si>
  <si>
    <t>5. Абай облысы білім басқармасының "Политехникалық колледжі" коммуналдық мемлекеттік қазыналық кәсіпорны</t>
  </si>
  <si>
    <t>6. Абай облысы білім басқармасының "Геологиялық барлау колледжі" коммуналдық мемлекеттік қазыналық кәсіпорны</t>
  </si>
  <si>
    <t>7. Абай облысы білім басқармасының Семей қаласы білім бөлімінің "№ 36 жалпы орта білім беретін мектебі" коммуналдық мемлекеттік мекемесі</t>
  </si>
  <si>
    <t>8. Абай облысы білім басқармасының Семей қаласы білім бөлімінің "№ 15 жалпы орта білім беретін мектебі" коммуналдық мемлекеттік мекемесі</t>
  </si>
  <si>
    <t>9. Абай облысы білім басқармасының Семей қаласы білім бөлімінің "№ 25 жалпы орта білім беретін мектебі" коммуналдық мемлекеттік мекемесі</t>
  </si>
  <si>
    <t>10. Абай облысы білім басқармасының Семей қаласы білім бөлімінің "№ 21 жалпы орта білім беретін мектебі" коммуналдық мемлекеттік мекемесі</t>
  </si>
  <si>
    <t>11. Абай облысы білім басқармасының Семей қаласы білім бөлімінің "№ 44 жалпы орта білім беретін мектебі" коммуналдық мемлекеттік мекемесі</t>
  </si>
  <si>
    <t>12. Абай облысы білім басқармасының Семей қаласы білім бөлімінің "Әлихан Бөкейхан атындағы № 39 жалпы орта білім беретін мектебі" коммуналдық мемлекеттік мекемесі</t>
  </si>
  <si>
    <t>13. Абай облысы білім басқармасының Семей қаласы білім бөлімінің "№ 7 жалпы орта білім беретін мектеп-лицейі" коммуналдық мемлекеттік мекемесі</t>
  </si>
  <si>
    <t>14. Абай облысы білім басқармасының Семей қаласы білім бөлімінің "Ахмет Байтұрсынұлы атындағы №47 жалпы орта білім беретін мектебі" коммуналдық мемлекеттік мекемесі</t>
  </si>
  <si>
    <t>15. Абай облысы білім басқармасының Үржар ауданы білім бөлімінің "Жансүгіров атындағы орта мектебі" коммуналдық мемлекеттік мекемесі</t>
  </si>
  <si>
    <t>16. Абай облысы білім басқармасының Үржар ауданы білім бөлімінің "Алтыншоқы орта мектеп-бақшасы" коммуналдық мемлекеттік мекемесі</t>
  </si>
  <si>
    <t>17. Абай облысы білім басқармасының Үржар ауданы білім бөлімінің "Бауыржан Момышұлы атындағы орта мектебі" коммуналдық мемлекеттік мекемесі</t>
  </si>
  <si>
    <t>18. Абай облысы білім басқармасының Үржар ауданы білім бөлімінің «Б.Тұрлыханов атындағы орта мектеп-бақшасы» коммуналдық мемлекеттік мекемесі</t>
  </si>
  <si>
    <t>2. "Абай облысының денсаулық сақтау басқармасы" ММ</t>
  </si>
  <si>
    <t>қаржылық есептілік аудиті</t>
  </si>
  <si>
    <t>1. "Абай облысының жұмыспен қамту және әлеуметтік бағдарламаларды үйлестіру басқармасы" ММ</t>
  </si>
  <si>
    <t>3. «Абай облысының жұмыспен қамту және әлеуметтік бағдарламаларды үйлестіру басқармасы» мемлекеттік мекемесінің «Абай облысының мүгедектігі бар адамдарды абилитациялау және оңалту орталығы» коммуналдық мемлекеттік мекемесі</t>
  </si>
  <si>
    <t>4. Абай облысы жұмыспен қамту және әлеуметтік бағдарламаларды үйлестіру басқармасының "№ 1 Семей арнайы әлеуметтік қызмет көрсету орталығы" коммуналдық мемлекеттік мекемесі</t>
  </si>
  <si>
    <t>5. Абай облысы жұмыспен қамту және әлеуметтік бағдарламаларды үйлестіру басқармасының "№2 Семей арнайы әлеуметтік қызмет көрсету орталығы" коммуналдық мемлекеттік мекемесі</t>
  </si>
  <si>
    <t>1. "Абай облысы Абай аудандық жұмыспен қамту және әлеуметтік бағдарламалар бөлімі" мемлекеттік мекемесі</t>
  </si>
  <si>
    <t>2. "Абай облысы Жаңасемей ауданының жұмыспен қамту және әлеуметтік бағдарламалар бөлімі" мемлекеттік мекемесі</t>
  </si>
  <si>
    <t>2. "Абай облысы Жаңасемей ауданы Шүлбі кенті әкімінің аппараты" мемлекеттік мекемесі</t>
  </si>
  <si>
    <t>сәйкестік аудиті</t>
  </si>
  <si>
    <t>3. Абай облысы білім басқармасының Абай ауданы білім бөлімінің "Жәнібек Кәрменов атындағы саз мектебі" коммуналдық мемлекеттік қазыналық кәсіпорны</t>
  </si>
  <si>
    <t>4. Абай облысы білім басқармасының Абай ауданы білім бөлімінің "Баян Байғожина атындағы бөбекжайы" коммуналдық мемлекеттік қазыналық кәсіпорны</t>
  </si>
  <si>
    <t>5. Абай облысы білім басқармасының Курчатов қаласы білім бөлімінің "Балалар және жасөспірімдер шығармашылық үйі" коммуналдық мемлекеттік қазыналық кәсіпорны</t>
  </si>
  <si>
    <t>6. Абай облысы білім басқармасының Бесқарағай ауданы білім бөлімінің «Шығармашылық үйі» мемлекеттік қазыналық коммуналдық кәсіпорны</t>
  </si>
  <si>
    <t>7. Абай облысы білім басқармасының Бесқарағай ауданы білім бөлімінің "Айналайын" бөбекжайы" мемлекеттік коммуналдық қазыналық кәсіпорны</t>
  </si>
  <si>
    <t>8. Абай облысы білім басқармасының Көкпекті ауданы білім бөлімінің "Көкпекті-Толағайы" бөбекжай-балабақшасы" коммуналдық мемлекеттік қазыналық кәсіпорны</t>
  </si>
  <si>
    <t>активтер</t>
  </si>
  <si>
    <t>1. "Абай облысының жолаушылар көлігі және автомобиль жолдары басқармасы" ММ</t>
  </si>
  <si>
    <t>1. "Абай облысы Көкпекті ауданы Қойгелді Аухадиев атындағы ауылдық округі әкімінің аппараты" мемлекеттік мекемесі</t>
  </si>
  <si>
    <t>2. "Абай облысы Көкпекті ауданы Көкпекті ауылдық округі әкімінің аппараты" мемлекеттік мекемесі</t>
  </si>
  <si>
    <t>3. "Абай облысы Көкпекті ауданының жұмыспен қамту және әлеуметтік бағдарламалар бөлімі" мемлекеттік мекемесі</t>
  </si>
  <si>
    <t>4. "Абай облысы Көкпекті ауданының экономика және бюджеттік жоспарлау бөлімі" мемлекеттік мекемесі</t>
  </si>
  <si>
    <t>5. "Абай облысы Көкпекті ауданының жер қатынастары бөлімі" мемлекеттік мекемесі</t>
  </si>
  <si>
    <t>6. "Абай облысы Көкпекті ауданының қаржы бөлімі" мемлекеттік мекемесі</t>
  </si>
  <si>
    <t>7. "Абай облысы Көкпекті ауданының сәулет, құрылыс, тұрғын үй-коммуналдық шаруашылық, жолаушылар көлігі, автомобиль жолдары бөлімі" мемлекеттік мекемесі</t>
  </si>
  <si>
    <t>8. "Абай облысы Көкпекті ауданының кәсіпкерлік және ауыл шаруашылығы бөлімі" мемлекеттік мекемесі</t>
  </si>
  <si>
    <t>9. "Абай облысы Көкпекті ауданының ішкі саясат бөлімі" мемлекеттік мекемесі</t>
  </si>
  <si>
    <t>10. "Көкпекті ауданы әкімінің аппараты" ММ</t>
  </si>
  <si>
    <t>11. "Абай облысы Көкпекті ауданының мәдениет, тілдерді дамыту, дене шынықтыру және спорт бөлімі" мемлекеттік мекемесі</t>
  </si>
  <si>
    <t>12. "Абай облысы Көкпекті ауданы әкімдігінің "Көкпекті" шаруашылық жүргізу құқығындағы коммуналдық мемлекеттік кәсіпорны"</t>
  </si>
  <si>
    <t>актитер</t>
  </si>
  <si>
    <t>1. Абай облысы білім басқармасының Жарма ауданы білім бөлімінің "Бірлік орта мектебі" коммуналдық мемлекеттік мекемесі</t>
  </si>
  <si>
    <t>2. Абай облысы білім басқармасының Жарма ауданы білім бөлімінің "Васильковка негізгі мектебі" коммуналдық мемлекеттік мекемесі</t>
  </si>
  <si>
    <t>3. Абай облысы білім басқармасының Жарма ауданы білім бөлімінің "Маяковский атындағы орта мектебі" коммуналдық мемлекеттік мекемесі</t>
  </si>
  <si>
    <t>4. Абай облысы білім басқармасының Жарма ауданы білім бөлімінің "Т. Хасенұлы атындағы орта мектебі" коммуналдық мемлекеттік мекемесі</t>
  </si>
  <si>
    <t>5. Абай облысы білім басқармасының Жарма ауданы білім бөлімінің "Н.Крупская атындағы ОМ"</t>
  </si>
  <si>
    <t>6. Абай облысы білім басқармасының Жарма ауданы білім бөлімінің "Ұзынжал негізгі мектебі" коммуналдық мемлекеттік мекемесі</t>
  </si>
  <si>
    <t>7. Абай облысы білім басқармасының Жарма ауданы білім бөлімінің "Шар негізгі мектебі" коммуналдық мемлекеттік мекемесі</t>
  </si>
  <si>
    <t>8. Абай облысы білім басқармасының Жарма ауданы білім бөлімінің "Абай атындағы көпсалалы мектеп-гимназиясы" коммуналдық мемлекеттік мекемесі</t>
  </si>
  <si>
    <t>10. Абай облысы білім басқармасының Аягөз ауданы білім бөлімінің «№5 жалпы орта білім беретін мектебі» коммуналдық мемлекеттік мекемесі</t>
  </si>
  <si>
    <t>11. Абай облысы білім басқармасының Аягөз ауданы білім бөлімінің «Дулат Бабатайұлы атындағы жалпы орта білім беретін мектебі» коммуналдық мемлекеттік мекемесі</t>
  </si>
  <si>
    <t>12. Абай облысы білім басқармасының Аягөз ауданы білім бөлімінің "№3 жалпы орта білім беретін аралас мектебі" коммуналдық мемлекеттік мекемесі</t>
  </si>
  <si>
    <t>13. Абай облысы білім басқармасының Аягөз ауданы білім бөлімінің «Мектеп жанындағы интернаты бар жалпы орта білім беретін №6 мектебі» коммуналдық мемлекеттік мекемесі</t>
  </si>
  <si>
    <t>14. Абай облысы білім басқармасының Аягөз ауданы білім бөлімінің «К.Бозтаев атындағы қазақ мектеп-гимназиясы» коммуналдық мемлекеттік мекемесі</t>
  </si>
  <si>
    <t>15. Абай облысы білім басқармасының Аягөз ауданы білім бөлімінің «№9 Аягөз қалалық аралас бастауыш мектебі» коммуналдық мемлекеттік мекемесі</t>
  </si>
  <si>
    <t>16. Абай облысы білім басқармасының Аягөз ауданы білім бөлімінің "Сары-Арқа жалпы орта білім беретін мектебі» коммуналдық мемлекеттік мекемесі</t>
  </si>
  <si>
    <t>17. Абай облысы білім басқармасының Аягөз ауданы білім бөлімінің «К.Қадыржанов атындағы Қызылқия жалпы орта білім беретін мектебі» коммуналдық мемлекеттік мекемесі</t>
  </si>
  <si>
    <t>19. Абай облысы білім басқармасының Аягөз ауданы білім бөлімінің "Ж.Жабаев атындағы жалпы орта білім беретін мектебі" коммуналдық мемлекеттік мекемесі</t>
  </si>
  <si>
    <t>20. Абай ауданы білім басқармасының Аягөз ауданы білім бөлімінің "Горный жалпы білім беретін орта мектебі" коммуналдық мемлекеттік мекемесі</t>
  </si>
  <si>
    <t>1. "Абай облысы Семей қаласының тұрғын үй-коммуналдық шаруашылық бөлімі" мемлекеттік мекемесі</t>
  </si>
  <si>
    <t>2. "Абай облысы Семей қаласы әкімінің аппараты" мемлекеттік мекемесі</t>
  </si>
  <si>
    <t>3. "Абай облысы Семей қаласының құрылыс бөлімі" мемлекеттік мекемесі</t>
  </si>
  <si>
    <t>4. "Абай облысы Семей қаласының жер қатынастары бөлімі" мемлекеттік мекемесі</t>
  </si>
  <si>
    <t>5. "Абай облысы Семей қаласының жұмыспен қамту және әлеуметтік бағдарламалар бөлімі" мемлекеттік мекемесі</t>
  </si>
  <si>
    <t>6."Абай облысы Семей қаласының мәдениет және тілдерді дамыту бөлімі" мемлекеттік мекемесі</t>
  </si>
  <si>
    <t>7. "Абай облысы Семей қаласының жолаушылар көлігі және автомобиль жолдары бөлімі" мемлекеттік мекемесі</t>
  </si>
  <si>
    <t>8. «Абай облысы Семей қаласының тұрғын үй қатынастары және тұрғын үй инспекциясы бөлімі» мемлекеттік мекемесі</t>
  </si>
  <si>
    <t>9. "Абай облысы Семей қаласының экономика және қаржы бөлімі" мемлекеттік мекемесі</t>
  </si>
  <si>
    <t>10. 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t>
  </si>
  <si>
    <t>1. "Абай облысы бойынша МКД Курчатов қаласы бойынша МКБ" РММ</t>
  </si>
  <si>
    <t>2. «Абай облысы Курчатов қаласының ауыл шаруашылығы, жер қатынастары және кәсіпкерлік бөлімі» мемлекеттік мекемесі</t>
  </si>
  <si>
    <t>4. "Абай облысы Аягөз ауданының ауыл шаруашылығы, жер қатынастары және кәсіпкерлік бөлімі" мемлекеттік мекемесі</t>
  </si>
  <si>
    <t>3. "Абай облысы бойынша МКД Аягөз ауданы бойынша МКБ" РММ</t>
  </si>
  <si>
    <t>1. "Абай облысы Бородулиха ауданының сәулет, қала құрылысы және құрылыс бөлімі" мемлекеттік мекемесі</t>
  </si>
  <si>
    <t>2. "Абай облысы Бородулиха ауданының Подборный ауылдық округі әкімінің аппараты" мемлекеттік мекемесі</t>
  </si>
  <si>
    <t>3. "Абай облысы Бородулиха ауданының арнаулы әлеуметтік қызметтер көрсету орталығы" коммуналдық мемлекеттік мекемесі</t>
  </si>
  <si>
    <t>4. "Абай облысы Бородулиха ауданының қаржы бөлімі" мемлекеттік мекемесі</t>
  </si>
  <si>
    <t>5. "Абай облысы Бородулиха ауданы Новопокровка ауылдық округі әкімінің аппараты" мемлекеттік мекемесі</t>
  </si>
  <si>
    <t>6. "Абай облысы Бородулиха ауданының тұрғын үй-коммуналдық шаруашылығы, жолаушылар көлігі және автомобиль жолдары бөлімі" мемлекеттік мекемесі</t>
  </si>
  <si>
    <t>7. "Абай облысы Бородулиха ауданының мәслихат аппараты" мемлекеттік мекемесі</t>
  </si>
  <si>
    <t>8. "Абай облысы Бородулиха ауданы Новошульба ауылдық округі әкімінің аппараты" мемлекеттік мекемесі</t>
  </si>
  <si>
    <t>9. "Абай облысы Бородулиха ауданы Бородулиха ауылдық округі әкімінің аппараты" мемлекеттік мекемесі</t>
  </si>
  <si>
    <t>Аудиторлық іс-шара бойынша барлығы: 18</t>
  </si>
  <si>
    <t>Аудиторлық іс-шара бойынша барлығы: 2</t>
  </si>
  <si>
    <t>Аудиторлық іс-шара бойынша барлығы: 5</t>
  </si>
  <si>
    <t>Аудиторлық іс-шара бойынша барлығы: 8</t>
  </si>
  <si>
    <t>Аудиторлық іс-шара бойынша барлығы: 1</t>
  </si>
  <si>
    <t>Аудиторлық іс-шара бойынша барлығы: 12</t>
  </si>
  <si>
    <t>Аудиторлық іс-шара бойынша барлығы: 20</t>
  </si>
  <si>
    <t>Аудиторлық іс-шара бойынша барлығы: 10</t>
  </si>
  <si>
    <t>Аудиторлық іс-шара бойынша барлығы: 4</t>
  </si>
  <si>
    <t>Аудиторлық іс-шара бойынша барлығы: 9</t>
  </si>
  <si>
    <t>Тексеру комиссиясының мүшесі бойынша барлығы</t>
  </si>
  <si>
    <t>Тексеру комиссиясының мүшесі - Саденова Г.С.</t>
  </si>
  <si>
    <t>Тексеру комиссиясының мүшесі - Өміртаев А.А.</t>
  </si>
  <si>
    <t>Тексеру комиссиясының мүшесі - Битолеуов Е.Д.</t>
  </si>
  <si>
    <t>тартылады</t>
  </si>
  <si>
    <t>Курчатов қаласы және Аягөз ауданы бойынша жергілікті бюджетке түсетін түсімдердің толықтығы мен уақтылығына, бюджетке түсетін түсімдерді өндіріп алуға, сондай-ақ жергілікті бюджеттен қате (артық) төленген сомаларды қайтарудың, есепке жатқызудың дұрыстығына мемлекеттік аудит</t>
  </si>
  <si>
    <t>Объект бойынша барлығы</t>
  </si>
  <si>
    <t>ЖБ</t>
  </si>
  <si>
    <t xml:space="preserve">2026 ЖЫЛ БОЙЫНША БАРЛЫҒЫ </t>
  </si>
  <si>
    <t>1. "Абай облысының мәдениет, тілдерді дамыту және архив ісі басқармасы" мемлекеттік мекемесінің "Облыстық мәдениет және халық шығармашылығы орталығы" коммуналдық мемлекеттік қазыналық кәсіпорын</t>
  </si>
  <si>
    <t>2. Абай облысы білім басқармасының Бородулиха ауданы білім бөлімінің "Балдәурен" балабақшасы» коммуналдық мемлекеттік қазыналық кәсіпорны</t>
  </si>
  <si>
    <t>1. "Абай облысы Жаңасемей ауданының тұрғын үй-коммуналдық шаруашылығы, жолаушылар көлігі, автомобиль жолдары, құрылыс, сәулет және қала құрлысы бөлімі" мемлекеттік мекемесі</t>
  </si>
  <si>
    <t>2. "Абай облысының жұмыспен қамту және әлеуметтік бағдарламаларды үйлестіру басқармасы" мемлекеттік мекемесінің "Абай облысының еңбек мобильділігі орталығы" коммуналдық мемлекеттік мекемесі</t>
  </si>
  <si>
    <t>1. "Абай облысының кәсіпкерлік және индустриялық-инновациялық даму басқармасы" мемлекеттік мекемесі</t>
  </si>
  <si>
    <t>Қатты пайдалы
қазбаларды барлау және өндіру, кең таралған пайдалы қазбаларды өндіру
бойынша мемлекеттік аудит</t>
  </si>
  <si>
    <t>Бородулиха ауданының жекелеген объектілерінің бюджет қаражаты мен активтерін жоспарлау, пайдалану тиімділігінің, жергілікті атқарушы органдар қызметінің өңір экономикасына ықпалының мемлекеттік аудиті</t>
  </si>
  <si>
    <t>Көкпекті ауданының жекелеген объектілерінің бюджет қаражаты мен активтерін жоспарлау, пайдалану тиімділігінің, жергілікті атқарушы органдар мен квазимемлекеттік сектор субъектілері қызметінің өңір экономикасына ықпалының мемлекеттік аудиті</t>
  </si>
  <si>
    <t>Семей қаласының жекелеген объектілерінің бюджет қаражаты мен активтерін жоспарлау, пайдалану тиімділігінің, жергілікті атқарушы органдар мен квазимемлекеттік сектор субъектілері қызметінің өңір экономикасына ықпалының мемлекеттік аудиті</t>
  </si>
  <si>
    <t>Абай облысы бойынша тексеру комиссиясының мемлекеттік аудит объектілерінің 2026 жылға арналған тізбесі</t>
  </si>
  <si>
    <r>
      <t xml:space="preserve">Абай облысы білім басқармасының ведомстволық бағынысты ұйымдарының бюджет қаражаты мен мемлекет активтерін пайдалану тиімділігінің мемлекеттік аудиті </t>
    </r>
    <r>
      <rPr>
        <i/>
        <sz val="12"/>
        <rFont val="Times New Roman"/>
        <family val="1"/>
        <charset val="204"/>
      </rPr>
      <t>(Ауыспалы аудиторлық іс-шара 2025-2026жж.)</t>
    </r>
  </si>
  <si>
    <t>034015</t>
  </si>
  <si>
    <t>115000</t>
  </si>
  <si>
    <t>004034</t>
  </si>
  <si>
    <t>056015</t>
  </si>
  <si>
    <t>018013</t>
  </si>
  <si>
    <t>015016</t>
  </si>
  <si>
    <t>015017</t>
  </si>
  <si>
    <t>ҰҚ</t>
  </si>
  <si>
    <t>Автомобиль жолдарын пайдалануға, көлік иҰҚрақұрылымының басым жобаларын іске асыруға, сондай-ақ қоғамдық көлікті субсидиялауға жұмсалған бюджет қаражатының пайдалану тиімділігінің мемлекеттік аудиті</t>
  </si>
  <si>
    <t>4. Абай облысы білім басқармасының "РыЖБек Байсейітов атындағы қаржы-экономикалық жоғары колледжі" коммуналдық мемлекеттік қазыналық кәсіпорны</t>
  </si>
  <si>
    <t>9. Абай облысы білім басқармасының Жарма ауданы білім бөлімінің "ЖаЖБыл атындағы орта мектебі" коммуналдық мемлекеттік мекемесі</t>
  </si>
  <si>
    <t>18. Абай облысы білім басқармасының Аягөз ауданы білім бөлімінің "А.КөшкіЖБаева атындағы жалпы орта білім беретін мектебі" коммуналдық мемлекеттік мекемесі</t>
  </si>
  <si>
    <r>
      <t xml:space="preserve">Абай облысының Жарма және Аягөз аудандарында жалпы білім беруге бөлінген бюджет қаражатын пайдалану тиімділігінің мемлекеттік аудиті </t>
    </r>
    <r>
      <rPr>
        <i/>
        <sz val="12"/>
        <rFont val="Times New Roman"/>
        <family val="1"/>
        <charset val="204"/>
      </rPr>
      <t>(Ауыспалы аудиторлық іс-шара 2026-2027жж.)</t>
    </r>
  </si>
  <si>
    <t>009.015</t>
  </si>
  <si>
    <t>057028</t>
  </si>
  <si>
    <t>113015</t>
  </si>
  <si>
    <t>113028</t>
  </si>
  <si>
    <r>
      <t xml:space="preserve">тиімділік аудиті, сәйкестік аудиті </t>
    </r>
    <r>
      <rPr>
        <i/>
        <sz val="12"/>
        <rFont val="Times New Roman"/>
        <family val="1"/>
        <charset val="204"/>
      </rPr>
      <t>(паралельді тексеру)</t>
    </r>
  </si>
  <si>
    <t xml:space="preserve">1. "Абай облысының құрылыс басқармасы" ММ </t>
  </si>
  <si>
    <t>038011</t>
  </si>
  <si>
    <t>097011</t>
  </si>
  <si>
    <t>097015</t>
  </si>
  <si>
    <t>097032</t>
  </si>
  <si>
    <t>2026 жылдың 3 тоқсандары</t>
  </si>
  <si>
    <t>"Абай облысы бойынша тексеру комиссиясы" ММ-сінің "24.12.2025 ж. №90-Ө  бұйрығына "Өзгерістер мен толықтырулар енгізу туралы" 
**.08.2026 ж. №**-Ө бұйрығымен бекітілді.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</si>
</sst>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  <numFmt numFmtId="167" formatCode="_-* #,##0.0\ _₽_-;\-* #,##0.0\ _₽_-;_-* &quot;-&quot;?\ _₽_-;_-@_-"/>
    <numFmt numFmtId="168" formatCode="0.0"/>
    <numFmt numFmtId="169" formatCode="#,##0.00_ ;\-#,##0.00\ "/>
    <numFmt numFmtId="170" formatCode="#,##0.0_ ;\-#,##0.0\ "/>
    <numFmt numFmtId="171" formatCode="#,##0.0"/>
    <numFmt numFmtId="172" formatCode="_-* #,##0.00&quot;р.&quot;_-;\-* #,##0.00&quot;р.&quot;_-;_-* &quot;-&quot;??&quot;р.&quot;_-;_-@_-"/>
    <numFmt numFmtId="173" formatCode="#,##0_ ;\-#,##0\ "/>
    <numFmt numFmtId="174" formatCode="#,##0.000_ ;\-#,##0.000\ "/>
    <numFmt numFmtId="175" formatCode="#,##0.000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7">
    <xf numFmtId="0" fontId="0" fillId="0" borderId="0"/>
    <xf numFmtId="0" fontId="1" fillId="0" borderId="0"/>
    <xf numFmtId="0" fontId="4" fillId="0" borderId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8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9" fillId="0" borderId="0"/>
    <xf numFmtId="0" fontId="7" fillId="3" borderId="0"/>
    <xf numFmtId="0" fontId="7" fillId="6" borderId="1">
      <alignment wrapText="1"/>
    </xf>
    <xf numFmtId="0" fontId="9" fillId="0" borderId="0"/>
    <xf numFmtId="9" fontId="6" fillId="0" borderId="0" applyFont="0" applyFill="0" applyBorder="0" applyAlignment="0" applyProtection="0"/>
    <xf numFmtId="0" fontId="1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9" fillId="0" borderId="0"/>
    <xf numFmtId="0" fontId="18" fillId="0" borderId="8">
      <alignment horizontal="left" vertical="top" wrapText="1"/>
    </xf>
    <xf numFmtId="172" fontId="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6" fillId="0" borderId="0"/>
    <xf numFmtId="0" fontId="17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5" fillId="0" borderId="0"/>
    <xf numFmtId="0" fontId="17" fillId="0" borderId="0"/>
    <xf numFmtId="0" fontId="9" fillId="0" borderId="0"/>
    <xf numFmtId="0" fontId="9" fillId="0" borderId="0"/>
    <xf numFmtId="166" fontId="5" fillId="0" borderId="0" applyFont="0" applyFill="0" applyBorder="0" applyAlignment="0" applyProtection="0"/>
    <xf numFmtId="0" fontId="6" fillId="0" borderId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6">
    <xf numFmtId="0" fontId="0" fillId="0" borderId="0" xfId="0"/>
    <xf numFmtId="0" fontId="3" fillId="0" borderId="0" xfId="0" applyFont="1" applyAlignment="1">
      <alignment wrapText="1"/>
    </xf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7" borderId="0" xfId="0" applyFont="1" applyFill="1" applyAlignment="1">
      <alignment wrapText="1"/>
    </xf>
    <xf numFmtId="0" fontId="3" fillId="7" borderId="0" xfId="0" applyFont="1" applyFill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171" fontId="11" fillId="7" borderId="1" xfId="0" applyNumberFormat="1" applyFont="1" applyFill="1" applyBorder="1" applyAlignment="1">
      <alignment horizontal="right" vertical="center" wrapText="1"/>
    </xf>
    <xf numFmtId="170" fontId="3" fillId="0" borderId="1" xfId="51" applyNumberFormat="1" applyFont="1" applyBorder="1" applyAlignment="1">
      <alignment horizontal="right" vertical="center" wrapText="1"/>
    </xf>
    <xf numFmtId="170" fontId="1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170" fontId="3" fillId="0" borderId="1" xfId="51" applyNumberFormat="1" applyFont="1" applyFill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170" fontId="11" fillId="0" borderId="1" xfId="51" applyNumberFormat="1" applyFont="1" applyFill="1" applyBorder="1" applyAlignment="1">
      <alignment horizontal="right" vertical="center" wrapText="1"/>
    </xf>
    <xf numFmtId="170" fontId="11" fillId="0" borderId="1" xfId="51" applyNumberFormat="1" applyFont="1" applyFill="1" applyBorder="1" applyAlignment="1">
      <alignment wrapText="1"/>
    </xf>
    <xf numFmtId="170" fontId="11" fillId="0" borderId="1" xfId="51" applyNumberFormat="1" applyFont="1" applyFill="1" applyBorder="1" applyAlignment="1">
      <alignment vertical="center" wrapText="1"/>
    </xf>
    <xf numFmtId="170" fontId="11" fillId="0" borderId="1" xfId="0" applyNumberFormat="1" applyFont="1" applyBorder="1" applyAlignment="1">
      <alignment vertical="center" wrapText="1"/>
    </xf>
    <xf numFmtId="0" fontId="3" fillId="10" borderId="1" xfId="0" applyFont="1" applyFill="1" applyBorder="1" applyAlignment="1">
      <alignment horizontal="center" vertical="top" wrapText="1"/>
    </xf>
    <xf numFmtId="170" fontId="11" fillId="10" borderId="1" xfId="51" applyNumberFormat="1" applyFont="1" applyFill="1" applyBorder="1" applyAlignment="1">
      <alignment horizontal="right" vertical="center" wrapText="1"/>
    </xf>
    <xf numFmtId="171" fontId="11" fillId="0" borderId="1" xfId="0" applyNumberFormat="1" applyFont="1" applyBorder="1" applyAlignment="1">
      <alignment horizontal="right" vertical="center" wrapText="1"/>
    </xf>
    <xf numFmtId="49" fontId="15" fillId="9" borderId="1" xfId="0" applyNumberFormat="1" applyFont="1" applyFill="1" applyBorder="1" applyAlignment="1">
      <alignment horizontal="center" vertical="top" wrapText="1"/>
    </xf>
    <xf numFmtId="170" fontId="11" fillId="9" borderId="1" xfId="51" applyNumberFormat="1" applyFont="1" applyFill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70" fontId="3" fillId="0" borderId="1" xfId="0" applyNumberFormat="1" applyFont="1" applyBorder="1" applyAlignment="1">
      <alignment horizontal="right" vertical="center" wrapText="1"/>
    </xf>
    <xf numFmtId="170" fontId="3" fillId="7" borderId="1" xfId="0" applyNumberFormat="1" applyFont="1" applyFill="1" applyBorder="1" applyAlignment="1">
      <alignment horizontal="right" vertical="center" wrapText="1"/>
    </xf>
    <xf numFmtId="168" fontId="3" fillId="7" borderId="1" xfId="0" applyNumberFormat="1" applyFont="1" applyFill="1" applyBorder="1" applyAlignment="1">
      <alignment horizontal="right" vertical="center" wrapText="1"/>
    </xf>
    <xf numFmtId="2" fontId="3" fillId="7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8" fontId="11" fillId="0" borderId="1" xfId="0" applyNumberFormat="1" applyFont="1" applyBorder="1" applyAlignment="1">
      <alignment horizontal="right" vertical="center" wrapText="1"/>
    </xf>
    <xf numFmtId="165" fontId="11" fillId="0" borderId="1" xfId="18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2" fillId="0" borderId="1" xfId="18" applyNumberFormat="1" applyFont="1" applyFill="1" applyBorder="1" applyAlignment="1">
      <alignment horizontal="right" vertical="center" wrapText="1"/>
    </xf>
    <xf numFmtId="167" fontId="11" fillId="0" borderId="1" xfId="0" applyNumberFormat="1" applyFont="1" applyBorder="1" applyAlignment="1">
      <alignment horizontal="right" vertical="center" wrapText="1"/>
    </xf>
    <xf numFmtId="167" fontId="11" fillId="7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8" fontId="11" fillId="7" borderId="1" xfId="0" applyNumberFormat="1" applyFont="1" applyFill="1" applyBorder="1" applyAlignment="1">
      <alignment horizontal="right" vertical="center" wrapText="1"/>
    </xf>
    <xf numFmtId="0" fontId="21" fillId="9" borderId="1" xfId="0" applyFont="1" applyFill="1" applyBorder="1" applyAlignment="1">
      <alignment horizontal="center" vertical="center" wrapText="1"/>
    </xf>
    <xf numFmtId="168" fontId="3" fillId="0" borderId="1" xfId="5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170" fontId="2" fillId="0" borderId="1" xfId="51" applyNumberFormat="1" applyFont="1" applyFill="1" applyBorder="1" applyAlignment="1">
      <alignment horizontal="right" vertical="center" wrapText="1"/>
    </xf>
    <xf numFmtId="170" fontId="3" fillId="0" borderId="1" xfId="51" applyNumberFormat="1" applyFont="1" applyFill="1" applyBorder="1" applyAlignment="1">
      <alignment vertical="top" wrapText="1"/>
    </xf>
    <xf numFmtId="170" fontId="11" fillId="0" borderId="1" xfId="0" applyNumberFormat="1" applyFont="1" applyBorder="1" applyAlignment="1">
      <alignment horizontal="right" vertical="top" wrapText="1"/>
    </xf>
    <xf numFmtId="170" fontId="3" fillId="7" borderId="1" xfId="51" applyNumberFormat="1" applyFont="1" applyFill="1" applyBorder="1" applyAlignment="1">
      <alignment vertical="top" wrapText="1"/>
    </xf>
    <xf numFmtId="170" fontId="11" fillId="7" borderId="1" xfId="0" applyNumberFormat="1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top" wrapText="1"/>
    </xf>
    <xf numFmtId="171" fontId="11" fillId="9" borderId="1" xfId="0" applyNumberFormat="1" applyFont="1" applyFill="1" applyBorder="1" applyAlignment="1">
      <alignment horizontal="right" vertical="center" wrapText="1"/>
    </xf>
    <xf numFmtId="0" fontId="3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3" fillId="9" borderId="0" xfId="0" applyFont="1" applyFill="1"/>
    <xf numFmtId="0" fontId="2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vertical="top" wrapText="1"/>
    </xf>
    <xf numFmtId="0" fontId="3" fillId="9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11" fillId="10" borderId="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wrapText="1"/>
    </xf>
    <xf numFmtId="0" fontId="11" fillId="10" borderId="1" xfId="0" applyFont="1" applyFill="1" applyBorder="1" applyAlignment="1">
      <alignment wrapText="1"/>
    </xf>
    <xf numFmtId="171" fontId="11" fillId="10" borderId="1" xfId="0" applyNumberFormat="1" applyFont="1" applyFill="1" applyBorder="1" applyAlignment="1">
      <alignment horizontal="right" vertical="center" wrapText="1"/>
    </xf>
    <xf numFmtId="0" fontId="3" fillId="12" borderId="0" xfId="0" applyFont="1" applyFill="1" applyAlignment="1">
      <alignment wrapText="1"/>
    </xf>
    <xf numFmtId="0" fontId="3" fillId="11" borderId="0" xfId="0" applyFont="1" applyFill="1" applyAlignment="1">
      <alignment wrapText="1"/>
    </xf>
    <xf numFmtId="0" fontId="3" fillId="13" borderId="0" xfId="0" applyFont="1" applyFill="1" applyAlignment="1">
      <alignment wrapText="1"/>
    </xf>
    <xf numFmtId="168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165" fontId="3" fillId="0" borderId="1" xfId="18" applyFont="1" applyFill="1" applyBorder="1" applyAlignment="1">
      <alignment horizontal="right" vertical="center" wrapText="1"/>
    </xf>
    <xf numFmtId="0" fontId="3" fillId="8" borderId="0" xfId="0" applyFont="1" applyFill="1"/>
    <xf numFmtId="0" fontId="3" fillId="0" borderId="0" xfId="0" applyFont="1"/>
    <xf numFmtId="0" fontId="12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top" wrapText="1"/>
    </xf>
    <xf numFmtId="171" fontId="3" fillId="0" borderId="1" xfId="0" applyNumberFormat="1" applyFont="1" applyBorder="1" applyAlignment="1">
      <alignment horizontal="right" vertical="center" wrapText="1"/>
    </xf>
    <xf numFmtId="0" fontId="3" fillId="7" borderId="1" xfId="0" applyFont="1" applyFill="1" applyBorder="1" applyAlignment="1">
      <alignment wrapText="1"/>
    </xf>
    <xf numFmtId="0" fontId="1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20" fillId="7" borderId="0" xfId="0" applyFont="1" applyFill="1" applyAlignment="1">
      <alignment horizontal="center" vertical="top" wrapText="1"/>
    </xf>
    <xf numFmtId="0" fontId="11" fillId="10" borderId="1" xfId="0" applyFont="1" applyFill="1" applyBorder="1" applyAlignment="1">
      <alignment horizontal="center" wrapText="1"/>
    </xf>
    <xf numFmtId="167" fontId="11" fillId="10" borderId="1" xfId="0" applyNumberFormat="1" applyFont="1" applyFill="1" applyBorder="1" applyAlignment="1">
      <alignment horizontal="right" vertical="center" wrapText="1"/>
    </xf>
    <xf numFmtId="170" fontId="11" fillId="10" borderId="1" xfId="51" applyNumberFormat="1" applyFont="1" applyFill="1" applyBorder="1" applyAlignment="1">
      <alignment vertical="center" wrapText="1"/>
    </xf>
    <xf numFmtId="0" fontId="16" fillId="10" borderId="1" xfId="0" applyFont="1" applyFill="1" applyBorder="1" applyAlignment="1">
      <alignment horizontal="center" vertical="top" wrapText="1"/>
    </xf>
    <xf numFmtId="170" fontId="11" fillId="10" borderId="1" xfId="51" applyNumberFormat="1" applyFont="1" applyFill="1" applyBorder="1" applyAlignment="1">
      <alignment wrapText="1"/>
    </xf>
    <xf numFmtId="49" fontId="15" fillId="10" borderId="1" xfId="0" applyNumberFormat="1" applyFont="1" applyFill="1" applyBorder="1" applyAlignment="1">
      <alignment horizontal="center" vertical="top" wrapText="1"/>
    </xf>
    <xf numFmtId="2" fontId="3" fillId="10" borderId="1" xfId="0" applyNumberFormat="1" applyFont="1" applyFill="1" applyBorder="1" applyAlignment="1">
      <alignment horizontal="right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49" fontId="15" fillId="13" borderId="1" xfId="0" applyNumberFormat="1" applyFont="1" applyFill="1" applyBorder="1" applyAlignment="1">
      <alignment horizontal="center" vertical="center" wrapText="1"/>
    </xf>
    <xf numFmtId="170" fontId="11" fillId="13" borderId="1" xfId="51" applyNumberFormat="1" applyFont="1" applyFill="1" applyBorder="1" applyAlignment="1">
      <alignment horizontal="right" vertical="center" wrapText="1"/>
    </xf>
    <xf numFmtId="167" fontId="11" fillId="13" borderId="1" xfId="0" applyNumberFormat="1" applyFont="1" applyFill="1" applyBorder="1" applyAlignment="1">
      <alignment horizontal="right" vertical="center" wrapText="1"/>
    </xf>
    <xf numFmtId="170" fontId="11" fillId="13" borderId="1" xfId="51" applyNumberFormat="1" applyFont="1" applyFill="1" applyBorder="1" applyAlignment="1">
      <alignment vertical="center" wrapText="1"/>
    </xf>
    <xf numFmtId="168" fontId="11" fillId="13" borderId="1" xfId="0" applyNumberFormat="1" applyFont="1" applyFill="1" applyBorder="1" applyAlignment="1">
      <alignment horizontal="right" vertical="center" wrapText="1"/>
    </xf>
    <xf numFmtId="0" fontId="3" fillId="13" borderId="1" xfId="0" applyFont="1" applyFill="1" applyBorder="1" applyAlignment="1">
      <alignment horizontal="center" vertical="center" wrapText="1"/>
    </xf>
    <xf numFmtId="170" fontId="2" fillId="13" borderId="1" xfId="51" applyNumberFormat="1" applyFont="1" applyFill="1" applyBorder="1" applyAlignment="1">
      <alignment horizontal="right" vertical="center" wrapText="1"/>
    </xf>
    <xf numFmtId="49" fontId="15" fillId="13" borderId="1" xfId="0" applyNumberFormat="1" applyFont="1" applyFill="1" applyBorder="1" applyAlignment="1">
      <alignment horizontal="center" vertical="top" wrapText="1"/>
    </xf>
    <xf numFmtId="170" fontId="15" fillId="13" borderId="1" xfId="51" applyNumberFormat="1" applyFont="1" applyFill="1" applyBorder="1" applyAlignment="1">
      <alignment horizontal="center" wrapText="1"/>
    </xf>
    <xf numFmtId="168" fontId="15" fillId="13" borderId="1" xfId="0" applyNumberFormat="1" applyFont="1" applyFill="1" applyBorder="1" applyAlignment="1">
      <alignment horizontal="right" vertical="center" wrapText="1"/>
    </xf>
    <xf numFmtId="169" fontId="11" fillId="13" borderId="1" xfId="0" applyNumberFormat="1" applyFont="1" applyFill="1" applyBorder="1" applyAlignment="1">
      <alignment horizontal="right" vertical="center" wrapText="1"/>
    </xf>
    <xf numFmtId="2" fontId="15" fillId="13" borderId="1" xfId="0" applyNumberFormat="1" applyFont="1" applyFill="1" applyBorder="1" applyAlignment="1">
      <alignment horizontal="right" vertical="center" wrapText="1"/>
    </xf>
    <xf numFmtId="0" fontId="15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3" fillId="8" borderId="0" xfId="0" applyFont="1" applyFill="1" applyAlignment="1">
      <alignment vertical="center"/>
    </xf>
    <xf numFmtId="0" fontId="16" fillId="10" borderId="1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49" fontId="15" fillId="1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170" fontId="11" fillId="10" borderId="1" xfId="18" applyNumberFormat="1" applyFont="1" applyFill="1" applyBorder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26" fillId="8" borderId="1" xfId="0" applyFont="1" applyFill="1" applyBorder="1" applyAlignment="1">
      <alignment horizontal="center" vertical="center" wrapText="1"/>
    </xf>
    <xf numFmtId="170" fontId="20" fillId="8" borderId="1" xfId="51" applyNumberFormat="1" applyFont="1" applyFill="1" applyBorder="1" applyAlignment="1">
      <alignment horizontal="right" vertical="center" wrapText="1"/>
    </xf>
    <xf numFmtId="0" fontId="12" fillId="10" borderId="1" xfId="0" applyFont="1" applyFill="1" applyBorder="1" applyAlignment="1">
      <alignment vertical="center" wrapText="1"/>
    </xf>
    <xf numFmtId="0" fontId="16" fillId="10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horizontal="center" vertical="top" wrapText="1"/>
    </xf>
    <xf numFmtId="0" fontId="12" fillId="9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right" vertical="center" wrapText="1"/>
    </xf>
    <xf numFmtId="0" fontId="16" fillId="13" borderId="1" xfId="0" applyFont="1" applyFill="1" applyBorder="1" applyAlignment="1">
      <alignment vertical="top" wrapText="1"/>
    </xf>
    <xf numFmtId="0" fontId="16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vertical="center" wrapText="1"/>
    </xf>
    <xf numFmtId="170" fontId="11" fillId="10" borderId="1" xfId="18" applyNumberFormat="1" applyFont="1" applyFill="1" applyBorder="1" applyAlignment="1">
      <alignment horizontal="right" vertical="center" wrapText="1"/>
    </xf>
    <xf numFmtId="170" fontId="11" fillId="0" borderId="1" xfId="18" applyNumberFormat="1" applyFont="1" applyBorder="1" applyAlignment="1">
      <alignment horizontal="right" vertical="center" wrapText="1"/>
    </xf>
    <xf numFmtId="170" fontId="3" fillId="0" borderId="1" xfId="18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71" fontId="3" fillId="0" borderId="5" xfId="0" applyNumberFormat="1" applyFont="1" applyBorder="1" applyAlignment="1">
      <alignment horizontal="right" vertical="center" wrapText="1"/>
    </xf>
    <xf numFmtId="170" fontId="3" fillId="0" borderId="1" xfId="51" applyNumberFormat="1" applyFont="1" applyFill="1" applyBorder="1" applyAlignment="1">
      <alignment horizontal="right" vertical="top" wrapText="1"/>
    </xf>
    <xf numFmtId="0" fontId="16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170" fontId="3" fillId="0" borderId="1" xfId="134" applyNumberFormat="1" applyFont="1" applyBorder="1" applyAlignment="1">
      <alignment horizontal="right" vertical="center" wrapText="1"/>
    </xf>
    <xf numFmtId="0" fontId="3" fillId="13" borderId="1" xfId="0" applyFont="1" applyFill="1" applyBorder="1" applyAlignment="1">
      <alignment horizontal="center" vertical="top" wrapText="1"/>
    </xf>
    <xf numFmtId="49" fontId="3" fillId="13" borderId="1" xfId="0" applyNumberFormat="1" applyFont="1" applyFill="1" applyBorder="1" applyAlignment="1">
      <alignment horizontal="center" vertical="top" wrapText="1"/>
    </xf>
    <xf numFmtId="170" fontId="3" fillId="0" borderId="1" xfId="135" applyNumberFormat="1" applyFont="1" applyFill="1" applyBorder="1" applyAlignment="1">
      <alignment horizontal="center" wrapText="1"/>
    </xf>
    <xf numFmtId="170" fontId="3" fillId="0" borderId="1" xfId="135" applyNumberFormat="1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vertical="center" wrapText="1"/>
    </xf>
    <xf numFmtId="170" fontId="3" fillId="0" borderId="1" xfId="51" applyNumberFormat="1" applyFont="1" applyFill="1" applyBorder="1" applyAlignment="1">
      <alignment wrapText="1"/>
    </xf>
    <xf numFmtId="0" fontId="3" fillId="13" borderId="1" xfId="0" applyFont="1" applyFill="1" applyBorder="1" applyAlignment="1">
      <alignment horizontal="center" wrapText="1"/>
    </xf>
    <xf numFmtId="167" fontId="3" fillId="13" borderId="1" xfId="0" applyNumberFormat="1" applyFont="1" applyFill="1" applyBorder="1" applyAlignment="1">
      <alignment horizontal="right" vertical="center" wrapText="1"/>
    </xf>
    <xf numFmtId="0" fontId="3" fillId="7" borderId="0" xfId="0" applyFont="1" applyFill="1"/>
    <xf numFmtId="49" fontId="3" fillId="7" borderId="1" xfId="1" applyNumberFormat="1" applyFont="1" applyFill="1" applyBorder="1" applyAlignment="1">
      <alignment horizontal="center" wrapText="1"/>
    </xf>
    <xf numFmtId="49" fontId="3" fillId="0" borderId="1" xfId="1" applyNumberFormat="1" applyFont="1" applyBorder="1" applyAlignment="1">
      <alignment horizontal="center" wrapText="1"/>
    </xf>
    <xf numFmtId="0" fontId="3" fillId="7" borderId="1" xfId="1" applyFont="1" applyFill="1" applyBorder="1" applyAlignment="1">
      <alignment horizontal="center" wrapText="1"/>
    </xf>
    <xf numFmtId="170" fontId="3" fillId="7" borderId="1" xfId="136" applyNumberFormat="1" applyFont="1" applyFill="1" applyBorder="1" applyAlignment="1">
      <alignment vertical="top" wrapText="1"/>
    </xf>
    <xf numFmtId="169" fontId="3" fillId="7" borderId="1" xfId="136" applyNumberFormat="1" applyFont="1" applyFill="1" applyBorder="1" applyAlignment="1">
      <alignment vertical="top" wrapText="1"/>
    </xf>
    <xf numFmtId="174" fontId="3" fillId="7" borderId="1" xfId="136" applyNumberFormat="1" applyFont="1" applyFill="1" applyBorder="1" applyAlignment="1">
      <alignment vertical="top" wrapText="1"/>
    </xf>
    <xf numFmtId="175" fontId="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20" fillId="8" borderId="2" xfId="0" applyFont="1" applyFill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vertical="top" wrapText="1"/>
    </xf>
    <xf numFmtId="2" fontId="12" fillId="0" borderId="1" xfId="0" applyNumberFormat="1" applyFont="1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0" fontId="3" fillId="7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1" fontId="12" fillId="0" borderId="5" xfId="0" applyNumberFormat="1" applyFont="1" applyBorder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top" wrapText="1"/>
    </xf>
    <xf numFmtId="1" fontId="12" fillId="0" borderId="6" xfId="0" applyNumberFormat="1" applyFont="1" applyBorder="1" applyAlignment="1">
      <alignment horizontal="center" vertical="top" wrapText="1"/>
    </xf>
    <xf numFmtId="173" fontId="3" fillId="0" borderId="5" xfId="0" applyNumberFormat="1" applyFont="1" applyBorder="1" applyAlignment="1">
      <alignment horizontal="center" vertical="top" wrapText="1"/>
    </xf>
    <xf numFmtId="173" fontId="3" fillId="0" borderId="7" xfId="0" applyNumberFormat="1" applyFont="1" applyBorder="1" applyAlignment="1">
      <alignment horizontal="center" vertical="top" wrapText="1"/>
    </xf>
    <xf numFmtId="173" fontId="3" fillId="0" borderId="6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top" wrapText="1"/>
    </xf>
    <xf numFmtId="0" fontId="0" fillId="0" borderId="0" xfId="0" applyAlignment="1">
      <alignment horizontal="center" wrapText="1"/>
    </xf>
    <xf numFmtId="0" fontId="27" fillId="0" borderId="6" xfId="0" applyFont="1" applyBorder="1" applyAlignment="1">
      <alignment horizontal="center" vertical="top" wrapText="1"/>
    </xf>
    <xf numFmtId="0" fontId="28" fillId="7" borderId="6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3" fillId="7" borderId="5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12" fillId="10" borderId="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</cellXfs>
  <cellStyles count="137">
    <cellStyle name="_x0005__x001c_" xfId="20" xr:uid="{7867D8E8-29D5-40B8-8FD0-C53CE215C8D9}"/>
    <cellStyle name="_x0005__x001c_ 2" xfId="21" xr:uid="{344C2B25-08D1-42A3-8DB1-651B59AE5C3D}"/>
    <cellStyle name="20% - Акцент1 2" xfId="7" xr:uid="{00000000-0005-0000-0000-000000000000}"/>
    <cellStyle name="20% - Акцент5 2" xfId="11" xr:uid="{00000000-0005-0000-0000-000001000000}"/>
    <cellStyle name="40% - Акцент5 2" xfId="10" xr:uid="{00000000-0005-0000-0000-000002000000}"/>
    <cellStyle name="Excel Built-in Normal" xfId="38" xr:uid="{06CA6CC4-F39F-422C-BD54-E9536898C8D0}"/>
    <cellStyle name="Name4" xfId="22" xr:uid="{A2D5B3EA-68EC-4EF6-9082-387A32BA4A35}"/>
    <cellStyle name="Normal 2" xfId="2" xr:uid="{00000000-0005-0000-0000-000003000000}"/>
    <cellStyle name="Normal 3" xfId="12" xr:uid="{00000000-0005-0000-0000-000004000000}"/>
    <cellStyle name="Style 1" xfId="13" xr:uid="{00000000-0005-0000-0000-000005000000}"/>
    <cellStyle name="Style 2" xfId="14" xr:uid="{00000000-0005-0000-0000-000006000000}"/>
    <cellStyle name="Акцент5 2" xfId="9" xr:uid="{00000000-0005-0000-0000-000007000000}"/>
    <cellStyle name="Денежный 2" xfId="23" xr:uid="{349EBFF7-D8A1-4468-9E83-07CB65066BAB}"/>
    <cellStyle name="Обычный" xfId="0" builtinId="0"/>
    <cellStyle name="Обычный 2" xfId="1" xr:uid="{00000000-0005-0000-0000-000009000000}"/>
    <cellStyle name="Обычный 2 2" xfId="8" xr:uid="{00000000-0005-0000-0000-00000A000000}"/>
    <cellStyle name="Обычный 2 2 2" xfId="25" xr:uid="{8A3A7D4C-1429-4837-ABC5-3E0336D56DAE}"/>
    <cellStyle name="Обычный 2 3" xfId="26" xr:uid="{791C8540-D962-4448-8CCF-152B3B5AA720}"/>
    <cellStyle name="Обычный 2 4" xfId="24" xr:uid="{32FAC4EB-F2E7-4F7E-82E4-3E7522AC81A9}"/>
    <cellStyle name="Обычный 2 4 2" xfId="43" xr:uid="{A1507FA8-3BD1-4F63-9BCE-BA11398B6658}"/>
    <cellStyle name="Обычный 2 5" xfId="37" xr:uid="{641B7CA6-FCB7-49B5-AA90-DF292DD0093D}"/>
    <cellStyle name="Обычный 3" xfId="17" xr:uid="{00000000-0005-0000-0000-00000B000000}"/>
    <cellStyle name="Обычный 3 2" xfId="27" xr:uid="{548FCB28-344E-48DF-97A6-DD284ED92385}"/>
    <cellStyle name="Обычный 3 2 2" xfId="45" xr:uid="{BD0D1980-E2F6-401B-953F-529C4734411F}"/>
    <cellStyle name="Обычный 4" xfId="15" xr:uid="{00000000-0005-0000-0000-00000C000000}"/>
    <cellStyle name="Обычный 4 2" xfId="28" xr:uid="{93DDD1B5-44B4-45B3-8728-065D4D5284CB}"/>
    <cellStyle name="Обычный 4 2 2" xfId="44" xr:uid="{89770019-EA46-4BD7-951D-BBF17CAF44EF}"/>
    <cellStyle name="Обычный 4 3" xfId="39" xr:uid="{620DE693-2F4B-4143-9370-53F9A39FE830}"/>
    <cellStyle name="Обычный 5" xfId="29" xr:uid="{D7741B94-4D7C-42B1-B633-F0EA8B3D48C7}"/>
    <cellStyle name="Обычный 5 2" xfId="40" xr:uid="{955025E0-349B-4994-B9B8-B05EF2C43F26}"/>
    <cellStyle name="Обычный 6" xfId="30" xr:uid="{79DEEDAF-67DA-42D6-A859-8AED022F370F}"/>
    <cellStyle name="Обычный 7" xfId="41" xr:uid="{045D50B2-D2EE-4067-95CC-CE8F107F4B5A}"/>
    <cellStyle name="Обычный 8" xfId="31" xr:uid="{D4290802-D7F7-4256-A525-CAC1C59FF02F}"/>
    <cellStyle name="Процентный 2" xfId="5" xr:uid="{00000000-0005-0000-0000-00000D000000}"/>
    <cellStyle name="Процентный 2 2" xfId="16" xr:uid="{00000000-0005-0000-0000-00000E000000}"/>
    <cellStyle name="Финансовый" xfId="18" builtinId="3"/>
    <cellStyle name="Финансовый 10" xfId="3" xr:uid="{00000000-0005-0000-0000-000010000000}"/>
    <cellStyle name="Финансовый 11" xfId="51" xr:uid="{960A2B9D-F224-43F3-83D5-06CFA7661C7A}"/>
    <cellStyle name="Финансовый 11 2" xfId="97" xr:uid="{51441F18-0803-47B7-98A7-200AAD1C05EB}"/>
    <cellStyle name="Финансовый 11 2 2" xfId="134" xr:uid="{4CAA03A2-B27B-4EF7-A8B4-32DD89439C50}"/>
    <cellStyle name="Финансовый 11 2 2 2" xfId="135" xr:uid="{5975C788-9B8D-460F-806B-05409054F4DB}"/>
    <cellStyle name="Финансовый 11 2 2 4" xfId="136" xr:uid="{144FF332-0D97-4289-9847-1A734D139AA7}"/>
    <cellStyle name="Финансовый 2" xfId="4" xr:uid="{00000000-0005-0000-0000-000011000000}"/>
    <cellStyle name="Финансовый 2 2" xfId="42" xr:uid="{FF45F278-C8AE-430B-A812-5AEC2C71A697}"/>
    <cellStyle name="Финансовый 2 3" xfId="46" xr:uid="{9296C801-C5C3-4070-93FF-1AAF4FD4BE03}"/>
    <cellStyle name="Финансовый 3" xfId="6" xr:uid="{00000000-0005-0000-0000-000012000000}"/>
    <cellStyle name="Финансовый 4" xfId="19" xr:uid="{65D6C3F1-8921-4083-A772-5F90D19F6C65}"/>
    <cellStyle name="Финансовый 4 10" xfId="35" xr:uid="{F5CF061B-7AD0-49D9-9F00-B1A2F1E03E93}"/>
    <cellStyle name="Финансовый 4 10 2" xfId="91" xr:uid="{FBFF8096-C286-4624-985A-AF18FAD9824C}"/>
    <cellStyle name="Финансовый 4 11" xfId="88" xr:uid="{984A5019-2693-4655-841D-CBE5345E1BE4}"/>
    <cellStyle name="Финансовый 4 2" xfId="32" xr:uid="{AF3C8D36-A29C-4171-A626-6B7A2AE61942}"/>
    <cellStyle name="Финансовый 4 2 2" xfId="60" xr:uid="{1BFB39BC-3754-4261-9C06-EEBD14248779}"/>
    <cellStyle name="Финансовый 4 2 2 2" xfId="78" xr:uid="{EEF24DB1-BC6A-48A4-AA8F-23EE42EAB290}"/>
    <cellStyle name="Финансовый 4 2 2 2 2" xfId="124" xr:uid="{AFDB980F-32F7-4080-8FEE-F6D6E37DCD95}"/>
    <cellStyle name="Финансовый 4 2 2 3" xfId="106" xr:uid="{691FCFEF-CF16-4494-96B7-CB02ECB37833}"/>
    <cellStyle name="Финансовый 4 2 3" xfId="66" xr:uid="{F4B58189-6AA0-4444-A3FB-1FAB283C01FC}"/>
    <cellStyle name="Финансовый 4 2 3 2" xfId="84" xr:uid="{D9253DDF-8AA1-4EED-907A-2D869529751B}"/>
    <cellStyle name="Финансовый 4 2 3 2 2" xfId="130" xr:uid="{508181F5-1DA6-423E-BB5C-B5871149A180}"/>
    <cellStyle name="Финансовый 4 2 3 3" xfId="112" xr:uid="{23995624-2D2A-4394-8438-8B61A11DF0A6}"/>
    <cellStyle name="Финансовый 4 2 4" xfId="72" xr:uid="{AD33527F-DBD5-4F1E-9C18-8AD7676268C5}"/>
    <cellStyle name="Финансовый 4 2 4 2" xfId="118" xr:uid="{E6FD833C-5DD7-433F-8CD3-E390A9C15875}"/>
    <cellStyle name="Финансовый 4 2 5" xfId="54" xr:uid="{F15C0E3F-25CA-42A5-AF3B-8331F8DEBA59}"/>
    <cellStyle name="Финансовый 4 2 5 2" xfId="100" xr:uid="{CF052178-41A0-424A-8657-A3D5C85659E2}"/>
    <cellStyle name="Финансовый 4 2 6" xfId="49" xr:uid="{E7603779-E0F1-4C9A-B6B9-088C49DA8809}"/>
    <cellStyle name="Финансовый 4 2 6 2" xfId="95" xr:uid="{1426E9B1-7D31-4230-858F-31CCDCBE3BAD}"/>
    <cellStyle name="Финансовый 4 2 7" xfId="89" xr:uid="{C0AE8081-1FBC-40F4-BF9C-C171AAEE01D9}"/>
    <cellStyle name="Финансовый 4 3" xfId="33" xr:uid="{6E19F9DF-5108-44C3-8CFE-FC982EC63BA0}"/>
    <cellStyle name="Финансовый 4 3 2" xfId="64" xr:uid="{4CA9D3A7-F564-4F43-9141-F8A1BBCDE79B}"/>
    <cellStyle name="Финансовый 4 3 2 2" xfId="82" xr:uid="{249A7D26-1173-4E4A-A694-454EE28D7C1F}"/>
    <cellStyle name="Финансовый 4 3 2 2 2" xfId="128" xr:uid="{D92AF092-148F-476A-B362-CC61ECCD0E36}"/>
    <cellStyle name="Финансовый 4 3 2 3" xfId="110" xr:uid="{1F5AF110-A951-4B8F-814E-752B1EF947F4}"/>
    <cellStyle name="Финансовый 4 3 3" xfId="76" xr:uid="{B917E5CB-54E3-45A6-A256-FEAB8046F6FF}"/>
    <cellStyle name="Финансовый 4 3 3 2" xfId="122" xr:uid="{DBDD16D9-C1E1-4AE3-B589-F13BDD96BB29}"/>
    <cellStyle name="Финансовый 4 3 4" xfId="58" xr:uid="{798DB484-0A32-4D18-A433-98FBC9D168E2}"/>
    <cellStyle name="Финансовый 4 3 4 2" xfId="104" xr:uid="{95978D43-1C06-46A8-82E3-96A956FAC809}"/>
    <cellStyle name="Финансовый 4 3 5" xfId="47" xr:uid="{C321D42C-328C-485E-A8E0-3C9B30769C56}"/>
    <cellStyle name="Финансовый 4 3 5 2" xfId="93" xr:uid="{82C94DFB-21B4-4E73-8451-6D76B7D3D720}"/>
    <cellStyle name="Финансовый 4 3 6" xfId="90" xr:uid="{5235BD3B-7ADE-4F12-A388-419C22823333}"/>
    <cellStyle name="Финансовый 4 4" xfId="56" xr:uid="{14F42599-2108-4BA7-B459-94ACDF7D0B52}"/>
    <cellStyle name="Финансовый 4 4 2" xfId="74" xr:uid="{7F7006DB-2903-4AB7-AF1B-8947E7CEE06E}"/>
    <cellStyle name="Финансовый 4 4 2 2" xfId="120" xr:uid="{41A05423-1294-45BB-AFA4-067436CE02A2}"/>
    <cellStyle name="Финансовый 4 4 3" xfId="102" xr:uid="{C97D9180-9CF8-4F45-B2D8-D256BB638598}"/>
    <cellStyle name="Финансовый 4 5" xfId="62" xr:uid="{BDAB2239-11A2-485F-BC0B-4405F67D6E04}"/>
    <cellStyle name="Финансовый 4 5 2" xfId="80" xr:uid="{087D617D-F2E4-465B-A154-5E83EDF01F6A}"/>
    <cellStyle name="Финансовый 4 5 2 2" xfId="126" xr:uid="{B8237FC0-BE88-4516-8717-2773D2D392C7}"/>
    <cellStyle name="Финансовый 4 5 3" xfId="108" xr:uid="{E91A6BEA-98A2-492A-985C-DEF3C328AC64}"/>
    <cellStyle name="Финансовый 4 6" xfId="68" xr:uid="{4F409DC2-E319-414A-B85C-20302CF28D2B}"/>
    <cellStyle name="Финансовый 4 6 2" xfId="86" xr:uid="{DBC220E9-893F-4E31-BB50-355D9F96CA39}"/>
    <cellStyle name="Финансовый 4 6 2 2" xfId="132" xr:uid="{A9363B4C-52CD-40FE-87A1-AB7702069D77}"/>
    <cellStyle name="Финансовый 4 6 3" xfId="114" xr:uid="{F0F0010B-D893-4358-9786-9A5EEA7576B0}"/>
    <cellStyle name="Финансовый 4 7" xfId="70" xr:uid="{1687DE91-BC7B-4B6C-9655-FE72BBE7A895}"/>
    <cellStyle name="Финансовый 4 7 2" xfId="116" xr:uid="{18C11EA3-EE31-4B98-ABDC-5FB51A09C002}"/>
    <cellStyle name="Финансовый 4 8" xfId="87" xr:uid="{B2F454EA-98E0-44A1-B80F-2EB147924B2F}"/>
    <cellStyle name="Финансовый 4 8 2" xfId="133" xr:uid="{717AFC79-8364-45A2-A48A-48281F09D266}"/>
    <cellStyle name="Финансовый 4 9" xfId="52" xr:uid="{8E23893F-6AFA-433D-B548-9D577D353617}"/>
    <cellStyle name="Финансовый 4 9 2" xfId="98" xr:uid="{C2B95ED9-8D99-427B-B2DA-85B8B7FA3F27}"/>
    <cellStyle name="Финансовый 5" xfId="48" xr:uid="{BF884D19-DA29-49F9-A046-245C80300737}"/>
    <cellStyle name="Финансовый 5 2" xfId="59" xr:uid="{468A1A0E-3D6E-43F9-8EDE-10F4E59EDDB4}"/>
    <cellStyle name="Финансовый 5 2 2" xfId="77" xr:uid="{3FB5219D-24FB-4AF9-BA87-F2F82699EB60}"/>
    <cellStyle name="Финансовый 5 2 2 2" xfId="123" xr:uid="{7CF0C912-7AF3-4B3B-B0CA-142256780303}"/>
    <cellStyle name="Финансовый 5 2 3" xfId="105" xr:uid="{65225541-1E4F-4258-B9A4-8192F0E6D9EA}"/>
    <cellStyle name="Финансовый 5 3" xfId="65" xr:uid="{983E5328-50F2-4475-AC31-496C7A10E5E8}"/>
    <cellStyle name="Финансовый 5 3 2" xfId="83" xr:uid="{56830647-600C-4EA6-9D24-7D3FB7464821}"/>
    <cellStyle name="Финансовый 5 3 2 2" xfId="129" xr:uid="{7AFF75A5-53A6-443B-A30C-49BDDA273818}"/>
    <cellStyle name="Финансовый 5 3 3" xfId="111" xr:uid="{2F21C648-0641-491A-83C7-C550F37B933B}"/>
    <cellStyle name="Финансовый 5 4" xfId="71" xr:uid="{86DD8486-FCE2-44F5-9882-A4D5EBAD6E84}"/>
    <cellStyle name="Финансовый 5 4 2" xfId="117" xr:uid="{DB69E5C0-A0C1-4A02-BAF2-794BA42DAFED}"/>
    <cellStyle name="Финансовый 5 5" xfId="53" xr:uid="{CD66633A-543B-4676-A34B-8A215C8FA82E}"/>
    <cellStyle name="Финансовый 5 5 2" xfId="99" xr:uid="{335CDAC1-ECA8-4C87-A33A-B9D6DE7F12E6}"/>
    <cellStyle name="Финансовый 5 6" xfId="94" xr:uid="{E873C94D-8C5F-4657-A7E3-47167555690B}"/>
    <cellStyle name="Финансовый 6" xfId="50" xr:uid="{5FF6B09F-8040-499D-BBCD-313E850C8D2F}"/>
    <cellStyle name="Финансовый 6 2" xfId="61" xr:uid="{65B05BFD-AC65-4372-85AC-F5A96ED8F23D}"/>
    <cellStyle name="Финансовый 6 2 2" xfId="79" xr:uid="{5B9664BE-0BDE-4C89-8A96-A48E8D39D3BC}"/>
    <cellStyle name="Финансовый 6 2 2 2" xfId="125" xr:uid="{3748DD11-85B8-42A1-9C62-4AD25227A8AC}"/>
    <cellStyle name="Финансовый 6 2 3" xfId="107" xr:uid="{4AC239AC-665E-42DF-A77F-B0E7EA216532}"/>
    <cellStyle name="Финансовый 6 3" xfId="67" xr:uid="{4BCE9669-CE26-4151-84CD-87BF59ADE03F}"/>
    <cellStyle name="Финансовый 6 3 2" xfId="85" xr:uid="{55B1AE93-821B-4D5D-B935-DB445489ED43}"/>
    <cellStyle name="Финансовый 6 3 2 2" xfId="131" xr:uid="{FD4DA0AC-9A9E-45AC-9E6E-308E5CBC54A8}"/>
    <cellStyle name="Финансовый 6 3 3" xfId="113" xr:uid="{80A94021-C750-49C8-BFEB-4852171F7F9F}"/>
    <cellStyle name="Финансовый 6 4" xfId="73" xr:uid="{7870E893-63D4-4861-9EE9-C946B06FBDEB}"/>
    <cellStyle name="Финансовый 6 4 2" xfId="119" xr:uid="{568DF9D3-F80D-4368-BABE-28DA3EC8D302}"/>
    <cellStyle name="Финансовый 6 5" xfId="55" xr:uid="{9A5C3C7C-0B5D-4F40-8C9B-395C42CE92BF}"/>
    <cellStyle name="Финансовый 6 5 2" xfId="101" xr:uid="{78201184-3ED4-4631-AE4A-E1C42AA396E9}"/>
    <cellStyle name="Финансовый 6 6" xfId="96" xr:uid="{ADDE66EC-158D-40A8-BA75-A38F02F2DAB0}"/>
    <cellStyle name="Финансовый 7" xfId="36" xr:uid="{57A4C70D-863C-4655-89A1-AA26D64EE601}"/>
    <cellStyle name="Финансовый 7 2" xfId="63" xr:uid="{D3406FF6-90D7-445E-952F-4D378184FC95}"/>
    <cellStyle name="Финансовый 7 2 2" xfId="81" xr:uid="{221EE153-6083-47E3-8C44-C1BD1DFD23A8}"/>
    <cellStyle name="Финансовый 7 2 2 2" xfId="127" xr:uid="{0A68C9BE-0BFD-44B2-973E-6D81FF153F49}"/>
    <cellStyle name="Финансовый 7 2 3" xfId="109" xr:uid="{867A15DF-0A2D-4E66-BB72-616C3407A095}"/>
    <cellStyle name="Финансовый 7 3" xfId="75" xr:uid="{0099680D-FFB6-4E5B-8E78-2D7E51DC6347}"/>
    <cellStyle name="Финансовый 7 3 2" xfId="121" xr:uid="{D38003C4-DA28-4442-A289-DFBFECA54620}"/>
    <cellStyle name="Финансовый 7 4" xfId="57" xr:uid="{D66A7E13-B932-4F56-B3CF-F3D643BC1FE4}"/>
    <cellStyle name="Финансовый 7 4 2" xfId="103" xr:uid="{CD63ED93-12F3-41E5-B97C-9FCB79EBF8D8}"/>
    <cellStyle name="Финансовый 7 5" xfId="92" xr:uid="{5DB2F706-7FFE-4DAD-B0B0-0E53B1277F36}"/>
    <cellStyle name="Финансовый 8" xfId="69" xr:uid="{AC3973AE-B9AD-4F0B-88A8-29E6A6D85788}"/>
    <cellStyle name="Финансовый 8 2" xfId="115" xr:uid="{20B3DF4C-B720-4D4B-AC91-5D13C408BD7F}"/>
    <cellStyle name="Финансовый 9" xfId="34" xr:uid="{6427AEB0-C2BD-4786-8186-E6B6183628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995362</xdr:colOff>
      <xdr:row>43</xdr:row>
      <xdr:rowOff>127823</xdr:rowOff>
    </xdr:from>
    <xdr:ext cx="736456" cy="18143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F55E63-4754-4700-8169-95DEB884B471}"/>
            </a:ext>
          </a:extLst>
        </xdr:cNvPr>
        <xdr:cNvSpPr txBox="1"/>
      </xdr:nvSpPr>
      <xdr:spPr>
        <a:xfrm flipV="1">
          <a:off x="14739937" y="1322469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43</xdr:row>
      <xdr:rowOff>127823</xdr:rowOff>
    </xdr:from>
    <xdr:ext cx="736456" cy="18143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2E4ABBA-E044-4C13-89C8-812FA66E9535}"/>
            </a:ext>
          </a:extLst>
        </xdr:cNvPr>
        <xdr:cNvSpPr txBox="1"/>
      </xdr:nvSpPr>
      <xdr:spPr>
        <a:xfrm flipV="1">
          <a:off x="11615737" y="101957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43</xdr:row>
      <xdr:rowOff>127823</xdr:rowOff>
    </xdr:from>
    <xdr:ext cx="736456" cy="18143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A2E6B0-306B-4778-9B7C-A1ED25033168}"/>
            </a:ext>
          </a:extLst>
        </xdr:cNvPr>
        <xdr:cNvSpPr txBox="1"/>
      </xdr:nvSpPr>
      <xdr:spPr>
        <a:xfrm flipV="1">
          <a:off x="12920662" y="101957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652</xdr:row>
      <xdr:rowOff>127823</xdr:rowOff>
    </xdr:from>
    <xdr:ext cx="736456" cy="18143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1025E19-A28D-48E1-BDBC-B34AF41AD54E}"/>
            </a:ext>
          </a:extLst>
        </xdr:cNvPr>
        <xdr:cNvSpPr txBox="1"/>
      </xdr:nvSpPr>
      <xdr:spPr>
        <a:xfrm flipV="1">
          <a:off x="12882562" y="219305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652</xdr:row>
      <xdr:rowOff>127823</xdr:rowOff>
    </xdr:from>
    <xdr:ext cx="736456" cy="18143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E9702A-CEA4-40BB-B034-FFA3F9BF7C1C}"/>
            </a:ext>
          </a:extLst>
        </xdr:cNvPr>
        <xdr:cNvSpPr txBox="1"/>
      </xdr:nvSpPr>
      <xdr:spPr>
        <a:xfrm flipV="1">
          <a:off x="14187487" y="219305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97E4160-1E77-4AD2-83E8-8421F42E46ED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37910BC-4640-4363-98E7-5CC05BDFA3C4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346</xdr:row>
      <xdr:rowOff>0</xdr:rowOff>
    </xdr:from>
    <xdr:ext cx="736456" cy="18143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C06C273-C1E0-47A6-8457-DCE5B30C24BB}"/>
            </a:ext>
          </a:extLst>
        </xdr:cNvPr>
        <xdr:cNvSpPr txBox="1"/>
      </xdr:nvSpPr>
      <xdr:spPr>
        <a:xfrm flipV="1">
          <a:off x="10834687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FCFBEA2-AFBD-43D6-A882-95C557CF1012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346</xdr:row>
      <xdr:rowOff>0</xdr:rowOff>
    </xdr:from>
    <xdr:ext cx="736456" cy="18143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773D4C4-87AC-4B7B-9BAE-5ECA8F865C3B}"/>
            </a:ext>
          </a:extLst>
        </xdr:cNvPr>
        <xdr:cNvSpPr txBox="1"/>
      </xdr:nvSpPr>
      <xdr:spPr>
        <a:xfrm flipV="1">
          <a:off x="10834687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4FFA4A5-4E77-4069-9991-1545F4C4EFC6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F32C3E6-4E95-4569-AE76-D48492829F03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892CD7D-1AED-42F7-A991-E80AE2D1C620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595E2BF-0097-4B91-B9A3-4FC67A7F058D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716FB0F-9336-40B8-B6CB-E268FAC10DB5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E1733B8-113E-4687-97FF-28D5A470CE5B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8526501-D649-4717-BF83-7E3041FD3AF3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271DEFC-9032-4A04-BA11-EE9CE682BB94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ACDFB4A-FA7F-4526-BB4D-AC2E98145391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A04972D-6A1C-473F-8F09-7B255A7B70E1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929BE5A-C522-48EA-99F3-10BE4DEDF471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CD22375-C5DE-4996-A219-DFB185D1BA59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3F72923-5B9C-48DF-AD9E-B57E38E5C3D0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2725F33-C313-4C04-8A23-963A5AE8E076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BFA22F-3653-4813-BB58-F52B8B5156A1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F686AB7-4132-47F5-BF15-82E521E38B50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BC772BE-4610-4627-A7DF-736F2C84F5BB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95D6C-64C5-4245-B952-31BA09B4366B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F3E5CC7-8439-4980-9536-CE5540713E55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0E8254B-A5AA-4C6D-A32B-20A7A1F6176C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71280C3-0FCC-4375-BDA8-9BBCAF2BCEB9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04E5A37-3DCF-482F-BFD1-C1C94F76A1BF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E7704C1-A88A-40B1-A881-593A1692AE47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8986937-70CC-4540-960E-C011A6A980E3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B93314A-BE8A-4446-B5AC-42E9E2150263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3CC1677-6A11-4549-B026-C66621EFE1D4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A89F37E-19D6-4A29-AA98-F64208B63277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CF0CCD-EF3E-46AC-BCED-1BD31CFD737F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9404DD0-6084-45C2-A13B-1B7CDA626F49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9C13384-D0E2-48CF-A09E-CCCB72C6F5BD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B912FA4-776C-4D45-BAFC-C57CE88322D3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66ADD8A-12DC-44C6-852A-B553EE0770E9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70F4373-A12A-4C06-B5B7-C817145AB610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BC8B692-417A-47F8-B5F1-14E1C73E8371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CB24232-9976-4F6B-8A35-225710D5CC23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95B8842-49F4-4CFF-8F80-9F20DBD0AD94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C6FEDCF-F1F5-493C-86C4-E1BFE9106A0D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52DB23D-9F4D-4878-9286-A0CB7422282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5A523E4-9975-4921-8A3C-CDD27610092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B9DFC4E-9685-492C-ACB8-FB3BB266A1A6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260AB3D-C777-437F-AA75-267B6DC073F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B94D172-1B8B-4490-8130-3A3552447EBD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1F289A3-A53A-47FA-926A-89A9FD180E49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5A5139C-14B0-4E22-8B08-F6FBAB23FFA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BB2634E-038A-4EB7-9969-B06C53DEBA9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854A3E5-9DD7-4DD5-BA1A-DE74CABCF635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AE4D9C5-F579-4A94-A5EB-43AF06C5FFE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EF1241D-0AD5-4AE4-BC3D-87B392EB6C8A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0E2423A-984C-4B37-97A1-5C8E4C79BF6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95EE2F7-01F9-438C-8872-64E6E3FAD1C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6E35078-BBFE-49F7-960C-87D27572853D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77064DB-C5C2-44C2-BFE4-811663F6FA6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43</xdr:row>
      <xdr:rowOff>127823</xdr:rowOff>
    </xdr:from>
    <xdr:ext cx="736456" cy="18143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BB17CF4-A642-4B09-B8C8-7667306E1139}"/>
            </a:ext>
          </a:extLst>
        </xdr:cNvPr>
        <xdr:cNvSpPr txBox="1"/>
      </xdr:nvSpPr>
      <xdr:spPr>
        <a:xfrm flipV="1">
          <a:off x="14492287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43</xdr:row>
      <xdr:rowOff>127823</xdr:rowOff>
    </xdr:from>
    <xdr:ext cx="736456" cy="18143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80D479A-DE81-4185-8C01-D1DC649E578A}"/>
            </a:ext>
          </a:extLst>
        </xdr:cNvPr>
        <xdr:cNvSpPr txBox="1"/>
      </xdr:nvSpPr>
      <xdr:spPr>
        <a:xfrm flipV="1">
          <a:off x="13504862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43</xdr:row>
      <xdr:rowOff>127823</xdr:rowOff>
    </xdr:from>
    <xdr:ext cx="736456" cy="18143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EE88DAE-087D-41F8-AE2D-B708150A1BC7}"/>
            </a:ext>
          </a:extLst>
        </xdr:cNvPr>
        <xdr:cNvSpPr txBox="1"/>
      </xdr:nvSpPr>
      <xdr:spPr>
        <a:xfrm flipV="1">
          <a:off x="14543087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410</xdr:row>
      <xdr:rowOff>0</xdr:rowOff>
    </xdr:from>
    <xdr:ext cx="736456" cy="18143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E4AD1DF-FAFF-49EC-BF9C-AB49AEFCC519}"/>
            </a:ext>
          </a:extLst>
        </xdr:cNvPr>
        <xdr:cNvSpPr txBox="1"/>
      </xdr:nvSpPr>
      <xdr:spPr>
        <a:xfrm flipV="1">
          <a:off x="144922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410</xdr:row>
      <xdr:rowOff>0</xdr:rowOff>
    </xdr:from>
    <xdr:ext cx="736456" cy="18143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F1F1106-307F-4E1A-8909-CA0A89515566}"/>
            </a:ext>
          </a:extLst>
        </xdr:cNvPr>
        <xdr:cNvSpPr txBox="1"/>
      </xdr:nvSpPr>
      <xdr:spPr>
        <a:xfrm flipV="1">
          <a:off x="13504862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410</xdr:row>
      <xdr:rowOff>0</xdr:rowOff>
    </xdr:from>
    <xdr:ext cx="736456" cy="18143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F23AB4A-348B-4FA8-86F2-D395D11F17BA}"/>
            </a:ext>
          </a:extLst>
        </xdr:cNvPr>
        <xdr:cNvSpPr txBox="1"/>
      </xdr:nvSpPr>
      <xdr:spPr>
        <a:xfrm flipV="1">
          <a:off x="145430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410</xdr:row>
      <xdr:rowOff>0</xdr:rowOff>
    </xdr:from>
    <xdr:ext cx="736456" cy="18143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B3AA63C-E82F-4659-BF5C-BF18EC0DBE73}"/>
            </a:ext>
          </a:extLst>
        </xdr:cNvPr>
        <xdr:cNvSpPr txBox="1"/>
      </xdr:nvSpPr>
      <xdr:spPr>
        <a:xfrm flipV="1">
          <a:off x="144922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410</xdr:row>
      <xdr:rowOff>0</xdr:rowOff>
    </xdr:from>
    <xdr:ext cx="736456" cy="18143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86C7FE0-352E-4F74-A78F-3880921FBA75}"/>
            </a:ext>
          </a:extLst>
        </xdr:cNvPr>
        <xdr:cNvSpPr txBox="1"/>
      </xdr:nvSpPr>
      <xdr:spPr>
        <a:xfrm flipV="1">
          <a:off x="13504862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410</xdr:row>
      <xdr:rowOff>0</xdr:rowOff>
    </xdr:from>
    <xdr:ext cx="736456" cy="18143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E484128-7BE7-41FC-91C0-288D1C06393E}"/>
            </a:ext>
          </a:extLst>
        </xdr:cNvPr>
        <xdr:cNvSpPr txBox="1"/>
      </xdr:nvSpPr>
      <xdr:spPr>
        <a:xfrm flipV="1">
          <a:off x="145430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5D957B5-9EFF-4B9E-8C68-7EA7E51407AF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953466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AC0010E-65A6-47FF-B8AF-FC5F42B6BA74}"/>
            </a:ext>
          </a:extLst>
        </xdr:cNvPr>
        <xdr:cNvSpPr txBox="1"/>
      </xdr:nvSpPr>
      <xdr:spPr>
        <a:xfrm flipV="1">
          <a:off x="13504862" y="47786925"/>
          <a:ext cx="736456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9093243-7404-479D-BFA1-C8CF340364EA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88BFA80-2FFB-4A67-AA0E-F2BC182B0923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18143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4BFADBF-1014-426A-B1A9-2B8CA26608C1}"/>
            </a:ext>
          </a:extLst>
        </xdr:cNvPr>
        <xdr:cNvSpPr txBox="1"/>
      </xdr:nvSpPr>
      <xdr:spPr>
        <a:xfrm flipV="1">
          <a:off x="13504862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9BEDEE7-6F18-4318-ACB0-2399B9DB7BE1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A73AF2E-E605-4BF2-BD87-863585D6DDA0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95346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0CD0CE6-663B-4326-AE6F-2C766289392E}"/>
            </a:ext>
          </a:extLst>
        </xdr:cNvPr>
        <xdr:cNvSpPr txBox="1"/>
      </xdr:nvSpPr>
      <xdr:spPr>
        <a:xfrm flipV="1">
          <a:off x="13504862" y="47786925"/>
          <a:ext cx="736456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3CD3364-A07F-460E-8D9C-67A82BF26ED6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09C09B1-3DCA-4186-9F55-864E00C2DCDA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14701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C5430E1B-8078-4722-8E5B-D5F383A0C590}"/>
            </a:ext>
          </a:extLst>
        </xdr:cNvPr>
        <xdr:cNvSpPr txBox="1"/>
      </xdr:nvSpPr>
      <xdr:spPr>
        <a:xfrm flipV="1">
          <a:off x="13504862" y="47786925"/>
          <a:ext cx="736456" cy="14701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49F1D7E-EFFF-4E79-9C4C-8E395AE45F0C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AB17-93C3-4980-9D48-7A151C5901F7}">
  <sheetPr>
    <pageSetUpPr fitToPage="1"/>
  </sheetPr>
  <dimension ref="A1:Q789"/>
  <sheetViews>
    <sheetView tabSelected="1" view="pageBreakPreview" zoomScale="70" zoomScaleNormal="70" zoomScaleSheetLayoutView="70" workbookViewId="0">
      <pane ySplit="9" topLeftCell="A75" activePane="bottomLeft" state="frozen"/>
      <selection pane="bottomLeft" activeCell="N3" sqref="N3:P3"/>
    </sheetView>
  </sheetViews>
  <sheetFormatPr defaultColWidth="9.140625" defaultRowHeight="16.149999999999999" customHeight="1" outlineLevelRow="1"/>
  <cols>
    <col min="1" max="1" width="4.140625" style="5" customWidth="1"/>
    <col min="2" max="2" width="42.140625" style="5" customWidth="1"/>
    <col min="3" max="3" width="26.5703125" style="4" customWidth="1"/>
    <col min="4" max="4" width="17" style="4" customWidth="1"/>
    <col min="5" max="5" width="28.42578125" style="4" customWidth="1"/>
    <col min="6" max="6" width="17" style="4" customWidth="1"/>
    <col min="7" max="7" width="18.7109375" style="4" customWidth="1"/>
    <col min="8" max="8" width="20.140625" style="4" customWidth="1"/>
    <col min="9" max="9" width="9.140625" style="2" customWidth="1"/>
    <col min="10" max="10" width="12.140625" style="2" customWidth="1"/>
    <col min="11" max="11" width="10.28515625" style="2" customWidth="1"/>
    <col min="12" max="12" width="15.5703125" style="2" customWidth="1"/>
    <col min="13" max="13" width="14.42578125" style="2" customWidth="1"/>
    <col min="14" max="15" width="14.85546875" style="2" customWidth="1"/>
    <col min="16" max="16" width="16.28515625" style="2" customWidth="1"/>
    <col min="17" max="17" width="21" style="3" customWidth="1"/>
    <col min="18" max="16384" width="9.140625" style="1"/>
  </cols>
  <sheetData>
    <row r="1" spans="1:17" ht="72.75" customHeight="1">
      <c r="M1" s="96"/>
      <c r="N1" s="96"/>
      <c r="O1" s="96"/>
      <c r="P1" s="222" t="s">
        <v>153</v>
      </c>
      <c r="Q1" s="223"/>
    </row>
    <row r="2" spans="1:17" ht="18.75">
      <c r="M2" s="96"/>
      <c r="N2" s="96"/>
      <c r="O2" s="96"/>
      <c r="Q2" s="149"/>
    </row>
    <row r="3" spans="1:17" ht="96" customHeight="1">
      <c r="M3" s="96"/>
      <c r="N3" s="253" t="s">
        <v>305</v>
      </c>
      <c r="O3" s="254"/>
      <c r="P3" s="254"/>
      <c r="Q3" s="149"/>
    </row>
    <row r="4" spans="1:17" ht="16.149999999999999" customHeight="1">
      <c r="Q4" s="6"/>
    </row>
    <row r="5" spans="1:17" ht="16.149999999999999" customHeight="1">
      <c r="B5" s="229" t="s">
        <v>279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</row>
    <row r="6" spans="1:17" ht="15.75">
      <c r="Q6" s="7"/>
    </row>
    <row r="7" spans="1:17" s="3" customFormat="1" ht="45" customHeight="1">
      <c r="A7" s="230" t="s">
        <v>154</v>
      </c>
      <c r="B7" s="230" t="s">
        <v>143</v>
      </c>
      <c r="C7" s="230" t="s">
        <v>142</v>
      </c>
      <c r="D7" s="230" t="s">
        <v>135</v>
      </c>
      <c r="E7" s="230" t="s">
        <v>136</v>
      </c>
      <c r="F7" s="230" t="s">
        <v>140</v>
      </c>
      <c r="G7" s="231"/>
      <c r="H7" s="231"/>
      <c r="I7" s="232" t="s">
        <v>141</v>
      </c>
      <c r="J7" s="233"/>
      <c r="K7" s="233"/>
      <c r="L7" s="233"/>
      <c r="M7" s="233"/>
      <c r="N7" s="233"/>
      <c r="O7" s="233"/>
      <c r="P7" s="233"/>
      <c r="Q7" s="232" t="s">
        <v>152</v>
      </c>
    </row>
    <row r="8" spans="1:17" s="3" customFormat="1" ht="177.75" customHeight="1">
      <c r="A8" s="230"/>
      <c r="B8" s="230"/>
      <c r="C8" s="230"/>
      <c r="D8" s="230"/>
      <c r="E8" s="230"/>
      <c r="F8" s="57" t="s">
        <v>137</v>
      </c>
      <c r="G8" s="57" t="s">
        <v>138</v>
      </c>
      <c r="H8" s="57" t="s">
        <v>139</v>
      </c>
      <c r="I8" s="57" t="s">
        <v>144</v>
      </c>
      <c r="J8" s="57" t="s">
        <v>145</v>
      </c>
      <c r="K8" s="57" t="s">
        <v>146</v>
      </c>
      <c r="L8" s="57" t="s">
        <v>151</v>
      </c>
      <c r="M8" s="57" t="s">
        <v>150</v>
      </c>
      <c r="N8" s="57" t="s">
        <v>149</v>
      </c>
      <c r="O8" s="57" t="s">
        <v>148</v>
      </c>
      <c r="P8" s="57" t="s">
        <v>147</v>
      </c>
      <c r="Q8" s="233"/>
    </row>
    <row r="9" spans="1:17" ht="16.149999999999999" customHeight="1">
      <c r="A9" s="66">
        <v>1</v>
      </c>
      <c r="B9" s="66">
        <v>2</v>
      </c>
      <c r="C9" s="57">
        <v>3</v>
      </c>
      <c r="D9" s="67">
        <v>4</v>
      </c>
      <c r="E9" s="57">
        <v>5</v>
      </c>
      <c r="F9" s="57">
        <v>6</v>
      </c>
      <c r="G9" s="57">
        <v>7</v>
      </c>
      <c r="H9" s="57">
        <v>8</v>
      </c>
      <c r="I9" s="57">
        <v>9</v>
      </c>
      <c r="J9" s="57">
        <v>10</v>
      </c>
      <c r="K9" s="57">
        <v>11</v>
      </c>
      <c r="L9" s="57">
        <v>12</v>
      </c>
      <c r="M9" s="57">
        <v>13</v>
      </c>
      <c r="N9" s="57">
        <v>14</v>
      </c>
      <c r="O9" s="57">
        <v>15</v>
      </c>
      <c r="P9" s="57">
        <v>16</v>
      </c>
      <c r="Q9" s="58">
        <v>17</v>
      </c>
    </row>
    <row r="10" spans="1:17" ht="16.149999999999999" customHeight="1">
      <c r="A10" s="226" t="s">
        <v>132</v>
      </c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</row>
    <row r="11" spans="1:17" ht="63">
      <c r="A11" s="201">
        <v>1</v>
      </c>
      <c r="B11" s="68" t="s">
        <v>162</v>
      </c>
      <c r="C11" s="178" t="s">
        <v>134</v>
      </c>
      <c r="D11" s="178" t="s">
        <v>133</v>
      </c>
      <c r="E11" s="178" t="s">
        <v>280</v>
      </c>
      <c r="F11" s="178" t="s">
        <v>130</v>
      </c>
      <c r="G11" s="178" t="s">
        <v>131</v>
      </c>
      <c r="H11" s="178" t="s">
        <v>131</v>
      </c>
      <c r="I11" s="150"/>
      <c r="J11" s="201">
        <v>261</v>
      </c>
      <c r="K11" s="151" t="s">
        <v>195</v>
      </c>
      <c r="L11" s="153">
        <v>195.83099999999999</v>
      </c>
      <c r="M11" s="153">
        <v>2003.788</v>
      </c>
      <c r="N11" s="153">
        <v>150.75700000000001</v>
      </c>
      <c r="O11" s="26"/>
      <c r="P11" s="9">
        <f>O11+N11+M11+L11</f>
        <v>2350.3760000000002</v>
      </c>
      <c r="Q11" s="227" t="s">
        <v>265</v>
      </c>
    </row>
    <row r="12" spans="1:17" ht="47.25">
      <c r="A12" s="202"/>
      <c r="B12" s="56" t="s">
        <v>163</v>
      </c>
      <c r="C12" s="178"/>
      <c r="D12" s="178"/>
      <c r="E12" s="179"/>
      <c r="F12" s="179"/>
      <c r="G12" s="179"/>
      <c r="H12" s="179"/>
      <c r="I12" s="53"/>
      <c r="J12" s="202"/>
      <c r="K12" s="151" t="s">
        <v>195</v>
      </c>
      <c r="L12" s="92">
        <v>315.14100000000002</v>
      </c>
      <c r="M12" s="92">
        <v>412.96800000000002</v>
      </c>
      <c r="N12" s="92">
        <v>369.71699999999998</v>
      </c>
      <c r="O12" s="26"/>
      <c r="P12" s="9">
        <f>O12+N12+M12+L12</f>
        <v>1097.826</v>
      </c>
      <c r="Q12" s="228"/>
    </row>
    <row r="13" spans="1:17" ht="47.25">
      <c r="A13" s="202"/>
      <c r="B13" s="93" t="s">
        <v>164</v>
      </c>
      <c r="C13" s="178"/>
      <c r="D13" s="178"/>
      <c r="E13" s="179"/>
      <c r="F13" s="179"/>
      <c r="G13" s="179"/>
      <c r="H13" s="179"/>
      <c r="I13" s="53"/>
      <c r="J13" s="202"/>
      <c r="K13" s="151" t="s">
        <v>195</v>
      </c>
      <c r="L13" s="92">
        <v>281.67399999999998</v>
      </c>
      <c r="M13" s="92">
        <v>252.39699999999999</v>
      </c>
      <c r="N13" s="92">
        <v>255.745</v>
      </c>
      <c r="O13" s="26"/>
      <c r="P13" s="9">
        <f t="shared" ref="P13:P66" si="0">O13+N13+M13+L13</f>
        <v>789.81600000000003</v>
      </c>
      <c r="Q13" s="228"/>
    </row>
    <row r="14" spans="1:17" ht="78.75">
      <c r="A14" s="202"/>
      <c r="B14" s="93" t="s">
        <v>290</v>
      </c>
      <c r="C14" s="179"/>
      <c r="D14" s="179"/>
      <c r="E14" s="179"/>
      <c r="F14" s="179"/>
      <c r="G14" s="179"/>
      <c r="H14" s="179"/>
      <c r="I14" s="53"/>
      <c r="J14" s="202"/>
      <c r="K14" s="151" t="s">
        <v>195</v>
      </c>
      <c r="L14" s="92">
        <v>221.80600000000001</v>
      </c>
      <c r="M14" s="92">
        <v>236.51499999999999</v>
      </c>
      <c r="N14" s="92">
        <v>233.405</v>
      </c>
      <c r="O14" s="26"/>
      <c r="P14" s="9">
        <f t="shared" si="0"/>
        <v>691.726</v>
      </c>
      <c r="Q14" s="228"/>
    </row>
    <row r="15" spans="1:17" ht="63">
      <c r="A15" s="202"/>
      <c r="B15" s="56" t="s">
        <v>165</v>
      </c>
      <c r="C15" s="179"/>
      <c r="D15" s="179"/>
      <c r="E15" s="179"/>
      <c r="F15" s="179"/>
      <c r="G15" s="179"/>
      <c r="H15" s="179"/>
      <c r="I15" s="53"/>
      <c r="J15" s="202"/>
      <c r="K15" s="151" t="s">
        <v>195</v>
      </c>
      <c r="L15" s="92">
        <v>226.221</v>
      </c>
      <c r="M15" s="92">
        <v>379.03</v>
      </c>
      <c r="N15" s="92">
        <v>204.55799999999999</v>
      </c>
      <c r="O15" s="26"/>
      <c r="P15" s="9">
        <f t="shared" si="0"/>
        <v>809.80899999999997</v>
      </c>
      <c r="Q15" s="228"/>
    </row>
    <row r="16" spans="1:17" ht="63">
      <c r="A16" s="202"/>
      <c r="B16" s="56" t="s">
        <v>166</v>
      </c>
      <c r="C16" s="179"/>
      <c r="D16" s="179"/>
      <c r="E16" s="179"/>
      <c r="F16" s="179"/>
      <c r="G16" s="179"/>
      <c r="H16" s="179"/>
      <c r="I16" s="53"/>
      <c r="J16" s="202"/>
      <c r="K16" s="151" t="s">
        <v>195</v>
      </c>
      <c r="L16" s="92">
        <v>298.83699999999999</v>
      </c>
      <c r="M16" s="92">
        <v>298.81</v>
      </c>
      <c r="N16" s="92">
        <v>335.02300000000002</v>
      </c>
      <c r="O16" s="26"/>
      <c r="P16" s="9">
        <f t="shared" si="0"/>
        <v>932.67000000000007</v>
      </c>
      <c r="Q16" s="228"/>
    </row>
    <row r="17" spans="1:17" ht="15.75">
      <c r="A17" s="202"/>
      <c r="B17" s="191" t="s">
        <v>167</v>
      </c>
      <c r="C17" s="179"/>
      <c r="D17" s="179"/>
      <c r="E17" s="179"/>
      <c r="F17" s="179"/>
      <c r="G17" s="179"/>
      <c r="H17" s="179"/>
      <c r="I17" s="53" t="s">
        <v>0</v>
      </c>
      <c r="J17" s="202"/>
      <c r="K17" s="79" t="s">
        <v>74</v>
      </c>
      <c r="L17" s="92">
        <v>0.23400000000000001</v>
      </c>
      <c r="M17" s="92">
        <v>1.458</v>
      </c>
      <c r="N17" s="92"/>
      <c r="O17" s="26"/>
      <c r="P17" s="9">
        <f t="shared" si="0"/>
        <v>1.6919999999999999</v>
      </c>
      <c r="Q17" s="228"/>
    </row>
    <row r="18" spans="1:17" ht="15.75">
      <c r="A18" s="202"/>
      <c r="B18" s="192"/>
      <c r="C18" s="179"/>
      <c r="D18" s="179"/>
      <c r="E18" s="179"/>
      <c r="F18" s="179"/>
      <c r="G18" s="179"/>
      <c r="H18" s="179"/>
      <c r="I18" s="53" t="s">
        <v>0</v>
      </c>
      <c r="J18" s="202"/>
      <c r="K18" s="79" t="s">
        <v>75</v>
      </c>
      <c r="L18" s="92"/>
      <c r="M18" s="92">
        <v>0.36299999999999999</v>
      </c>
      <c r="N18" s="92">
        <v>0.33800000000000002</v>
      </c>
      <c r="O18" s="26"/>
      <c r="P18" s="9">
        <f t="shared" si="0"/>
        <v>0.70100000000000007</v>
      </c>
      <c r="Q18" s="228"/>
    </row>
    <row r="19" spans="1:17" ht="15.75">
      <c r="A19" s="202"/>
      <c r="B19" s="192"/>
      <c r="C19" s="179"/>
      <c r="D19" s="179"/>
      <c r="E19" s="179"/>
      <c r="F19" s="179"/>
      <c r="G19" s="179"/>
      <c r="H19" s="179"/>
      <c r="I19" s="53" t="s">
        <v>268</v>
      </c>
      <c r="J19" s="202"/>
      <c r="K19" s="79" t="s">
        <v>76</v>
      </c>
      <c r="L19" s="92">
        <v>81.97</v>
      </c>
      <c r="M19" s="92">
        <v>113.29</v>
      </c>
      <c r="N19" s="92">
        <v>88.83</v>
      </c>
      <c r="O19" s="26"/>
      <c r="P19" s="9">
        <f t="shared" si="0"/>
        <v>284.09000000000003</v>
      </c>
      <c r="Q19" s="228"/>
    </row>
    <row r="20" spans="1:17" ht="15.75">
      <c r="A20" s="202"/>
      <c r="B20" s="192"/>
      <c r="C20" s="179"/>
      <c r="D20" s="179"/>
      <c r="E20" s="179"/>
      <c r="F20" s="179"/>
      <c r="G20" s="179"/>
      <c r="H20" s="179"/>
      <c r="I20" s="53" t="s">
        <v>268</v>
      </c>
      <c r="J20" s="202"/>
      <c r="K20" s="79" t="s">
        <v>77</v>
      </c>
      <c r="L20" s="92">
        <v>163.03</v>
      </c>
      <c r="M20" s="92">
        <v>160.34</v>
      </c>
      <c r="N20" s="92">
        <v>187.35</v>
      </c>
      <c r="O20" s="26"/>
      <c r="P20" s="9">
        <f t="shared" si="0"/>
        <v>510.72</v>
      </c>
      <c r="Q20" s="228"/>
    </row>
    <row r="21" spans="1:17" ht="15.75">
      <c r="A21" s="202"/>
      <c r="B21" s="191" t="s">
        <v>168</v>
      </c>
      <c r="C21" s="179"/>
      <c r="D21" s="179"/>
      <c r="E21" s="179"/>
      <c r="F21" s="179"/>
      <c r="G21" s="179"/>
      <c r="H21" s="179"/>
      <c r="I21" s="53" t="s">
        <v>0</v>
      </c>
      <c r="J21" s="202"/>
      <c r="K21" s="79" t="s">
        <v>74</v>
      </c>
      <c r="L21" s="92">
        <v>0.21099999999999999</v>
      </c>
      <c r="M21" s="92">
        <v>1.532</v>
      </c>
      <c r="N21" s="92"/>
      <c r="O21" s="26"/>
      <c r="P21" s="9">
        <f t="shared" si="0"/>
        <v>1.7430000000000001</v>
      </c>
      <c r="Q21" s="228"/>
    </row>
    <row r="22" spans="1:17" ht="15.75">
      <c r="A22" s="202"/>
      <c r="B22" s="192"/>
      <c r="C22" s="179"/>
      <c r="D22" s="179"/>
      <c r="E22" s="179"/>
      <c r="F22" s="179"/>
      <c r="G22" s="179"/>
      <c r="H22" s="179"/>
      <c r="I22" s="53" t="s">
        <v>268</v>
      </c>
      <c r="J22" s="202"/>
      <c r="K22" s="79" t="s">
        <v>76</v>
      </c>
      <c r="L22" s="92">
        <v>69.055999999999997</v>
      </c>
      <c r="M22" s="92">
        <v>104.985</v>
      </c>
      <c r="N22" s="92">
        <v>101.081</v>
      </c>
      <c r="O22" s="26"/>
      <c r="P22" s="9">
        <f t="shared" si="0"/>
        <v>275.12200000000001</v>
      </c>
      <c r="Q22" s="228"/>
    </row>
    <row r="23" spans="1:17" ht="15.75">
      <c r="A23" s="202"/>
      <c r="B23" s="192"/>
      <c r="C23" s="179"/>
      <c r="D23" s="179"/>
      <c r="E23" s="179"/>
      <c r="F23" s="179"/>
      <c r="G23" s="179"/>
      <c r="H23" s="179"/>
      <c r="I23" s="53" t="s">
        <v>268</v>
      </c>
      <c r="J23" s="202"/>
      <c r="K23" s="79" t="s">
        <v>77</v>
      </c>
      <c r="L23" s="92">
        <v>283.339</v>
      </c>
      <c r="M23" s="92">
        <v>252.36099999999999</v>
      </c>
      <c r="N23" s="92">
        <v>232.767</v>
      </c>
      <c r="O23" s="26"/>
      <c r="P23" s="9">
        <f t="shared" si="0"/>
        <v>768.46699999999998</v>
      </c>
      <c r="Q23" s="228"/>
    </row>
    <row r="24" spans="1:17" ht="15.75">
      <c r="A24" s="202"/>
      <c r="B24" s="191" t="s">
        <v>169</v>
      </c>
      <c r="C24" s="179"/>
      <c r="D24" s="179"/>
      <c r="E24" s="179"/>
      <c r="F24" s="179"/>
      <c r="G24" s="179"/>
      <c r="H24" s="179"/>
      <c r="I24" s="53" t="s">
        <v>268</v>
      </c>
      <c r="J24" s="202"/>
      <c r="K24" s="79" t="s">
        <v>63</v>
      </c>
      <c r="L24" s="92">
        <v>1.361</v>
      </c>
      <c r="M24" s="92"/>
      <c r="N24" s="92">
        <v>100.30800000000001</v>
      </c>
      <c r="O24" s="26"/>
      <c r="P24" s="9">
        <f t="shared" si="0"/>
        <v>101.66900000000001</v>
      </c>
      <c r="Q24" s="228"/>
    </row>
    <row r="25" spans="1:17" ht="15.75">
      <c r="A25" s="202"/>
      <c r="B25" s="192"/>
      <c r="C25" s="179"/>
      <c r="D25" s="179"/>
      <c r="E25" s="179"/>
      <c r="F25" s="179"/>
      <c r="G25" s="179"/>
      <c r="H25" s="179"/>
      <c r="I25" s="53" t="s">
        <v>0</v>
      </c>
      <c r="J25" s="202"/>
      <c r="K25" s="79" t="s">
        <v>74</v>
      </c>
      <c r="L25" s="92">
        <v>0.82199999999999995</v>
      </c>
      <c r="M25" s="92">
        <v>4.9809999999999999</v>
      </c>
      <c r="N25" s="92"/>
      <c r="O25" s="26"/>
      <c r="P25" s="9">
        <f t="shared" si="0"/>
        <v>5.8029999999999999</v>
      </c>
      <c r="Q25" s="228"/>
    </row>
    <row r="26" spans="1:17" ht="15.75">
      <c r="A26" s="202"/>
      <c r="B26" s="192"/>
      <c r="C26" s="179"/>
      <c r="D26" s="179"/>
      <c r="E26" s="179"/>
      <c r="F26" s="179"/>
      <c r="G26" s="179"/>
      <c r="H26" s="179"/>
      <c r="I26" s="53" t="s">
        <v>0</v>
      </c>
      <c r="J26" s="202"/>
      <c r="K26" s="79" t="s">
        <v>75</v>
      </c>
      <c r="L26" s="92"/>
      <c r="M26" s="92">
        <v>0.49809999999999999</v>
      </c>
      <c r="N26" s="92">
        <v>0.14000000000000001</v>
      </c>
      <c r="O26" s="26"/>
      <c r="P26" s="9">
        <f t="shared" si="0"/>
        <v>0.6381</v>
      </c>
      <c r="Q26" s="228"/>
    </row>
    <row r="27" spans="1:17" ht="15.75">
      <c r="A27" s="202"/>
      <c r="B27" s="192"/>
      <c r="C27" s="179"/>
      <c r="D27" s="179"/>
      <c r="E27" s="179"/>
      <c r="F27" s="179"/>
      <c r="G27" s="179"/>
      <c r="H27" s="179"/>
      <c r="I27" s="53" t="s">
        <v>268</v>
      </c>
      <c r="J27" s="202"/>
      <c r="K27" s="79" t="s">
        <v>76</v>
      </c>
      <c r="L27" s="92">
        <v>58.69</v>
      </c>
      <c r="M27" s="92">
        <v>81.5</v>
      </c>
      <c r="N27" s="92">
        <v>98.37</v>
      </c>
      <c r="O27" s="26"/>
      <c r="P27" s="9">
        <f t="shared" si="0"/>
        <v>238.56</v>
      </c>
      <c r="Q27" s="228"/>
    </row>
    <row r="28" spans="1:17" ht="15.75">
      <c r="A28" s="202"/>
      <c r="B28" s="192"/>
      <c r="C28" s="179"/>
      <c r="D28" s="179"/>
      <c r="E28" s="179"/>
      <c r="F28" s="179"/>
      <c r="G28" s="179"/>
      <c r="H28" s="179"/>
      <c r="I28" s="53" t="s">
        <v>268</v>
      </c>
      <c r="J28" s="202"/>
      <c r="K28" s="79" t="s">
        <v>77</v>
      </c>
      <c r="L28" s="92">
        <v>92.4</v>
      </c>
      <c r="M28" s="92">
        <v>87.3</v>
      </c>
      <c r="N28" s="92">
        <v>87.004000000000005</v>
      </c>
      <c r="O28" s="26"/>
      <c r="P28" s="9">
        <f t="shared" si="0"/>
        <v>266.70400000000001</v>
      </c>
      <c r="Q28" s="228"/>
    </row>
    <row r="29" spans="1:17" ht="15.75">
      <c r="A29" s="202"/>
      <c r="B29" s="191" t="s">
        <v>170</v>
      </c>
      <c r="C29" s="179"/>
      <c r="D29" s="179"/>
      <c r="E29" s="179"/>
      <c r="F29" s="179"/>
      <c r="G29" s="179"/>
      <c r="H29" s="179"/>
      <c r="I29" s="53" t="s">
        <v>0</v>
      </c>
      <c r="J29" s="202"/>
      <c r="K29" s="79" t="s">
        <v>74</v>
      </c>
      <c r="L29" s="92">
        <v>0.153</v>
      </c>
      <c r="M29" s="92">
        <v>0.99</v>
      </c>
      <c r="N29" s="92"/>
      <c r="O29" s="26"/>
      <c r="P29" s="9">
        <f t="shared" si="0"/>
        <v>1.143</v>
      </c>
      <c r="Q29" s="228"/>
    </row>
    <row r="30" spans="1:17" ht="15.75">
      <c r="A30" s="202"/>
      <c r="B30" s="192"/>
      <c r="C30" s="179"/>
      <c r="D30" s="179"/>
      <c r="E30" s="179"/>
      <c r="F30" s="179"/>
      <c r="G30" s="179"/>
      <c r="H30" s="179"/>
      <c r="I30" s="53" t="s">
        <v>0</v>
      </c>
      <c r="J30" s="202"/>
      <c r="K30" s="79" t="s">
        <v>75</v>
      </c>
      <c r="L30" s="92"/>
      <c r="M30" s="92"/>
      <c r="N30" s="92">
        <v>0</v>
      </c>
      <c r="O30" s="26"/>
      <c r="P30" s="9">
        <f t="shared" si="0"/>
        <v>0</v>
      </c>
      <c r="Q30" s="228"/>
    </row>
    <row r="31" spans="1:17" ht="15.75">
      <c r="A31" s="202"/>
      <c r="B31" s="192"/>
      <c r="C31" s="179"/>
      <c r="D31" s="179"/>
      <c r="E31" s="179"/>
      <c r="F31" s="179"/>
      <c r="G31" s="179"/>
      <c r="H31" s="179"/>
      <c r="I31" s="53" t="s">
        <v>268</v>
      </c>
      <c r="J31" s="202"/>
      <c r="K31" s="79" t="s">
        <v>76</v>
      </c>
      <c r="L31" s="92">
        <v>70.524000000000001</v>
      </c>
      <c r="M31" s="92">
        <v>80.912000000000006</v>
      </c>
      <c r="N31" s="92">
        <v>75.358999999999995</v>
      </c>
      <c r="O31" s="26"/>
      <c r="P31" s="9">
        <f t="shared" si="0"/>
        <v>226.79500000000002</v>
      </c>
      <c r="Q31" s="228"/>
    </row>
    <row r="32" spans="1:17" ht="15.75">
      <c r="A32" s="202"/>
      <c r="B32" s="192"/>
      <c r="C32" s="179"/>
      <c r="D32" s="179"/>
      <c r="E32" s="179"/>
      <c r="F32" s="179"/>
      <c r="G32" s="179"/>
      <c r="H32" s="179"/>
      <c r="I32" s="53" t="s">
        <v>268</v>
      </c>
      <c r="J32" s="202"/>
      <c r="K32" s="79" t="s">
        <v>77</v>
      </c>
      <c r="L32" s="92">
        <v>181.21799999999999</v>
      </c>
      <c r="M32" s="92">
        <v>148.965</v>
      </c>
      <c r="N32" s="92">
        <v>184.17099999999999</v>
      </c>
      <c r="O32" s="26"/>
      <c r="P32" s="9">
        <f t="shared" si="0"/>
        <v>514.35399999999993</v>
      </c>
      <c r="Q32" s="228"/>
    </row>
    <row r="33" spans="1:17" ht="15.75">
      <c r="A33" s="202"/>
      <c r="B33" s="191" t="s">
        <v>171</v>
      </c>
      <c r="C33" s="179"/>
      <c r="D33" s="179"/>
      <c r="E33" s="179"/>
      <c r="F33" s="179"/>
      <c r="G33" s="179"/>
      <c r="H33" s="179"/>
      <c r="I33" s="53" t="s">
        <v>0</v>
      </c>
      <c r="J33" s="202"/>
      <c r="K33" s="79" t="s">
        <v>74</v>
      </c>
      <c r="L33" s="92">
        <v>0.63200000000000001</v>
      </c>
      <c r="M33" s="92">
        <v>3.976</v>
      </c>
      <c r="N33" s="92"/>
      <c r="O33" s="26"/>
      <c r="P33" s="9">
        <f t="shared" si="0"/>
        <v>4.6079999999999997</v>
      </c>
      <c r="Q33" s="228"/>
    </row>
    <row r="34" spans="1:17" ht="15.75">
      <c r="A34" s="202"/>
      <c r="B34" s="192"/>
      <c r="C34" s="179"/>
      <c r="D34" s="179"/>
      <c r="E34" s="179"/>
      <c r="F34" s="179"/>
      <c r="G34" s="179"/>
      <c r="H34" s="179"/>
      <c r="I34" s="53" t="s">
        <v>268</v>
      </c>
      <c r="J34" s="202"/>
      <c r="K34" s="79" t="s">
        <v>76</v>
      </c>
      <c r="L34" s="92">
        <v>111.57299999999999</v>
      </c>
      <c r="M34" s="92">
        <v>143.69</v>
      </c>
      <c r="N34" s="92">
        <v>168.054</v>
      </c>
      <c r="O34" s="26"/>
      <c r="P34" s="9">
        <f t="shared" si="0"/>
        <v>423.31700000000001</v>
      </c>
      <c r="Q34" s="228"/>
    </row>
    <row r="35" spans="1:17" ht="15.75">
      <c r="A35" s="202"/>
      <c r="B35" s="192"/>
      <c r="C35" s="179"/>
      <c r="D35" s="179"/>
      <c r="E35" s="179"/>
      <c r="F35" s="179"/>
      <c r="G35" s="179"/>
      <c r="H35" s="179"/>
      <c r="I35" s="53" t="s">
        <v>0</v>
      </c>
      <c r="J35" s="202"/>
      <c r="K35" s="79" t="s">
        <v>75</v>
      </c>
      <c r="L35" s="92"/>
      <c r="M35" s="92">
        <v>0.56899999999999995</v>
      </c>
      <c r="N35" s="92">
        <v>0</v>
      </c>
      <c r="O35" s="26"/>
      <c r="P35" s="9">
        <f t="shared" si="0"/>
        <v>0.56899999999999995</v>
      </c>
      <c r="Q35" s="228"/>
    </row>
    <row r="36" spans="1:17" ht="15.75">
      <c r="A36" s="202"/>
      <c r="B36" s="192"/>
      <c r="C36" s="179"/>
      <c r="D36" s="179"/>
      <c r="E36" s="179"/>
      <c r="F36" s="179"/>
      <c r="G36" s="179"/>
      <c r="H36" s="179"/>
      <c r="I36" s="53" t="s">
        <v>268</v>
      </c>
      <c r="J36" s="202"/>
      <c r="K36" s="79" t="s">
        <v>77</v>
      </c>
      <c r="L36" s="92">
        <v>244.91200000000001</v>
      </c>
      <c r="M36" s="92">
        <v>249.87200000000001</v>
      </c>
      <c r="N36" s="92">
        <v>240.751</v>
      </c>
      <c r="O36" s="26"/>
      <c r="P36" s="9">
        <f t="shared" si="0"/>
        <v>735.53500000000008</v>
      </c>
      <c r="Q36" s="228"/>
    </row>
    <row r="37" spans="1:17" ht="15.75">
      <c r="A37" s="202"/>
      <c r="B37" s="193" t="s">
        <v>172</v>
      </c>
      <c r="C37" s="179"/>
      <c r="D37" s="179"/>
      <c r="E37" s="179"/>
      <c r="F37" s="179"/>
      <c r="G37" s="179"/>
      <c r="H37" s="179"/>
      <c r="I37" s="53" t="s">
        <v>268</v>
      </c>
      <c r="J37" s="202"/>
      <c r="K37" s="79" t="s">
        <v>63</v>
      </c>
      <c r="L37" s="92">
        <v>61.819000000000003</v>
      </c>
      <c r="M37" s="92"/>
      <c r="N37" s="92"/>
      <c r="O37" s="26"/>
      <c r="P37" s="9">
        <f t="shared" si="0"/>
        <v>61.819000000000003</v>
      </c>
      <c r="Q37" s="228"/>
    </row>
    <row r="38" spans="1:17" ht="15.75">
      <c r="A38" s="202"/>
      <c r="B38" s="194"/>
      <c r="C38" s="179"/>
      <c r="D38" s="179"/>
      <c r="E38" s="179"/>
      <c r="F38" s="179"/>
      <c r="G38" s="179"/>
      <c r="H38" s="179"/>
      <c r="I38" s="53" t="s">
        <v>0</v>
      </c>
      <c r="J38" s="202"/>
      <c r="K38" s="79" t="s">
        <v>74</v>
      </c>
      <c r="L38" s="92">
        <v>0.625</v>
      </c>
      <c r="M38" s="92">
        <v>2.8250000000000002</v>
      </c>
      <c r="N38" s="92"/>
      <c r="O38" s="26"/>
      <c r="P38" s="9">
        <f t="shared" si="0"/>
        <v>3.45</v>
      </c>
      <c r="Q38" s="228"/>
    </row>
    <row r="39" spans="1:17" ht="15.75">
      <c r="A39" s="202"/>
      <c r="B39" s="194"/>
      <c r="C39" s="179"/>
      <c r="D39" s="179"/>
      <c r="E39" s="179"/>
      <c r="F39" s="179"/>
      <c r="G39" s="179"/>
      <c r="H39" s="179"/>
      <c r="I39" s="53" t="s">
        <v>268</v>
      </c>
      <c r="J39" s="202"/>
      <c r="K39" s="79" t="s">
        <v>76</v>
      </c>
      <c r="L39" s="92">
        <v>98.936999999999998</v>
      </c>
      <c r="M39" s="92">
        <v>129.34299999999999</v>
      </c>
      <c r="N39" s="92">
        <v>132.298</v>
      </c>
      <c r="O39" s="26"/>
      <c r="P39" s="9">
        <f t="shared" si="0"/>
        <v>360.57799999999997</v>
      </c>
      <c r="Q39" s="228"/>
    </row>
    <row r="40" spans="1:17" ht="15.75">
      <c r="A40" s="202"/>
      <c r="B40" s="194"/>
      <c r="C40" s="179"/>
      <c r="D40" s="179"/>
      <c r="E40" s="179"/>
      <c r="F40" s="179"/>
      <c r="G40" s="179"/>
      <c r="H40" s="179"/>
      <c r="I40" s="53" t="s">
        <v>268</v>
      </c>
      <c r="J40" s="202"/>
      <c r="K40" s="79" t="s">
        <v>77</v>
      </c>
      <c r="L40" s="92">
        <v>256.685</v>
      </c>
      <c r="M40" s="92">
        <v>250.56700000000001</v>
      </c>
      <c r="N40" s="92">
        <v>241.96</v>
      </c>
      <c r="O40" s="26"/>
      <c r="P40" s="9">
        <f t="shared" si="0"/>
        <v>749.21199999999999</v>
      </c>
      <c r="Q40" s="228"/>
    </row>
    <row r="41" spans="1:17" ht="15.75">
      <c r="A41" s="202"/>
      <c r="B41" s="193" t="s">
        <v>173</v>
      </c>
      <c r="C41" s="179"/>
      <c r="D41" s="179"/>
      <c r="E41" s="179"/>
      <c r="F41" s="179"/>
      <c r="G41" s="179"/>
      <c r="H41" s="179"/>
      <c r="I41" s="53" t="s">
        <v>268</v>
      </c>
      <c r="J41" s="202"/>
      <c r="K41" s="79" t="s">
        <v>63</v>
      </c>
      <c r="L41" s="92"/>
      <c r="M41" s="92"/>
      <c r="N41" s="92">
        <v>2.4319999999999999</v>
      </c>
      <c r="O41" s="26"/>
      <c r="P41" s="9">
        <f t="shared" si="0"/>
        <v>2.4319999999999999</v>
      </c>
      <c r="Q41" s="228"/>
    </row>
    <row r="42" spans="1:17" ht="15.75">
      <c r="A42" s="202"/>
      <c r="B42" s="194"/>
      <c r="C42" s="179"/>
      <c r="D42" s="179"/>
      <c r="E42" s="179"/>
      <c r="F42" s="179"/>
      <c r="G42" s="179"/>
      <c r="H42" s="179"/>
      <c r="I42" s="53" t="s">
        <v>0</v>
      </c>
      <c r="J42" s="202"/>
      <c r="K42" s="79" t="s">
        <v>74</v>
      </c>
      <c r="L42" s="92">
        <v>0.43</v>
      </c>
      <c r="M42" s="92">
        <v>2.6819999999999999</v>
      </c>
      <c r="N42" s="92"/>
      <c r="O42" s="26"/>
      <c r="P42" s="9">
        <f t="shared" si="0"/>
        <v>3.1120000000000001</v>
      </c>
      <c r="Q42" s="228"/>
    </row>
    <row r="43" spans="1:17" ht="15.75">
      <c r="A43" s="202"/>
      <c r="B43" s="194"/>
      <c r="C43" s="179"/>
      <c r="D43" s="179"/>
      <c r="E43" s="179"/>
      <c r="F43" s="179"/>
      <c r="G43" s="179"/>
      <c r="H43" s="179"/>
      <c r="I43" s="53" t="s">
        <v>0</v>
      </c>
      <c r="J43" s="202"/>
      <c r="K43" s="79" t="s">
        <v>75</v>
      </c>
      <c r="L43" s="92"/>
      <c r="M43" s="92">
        <v>0.32900000000000001</v>
      </c>
      <c r="N43" s="92">
        <v>16.289000000000001</v>
      </c>
      <c r="O43" s="26"/>
      <c r="P43" s="9">
        <f t="shared" si="0"/>
        <v>16.618000000000002</v>
      </c>
      <c r="Q43" s="228"/>
    </row>
    <row r="44" spans="1:17" ht="15.75">
      <c r="A44" s="202"/>
      <c r="B44" s="194"/>
      <c r="C44" s="179"/>
      <c r="D44" s="179"/>
      <c r="E44" s="179"/>
      <c r="F44" s="179"/>
      <c r="G44" s="179"/>
      <c r="H44" s="179"/>
      <c r="I44" s="53" t="s">
        <v>268</v>
      </c>
      <c r="J44" s="202"/>
      <c r="K44" s="79" t="s">
        <v>76</v>
      </c>
      <c r="L44" s="92">
        <v>69.432000000000002</v>
      </c>
      <c r="M44" s="92">
        <v>116.44799999999999</v>
      </c>
      <c r="N44" s="92">
        <v>129.37100000000001</v>
      </c>
      <c r="O44" s="26"/>
      <c r="P44" s="9">
        <f t="shared" si="0"/>
        <v>315.25100000000003</v>
      </c>
      <c r="Q44" s="228"/>
    </row>
    <row r="45" spans="1:17" ht="15.75">
      <c r="A45" s="202"/>
      <c r="B45" s="194"/>
      <c r="C45" s="179"/>
      <c r="D45" s="179"/>
      <c r="E45" s="179"/>
      <c r="F45" s="179"/>
      <c r="G45" s="179"/>
      <c r="H45" s="179"/>
      <c r="I45" s="53" t="s">
        <v>268</v>
      </c>
      <c r="J45" s="202"/>
      <c r="K45" s="79" t="s">
        <v>77</v>
      </c>
      <c r="L45" s="92">
        <v>292.77499999999998</v>
      </c>
      <c r="M45" s="92">
        <v>288.17700000000002</v>
      </c>
      <c r="N45" s="92">
        <v>288.17700000000002</v>
      </c>
      <c r="O45" s="26"/>
      <c r="P45" s="9">
        <f t="shared" si="0"/>
        <v>869.12900000000002</v>
      </c>
      <c r="Q45" s="228"/>
    </row>
    <row r="46" spans="1:17" ht="15.75">
      <c r="A46" s="202"/>
      <c r="B46" s="193" t="s">
        <v>174</v>
      </c>
      <c r="C46" s="179"/>
      <c r="D46" s="179"/>
      <c r="E46" s="179"/>
      <c r="F46" s="179"/>
      <c r="G46" s="179"/>
      <c r="H46" s="179"/>
      <c r="I46" s="53" t="s">
        <v>0</v>
      </c>
      <c r="J46" s="202"/>
      <c r="K46" s="79" t="s">
        <v>74</v>
      </c>
      <c r="L46" s="92">
        <v>0.40699999999999997</v>
      </c>
      <c r="M46" s="92">
        <v>2.544</v>
      </c>
      <c r="N46" s="92"/>
      <c r="O46" s="26"/>
      <c r="P46" s="9">
        <f t="shared" si="0"/>
        <v>2.9510000000000001</v>
      </c>
      <c r="Q46" s="228"/>
    </row>
    <row r="47" spans="1:17" ht="15.75">
      <c r="A47" s="202"/>
      <c r="B47" s="194"/>
      <c r="C47" s="179"/>
      <c r="D47" s="179"/>
      <c r="E47" s="179"/>
      <c r="F47" s="179"/>
      <c r="G47" s="179"/>
      <c r="H47" s="179"/>
      <c r="I47" s="53" t="s">
        <v>0</v>
      </c>
      <c r="J47" s="202"/>
      <c r="K47" s="79" t="s">
        <v>75</v>
      </c>
      <c r="L47" s="121"/>
      <c r="M47" s="92">
        <v>0.32700000000000001</v>
      </c>
      <c r="N47" s="92">
        <v>0.27</v>
      </c>
      <c r="O47" s="26"/>
      <c r="P47" s="9">
        <f t="shared" si="0"/>
        <v>0.59699999999999998</v>
      </c>
      <c r="Q47" s="228"/>
    </row>
    <row r="48" spans="1:17" ht="15.75">
      <c r="A48" s="202"/>
      <c r="B48" s="194"/>
      <c r="C48" s="179"/>
      <c r="D48" s="179"/>
      <c r="E48" s="179"/>
      <c r="F48" s="179"/>
      <c r="G48" s="179"/>
      <c r="H48" s="179"/>
      <c r="I48" s="53" t="s">
        <v>268</v>
      </c>
      <c r="J48" s="202"/>
      <c r="K48" s="79" t="s">
        <v>76</v>
      </c>
      <c r="L48" s="92">
        <v>81.683000000000007</v>
      </c>
      <c r="M48" s="92">
        <v>105.27200000000001</v>
      </c>
      <c r="N48" s="92">
        <v>146.23099999999999</v>
      </c>
      <c r="O48" s="26"/>
      <c r="P48" s="9">
        <f t="shared" si="0"/>
        <v>333.18599999999998</v>
      </c>
      <c r="Q48" s="228"/>
    </row>
    <row r="49" spans="1:17" ht="15.75">
      <c r="A49" s="202"/>
      <c r="B49" s="194"/>
      <c r="C49" s="179"/>
      <c r="D49" s="179"/>
      <c r="E49" s="179"/>
      <c r="F49" s="179"/>
      <c r="G49" s="179"/>
      <c r="H49" s="179"/>
      <c r="I49" s="53" t="s">
        <v>268</v>
      </c>
      <c r="J49" s="202"/>
      <c r="K49" s="79" t="s">
        <v>77</v>
      </c>
      <c r="L49" s="92">
        <v>248.303</v>
      </c>
      <c r="M49" s="92">
        <v>227.92699999999999</v>
      </c>
      <c r="N49" s="92">
        <v>218.80799999999999</v>
      </c>
      <c r="O49" s="26"/>
      <c r="P49" s="9">
        <f t="shared" si="0"/>
        <v>695.03800000000001</v>
      </c>
      <c r="Q49" s="228"/>
    </row>
    <row r="50" spans="1:17" ht="15.75">
      <c r="A50" s="202"/>
      <c r="B50" s="191" t="s">
        <v>175</v>
      </c>
      <c r="C50" s="179"/>
      <c r="D50" s="179"/>
      <c r="E50" s="179"/>
      <c r="F50" s="179"/>
      <c r="G50" s="179"/>
      <c r="H50" s="179"/>
      <c r="I50" s="53" t="s">
        <v>268</v>
      </c>
      <c r="J50" s="202"/>
      <c r="K50" s="79" t="s">
        <v>63</v>
      </c>
      <c r="L50" s="92"/>
      <c r="M50" s="92">
        <v>10</v>
      </c>
      <c r="N50" s="92"/>
      <c r="O50" s="26"/>
      <c r="P50" s="9">
        <f t="shared" si="0"/>
        <v>10</v>
      </c>
      <c r="Q50" s="228"/>
    </row>
    <row r="51" spans="1:17" ht="15.75">
      <c r="A51" s="202"/>
      <c r="B51" s="192"/>
      <c r="C51" s="179"/>
      <c r="D51" s="179"/>
      <c r="E51" s="179"/>
      <c r="F51" s="179"/>
      <c r="G51" s="179"/>
      <c r="H51" s="179"/>
      <c r="I51" s="53" t="s">
        <v>0</v>
      </c>
      <c r="J51" s="202"/>
      <c r="K51" s="79" t="s">
        <v>74</v>
      </c>
      <c r="L51" s="92">
        <v>1.7410000000000001</v>
      </c>
      <c r="M51" s="92">
        <v>4.5128000000000004</v>
      </c>
      <c r="N51" s="92"/>
      <c r="O51" s="26"/>
      <c r="P51" s="9">
        <f t="shared" si="0"/>
        <v>6.2538</v>
      </c>
      <c r="Q51" s="228"/>
    </row>
    <row r="52" spans="1:17" ht="15.75">
      <c r="A52" s="202"/>
      <c r="B52" s="192"/>
      <c r="C52" s="179"/>
      <c r="D52" s="179"/>
      <c r="E52" s="179"/>
      <c r="F52" s="179"/>
      <c r="G52" s="179"/>
      <c r="H52" s="179"/>
      <c r="I52" s="53" t="s">
        <v>268</v>
      </c>
      <c r="J52" s="202"/>
      <c r="K52" s="79" t="s">
        <v>76</v>
      </c>
      <c r="L52" s="92">
        <v>174.8</v>
      </c>
      <c r="M52" s="92">
        <v>253.93700000000001</v>
      </c>
      <c r="N52" s="92">
        <v>212.8</v>
      </c>
      <c r="O52" s="26"/>
      <c r="P52" s="9">
        <f t="shared" si="0"/>
        <v>641.53700000000003</v>
      </c>
      <c r="Q52" s="228"/>
    </row>
    <row r="53" spans="1:17" ht="15.75">
      <c r="A53" s="202"/>
      <c r="B53" s="192"/>
      <c r="C53" s="179"/>
      <c r="D53" s="179"/>
      <c r="E53" s="179"/>
      <c r="F53" s="179"/>
      <c r="G53" s="179"/>
      <c r="H53" s="179"/>
      <c r="I53" s="53" t="s">
        <v>0</v>
      </c>
      <c r="J53" s="202"/>
      <c r="K53" s="79" t="s">
        <v>75</v>
      </c>
      <c r="L53" s="92"/>
      <c r="M53" s="92">
        <v>0.2319</v>
      </c>
      <c r="N53" s="92">
        <v>0.36499999999999999</v>
      </c>
      <c r="O53" s="26"/>
      <c r="P53" s="9">
        <f t="shared" si="0"/>
        <v>0.59689999999999999</v>
      </c>
      <c r="Q53" s="228"/>
    </row>
    <row r="54" spans="1:17" ht="15.75">
      <c r="A54" s="202"/>
      <c r="B54" s="191" t="s">
        <v>176</v>
      </c>
      <c r="C54" s="179"/>
      <c r="D54" s="179"/>
      <c r="E54" s="179"/>
      <c r="F54" s="179"/>
      <c r="G54" s="179"/>
      <c r="H54" s="179"/>
      <c r="I54" s="53" t="s">
        <v>0</v>
      </c>
      <c r="J54" s="202"/>
      <c r="K54" s="79" t="s">
        <v>74</v>
      </c>
      <c r="L54" s="92">
        <v>1.0529999999999999</v>
      </c>
      <c r="M54" s="92">
        <v>2.4009999999999998</v>
      </c>
      <c r="N54" s="92"/>
      <c r="O54" s="26"/>
      <c r="P54" s="9">
        <f t="shared" si="0"/>
        <v>3.4539999999999997</v>
      </c>
      <c r="Q54" s="228"/>
    </row>
    <row r="55" spans="1:17" ht="15.75">
      <c r="A55" s="202"/>
      <c r="B55" s="191"/>
      <c r="C55" s="180"/>
      <c r="D55" s="180"/>
      <c r="E55" s="180"/>
      <c r="F55" s="180"/>
      <c r="G55" s="180"/>
      <c r="H55" s="180"/>
      <c r="I55" s="53" t="s">
        <v>268</v>
      </c>
      <c r="J55" s="202"/>
      <c r="K55" s="79" t="s">
        <v>63</v>
      </c>
      <c r="L55" s="92"/>
      <c r="M55" s="92"/>
      <c r="N55" s="92">
        <v>5.6559999999999997</v>
      </c>
      <c r="O55" s="26"/>
      <c r="P55" s="9">
        <f t="shared" si="0"/>
        <v>5.6559999999999997</v>
      </c>
      <c r="Q55" s="228"/>
    </row>
    <row r="56" spans="1:17" ht="15.75">
      <c r="A56" s="202"/>
      <c r="B56" s="191"/>
      <c r="C56" s="180"/>
      <c r="D56" s="180"/>
      <c r="E56" s="180"/>
      <c r="F56" s="180"/>
      <c r="G56" s="180"/>
      <c r="H56" s="180"/>
      <c r="I56" s="53" t="s">
        <v>0</v>
      </c>
      <c r="J56" s="202"/>
      <c r="K56" s="79" t="s">
        <v>75</v>
      </c>
      <c r="L56" s="92"/>
      <c r="M56" s="92">
        <v>0.107</v>
      </c>
      <c r="N56" s="92">
        <v>0.44400000000000001</v>
      </c>
      <c r="O56" s="26"/>
      <c r="P56" s="9">
        <f t="shared" si="0"/>
        <v>0.55100000000000005</v>
      </c>
      <c r="Q56" s="228"/>
    </row>
    <row r="57" spans="1:17" ht="15.75">
      <c r="A57" s="202"/>
      <c r="B57" s="192"/>
      <c r="C57" s="180"/>
      <c r="D57" s="180"/>
      <c r="E57" s="180"/>
      <c r="F57" s="180"/>
      <c r="G57" s="180"/>
      <c r="H57" s="180"/>
      <c r="I57" s="53" t="s">
        <v>268</v>
      </c>
      <c r="J57" s="202"/>
      <c r="K57" s="79" t="s">
        <v>76</v>
      </c>
      <c r="L57" s="92">
        <v>116.639</v>
      </c>
      <c r="M57" s="92">
        <v>134.947</v>
      </c>
      <c r="N57" s="92">
        <v>140.71899999999999</v>
      </c>
      <c r="O57" s="26"/>
      <c r="P57" s="9">
        <f t="shared" si="0"/>
        <v>392.30500000000001</v>
      </c>
      <c r="Q57" s="228"/>
    </row>
    <row r="58" spans="1:17" ht="15.75">
      <c r="A58" s="202"/>
      <c r="B58" s="191" t="s">
        <v>177</v>
      </c>
      <c r="C58" s="180"/>
      <c r="D58" s="180"/>
      <c r="E58" s="180"/>
      <c r="F58" s="180"/>
      <c r="G58" s="180"/>
      <c r="H58" s="180"/>
      <c r="I58" s="53" t="s">
        <v>268</v>
      </c>
      <c r="J58" s="202"/>
      <c r="K58" s="79" t="s">
        <v>63</v>
      </c>
      <c r="L58" s="92">
        <v>5.8380000000000001</v>
      </c>
      <c r="M58" s="92"/>
      <c r="N58" s="92"/>
      <c r="O58" s="26"/>
      <c r="P58" s="9">
        <f t="shared" si="0"/>
        <v>5.8380000000000001</v>
      </c>
      <c r="Q58" s="228"/>
    </row>
    <row r="59" spans="1:17" ht="15.75">
      <c r="A59" s="202"/>
      <c r="B59" s="192"/>
      <c r="C59" s="180"/>
      <c r="D59" s="180"/>
      <c r="E59" s="180"/>
      <c r="F59" s="180"/>
      <c r="G59" s="180"/>
      <c r="H59" s="180"/>
      <c r="I59" s="53" t="s">
        <v>268</v>
      </c>
      <c r="J59" s="202"/>
      <c r="K59" s="79" t="s">
        <v>41</v>
      </c>
      <c r="L59" s="92"/>
      <c r="M59" s="92"/>
      <c r="N59" s="92">
        <v>537.5</v>
      </c>
      <c r="O59" s="26"/>
      <c r="P59" s="9">
        <f t="shared" si="0"/>
        <v>537.5</v>
      </c>
      <c r="Q59" s="228"/>
    </row>
    <row r="60" spans="1:17" ht="15.75">
      <c r="A60" s="202"/>
      <c r="B60" s="192"/>
      <c r="C60" s="180"/>
      <c r="D60" s="180"/>
      <c r="E60" s="180"/>
      <c r="F60" s="180"/>
      <c r="G60" s="180"/>
      <c r="H60" s="180"/>
      <c r="I60" s="53" t="s">
        <v>0</v>
      </c>
      <c r="J60" s="202"/>
      <c r="K60" s="79" t="s">
        <v>74</v>
      </c>
      <c r="L60" s="92"/>
      <c r="M60" s="92">
        <v>3.3069999999999999</v>
      </c>
      <c r="N60" s="92"/>
      <c r="O60" s="26"/>
      <c r="P60" s="9">
        <f t="shared" si="0"/>
        <v>3.3069999999999999</v>
      </c>
      <c r="Q60" s="228"/>
    </row>
    <row r="61" spans="1:17" ht="15.75">
      <c r="A61" s="202"/>
      <c r="B61" s="192"/>
      <c r="C61" s="180"/>
      <c r="D61" s="180"/>
      <c r="E61" s="180"/>
      <c r="F61" s="180"/>
      <c r="G61" s="180"/>
      <c r="H61" s="180"/>
      <c r="I61" s="53" t="s">
        <v>0</v>
      </c>
      <c r="J61" s="202"/>
      <c r="K61" s="79" t="s">
        <v>75</v>
      </c>
      <c r="L61" s="92">
        <v>1.5760000000000001</v>
      </c>
      <c r="M61" s="92">
        <v>0.375</v>
      </c>
      <c r="N61" s="92">
        <v>0.45700000000000002</v>
      </c>
      <c r="O61" s="23"/>
      <c r="P61" s="9">
        <f t="shared" si="0"/>
        <v>2.4080000000000004</v>
      </c>
      <c r="Q61" s="228"/>
    </row>
    <row r="62" spans="1:17" ht="15.75">
      <c r="A62" s="202"/>
      <c r="B62" s="192"/>
      <c r="C62" s="180"/>
      <c r="D62" s="180"/>
      <c r="E62" s="180"/>
      <c r="F62" s="180"/>
      <c r="G62" s="180"/>
      <c r="H62" s="180"/>
      <c r="I62" s="53" t="s">
        <v>268</v>
      </c>
      <c r="J62" s="202"/>
      <c r="K62" s="79" t="s">
        <v>76</v>
      </c>
      <c r="L62" s="92">
        <v>298.387</v>
      </c>
      <c r="M62" s="92">
        <v>338.51799999999997</v>
      </c>
      <c r="N62" s="92">
        <v>374.346</v>
      </c>
      <c r="O62" s="27"/>
      <c r="P62" s="9">
        <f t="shared" si="0"/>
        <v>1011.251</v>
      </c>
      <c r="Q62" s="228"/>
    </row>
    <row r="63" spans="1:17" ht="15.75">
      <c r="A63" s="202"/>
      <c r="B63" s="191" t="s">
        <v>178</v>
      </c>
      <c r="C63" s="180"/>
      <c r="D63" s="180"/>
      <c r="E63" s="180"/>
      <c r="F63" s="180"/>
      <c r="G63" s="180"/>
      <c r="H63" s="180"/>
      <c r="I63" s="53" t="s">
        <v>268</v>
      </c>
      <c r="J63" s="202"/>
      <c r="K63" s="79" t="s">
        <v>63</v>
      </c>
      <c r="L63" s="92">
        <v>10.976000000000001</v>
      </c>
      <c r="M63" s="92"/>
      <c r="N63" s="92">
        <v>5.3650000000000002</v>
      </c>
      <c r="O63" s="92"/>
      <c r="P63" s="9">
        <f t="shared" si="0"/>
        <v>16.341000000000001</v>
      </c>
      <c r="Q63" s="228"/>
    </row>
    <row r="64" spans="1:17" ht="15.75">
      <c r="A64" s="202"/>
      <c r="B64" s="192"/>
      <c r="C64" s="180"/>
      <c r="D64" s="180"/>
      <c r="E64" s="180"/>
      <c r="F64" s="180"/>
      <c r="G64" s="180"/>
      <c r="H64" s="180"/>
      <c r="I64" s="53" t="s">
        <v>0</v>
      </c>
      <c r="J64" s="202"/>
      <c r="K64" s="79" t="s">
        <v>74</v>
      </c>
      <c r="L64" s="92">
        <v>2.0219999999999998</v>
      </c>
      <c r="M64" s="92">
        <v>4.351</v>
      </c>
      <c r="N64" s="92"/>
      <c r="O64" s="92"/>
      <c r="P64" s="9">
        <f t="shared" si="0"/>
        <v>6.3729999999999993</v>
      </c>
      <c r="Q64" s="228"/>
    </row>
    <row r="65" spans="1:17" ht="15.75">
      <c r="A65" s="202"/>
      <c r="B65" s="192"/>
      <c r="C65" s="180"/>
      <c r="D65" s="180"/>
      <c r="E65" s="180"/>
      <c r="F65" s="180"/>
      <c r="G65" s="180"/>
      <c r="H65" s="180"/>
      <c r="I65" s="53" t="s">
        <v>268</v>
      </c>
      <c r="J65" s="202"/>
      <c r="K65" s="79" t="s">
        <v>76</v>
      </c>
      <c r="L65" s="92">
        <v>118</v>
      </c>
      <c r="M65" s="92">
        <v>152.10900000000001</v>
      </c>
      <c r="N65" s="92">
        <v>149.41499999999999</v>
      </c>
      <c r="O65" s="92"/>
      <c r="P65" s="9">
        <f t="shared" si="0"/>
        <v>419.524</v>
      </c>
      <c r="Q65" s="228"/>
    </row>
    <row r="66" spans="1:17" ht="15.75">
      <c r="A66" s="202"/>
      <c r="B66" s="192"/>
      <c r="C66" s="180"/>
      <c r="D66" s="180"/>
      <c r="E66" s="180"/>
      <c r="F66" s="180"/>
      <c r="G66" s="180"/>
      <c r="H66" s="180"/>
      <c r="I66" s="53" t="s">
        <v>0</v>
      </c>
      <c r="J66" s="202"/>
      <c r="K66" s="152" t="s">
        <v>75</v>
      </c>
      <c r="L66" s="92"/>
      <c r="M66" s="92">
        <v>0.21</v>
      </c>
      <c r="N66" s="92">
        <v>0.50700000000000001</v>
      </c>
      <c r="O66" s="92"/>
      <c r="P66" s="9">
        <f t="shared" si="0"/>
        <v>0.71699999999999997</v>
      </c>
      <c r="Q66" s="228"/>
    </row>
    <row r="67" spans="1:17" s="121" customFormat="1" ht="15.75" customHeight="1">
      <c r="A67" s="182" t="s">
        <v>251</v>
      </c>
      <c r="B67" s="183"/>
      <c r="C67" s="183"/>
      <c r="D67" s="183"/>
      <c r="E67" s="184"/>
      <c r="F67" s="80"/>
      <c r="G67" s="80"/>
      <c r="H67" s="80"/>
      <c r="I67" s="80"/>
      <c r="J67" s="80"/>
      <c r="K67" s="81"/>
      <c r="L67" s="74">
        <f>SUM(L11:L66)</f>
        <v>4741.7629999999981</v>
      </c>
      <c r="M67" s="74">
        <f t="shared" ref="M67:P67" si="1">SUM(M11:M66)</f>
        <v>7052.5377999999982</v>
      </c>
      <c r="N67" s="74">
        <f t="shared" si="1"/>
        <v>5717.1379999999999</v>
      </c>
      <c r="O67" s="74">
        <f t="shared" si="1"/>
        <v>0</v>
      </c>
      <c r="P67" s="74">
        <f t="shared" si="1"/>
        <v>17511.4388</v>
      </c>
      <c r="Q67" s="120"/>
    </row>
    <row r="68" spans="1:17" s="121" customFormat="1" ht="15.75" customHeight="1">
      <c r="A68" s="252">
        <v>2</v>
      </c>
      <c r="B68" s="245" t="s">
        <v>299</v>
      </c>
      <c r="C68" s="245" t="s">
        <v>298</v>
      </c>
      <c r="D68" s="245" t="s">
        <v>133</v>
      </c>
      <c r="E68" s="245" t="s">
        <v>125</v>
      </c>
      <c r="F68" s="245" t="s">
        <v>155</v>
      </c>
      <c r="G68" s="245" t="s">
        <v>156</v>
      </c>
      <c r="H68" s="245" t="s">
        <v>158</v>
      </c>
      <c r="I68" s="54" t="s">
        <v>0</v>
      </c>
      <c r="J68" s="245">
        <v>271</v>
      </c>
      <c r="K68" s="79" t="s">
        <v>300</v>
      </c>
      <c r="L68" s="23"/>
      <c r="M68" s="92">
        <v>1481.346</v>
      </c>
      <c r="N68" s="23"/>
      <c r="O68" s="23"/>
      <c r="P68" s="147">
        <f>L68+M68+N68+O68</f>
        <v>1481.346</v>
      </c>
      <c r="Q68" s="46"/>
    </row>
    <row r="69" spans="1:17" s="65" customFormat="1" ht="16.5" customHeight="1" outlineLevel="1">
      <c r="A69" s="252"/>
      <c r="B69" s="245"/>
      <c r="C69" s="245"/>
      <c r="D69" s="245"/>
      <c r="E69" s="245"/>
      <c r="F69" s="245"/>
      <c r="G69" s="245"/>
      <c r="H69" s="245"/>
      <c r="I69" s="54" t="s">
        <v>268</v>
      </c>
      <c r="J69" s="245"/>
      <c r="K69" s="79" t="s">
        <v>124</v>
      </c>
      <c r="L69" s="147"/>
      <c r="M69" s="10">
        <v>1056.4667999999999</v>
      </c>
      <c r="N69" s="148"/>
      <c r="O69" s="147"/>
      <c r="P69" s="147">
        <f>L69+M69+N69+O69</f>
        <v>1056.4667999999999</v>
      </c>
      <c r="Q69" s="201"/>
    </row>
    <row r="70" spans="1:17" s="65" customFormat="1" ht="16.5" customHeight="1" outlineLevel="1">
      <c r="A70" s="252"/>
      <c r="B70" s="245"/>
      <c r="C70" s="245"/>
      <c r="D70" s="245"/>
      <c r="E70" s="245"/>
      <c r="F70" s="245"/>
      <c r="G70" s="245"/>
      <c r="H70" s="245"/>
      <c r="I70" s="54" t="s">
        <v>0</v>
      </c>
      <c r="J70" s="245"/>
      <c r="K70" s="79" t="s">
        <v>301</v>
      </c>
      <c r="L70" s="147"/>
      <c r="M70" s="10">
        <v>14.1305</v>
      </c>
      <c r="N70" s="148">
        <v>100</v>
      </c>
      <c r="O70" s="147"/>
      <c r="P70" s="147">
        <f t="shared" ref="P70:P74" si="2">L70+M70+N70+O70</f>
        <v>114.1305</v>
      </c>
      <c r="Q70" s="201"/>
    </row>
    <row r="71" spans="1:17" s="65" customFormat="1" ht="16.5" customHeight="1" outlineLevel="1">
      <c r="A71" s="252"/>
      <c r="B71" s="245"/>
      <c r="C71" s="245"/>
      <c r="D71" s="245"/>
      <c r="E71" s="245"/>
      <c r="F71" s="245"/>
      <c r="G71" s="245"/>
      <c r="H71" s="245"/>
      <c r="I71" s="54" t="s">
        <v>268</v>
      </c>
      <c r="J71" s="245"/>
      <c r="K71" s="79" t="s">
        <v>302</v>
      </c>
      <c r="L71" s="147"/>
      <c r="M71" s="10">
        <v>5</v>
      </c>
      <c r="N71" s="148">
        <v>222.63399999999999</v>
      </c>
      <c r="O71" s="147"/>
      <c r="P71" s="147">
        <f t="shared" si="2"/>
        <v>227.63399999999999</v>
      </c>
      <c r="Q71" s="201"/>
    </row>
    <row r="72" spans="1:17" s="65" customFormat="1" ht="16.5" customHeight="1" outlineLevel="1">
      <c r="A72" s="252"/>
      <c r="B72" s="245"/>
      <c r="C72" s="245"/>
      <c r="D72" s="245"/>
      <c r="E72" s="245"/>
      <c r="F72" s="245"/>
      <c r="G72" s="245"/>
      <c r="H72" s="245"/>
      <c r="I72" s="54" t="s">
        <v>288</v>
      </c>
      <c r="J72" s="245"/>
      <c r="K72" s="79" t="s">
        <v>303</v>
      </c>
      <c r="L72" s="147"/>
      <c r="M72" s="10"/>
      <c r="N72" s="148">
        <v>1895.67</v>
      </c>
      <c r="O72" s="147"/>
      <c r="P72" s="147">
        <f t="shared" si="2"/>
        <v>1895.67</v>
      </c>
      <c r="Q72" s="201"/>
    </row>
    <row r="73" spans="1:17" s="87" customFormat="1" ht="104.25" customHeight="1" outlineLevel="1">
      <c r="A73" s="252"/>
      <c r="B73" s="245"/>
      <c r="C73" s="245"/>
      <c r="D73" s="245"/>
      <c r="E73" s="245"/>
      <c r="F73" s="245"/>
      <c r="G73" s="245"/>
      <c r="H73" s="245"/>
      <c r="I73" s="54" t="s">
        <v>0</v>
      </c>
      <c r="J73" s="245"/>
      <c r="K73" s="79" t="s">
        <v>73</v>
      </c>
      <c r="L73" s="147"/>
      <c r="M73" s="10">
        <v>8051.5259999999998</v>
      </c>
      <c r="N73" s="148"/>
      <c r="O73" s="147"/>
      <c r="P73" s="147">
        <f t="shared" si="2"/>
        <v>8051.5259999999998</v>
      </c>
      <c r="Q73" s="202"/>
    </row>
    <row r="74" spans="1:17" s="87" customFormat="1" ht="31.5" outlineLevel="1">
      <c r="A74" s="252"/>
      <c r="B74" s="12" t="s">
        <v>179</v>
      </c>
      <c r="C74" s="245"/>
      <c r="D74" s="245"/>
      <c r="E74" s="245"/>
      <c r="F74" s="245"/>
      <c r="G74" s="245"/>
      <c r="H74" s="245"/>
      <c r="I74" s="54" t="s">
        <v>268</v>
      </c>
      <c r="J74" s="177">
        <v>253</v>
      </c>
      <c r="K74" s="79" t="s">
        <v>35</v>
      </c>
      <c r="L74" s="147"/>
      <c r="M74" s="148"/>
      <c r="N74" s="148"/>
      <c r="O74" s="147">
        <v>163.83000000000001</v>
      </c>
      <c r="P74" s="147">
        <f t="shared" si="2"/>
        <v>163.83000000000001</v>
      </c>
      <c r="Q74" s="202"/>
    </row>
    <row r="75" spans="1:17" s="123" customFormat="1" ht="15.75" outlineLevel="1">
      <c r="A75" s="185" t="s">
        <v>252</v>
      </c>
      <c r="B75" s="185"/>
      <c r="C75" s="185"/>
      <c r="D75" s="185"/>
      <c r="E75" s="185"/>
      <c r="F75" s="134"/>
      <c r="G75" s="134"/>
      <c r="H75" s="134"/>
      <c r="I75" s="71"/>
      <c r="J75" s="122"/>
      <c r="K75" s="71"/>
      <c r="L75" s="146">
        <f t="shared" ref="L75:O75" si="3">SUM(L68:L74)</f>
        <v>0</v>
      </c>
      <c r="M75" s="146">
        <f t="shared" si="3"/>
        <v>10608.469300000001</v>
      </c>
      <c r="N75" s="146">
        <f t="shared" si="3"/>
        <v>2218.3040000000001</v>
      </c>
      <c r="O75" s="146">
        <f t="shared" si="3"/>
        <v>163.83000000000001</v>
      </c>
      <c r="P75" s="146">
        <f>SUM(P68:P74)</f>
        <v>12990.603300000001</v>
      </c>
      <c r="Q75" s="135"/>
    </row>
    <row r="76" spans="1:17" s="65" customFormat="1" ht="47.25" outlineLevel="1">
      <c r="A76" s="201">
        <v>3</v>
      </c>
      <c r="B76" s="55" t="s">
        <v>181</v>
      </c>
      <c r="C76" s="201" t="s">
        <v>180</v>
      </c>
      <c r="D76" s="201" t="s">
        <v>133</v>
      </c>
      <c r="E76" s="201" t="s">
        <v>126</v>
      </c>
      <c r="F76" s="201" t="s">
        <v>158</v>
      </c>
      <c r="G76" s="201" t="s">
        <v>157</v>
      </c>
      <c r="H76" s="201" t="s">
        <v>160</v>
      </c>
      <c r="I76" s="54"/>
      <c r="J76" s="211">
        <v>256</v>
      </c>
      <c r="K76" s="79"/>
      <c r="L76" s="34"/>
      <c r="M76" s="15"/>
      <c r="N76" s="15"/>
      <c r="O76" s="41"/>
      <c r="P76" s="34">
        <f>SUM(L76:O76)</f>
        <v>0</v>
      </c>
      <c r="Q76" s="227" t="s">
        <v>265</v>
      </c>
    </row>
    <row r="77" spans="1:17" s="65" customFormat="1" ht="94.5" outlineLevel="1">
      <c r="A77" s="202"/>
      <c r="B77" s="55" t="s">
        <v>273</v>
      </c>
      <c r="C77" s="202"/>
      <c r="D77" s="202"/>
      <c r="E77" s="202"/>
      <c r="F77" s="202"/>
      <c r="G77" s="202"/>
      <c r="H77" s="202"/>
      <c r="I77" s="54"/>
      <c r="J77" s="224"/>
      <c r="K77" s="79"/>
      <c r="L77" s="34"/>
      <c r="M77" s="15"/>
      <c r="N77" s="15"/>
      <c r="O77" s="41"/>
      <c r="P77" s="34">
        <f t="shared" ref="P77:P80" si="4">SUM(L77:O77)</f>
        <v>0</v>
      </c>
      <c r="Q77" s="228"/>
    </row>
    <row r="78" spans="1:17" s="65" customFormat="1" ht="110.25" outlineLevel="1">
      <c r="A78" s="202"/>
      <c r="B78" s="55" t="s">
        <v>182</v>
      </c>
      <c r="C78" s="202"/>
      <c r="D78" s="202"/>
      <c r="E78" s="202"/>
      <c r="F78" s="202"/>
      <c r="G78" s="202"/>
      <c r="H78" s="202"/>
      <c r="I78" s="54"/>
      <c r="J78" s="224"/>
      <c r="K78" s="79"/>
      <c r="L78" s="34"/>
      <c r="M78" s="15"/>
      <c r="N78" s="15"/>
      <c r="O78" s="41"/>
      <c r="P78" s="34">
        <f t="shared" si="4"/>
        <v>0</v>
      </c>
      <c r="Q78" s="228"/>
    </row>
    <row r="79" spans="1:17" s="65" customFormat="1" ht="78.75" outlineLevel="1">
      <c r="A79" s="202"/>
      <c r="B79" s="55" t="s">
        <v>183</v>
      </c>
      <c r="C79" s="202"/>
      <c r="D79" s="202"/>
      <c r="E79" s="202"/>
      <c r="F79" s="202"/>
      <c r="G79" s="202"/>
      <c r="H79" s="202"/>
      <c r="I79" s="54"/>
      <c r="J79" s="224"/>
      <c r="K79" s="79"/>
      <c r="L79" s="34"/>
      <c r="M79" s="15"/>
      <c r="N79" s="15"/>
      <c r="O79" s="41"/>
      <c r="P79" s="34">
        <f t="shared" si="4"/>
        <v>0</v>
      </c>
      <c r="Q79" s="228"/>
    </row>
    <row r="80" spans="1:17" s="65" customFormat="1" ht="78.75" outlineLevel="1">
      <c r="A80" s="202"/>
      <c r="B80" s="55" t="s">
        <v>184</v>
      </c>
      <c r="C80" s="202"/>
      <c r="D80" s="202"/>
      <c r="E80" s="202"/>
      <c r="F80" s="202"/>
      <c r="G80" s="202"/>
      <c r="H80" s="202"/>
      <c r="I80" s="54"/>
      <c r="J80" s="216"/>
      <c r="K80" s="79"/>
      <c r="L80" s="34"/>
      <c r="M80" s="15"/>
      <c r="N80" s="15"/>
      <c r="O80" s="41"/>
      <c r="P80" s="34">
        <f t="shared" si="4"/>
        <v>0</v>
      </c>
      <c r="Q80" s="228"/>
    </row>
    <row r="81" spans="1:17" s="123" customFormat="1" ht="17.25" customHeight="1" outlineLevel="1">
      <c r="A81" s="185" t="s">
        <v>253</v>
      </c>
      <c r="B81" s="185"/>
      <c r="C81" s="185"/>
      <c r="D81" s="185"/>
      <c r="E81" s="185"/>
      <c r="F81" s="80"/>
      <c r="G81" s="80"/>
      <c r="H81" s="80"/>
      <c r="I81" s="71"/>
      <c r="J81" s="122"/>
      <c r="K81" s="71"/>
      <c r="L81" s="22">
        <f>SUM(L76:L80)</f>
        <v>0</v>
      </c>
      <c r="M81" s="22">
        <f>SUM(M76:M80)</f>
        <v>0</v>
      </c>
      <c r="N81" s="22">
        <f>SUM(N76:N80)</f>
        <v>0</v>
      </c>
      <c r="O81" s="98"/>
      <c r="P81" s="99">
        <f t="shared" ref="P81" si="5">SUM(P76:P78)</f>
        <v>0</v>
      </c>
      <c r="Q81" s="124"/>
    </row>
    <row r="82" spans="1:17" ht="15.75">
      <c r="A82" s="181" t="s">
        <v>261</v>
      </c>
      <c r="B82" s="181"/>
      <c r="C82" s="181"/>
      <c r="D82" s="181"/>
      <c r="E82" s="181"/>
      <c r="F82" s="64"/>
      <c r="G82" s="64"/>
      <c r="H82" s="64"/>
      <c r="I82" s="61"/>
      <c r="J82" s="136"/>
      <c r="K82" s="84"/>
      <c r="L82" s="60">
        <f>L67+L75+L81</f>
        <v>4741.7629999999981</v>
      </c>
      <c r="M82" s="60">
        <f>M67+M75+M81</f>
        <v>17661.007099999999</v>
      </c>
      <c r="N82" s="60">
        <f>N67+N75+N81</f>
        <v>7935.442</v>
      </c>
      <c r="O82" s="60">
        <f>O67+O75+O81</f>
        <v>163.83000000000001</v>
      </c>
      <c r="P82" s="60">
        <f>P67+P75+P81</f>
        <v>30502.042099999999</v>
      </c>
      <c r="Q82" s="136"/>
    </row>
    <row r="83" spans="1:17" ht="15.75">
      <c r="A83" s="225" t="s">
        <v>262</v>
      </c>
      <c r="B83" s="225"/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</row>
    <row r="84" spans="1:17" ht="15.75" customHeight="1">
      <c r="A84" s="257">
        <v>4</v>
      </c>
      <c r="B84" s="195" t="s">
        <v>185</v>
      </c>
      <c r="C84" s="186" t="s">
        <v>134</v>
      </c>
      <c r="D84" s="186" t="s">
        <v>133</v>
      </c>
      <c r="E84" s="186" t="s">
        <v>127</v>
      </c>
      <c r="F84" s="186" t="s">
        <v>131</v>
      </c>
      <c r="G84" s="186" t="s">
        <v>131</v>
      </c>
      <c r="H84" s="186" t="s">
        <v>131</v>
      </c>
      <c r="I84" s="53" t="s">
        <v>268</v>
      </c>
      <c r="J84" s="201">
        <v>451</v>
      </c>
      <c r="K84" s="91" t="s">
        <v>2</v>
      </c>
      <c r="L84" s="48">
        <v>31.952999999999999</v>
      </c>
      <c r="M84" s="48">
        <v>43.857999999999997</v>
      </c>
      <c r="N84" s="48">
        <v>50.107999999999997</v>
      </c>
      <c r="O84" s="48"/>
      <c r="P84" s="49">
        <f>L84+M84+N84+O84</f>
        <v>125.91899999999998</v>
      </c>
      <c r="Q84" s="234" t="s">
        <v>265</v>
      </c>
    </row>
    <row r="85" spans="1:17" ht="15.75">
      <c r="A85" s="258"/>
      <c r="B85" s="196"/>
      <c r="C85" s="187"/>
      <c r="D85" s="187"/>
      <c r="E85" s="187"/>
      <c r="F85" s="212"/>
      <c r="G85" s="212"/>
      <c r="H85" s="212"/>
      <c r="I85" s="53" t="s">
        <v>0</v>
      </c>
      <c r="J85" s="250"/>
      <c r="K85" s="91" t="s">
        <v>1</v>
      </c>
      <c r="L85" s="48"/>
      <c r="M85" s="48">
        <v>5.0000000000000001E-3</v>
      </c>
      <c r="N85" s="48">
        <v>6.0000000000000001E-3</v>
      </c>
      <c r="O85" s="48"/>
      <c r="P85" s="49">
        <f t="shared" ref="P85:P117" si="6">L85+M85+N85+O85</f>
        <v>1.0999999999999999E-2</v>
      </c>
      <c r="Q85" s="235"/>
    </row>
    <row r="86" spans="1:17" ht="15.75">
      <c r="A86" s="258"/>
      <c r="B86" s="196"/>
      <c r="C86" s="187"/>
      <c r="D86" s="187"/>
      <c r="E86" s="187"/>
      <c r="F86" s="212"/>
      <c r="G86" s="212"/>
      <c r="H86" s="212"/>
      <c r="I86" s="53" t="s">
        <v>268</v>
      </c>
      <c r="J86" s="250"/>
      <c r="K86" s="91" t="s">
        <v>10</v>
      </c>
      <c r="L86" s="48"/>
      <c r="M86" s="48">
        <v>0.111</v>
      </c>
      <c r="N86" s="48">
        <v>0.34200000000000003</v>
      </c>
      <c r="O86" s="48"/>
      <c r="P86" s="49">
        <f t="shared" si="6"/>
        <v>0.45300000000000001</v>
      </c>
      <c r="Q86" s="235"/>
    </row>
    <row r="87" spans="1:17" ht="15.75">
      <c r="A87" s="258"/>
      <c r="B87" s="264"/>
      <c r="C87" s="187"/>
      <c r="D87" s="187"/>
      <c r="E87" s="187"/>
      <c r="F87" s="212"/>
      <c r="G87" s="212"/>
      <c r="H87" s="212"/>
      <c r="I87" s="53" t="s">
        <v>268</v>
      </c>
      <c r="J87" s="250"/>
      <c r="K87" s="91" t="s">
        <v>23</v>
      </c>
      <c r="L87" s="48">
        <v>43.343800000000002</v>
      </c>
      <c r="M87" s="48">
        <v>9.9350000000000005</v>
      </c>
      <c r="N87" s="48"/>
      <c r="O87" s="48"/>
      <c r="P87" s="49">
        <f t="shared" si="6"/>
        <v>53.278800000000004</v>
      </c>
      <c r="Q87" s="235"/>
    </row>
    <row r="88" spans="1:17" ht="15.75">
      <c r="A88" s="258"/>
      <c r="B88" s="264"/>
      <c r="C88" s="187"/>
      <c r="D88" s="187"/>
      <c r="E88" s="187"/>
      <c r="F88" s="212"/>
      <c r="G88" s="212"/>
      <c r="H88" s="212"/>
      <c r="I88" s="53" t="s">
        <v>268</v>
      </c>
      <c r="J88" s="250"/>
      <c r="K88" s="91" t="s">
        <v>49</v>
      </c>
      <c r="L88" s="48"/>
      <c r="M88" s="48"/>
      <c r="N88" s="48">
        <v>58.119</v>
      </c>
      <c r="O88" s="48"/>
      <c r="P88" s="49">
        <f t="shared" si="6"/>
        <v>58.119</v>
      </c>
      <c r="Q88" s="235"/>
    </row>
    <row r="89" spans="1:17" ht="15.75">
      <c r="A89" s="258"/>
      <c r="B89" s="264"/>
      <c r="C89" s="187"/>
      <c r="D89" s="187"/>
      <c r="E89" s="187"/>
      <c r="F89" s="212"/>
      <c r="G89" s="212"/>
      <c r="H89" s="212"/>
      <c r="I89" s="53" t="s">
        <v>268</v>
      </c>
      <c r="J89" s="250"/>
      <c r="K89" s="91" t="s">
        <v>5</v>
      </c>
      <c r="L89" s="48">
        <v>13.805999999999999</v>
      </c>
      <c r="M89" s="48">
        <v>14.265000000000001</v>
      </c>
      <c r="N89" s="48">
        <v>15.63</v>
      </c>
      <c r="O89" s="48"/>
      <c r="P89" s="49">
        <f t="shared" si="6"/>
        <v>43.701000000000001</v>
      </c>
      <c r="Q89" s="235"/>
    </row>
    <row r="90" spans="1:17" ht="15.75">
      <c r="A90" s="258"/>
      <c r="B90" s="264"/>
      <c r="C90" s="187"/>
      <c r="D90" s="187"/>
      <c r="E90" s="187"/>
      <c r="F90" s="212"/>
      <c r="G90" s="212"/>
      <c r="H90" s="212"/>
      <c r="I90" s="53" t="s">
        <v>268</v>
      </c>
      <c r="J90" s="250"/>
      <c r="K90" s="91" t="s">
        <v>14</v>
      </c>
      <c r="L90" s="48">
        <v>57.378999999999998</v>
      </c>
      <c r="M90" s="48">
        <v>54.741999999999997</v>
      </c>
      <c r="N90" s="48">
        <v>60.363</v>
      </c>
      <c r="O90" s="48"/>
      <c r="P90" s="49">
        <f t="shared" si="6"/>
        <v>172.48399999999998</v>
      </c>
      <c r="Q90" s="235"/>
    </row>
    <row r="91" spans="1:17" ht="15.75">
      <c r="A91" s="258"/>
      <c r="B91" s="264"/>
      <c r="C91" s="187"/>
      <c r="D91" s="187"/>
      <c r="E91" s="187"/>
      <c r="F91" s="212"/>
      <c r="G91" s="212"/>
      <c r="H91" s="212"/>
      <c r="I91" s="53" t="s">
        <v>268</v>
      </c>
      <c r="J91" s="250"/>
      <c r="K91" s="91" t="s">
        <v>13</v>
      </c>
      <c r="L91" s="48">
        <v>2</v>
      </c>
      <c r="M91" s="48">
        <v>5</v>
      </c>
      <c r="N91" s="48">
        <v>7.0140000000000002</v>
      </c>
      <c r="O91" s="48"/>
      <c r="P91" s="49">
        <f t="shared" si="6"/>
        <v>14.013999999999999</v>
      </c>
      <c r="Q91" s="235"/>
    </row>
    <row r="92" spans="1:17" ht="15.75">
      <c r="A92" s="258"/>
      <c r="B92" s="264"/>
      <c r="C92" s="187"/>
      <c r="D92" s="187"/>
      <c r="E92" s="187"/>
      <c r="F92" s="212"/>
      <c r="G92" s="212"/>
      <c r="H92" s="212"/>
      <c r="I92" s="53" t="s">
        <v>268</v>
      </c>
      <c r="J92" s="250"/>
      <c r="K92" s="91" t="s">
        <v>15</v>
      </c>
      <c r="L92" s="48">
        <v>6.4</v>
      </c>
      <c r="M92" s="48">
        <v>4.6500000000000004</v>
      </c>
      <c r="N92" s="48">
        <v>48.549799999999998</v>
      </c>
      <c r="O92" s="48"/>
      <c r="P92" s="49">
        <f t="shared" si="6"/>
        <v>59.599800000000002</v>
      </c>
      <c r="Q92" s="235"/>
    </row>
    <row r="93" spans="1:17" ht="15.75">
      <c r="A93" s="258"/>
      <c r="B93" s="264"/>
      <c r="C93" s="187"/>
      <c r="D93" s="187"/>
      <c r="E93" s="187"/>
      <c r="F93" s="212"/>
      <c r="G93" s="212"/>
      <c r="H93" s="212"/>
      <c r="I93" s="53" t="s">
        <v>268</v>
      </c>
      <c r="J93" s="250"/>
      <c r="K93" s="91" t="s">
        <v>24</v>
      </c>
      <c r="L93" s="48">
        <v>1.056</v>
      </c>
      <c r="M93" s="48">
        <v>1.5269999999999999</v>
      </c>
      <c r="N93" s="48">
        <v>3.6190000000000002</v>
      </c>
      <c r="O93" s="48"/>
      <c r="P93" s="49">
        <f t="shared" si="6"/>
        <v>6.202</v>
      </c>
      <c r="Q93" s="235"/>
    </row>
    <row r="94" spans="1:17" ht="15.75">
      <c r="A94" s="258"/>
      <c r="B94" s="264"/>
      <c r="C94" s="187"/>
      <c r="D94" s="187"/>
      <c r="E94" s="187"/>
      <c r="F94" s="212"/>
      <c r="G94" s="212"/>
      <c r="H94" s="212"/>
      <c r="I94" s="53" t="s">
        <v>268</v>
      </c>
      <c r="J94" s="250"/>
      <c r="K94" s="91" t="s">
        <v>25</v>
      </c>
      <c r="L94" s="48">
        <v>0.60899999999999999</v>
      </c>
      <c r="M94" s="48">
        <v>0.40600000000000003</v>
      </c>
      <c r="N94" s="48">
        <v>0.5</v>
      </c>
      <c r="O94" s="48"/>
      <c r="P94" s="49">
        <f t="shared" si="6"/>
        <v>1.5150000000000001</v>
      </c>
      <c r="Q94" s="235"/>
    </row>
    <row r="95" spans="1:17" ht="15.75">
      <c r="A95" s="258"/>
      <c r="B95" s="264"/>
      <c r="C95" s="187"/>
      <c r="D95" s="187"/>
      <c r="E95" s="187"/>
      <c r="F95" s="212"/>
      <c r="G95" s="212"/>
      <c r="H95" s="212"/>
      <c r="I95" s="53" t="s">
        <v>268</v>
      </c>
      <c r="J95" s="250"/>
      <c r="K95" s="91" t="s">
        <v>119</v>
      </c>
      <c r="L95" s="48">
        <v>39.667999999999999</v>
      </c>
      <c r="M95" s="48">
        <v>56.048999999999999</v>
      </c>
      <c r="N95" s="48"/>
      <c r="O95" s="48"/>
      <c r="P95" s="49">
        <f t="shared" si="6"/>
        <v>95.716999999999999</v>
      </c>
      <c r="Q95" s="235"/>
    </row>
    <row r="96" spans="1:17" ht="15.75">
      <c r="A96" s="258"/>
      <c r="B96" s="264"/>
      <c r="C96" s="187"/>
      <c r="D96" s="187"/>
      <c r="E96" s="187"/>
      <c r="F96" s="212"/>
      <c r="G96" s="212"/>
      <c r="H96" s="212"/>
      <c r="I96" s="53" t="s">
        <v>268</v>
      </c>
      <c r="J96" s="250"/>
      <c r="K96" s="91" t="s">
        <v>120</v>
      </c>
      <c r="L96" s="48">
        <v>38.1</v>
      </c>
      <c r="M96" s="48">
        <v>46.698</v>
      </c>
      <c r="N96" s="48"/>
      <c r="O96" s="48"/>
      <c r="P96" s="49">
        <f t="shared" si="6"/>
        <v>84.798000000000002</v>
      </c>
      <c r="Q96" s="235"/>
    </row>
    <row r="97" spans="1:17" ht="15.75">
      <c r="A97" s="258"/>
      <c r="B97" s="264"/>
      <c r="C97" s="187"/>
      <c r="D97" s="187"/>
      <c r="E97" s="187"/>
      <c r="F97" s="212"/>
      <c r="G97" s="212"/>
      <c r="H97" s="212"/>
      <c r="I97" s="53" t="s">
        <v>0</v>
      </c>
      <c r="J97" s="250"/>
      <c r="K97" s="91" t="s">
        <v>26</v>
      </c>
      <c r="L97" s="48"/>
      <c r="M97" s="48">
        <v>3.5</v>
      </c>
      <c r="N97" s="48">
        <v>5.1790000000000003</v>
      </c>
      <c r="O97" s="48"/>
      <c r="P97" s="49">
        <f t="shared" si="6"/>
        <v>8.6790000000000003</v>
      </c>
      <c r="Q97" s="235"/>
    </row>
    <row r="98" spans="1:17" ht="15.75">
      <c r="A98" s="258"/>
      <c r="B98" s="264"/>
      <c r="C98" s="187"/>
      <c r="D98" s="187"/>
      <c r="E98" s="187"/>
      <c r="F98" s="212"/>
      <c r="G98" s="212"/>
      <c r="H98" s="212"/>
      <c r="I98" s="53" t="s">
        <v>268</v>
      </c>
      <c r="J98" s="250"/>
      <c r="K98" s="91" t="s">
        <v>27</v>
      </c>
      <c r="L98" s="48">
        <v>5.94</v>
      </c>
      <c r="M98" s="48">
        <v>14.7</v>
      </c>
      <c r="N98" s="48">
        <v>15.5</v>
      </c>
      <c r="O98" s="48"/>
      <c r="P98" s="49">
        <f t="shared" si="6"/>
        <v>36.14</v>
      </c>
      <c r="Q98" s="235"/>
    </row>
    <row r="99" spans="1:17" ht="15.75">
      <c r="A99" s="258"/>
      <c r="B99" s="264"/>
      <c r="C99" s="187"/>
      <c r="D99" s="187"/>
      <c r="E99" s="187"/>
      <c r="F99" s="212"/>
      <c r="G99" s="212"/>
      <c r="H99" s="212"/>
      <c r="I99" s="53" t="s">
        <v>268</v>
      </c>
      <c r="J99" s="250"/>
      <c r="K99" s="91" t="s">
        <v>28</v>
      </c>
      <c r="L99" s="48">
        <v>6.75</v>
      </c>
      <c r="M99" s="48">
        <v>4.58</v>
      </c>
      <c r="N99" s="48">
        <v>35.625</v>
      </c>
      <c r="O99" s="48"/>
      <c r="P99" s="49">
        <f t="shared" si="6"/>
        <v>46.954999999999998</v>
      </c>
      <c r="Q99" s="235"/>
    </row>
    <row r="100" spans="1:17" ht="15.75">
      <c r="A100" s="258"/>
      <c r="B100" s="264"/>
      <c r="C100" s="187"/>
      <c r="D100" s="187"/>
      <c r="E100" s="187"/>
      <c r="F100" s="212"/>
      <c r="G100" s="212"/>
      <c r="H100" s="212"/>
      <c r="I100" s="53" t="s">
        <v>268</v>
      </c>
      <c r="J100" s="250"/>
      <c r="K100" s="91" t="s">
        <v>19</v>
      </c>
      <c r="L100" s="48">
        <v>0.2</v>
      </c>
      <c r="M100" s="48">
        <v>1.978</v>
      </c>
      <c r="N100" s="48">
        <v>8.6180000000000003</v>
      </c>
      <c r="O100" s="48"/>
      <c r="P100" s="49">
        <f t="shared" si="6"/>
        <v>10.795999999999999</v>
      </c>
      <c r="Q100" s="235"/>
    </row>
    <row r="101" spans="1:17" ht="15.75">
      <c r="A101" s="258"/>
      <c r="B101" s="264"/>
      <c r="C101" s="187"/>
      <c r="D101" s="187"/>
      <c r="E101" s="187"/>
      <c r="F101" s="212"/>
      <c r="G101" s="212"/>
      <c r="H101" s="212"/>
      <c r="I101" s="53" t="s">
        <v>268</v>
      </c>
      <c r="J101" s="250"/>
      <c r="K101" s="91" t="s">
        <v>29</v>
      </c>
      <c r="L101" s="48">
        <v>2</v>
      </c>
      <c r="M101" s="48">
        <v>2</v>
      </c>
      <c r="N101" s="48"/>
      <c r="O101" s="48"/>
      <c r="P101" s="49">
        <f t="shared" si="6"/>
        <v>4</v>
      </c>
      <c r="Q101" s="235"/>
    </row>
    <row r="102" spans="1:17" ht="15.75">
      <c r="A102" s="258"/>
      <c r="B102" s="265"/>
      <c r="C102" s="187"/>
      <c r="D102" s="187"/>
      <c r="E102" s="187"/>
      <c r="F102" s="212"/>
      <c r="G102" s="212"/>
      <c r="H102" s="212"/>
      <c r="I102" s="53" t="s">
        <v>268</v>
      </c>
      <c r="J102" s="250"/>
      <c r="K102" s="91" t="s">
        <v>121</v>
      </c>
      <c r="L102" s="48"/>
      <c r="M102" s="48">
        <v>5.8380000000000001</v>
      </c>
      <c r="N102" s="48">
        <v>6</v>
      </c>
      <c r="O102" s="48"/>
      <c r="P102" s="49">
        <f t="shared" si="6"/>
        <v>11.838000000000001</v>
      </c>
      <c r="Q102" s="235"/>
    </row>
    <row r="103" spans="1:17" ht="15.75">
      <c r="A103" s="258"/>
      <c r="B103" s="156" t="s">
        <v>147</v>
      </c>
      <c r="C103" s="187"/>
      <c r="D103" s="187"/>
      <c r="E103" s="187"/>
      <c r="F103" s="212"/>
      <c r="G103" s="212"/>
      <c r="H103" s="212"/>
      <c r="I103" s="53"/>
      <c r="J103" s="157"/>
      <c r="K103" s="91"/>
      <c r="L103" s="48">
        <f>SUM(L84:L102)</f>
        <v>249.20480000000001</v>
      </c>
      <c r="M103" s="48">
        <f t="shared" ref="M103:P103" si="7">SUM(M84:M102)</f>
        <v>269.84200000000004</v>
      </c>
      <c r="N103" s="48">
        <f t="shared" si="7"/>
        <v>315.1728</v>
      </c>
      <c r="O103" s="48">
        <f t="shared" si="7"/>
        <v>0</v>
      </c>
      <c r="P103" s="48">
        <f t="shared" si="7"/>
        <v>834.2195999999999</v>
      </c>
      <c r="Q103" s="235"/>
    </row>
    <row r="104" spans="1:17" ht="15.75">
      <c r="A104" s="258"/>
      <c r="B104" s="195" t="s">
        <v>186</v>
      </c>
      <c r="C104" s="187"/>
      <c r="D104" s="187"/>
      <c r="E104" s="187"/>
      <c r="F104" s="212"/>
      <c r="G104" s="212"/>
      <c r="H104" s="212"/>
      <c r="I104" s="53" t="s">
        <v>268</v>
      </c>
      <c r="J104" s="202">
        <v>451</v>
      </c>
      <c r="K104" s="91" t="s">
        <v>14</v>
      </c>
      <c r="L104" s="48"/>
      <c r="M104" s="48">
        <v>21.758099999999999</v>
      </c>
      <c r="N104" s="48">
        <v>25.308</v>
      </c>
      <c r="O104" s="48"/>
      <c r="P104" s="49">
        <f t="shared" si="6"/>
        <v>47.066099999999999</v>
      </c>
      <c r="Q104" s="235"/>
    </row>
    <row r="105" spans="1:17" ht="15.75" customHeight="1">
      <c r="A105" s="258"/>
      <c r="B105" s="196"/>
      <c r="C105" s="212"/>
      <c r="D105" s="212"/>
      <c r="E105" s="212"/>
      <c r="F105" s="212"/>
      <c r="G105" s="212"/>
      <c r="H105" s="212"/>
      <c r="I105" s="53" t="s">
        <v>268</v>
      </c>
      <c r="J105" s="250"/>
      <c r="K105" s="91" t="s">
        <v>23</v>
      </c>
      <c r="L105" s="48"/>
      <c r="M105" s="48"/>
      <c r="N105" s="48">
        <v>32.100999999999999</v>
      </c>
      <c r="O105" s="48"/>
      <c r="P105" s="49">
        <f t="shared" si="6"/>
        <v>32.100999999999999</v>
      </c>
      <c r="Q105" s="235"/>
    </row>
    <row r="106" spans="1:17" ht="15.75">
      <c r="A106" s="258"/>
      <c r="B106" s="264"/>
      <c r="C106" s="212"/>
      <c r="D106" s="212"/>
      <c r="E106" s="212"/>
      <c r="F106" s="212"/>
      <c r="G106" s="212"/>
      <c r="H106" s="212"/>
      <c r="I106" s="53" t="s">
        <v>268</v>
      </c>
      <c r="J106" s="250"/>
      <c r="K106" s="91" t="s">
        <v>49</v>
      </c>
      <c r="L106" s="48"/>
      <c r="M106" s="48">
        <v>5.9450000000000003</v>
      </c>
      <c r="N106" s="48"/>
      <c r="O106" s="48"/>
      <c r="P106" s="49">
        <f t="shared" si="6"/>
        <v>5.9450000000000003</v>
      </c>
      <c r="Q106" s="235"/>
    </row>
    <row r="107" spans="1:17" ht="15.75">
      <c r="A107" s="258"/>
      <c r="B107" s="264"/>
      <c r="C107" s="212"/>
      <c r="D107" s="212"/>
      <c r="E107" s="212"/>
      <c r="F107" s="212"/>
      <c r="G107" s="212"/>
      <c r="H107" s="212"/>
      <c r="I107" s="53" t="s">
        <v>268</v>
      </c>
      <c r="J107" s="250"/>
      <c r="K107" s="91" t="s">
        <v>6</v>
      </c>
      <c r="L107" s="48"/>
      <c r="M107" s="48"/>
      <c r="N107" s="48">
        <v>0.115</v>
      </c>
      <c r="O107" s="48"/>
      <c r="P107" s="49">
        <f t="shared" si="6"/>
        <v>0.115</v>
      </c>
      <c r="Q107" s="235"/>
    </row>
    <row r="108" spans="1:17" ht="15.75">
      <c r="A108" s="258"/>
      <c r="B108" s="264"/>
      <c r="C108" s="212"/>
      <c r="D108" s="212"/>
      <c r="E108" s="212"/>
      <c r="F108" s="212"/>
      <c r="G108" s="212"/>
      <c r="H108" s="212"/>
      <c r="I108" s="53" t="s">
        <v>268</v>
      </c>
      <c r="J108" s="250"/>
      <c r="K108" s="91" t="s">
        <v>12</v>
      </c>
      <c r="L108" s="48"/>
      <c r="M108" s="48">
        <v>0.315</v>
      </c>
      <c r="N108" s="48"/>
      <c r="O108" s="48"/>
      <c r="P108" s="49">
        <f t="shared" si="6"/>
        <v>0.315</v>
      </c>
      <c r="Q108" s="235"/>
    </row>
    <row r="109" spans="1:17" ht="15.75">
      <c r="A109" s="258"/>
      <c r="B109" s="264"/>
      <c r="C109" s="212"/>
      <c r="D109" s="212"/>
      <c r="E109" s="212"/>
      <c r="F109" s="212"/>
      <c r="G109" s="212"/>
      <c r="H109" s="212"/>
      <c r="I109" s="53" t="s">
        <v>268</v>
      </c>
      <c r="J109" s="250"/>
      <c r="K109" s="91" t="s">
        <v>13</v>
      </c>
      <c r="L109" s="48"/>
      <c r="M109" s="48">
        <v>1.1879999999999999</v>
      </c>
      <c r="N109" s="48">
        <v>6.048</v>
      </c>
      <c r="O109" s="48"/>
      <c r="P109" s="49">
        <f t="shared" si="6"/>
        <v>7.2359999999999998</v>
      </c>
      <c r="Q109" s="235"/>
    </row>
    <row r="110" spans="1:17" ht="15.75">
      <c r="A110" s="258"/>
      <c r="B110" s="264"/>
      <c r="C110" s="212"/>
      <c r="D110" s="212"/>
      <c r="E110" s="212"/>
      <c r="F110" s="212"/>
      <c r="G110" s="212"/>
      <c r="H110" s="212"/>
      <c r="I110" s="53" t="s">
        <v>268</v>
      </c>
      <c r="J110" s="250"/>
      <c r="K110" s="91" t="s">
        <v>15</v>
      </c>
      <c r="L110" s="48"/>
      <c r="M110" s="48">
        <v>7.4219999999999997</v>
      </c>
      <c r="N110" s="48">
        <v>44.978999999999999</v>
      </c>
      <c r="O110" s="48"/>
      <c r="P110" s="49">
        <f t="shared" si="6"/>
        <v>52.400999999999996</v>
      </c>
      <c r="Q110" s="235"/>
    </row>
    <row r="111" spans="1:17" ht="15.75">
      <c r="A111" s="258"/>
      <c r="B111" s="264"/>
      <c r="C111" s="212"/>
      <c r="D111" s="212"/>
      <c r="E111" s="212"/>
      <c r="F111" s="212"/>
      <c r="G111" s="212"/>
      <c r="H111" s="212"/>
      <c r="I111" s="53" t="s">
        <v>268</v>
      </c>
      <c r="J111" s="250"/>
      <c r="K111" s="91" t="s">
        <v>24</v>
      </c>
      <c r="L111" s="48"/>
      <c r="M111" s="48"/>
      <c r="N111" s="48">
        <v>1.4550000000000001</v>
      </c>
      <c r="O111" s="48"/>
      <c r="P111" s="49">
        <f t="shared" si="6"/>
        <v>1.4550000000000001</v>
      </c>
      <c r="Q111" s="235"/>
    </row>
    <row r="112" spans="1:17" ht="15.75">
      <c r="A112" s="258"/>
      <c r="B112" s="264"/>
      <c r="C112" s="212"/>
      <c r="D112" s="212"/>
      <c r="E112" s="212"/>
      <c r="F112" s="212"/>
      <c r="G112" s="212"/>
      <c r="H112" s="212"/>
      <c r="I112" s="53" t="s">
        <v>0</v>
      </c>
      <c r="J112" s="250"/>
      <c r="K112" s="91" t="s">
        <v>26</v>
      </c>
      <c r="L112" s="48"/>
      <c r="M112" s="48"/>
      <c r="N112" s="48">
        <v>4.8959999999999999</v>
      </c>
      <c r="O112" s="48"/>
      <c r="P112" s="49">
        <f t="shared" si="6"/>
        <v>4.8959999999999999</v>
      </c>
      <c r="Q112" s="235"/>
    </row>
    <row r="113" spans="1:17" ht="15.75">
      <c r="A113" s="258"/>
      <c r="B113" s="264"/>
      <c r="C113" s="212"/>
      <c r="D113" s="212"/>
      <c r="E113" s="212"/>
      <c r="F113" s="212"/>
      <c r="G113" s="212"/>
      <c r="H113" s="212"/>
      <c r="I113" s="53" t="s">
        <v>268</v>
      </c>
      <c r="J113" s="250"/>
      <c r="K113" s="91" t="s">
        <v>28</v>
      </c>
      <c r="L113" s="48"/>
      <c r="M113" s="48">
        <v>20.469799999999999</v>
      </c>
      <c r="N113" s="48">
        <v>71.578999999999994</v>
      </c>
      <c r="O113" s="48"/>
      <c r="P113" s="49">
        <f t="shared" si="6"/>
        <v>92.0488</v>
      </c>
      <c r="Q113" s="235"/>
    </row>
    <row r="114" spans="1:17" ht="15.75">
      <c r="A114" s="258"/>
      <c r="B114" s="264"/>
      <c r="C114" s="212"/>
      <c r="D114" s="212"/>
      <c r="E114" s="212"/>
      <c r="F114" s="212"/>
      <c r="G114" s="212"/>
      <c r="H114" s="212"/>
      <c r="I114" s="53" t="s">
        <v>268</v>
      </c>
      <c r="J114" s="250"/>
      <c r="K114" s="91" t="s">
        <v>2</v>
      </c>
      <c r="L114" s="48"/>
      <c r="M114" s="48">
        <v>2.7930000000000001</v>
      </c>
      <c r="N114" s="48">
        <v>30.470400000000001</v>
      </c>
      <c r="O114" s="48"/>
      <c r="P114" s="49">
        <f t="shared" si="6"/>
        <v>33.263400000000004</v>
      </c>
      <c r="Q114" s="235"/>
    </row>
    <row r="115" spans="1:17" ht="15.75">
      <c r="A115" s="258"/>
      <c r="B115" s="264"/>
      <c r="C115" s="212"/>
      <c r="D115" s="212"/>
      <c r="E115" s="212"/>
      <c r="F115" s="212"/>
      <c r="G115" s="212"/>
      <c r="H115" s="212"/>
      <c r="I115" s="53" t="s">
        <v>268</v>
      </c>
      <c r="J115" s="250"/>
      <c r="K115" s="91" t="s">
        <v>16</v>
      </c>
      <c r="L115" s="48"/>
      <c r="M115" s="48">
        <v>5.4189999999999996</v>
      </c>
      <c r="N115" s="48"/>
      <c r="O115" s="48"/>
      <c r="P115" s="49">
        <f t="shared" si="6"/>
        <v>5.4189999999999996</v>
      </c>
      <c r="Q115" s="235"/>
    </row>
    <row r="116" spans="1:17" ht="15.75">
      <c r="A116" s="258"/>
      <c r="B116" s="264"/>
      <c r="C116" s="212"/>
      <c r="D116" s="212"/>
      <c r="E116" s="212"/>
      <c r="F116" s="212"/>
      <c r="G116" s="212"/>
      <c r="H116" s="212"/>
      <c r="I116" s="53" t="s">
        <v>268</v>
      </c>
      <c r="J116" s="250"/>
      <c r="K116" s="91" t="s">
        <v>19</v>
      </c>
      <c r="L116" s="48"/>
      <c r="M116" s="48"/>
      <c r="N116" s="48">
        <v>8.9280000000000008</v>
      </c>
      <c r="O116" s="48"/>
      <c r="P116" s="49">
        <f t="shared" si="6"/>
        <v>8.9280000000000008</v>
      </c>
      <c r="Q116" s="235"/>
    </row>
    <row r="117" spans="1:17" ht="15.75">
      <c r="A117" s="258"/>
      <c r="B117" s="264"/>
      <c r="C117" s="212"/>
      <c r="D117" s="212"/>
      <c r="E117" s="212"/>
      <c r="F117" s="212"/>
      <c r="G117" s="212"/>
      <c r="H117" s="212"/>
      <c r="I117" s="150" t="s">
        <v>268</v>
      </c>
      <c r="J117" s="251"/>
      <c r="K117" s="158" t="s">
        <v>65</v>
      </c>
      <c r="L117" s="48"/>
      <c r="M117" s="48"/>
      <c r="N117" s="48">
        <v>28.56</v>
      </c>
      <c r="O117" s="48"/>
      <c r="P117" s="49">
        <f t="shared" si="6"/>
        <v>28.56</v>
      </c>
      <c r="Q117" s="235"/>
    </row>
    <row r="118" spans="1:17" ht="15.75">
      <c r="A118" s="259"/>
      <c r="B118" s="95" t="s">
        <v>147</v>
      </c>
      <c r="C118" s="52"/>
      <c r="D118" s="52"/>
      <c r="E118" s="52"/>
      <c r="F118" s="52"/>
      <c r="G118" s="52"/>
      <c r="H118" s="52"/>
      <c r="I118" s="53"/>
      <c r="J118" s="157"/>
      <c r="K118" s="91"/>
      <c r="L118" s="48">
        <f>SUM(L104:L117)</f>
        <v>0</v>
      </c>
      <c r="M118" s="48">
        <f t="shared" ref="M118:P118" si="8">SUM(M104:M117)</f>
        <v>65.309899999999999</v>
      </c>
      <c r="N118" s="48">
        <f t="shared" si="8"/>
        <v>254.43940000000001</v>
      </c>
      <c r="O118" s="48">
        <f t="shared" si="8"/>
        <v>0</v>
      </c>
      <c r="P118" s="48">
        <f t="shared" si="8"/>
        <v>319.74930000000001</v>
      </c>
      <c r="Q118" s="155"/>
    </row>
    <row r="119" spans="1:17" s="121" customFormat="1" ht="15.75">
      <c r="A119" s="182" t="s">
        <v>252</v>
      </c>
      <c r="B119" s="205"/>
      <c r="C119" s="205"/>
      <c r="D119" s="206"/>
      <c r="E119" s="207"/>
      <c r="F119" s="125"/>
      <c r="G119" s="125"/>
      <c r="H119" s="125"/>
      <c r="I119" s="71"/>
      <c r="J119" s="122"/>
      <c r="K119" s="71"/>
      <c r="L119" s="99">
        <f>L118+L103</f>
        <v>249.20480000000001</v>
      </c>
      <c r="M119" s="99">
        <f t="shared" ref="M119:P119" si="9">M118+M103</f>
        <v>335.15190000000007</v>
      </c>
      <c r="N119" s="99">
        <f t="shared" si="9"/>
        <v>569.61220000000003</v>
      </c>
      <c r="O119" s="99">
        <f t="shared" si="9"/>
        <v>0</v>
      </c>
      <c r="P119" s="99">
        <f t="shared" si="9"/>
        <v>1153.9688999999998</v>
      </c>
      <c r="Q119" s="126"/>
    </row>
    <row r="120" spans="1:17" ht="15.75" customHeight="1">
      <c r="A120" s="186">
        <v>5</v>
      </c>
      <c r="B120" s="260" t="s">
        <v>272</v>
      </c>
      <c r="C120" s="217" t="s">
        <v>134</v>
      </c>
      <c r="D120" s="217" t="s">
        <v>133</v>
      </c>
      <c r="E120" s="217" t="s">
        <v>129</v>
      </c>
      <c r="F120" s="186" t="s">
        <v>159</v>
      </c>
      <c r="G120" s="186" t="s">
        <v>155</v>
      </c>
      <c r="H120" s="186" t="s">
        <v>155</v>
      </c>
      <c r="I120" s="172" t="s">
        <v>268</v>
      </c>
      <c r="J120" s="186">
        <v>809</v>
      </c>
      <c r="K120" s="170" t="s">
        <v>2</v>
      </c>
      <c r="L120" s="50"/>
      <c r="M120" s="173">
        <v>3.12</v>
      </c>
      <c r="N120" s="173">
        <v>24.20945</v>
      </c>
      <c r="O120" s="50"/>
      <c r="P120" s="51">
        <f>L120+M120+N120+O120</f>
        <v>27.329450000000001</v>
      </c>
      <c r="Q120" s="234">
        <v>1</v>
      </c>
    </row>
    <row r="121" spans="1:17" ht="15.75">
      <c r="A121" s="212"/>
      <c r="B121" s="261"/>
      <c r="C121" s="218"/>
      <c r="D121" s="218"/>
      <c r="E121" s="218"/>
      <c r="F121" s="212"/>
      <c r="G121" s="212"/>
      <c r="H121" s="212"/>
      <c r="I121" s="172" t="s">
        <v>268</v>
      </c>
      <c r="J121" s="224"/>
      <c r="K121" s="170" t="s">
        <v>16</v>
      </c>
      <c r="L121" s="50"/>
      <c r="M121" s="173">
        <v>5.1559999999999997</v>
      </c>
      <c r="N121" s="173"/>
      <c r="O121" s="50"/>
      <c r="P121" s="51">
        <f t="shared" ref="P121:P133" si="10">L121+M121+N121+O121</f>
        <v>5.1559999999999997</v>
      </c>
      <c r="Q121" s="212"/>
    </row>
    <row r="122" spans="1:17" ht="15.75">
      <c r="A122" s="212"/>
      <c r="B122" s="261"/>
      <c r="C122" s="218"/>
      <c r="D122" s="218"/>
      <c r="E122" s="218"/>
      <c r="F122" s="212"/>
      <c r="G122" s="212"/>
      <c r="H122" s="212"/>
      <c r="I122" s="172" t="s">
        <v>268</v>
      </c>
      <c r="J122" s="224"/>
      <c r="K122" s="170" t="s">
        <v>17</v>
      </c>
      <c r="L122" s="50"/>
      <c r="M122" s="173"/>
      <c r="N122" s="173">
        <v>10.928000000000001</v>
      </c>
      <c r="O122" s="50"/>
      <c r="P122" s="51">
        <f t="shared" si="10"/>
        <v>10.928000000000001</v>
      </c>
      <c r="Q122" s="212"/>
    </row>
    <row r="123" spans="1:17" ht="15.75">
      <c r="A123" s="212"/>
      <c r="B123" s="261"/>
      <c r="C123" s="218"/>
      <c r="D123" s="218"/>
      <c r="E123" s="218"/>
      <c r="F123" s="212"/>
      <c r="G123" s="212"/>
      <c r="H123" s="212"/>
      <c r="I123" s="172" t="s">
        <v>0</v>
      </c>
      <c r="J123" s="224"/>
      <c r="K123" s="170" t="s">
        <v>47</v>
      </c>
      <c r="L123" s="50"/>
      <c r="M123" s="173"/>
      <c r="N123" s="173">
        <v>77.349999999999994</v>
      </c>
      <c r="O123" s="50"/>
      <c r="P123" s="51">
        <f t="shared" si="10"/>
        <v>77.349999999999994</v>
      </c>
      <c r="Q123" s="212"/>
    </row>
    <row r="124" spans="1:17" ht="15.75">
      <c r="A124" s="212"/>
      <c r="B124" s="261"/>
      <c r="C124" s="218"/>
      <c r="D124" s="218"/>
      <c r="E124" s="218"/>
      <c r="F124" s="212"/>
      <c r="G124" s="212"/>
      <c r="H124" s="212"/>
      <c r="I124" s="172" t="s">
        <v>268</v>
      </c>
      <c r="J124" s="224"/>
      <c r="K124" s="170" t="s">
        <v>42</v>
      </c>
      <c r="L124" s="50"/>
      <c r="M124" s="173"/>
      <c r="N124" s="173">
        <v>81.69</v>
      </c>
      <c r="O124" s="50"/>
      <c r="P124" s="51">
        <f t="shared" si="10"/>
        <v>81.69</v>
      </c>
      <c r="Q124" s="212"/>
    </row>
    <row r="125" spans="1:17" ht="15.75">
      <c r="A125" s="212"/>
      <c r="B125" s="261"/>
      <c r="C125" s="218"/>
      <c r="D125" s="218"/>
      <c r="E125" s="218"/>
      <c r="F125" s="212"/>
      <c r="G125" s="212"/>
      <c r="H125" s="212"/>
      <c r="I125" s="172" t="s">
        <v>268</v>
      </c>
      <c r="J125" s="224"/>
      <c r="K125" s="170" t="s">
        <v>113</v>
      </c>
      <c r="L125" s="50"/>
      <c r="M125" s="173">
        <v>129.36000000000001</v>
      </c>
      <c r="N125" s="173">
        <v>44.2</v>
      </c>
      <c r="O125" s="50"/>
      <c r="P125" s="51">
        <f t="shared" si="10"/>
        <v>173.56</v>
      </c>
      <c r="Q125" s="212"/>
    </row>
    <row r="126" spans="1:17" ht="15.75">
      <c r="A126" s="212"/>
      <c r="B126" s="261"/>
      <c r="C126" s="218"/>
      <c r="D126" s="218"/>
      <c r="E126" s="218"/>
      <c r="F126" s="212"/>
      <c r="G126" s="212"/>
      <c r="H126" s="212"/>
      <c r="I126" s="172" t="s">
        <v>268</v>
      </c>
      <c r="J126" s="224"/>
      <c r="K126" s="170" t="s">
        <v>48</v>
      </c>
      <c r="L126" s="50"/>
      <c r="M126" s="173">
        <v>517.44000000000005</v>
      </c>
      <c r="N126" s="173">
        <v>164.56</v>
      </c>
      <c r="O126" s="50"/>
      <c r="P126" s="51">
        <f t="shared" si="10"/>
        <v>682</v>
      </c>
      <c r="Q126" s="212"/>
    </row>
    <row r="127" spans="1:17" ht="15.75">
      <c r="A127" s="212"/>
      <c r="B127" s="261"/>
      <c r="C127" s="218"/>
      <c r="D127" s="218"/>
      <c r="E127" s="218"/>
      <c r="F127" s="212"/>
      <c r="G127" s="212"/>
      <c r="H127" s="212"/>
      <c r="I127" s="172" t="s">
        <v>0</v>
      </c>
      <c r="J127" s="224"/>
      <c r="K127" s="170" t="s">
        <v>38</v>
      </c>
      <c r="L127" s="50"/>
      <c r="M127" s="173"/>
      <c r="N127" s="173">
        <v>150</v>
      </c>
      <c r="O127" s="50"/>
      <c r="P127" s="51">
        <f t="shared" si="10"/>
        <v>150</v>
      </c>
      <c r="Q127" s="212"/>
    </row>
    <row r="128" spans="1:17" ht="15.75">
      <c r="A128" s="212"/>
      <c r="B128" s="261"/>
      <c r="C128" s="218"/>
      <c r="D128" s="218"/>
      <c r="E128" s="218"/>
      <c r="F128" s="212"/>
      <c r="G128" s="212"/>
      <c r="H128" s="212"/>
      <c r="I128" s="172" t="s">
        <v>268</v>
      </c>
      <c r="J128" s="224"/>
      <c r="K128" s="170" t="s">
        <v>39</v>
      </c>
      <c r="L128" s="50"/>
      <c r="M128" s="173"/>
      <c r="N128" s="173">
        <v>62.979799999999997</v>
      </c>
      <c r="O128" s="50"/>
      <c r="P128" s="51">
        <f t="shared" si="10"/>
        <v>62.979799999999997</v>
      </c>
      <c r="Q128" s="212"/>
    </row>
    <row r="129" spans="1:17" ht="15.75">
      <c r="A129" s="212"/>
      <c r="B129" s="261"/>
      <c r="C129" s="218"/>
      <c r="D129" s="218"/>
      <c r="E129" s="218"/>
      <c r="F129" s="212"/>
      <c r="G129" s="212"/>
      <c r="H129" s="212"/>
      <c r="I129" s="172" t="s">
        <v>268</v>
      </c>
      <c r="J129" s="224"/>
      <c r="K129" s="170" t="s">
        <v>111</v>
      </c>
      <c r="L129" s="50"/>
      <c r="M129" s="173">
        <v>72.172899999999998</v>
      </c>
      <c r="N129" s="173">
        <v>122.699</v>
      </c>
      <c r="O129" s="50"/>
      <c r="P129" s="51">
        <f t="shared" si="10"/>
        <v>194.87189999999998</v>
      </c>
      <c r="Q129" s="212"/>
    </row>
    <row r="130" spans="1:17" ht="15.75">
      <c r="A130" s="212"/>
      <c r="B130" s="261"/>
      <c r="C130" s="218"/>
      <c r="D130" s="218"/>
      <c r="E130" s="218"/>
      <c r="F130" s="212"/>
      <c r="G130" s="212"/>
      <c r="H130" s="212"/>
      <c r="I130" s="172" t="s">
        <v>288</v>
      </c>
      <c r="J130" s="224"/>
      <c r="K130" s="170" t="s">
        <v>46</v>
      </c>
      <c r="L130" s="50"/>
      <c r="M130" s="173">
        <v>659.84500000000003</v>
      </c>
      <c r="N130" s="173"/>
      <c r="O130" s="50"/>
      <c r="P130" s="51">
        <f t="shared" si="10"/>
        <v>659.84500000000003</v>
      </c>
      <c r="Q130" s="212"/>
    </row>
    <row r="131" spans="1:17" ht="15.75">
      <c r="A131" s="212"/>
      <c r="B131" s="261"/>
      <c r="C131" s="218"/>
      <c r="D131" s="218"/>
      <c r="E131" s="218"/>
      <c r="F131" s="212"/>
      <c r="G131" s="212"/>
      <c r="H131" s="212"/>
      <c r="I131" s="172" t="s">
        <v>0</v>
      </c>
      <c r="J131" s="224"/>
      <c r="K131" s="170" t="s">
        <v>122</v>
      </c>
      <c r="L131" s="50"/>
      <c r="M131" s="173">
        <v>46.582999999999998</v>
      </c>
      <c r="N131" s="173"/>
      <c r="O131" s="50"/>
      <c r="P131" s="51">
        <f t="shared" si="10"/>
        <v>46.582999999999998</v>
      </c>
      <c r="Q131" s="212"/>
    </row>
    <row r="132" spans="1:17" ht="15.75">
      <c r="A132" s="212"/>
      <c r="B132" s="261"/>
      <c r="C132" s="218"/>
      <c r="D132" s="218"/>
      <c r="E132" s="218"/>
      <c r="F132" s="212"/>
      <c r="G132" s="212"/>
      <c r="H132" s="212"/>
      <c r="I132" s="172" t="s">
        <v>268</v>
      </c>
      <c r="J132" s="224"/>
      <c r="K132" s="170" t="s">
        <v>110</v>
      </c>
      <c r="L132" s="50"/>
      <c r="M132" s="173"/>
      <c r="N132" s="173">
        <v>2.5670000000000002</v>
      </c>
      <c r="O132" s="50"/>
      <c r="P132" s="51">
        <f t="shared" si="10"/>
        <v>2.5670000000000002</v>
      </c>
      <c r="Q132" s="212"/>
    </row>
    <row r="133" spans="1:17" ht="15.75">
      <c r="A133" s="212"/>
      <c r="B133" s="261"/>
      <c r="C133" s="218"/>
      <c r="D133" s="218"/>
      <c r="E133" s="218"/>
      <c r="F133" s="212"/>
      <c r="G133" s="212"/>
      <c r="H133" s="212"/>
      <c r="I133" s="172" t="s">
        <v>268</v>
      </c>
      <c r="J133" s="224"/>
      <c r="K133" s="170" t="s">
        <v>37</v>
      </c>
      <c r="L133" s="50"/>
      <c r="M133" s="173"/>
      <c r="N133" s="173">
        <v>40.000100000000003</v>
      </c>
      <c r="O133" s="50"/>
      <c r="P133" s="51">
        <f t="shared" si="10"/>
        <v>40.000100000000003</v>
      </c>
      <c r="Q133" s="212"/>
    </row>
    <row r="134" spans="1:17" ht="15.75">
      <c r="A134" s="212"/>
      <c r="B134" s="260" t="s">
        <v>187</v>
      </c>
      <c r="C134" s="218"/>
      <c r="D134" s="218"/>
      <c r="E134" s="218"/>
      <c r="F134" s="212"/>
      <c r="G134" s="212"/>
      <c r="H134" s="212"/>
      <c r="I134" s="172" t="s">
        <v>268</v>
      </c>
      <c r="J134" s="186">
        <v>124</v>
      </c>
      <c r="K134" s="170" t="s">
        <v>2</v>
      </c>
      <c r="L134" s="92">
        <v>25.079000000000001</v>
      </c>
      <c r="M134" s="92">
        <v>24.560000000000002</v>
      </c>
      <c r="N134" s="92">
        <v>19.846</v>
      </c>
      <c r="O134" s="50"/>
      <c r="P134" s="51">
        <f>L134+M134+N134+O134</f>
        <v>69.484999999999999</v>
      </c>
      <c r="Q134" s="212"/>
    </row>
    <row r="135" spans="1:17" ht="15.75">
      <c r="A135" s="212"/>
      <c r="B135" s="261"/>
      <c r="C135" s="218"/>
      <c r="D135" s="218"/>
      <c r="E135" s="218"/>
      <c r="F135" s="212"/>
      <c r="G135" s="212"/>
      <c r="H135" s="212"/>
      <c r="I135" s="172" t="s">
        <v>0</v>
      </c>
      <c r="J135" s="224"/>
      <c r="K135" s="170" t="s">
        <v>1</v>
      </c>
      <c r="L135" s="173"/>
      <c r="M135" s="174">
        <v>0.03</v>
      </c>
      <c r="N135" s="175">
        <v>8.5000000000000006E-2</v>
      </c>
      <c r="O135" s="50"/>
      <c r="P135" s="51">
        <f t="shared" ref="P135:P149" si="11">L135+M135+N135+O135</f>
        <v>0.115</v>
      </c>
      <c r="Q135" s="212"/>
    </row>
    <row r="136" spans="1:17" ht="15.75">
      <c r="A136" s="212"/>
      <c r="B136" s="261"/>
      <c r="C136" s="218"/>
      <c r="D136" s="218"/>
      <c r="E136" s="218"/>
      <c r="F136" s="212"/>
      <c r="G136" s="212"/>
      <c r="H136" s="212"/>
      <c r="I136" s="172" t="s">
        <v>268</v>
      </c>
      <c r="J136" s="224"/>
      <c r="K136" s="170" t="s">
        <v>50</v>
      </c>
      <c r="L136" s="92">
        <v>1.073</v>
      </c>
      <c r="M136" s="92">
        <v>1.5589999999999999</v>
      </c>
      <c r="N136" s="92">
        <v>25.551000000000002</v>
      </c>
      <c r="O136" s="50"/>
      <c r="P136" s="51">
        <f t="shared" si="11"/>
        <v>28.183</v>
      </c>
      <c r="Q136" s="212"/>
    </row>
    <row r="137" spans="1:17" ht="15.75">
      <c r="A137" s="212"/>
      <c r="B137" s="261"/>
      <c r="C137" s="218"/>
      <c r="D137" s="218"/>
      <c r="E137" s="218"/>
      <c r="F137" s="212"/>
      <c r="G137" s="212"/>
      <c r="H137" s="212"/>
      <c r="I137" s="172" t="s">
        <v>0</v>
      </c>
      <c r="J137" s="224"/>
      <c r="K137" s="170" t="s">
        <v>8</v>
      </c>
      <c r="L137" s="173"/>
      <c r="M137" s="175">
        <v>2.1999999999999999E-2</v>
      </c>
      <c r="N137" s="173"/>
      <c r="O137" s="50"/>
      <c r="P137" s="51">
        <f t="shared" si="11"/>
        <v>2.1999999999999999E-2</v>
      </c>
      <c r="Q137" s="212"/>
    </row>
    <row r="138" spans="1:17" ht="15.75">
      <c r="A138" s="212"/>
      <c r="B138" s="261"/>
      <c r="C138" s="218"/>
      <c r="D138" s="218"/>
      <c r="E138" s="218"/>
      <c r="F138" s="212"/>
      <c r="G138" s="212"/>
      <c r="H138" s="212"/>
      <c r="I138" s="172" t="s">
        <v>268</v>
      </c>
      <c r="J138" s="224"/>
      <c r="K138" s="170" t="s">
        <v>6</v>
      </c>
      <c r="L138" s="92">
        <v>4.1689999999999996</v>
      </c>
      <c r="M138" s="92">
        <v>6.8360000000000003</v>
      </c>
      <c r="N138" s="92"/>
      <c r="O138" s="50"/>
      <c r="P138" s="51">
        <f t="shared" si="11"/>
        <v>11.004999999999999</v>
      </c>
      <c r="Q138" s="212"/>
    </row>
    <row r="139" spans="1:17" ht="15.75">
      <c r="A139" s="212"/>
      <c r="B139" s="261"/>
      <c r="C139" s="218"/>
      <c r="D139" s="218"/>
      <c r="E139" s="218"/>
      <c r="F139" s="212"/>
      <c r="G139" s="212"/>
      <c r="H139" s="212"/>
      <c r="I139" s="172" t="s">
        <v>268</v>
      </c>
      <c r="J139" s="224"/>
      <c r="K139" s="170" t="s">
        <v>12</v>
      </c>
      <c r="L139" s="92">
        <v>0.877</v>
      </c>
      <c r="M139" s="92">
        <v>1.869</v>
      </c>
      <c r="N139" s="92"/>
      <c r="O139" s="50"/>
      <c r="P139" s="51">
        <f t="shared" si="11"/>
        <v>2.746</v>
      </c>
      <c r="Q139" s="212"/>
    </row>
    <row r="140" spans="1:17" ht="15.75">
      <c r="A140" s="212"/>
      <c r="B140" s="261"/>
      <c r="C140" s="218"/>
      <c r="D140" s="218"/>
      <c r="E140" s="218"/>
      <c r="F140" s="212"/>
      <c r="G140" s="212"/>
      <c r="H140" s="212"/>
      <c r="I140" s="172" t="s">
        <v>268</v>
      </c>
      <c r="J140" s="224"/>
      <c r="K140" s="170" t="s">
        <v>123</v>
      </c>
      <c r="L140" s="92">
        <v>2.3660000000000001</v>
      </c>
      <c r="M140" s="92"/>
      <c r="N140" s="92"/>
      <c r="O140" s="50"/>
      <c r="P140" s="51">
        <f t="shared" si="11"/>
        <v>2.3660000000000001</v>
      </c>
      <c r="Q140" s="212"/>
    </row>
    <row r="141" spans="1:17" ht="15.75">
      <c r="A141" s="212"/>
      <c r="B141" s="261"/>
      <c r="C141" s="218"/>
      <c r="D141" s="218"/>
      <c r="E141" s="218"/>
      <c r="F141" s="212"/>
      <c r="G141" s="212"/>
      <c r="H141" s="212"/>
      <c r="I141" s="172" t="s">
        <v>268</v>
      </c>
      <c r="J141" s="224"/>
      <c r="K141" s="170" t="s">
        <v>51</v>
      </c>
      <c r="L141" s="92"/>
      <c r="M141" s="92"/>
      <c r="N141" s="92">
        <v>0.7</v>
      </c>
      <c r="O141" s="50"/>
      <c r="P141" s="51">
        <f t="shared" si="11"/>
        <v>0.7</v>
      </c>
      <c r="Q141" s="212"/>
    </row>
    <row r="142" spans="1:17" ht="15.75">
      <c r="A142" s="212"/>
      <c r="B142" s="261"/>
      <c r="C142" s="218"/>
      <c r="D142" s="218"/>
      <c r="E142" s="218"/>
      <c r="F142" s="212"/>
      <c r="G142" s="212"/>
      <c r="H142" s="212"/>
      <c r="I142" s="172" t="s">
        <v>268</v>
      </c>
      <c r="J142" s="224"/>
      <c r="K142" s="170" t="s">
        <v>53</v>
      </c>
      <c r="L142" s="92">
        <v>0.57899999999999996</v>
      </c>
      <c r="M142" s="92">
        <v>0.38400000000000001</v>
      </c>
      <c r="N142" s="92"/>
      <c r="O142" s="50"/>
      <c r="P142" s="51">
        <f t="shared" si="11"/>
        <v>0.96299999999999997</v>
      </c>
      <c r="Q142" s="212"/>
    </row>
    <row r="143" spans="1:17" ht="15.75">
      <c r="A143" s="212"/>
      <c r="B143" s="261"/>
      <c r="C143" s="218"/>
      <c r="D143" s="218"/>
      <c r="E143" s="218"/>
      <c r="F143" s="212"/>
      <c r="G143" s="212"/>
      <c r="H143" s="212"/>
      <c r="I143" s="172" t="s">
        <v>268</v>
      </c>
      <c r="J143" s="224"/>
      <c r="K143" s="79" t="s">
        <v>294</v>
      </c>
      <c r="L143" s="92"/>
      <c r="M143" s="92"/>
      <c r="N143" s="92">
        <v>3.5</v>
      </c>
      <c r="O143" s="50"/>
      <c r="P143" s="51">
        <f t="shared" si="11"/>
        <v>3.5</v>
      </c>
      <c r="Q143" s="212"/>
    </row>
    <row r="144" spans="1:17" ht="15.75">
      <c r="A144" s="212"/>
      <c r="B144" s="261"/>
      <c r="C144" s="218"/>
      <c r="D144" s="218"/>
      <c r="E144" s="218"/>
      <c r="F144" s="212"/>
      <c r="G144" s="212"/>
      <c r="H144" s="212"/>
      <c r="I144" s="172" t="s">
        <v>268</v>
      </c>
      <c r="J144" s="224"/>
      <c r="K144" s="171" t="s">
        <v>54</v>
      </c>
      <c r="L144" s="92">
        <v>8.3989999999999991</v>
      </c>
      <c r="M144" s="92"/>
      <c r="N144" s="92">
        <v>1.6910000000000001</v>
      </c>
      <c r="O144" s="50"/>
      <c r="P144" s="51">
        <f>L144+M144+N144+O144</f>
        <v>10.09</v>
      </c>
      <c r="Q144" s="212"/>
    </row>
    <row r="145" spans="1:17" ht="15.75">
      <c r="A145" s="212"/>
      <c r="B145" s="261"/>
      <c r="C145" s="218"/>
      <c r="D145" s="218"/>
      <c r="E145" s="218"/>
      <c r="F145" s="212"/>
      <c r="G145" s="212"/>
      <c r="H145" s="212"/>
      <c r="I145" s="172" t="s">
        <v>268</v>
      </c>
      <c r="J145" s="224"/>
      <c r="K145" s="170" t="s">
        <v>55</v>
      </c>
      <c r="L145" s="92">
        <v>1.111</v>
      </c>
      <c r="M145" s="92"/>
      <c r="N145" s="92"/>
      <c r="O145" s="50"/>
      <c r="P145" s="51">
        <f t="shared" si="11"/>
        <v>1.111</v>
      </c>
      <c r="Q145" s="212"/>
    </row>
    <row r="146" spans="1:17" ht="15.75">
      <c r="A146" s="212"/>
      <c r="B146" s="261"/>
      <c r="C146" s="218"/>
      <c r="D146" s="218"/>
      <c r="E146" s="218"/>
      <c r="F146" s="212"/>
      <c r="G146" s="212"/>
      <c r="H146" s="212"/>
      <c r="I146" s="172" t="s">
        <v>268</v>
      </c>
      <c r="J146" s="224"/>
      <c r="K146" s="170" t="s">
        <v>43</v>
      </c>
      <c r="L146" s="92"/>
      <c r="M146" s="92"/>
      <c r="N146" s="176">
        <v>0.63100000000000001</v>
      </c>
      <c r="O146" s="50"/>
      <c r="P146" s="51">
        <f t="shared" si="11"/>
        <v>0.63100000000000001</v>
      </c>
      <c r="Q146" s="212"/>
    </row>
    <row r="147" spans="1:17" ht="15.75">
      <c r="A147" s="212"/>
      <c r="B147" s="261"/>
      <c r="C147" s="218"/>
      <c r="D147" s="218"/>
      <c r="E147" s="218"/>
      <c r="F147" s="212"/>
      <c r="G147" s="212"/>
      <c r="H147" s="212"/>
      <c r="I147" s="172" t="s">
        <v>268</v>
      </c>
      <c r="J147" s="224"/>
      <c r="K147" s="170" t="s">
        <v>114</v>
      </c>
      <c r="L147" s="92"/>
      <c r="M147" s="92"/>
      <c r="N147" s="176">
        <v>6.8000000000000005E-2</v>
      </c>
      <c r="O147" s="50"/>
      <c r="P147" s="51">
        <f t="shared" si="11"/>
        <v>6.8000000000000005E-2</v>
      </c>
      <c r="Q147" s="212"/>
    </row>
    <row r="148" spans="1:17" ht="15.75">
      <c r="A148" s="212"/>
      <c r="B148" s="261"/>
      <c r="C148" s="218"/>
      <c r="D148" s="218"/>
      <c r="E148" s="218"/>
      <c r="F148" s="212"/>
      <c r="G148" s="212"/>
      <c r="H148" s="212"/>
      <c r="I148" s="172" t="s">
        <v>268</v>
      </c>
      <c r="J148" s="224"/>
      <c r="K148" s="170" t="s">
        <v>22</v>
      </c>
      <c r="L148" s="92"/>
      <c r="M148" s="92"/>
      <c r="N148" s="176">
        <v>0.95</v>
      </c>
      <c r="O148" s="50"/>
      <c r="P148" s="51">
        <f t="shared" si="11"/>
        <v>0.95</v>
      </c>
      <c r="Q148" s="212"/>
    </row>
    <row r="149" spans="1:17" ht="15.75">
      <c r="A149" s="213"/>
      <c r="B149" s="262"/>
      <c r="C149" s="219"/>
      <c r="D149" s="219"/>
      <c r="E149" s="219"/>
      <c r="F149" s="213"/>
      <c r="G149" s="213"/>
      <c r="H149" s="213"/>
      <c r="I149" s="172" t="s">
        <v>268</v>
      </c>
      <c r="J149" s="216"/>
      <c r="K149" s="170" t="s">
        <v>58</v>
      </c>
      <c r="L149" s="92"/>
      <c r="M149" s="92"/>
      <c r="N149" s="92">
        <v>15.326000000000001</v>
      </c>
      <c r="O149" s="50"/>
      <c r="P149" s="51">
        <f t="shared" si="11"/>
        <v>15.326000000000001</v>
      </c>
      <c r="Q149" s="213"/>
    </row>
    <row r="150" spans="1:17" s="121" customFormat="1" ht="15.75">
      <c r="A150" s="182" t="s">
        <v>252</v>
      </c>
      <c r="B150" s="205"/>
      <c r="C150" s="205"/>
      <c r="D150" s="205"/>
      <c r="E150" s="263"/>
      <c r="F150" s="125"/>
      <c r="G150" s="125"/>
      <c r="H150" s="125"/>
      <c r="I150" s="71"/>
      <c r="J150" s="122"/>
      <c r="K150" s="71"/>
      <c r="L150" s="99">
        <f>SUM(L120:L149)</f>
        <v>43.652999999999999</v>
      </c>
      <c r="M150" s="99">
        <f>SUM(M120:M149)</f>
        <v>1468.9368999999999</v>
      </c>
      <c r="N150" s="99">
        <f>SUM(N120:N149)</f>
        <v>849.53135000000009</v>
      </c>
      <c r="O150" s="99">
        <f>SUM(O120:O149)</f>
        <v>0</v>
      </c>
      <c r="P150" s="99">
        <f>SUM(P120:P149)</f>
        <v>2362.1212500000001</v>
      </c>
      <c r="Q150" s="126"/>
    </row>
    <row r="151" spans="1:17" s="87" customFormat="1" ht="94.5" outlineLevel="1">
      <c r="A151" s="211">
        <v>6</v>
      </c>
      <c r="B151" s="12" t="s">
        <v>270</v>
      </c>
      <c r="C151" s="211" t="s">
        <v>134</v>
      </c>
      <c r="D151" s="211" t="s">
        <v>133</v>
      </c>
      <c r="E151" s="211" t="s">
        <v>128</v>
      </c>
      <c r="F151" s="211" t="s">
        <v>158</v>
      </c>
      <c r="G151" s="211" t="s">
        <v>158</v>
      </c>
      <c r="H151" s="211" t="s">
        <v>157</v>
      </c>
      <c r="I151" s="13"/>
      <c r="J151" s="52">
        <v>748</v>
      </c>
      <c r="K151" s="54" t="s">
        <v>195</v>
      </c>
      <c r="L151" s="14">
        <v>196.785</v>
      </c>
      <c r="M151" s="14">
        <v>678.36900000000003</v>
      </c>
      <c r="N151" s="14">
        <v>1167.5840000000001</v>
      </c>
      <c r="O151" s="14"/>
      <c r="P151" s="19">
        <f>SUM(L151:O151)</f>
        <v>2042.7380000000001</v>
      </c>
      <c r="Q151" s="211"/>
    </row>
    <row r="152" spans="1:17" s="87" customFormat="1" ht="63" outlineLevel="1">
      <c r="A152" s="212"/>
      <c r="B152" s="12" t="s">
        <v>271</v>
      </c>
      <c r="C152" s="212"/>
      <c r="D152" s="212"/>
      <c r="E152" s="212"/>
      <c r="F152" s="212"/>
      <c r="G152" s="212"/>
      <c r="H152" s="212"/>
      <c r="I152" s="13"/>
      <c r="J152" s="211">
        <v>261</v>
      </c>
      <c r="K152" s="54" t="s">
        <v>195</v>
      </c>
      <c r="L152" s="14">
        <v>179.77799999999999</v>
      </c>
      <c r="M152" s="14">
        <v>217.04900000000001</v>
      </c>
      <c r="N152" s="14">
        <v>175.756</v>
      </c>
      <c r="O152" s="14"/>
      <c r="P152" s="19">
        <f t="shared" ref="P152:P158" si="12">SUM(L152:O152)</f>
        <v>572.58299999999997</v>
      </c>
      <c r="Q152" s="212"/>
    </row>
    <row r="153" spans="1:17" s="87" customFormat="1" ht="78.75" outlineLevel="1">
      <c r="A153" s="212"/>
      <c r="B153" s="12" t="s">
        <v>189</v>
      </c>
      <c r="C153" s="212"/>
      <c r="D153" s="212"/>
      <c r="E153" s="212"/>
      <c r="F153" s="212"/>
      <c r="G153" s="212"/>
      <c r="H153" s="212"/>
      <c r="I153" s="13"/>
      <c r="J153" s="212"/>
      <c r="K153" s="54" t="s">
        <v>195</v>
      </c>
      <c r="L153" s="14">
        <v>231.381</v>
      </c>
      <c r="M153" s="14">
        <v>221.678</v>
      </c>
      <c r="N153" s="14">
        <v>233.68</v>
      </c>
      <c r="O153" s="14"/>
      <c r="P153" s="19">
        <f t="shared" si="12"/>
        <v>686.73900000000003</v>
      </c>
      <c r="Q153" s="212"/>
    </row>
    <row r="154" spans="1:17" s="87" customFormat="1" ht="78.75" outlineLevel="1">
      <c r="A154" s="212"/>
      <c r="B154" s="12" t="s">
        <v>190</v>
      </c>
      <c r="C154" s="212"/>
      <c r="D154" s="212"/>
      <c r="E154" s="212"/>
      <c r="F154" s="212"/>
      <c r="G154" s="212"/>
      <c r="H154" s="212"/>
      <c r="I154" s="13"/>
      <c r="J154" s="212"/>
      <c r="K154" s="54" t="s">
        <v>195</v>
      </c>
      <c r="L154" s="14">
        <v>205.93199999999999</v>
      </c>
      <c r="M154" s="14">
        <v>234.58099999999999</v>
      </c>
      <c r="N154" s="14">
        <v>259.28100000000001</v>
      </c>
      <c r="O154" s="14"/>
      <c r="P154" s="19">
        <f t="shared" si="12"/>
        <v>699.79399999999998</v>
      </c>
      <c r="Q154" s="212"/>
    </row>
    <row r="155" spans="1:17" s="87" customFormat="1" ht="78.75" outlineLevel="1">
      <c r="A155" s="212"/>
      <c r="B155" s="12" t="s">
        <v>191</v>
      </c>
      <c r="C155" s="212"/>
      <c r="D155" s="212"/>
      <c r="E155" s="212"/>
      <c r="F155" s="212"/>
      <c r="G155" s="212"/>
      <c r="H155" s="212"/>
      <c r="I155" s="13"/>
      <c r="J155" s="212"/>
      <c r="K155" s="54" t="s">
        <v>195</v>
      </c>
      <c r="L155" s="14">
        <v>17.167000000000002</v>
      </c>
      <c r="M155" s="14">
        <v>112.07599999999999</v>
      </c>
      <c r="N155" s="14">
        <v>99.025000000000006</v>
      </c>
      <c r="O155" s="14"/>
      <c r="P155" s="19">
        <f t="shared" si="12"/>
        <v>228.268</v>
      </c>
      <c r="Q155" s="212"/>
    </row>
    <row r="156" spans="1:17" s="87" customFormat="1" ht="63" outlineLevel="1">
      <c r="A156" s="212"/>
      <c r="B156" s="12" t="s">
        <v>192</v>
      </c>
      <c r="C156" s="212"/>
      <c r="D156" s="212"/>
      <c r="E156" s="212"/>
      <c r="F156" s="212"/>
      <c r="G156" s="212"/>
      <c r="H156" s="212"/>
      <c r="I156" s="13"/>
      <c r="J156" s="212"/>
      <c r="K156" s="54" t="s">
        <v>195</v>
      </c>
      <c r="L156" s="14">
        <v>39.616</v>
      </c>
      <c r="M156" s="14">
        <v>48.030999999999999</v>
      </c>
      <c r="N156" s="14">
        <v>48.210999999999999</v>
      </c>
      <c r="O156" s="14"/>
      <c r="P156" s="19">
        <f t="shared" si="12"/>
        <v>135.858</v>
      </c>
      <c r="Q156" s="212"/>
    </row>
    <row r="157" spans="1:17" s="45" customFormat="1" ht="63" outlineLevel="1">
      <c r="A157" s="212"/>
      <c r="B157" s="55" t="s">
        <v>193</v>
      </c>
      <c r="C157" s="212"/>
      <c r="D157" s="212"/>
      <c r="E157" s="212"/>
      <c r="F157" s="212"/>
      <c r="G157" s="212"/>
      <c r="H157" s="212"/>
      <c r="I157" s="44"/>
      <c r="J157" s="212"/>
      <c r="K157" s="54" t="s">
        <v>195</v>
      </c>
      <c r="L157" s="14">
        <v>6.89</v>
      </c>
      <c r="M157" s="14">
        <v>94.694999999999993</v>
      </c>
      <c r="N157" s="14">
        <v>99.195999999999998</v>
      </c>
      <c r="O157" s="14"/>
      <c r="P157" s="19">
        <f t="shared" si="12"/>
        <v>200.78100000000001</v>
      </c>
      <c r="Q157" s="224"/>
    </row>
    <row r="158" spans="1:17" s="45" customFormat="1" ht="78.75" outlineLevel="1">
      <c r="A158" s="213"/>
      <c r="B158" s="55" t="s">
        <v>194</v>
      </c>
      <c r="C158" s="213"/>
      <c r="D158" s="213"/>
      <c r="E158" s="213"/>
      <c r="F158" s="213"/>
      <c r="G158" s="213"/>
      <c r="H158" s="213"/>
      <c r="I158" s="44"/>
      <c r="J158" s="213"/>
      <c r="K158" s="54" t="s">
        <v>195</v>
      </c>
      <c r="L158" s="14">
        <v>118.62</v>
      </c>
      <c r="M158" s="14">
        <v>145.511</v>
      </c>
      <c r="N158" s="14">
        <v>114.527</v>
      </c>
      <c r="O158" s="14"/>
      <c r="P158" s="19">
        <f t="shared" si="12"/>
        <v>378.65799999999996</v>
      </c>
      <c r="Q158" s="216"/>
    </row>
    <row r="159" spans="1:17" s="128" customFormat="1" ht="17.25" customHeight="1" outlineLevel="1">
      <c r="A159" s="185" t="s">
        <v>254</v>
      </c>
      <c r="B159" s="185"/>
      <c r="C159" s="185"/>
      <c r="D159" s="185"/>
      <c r="E159" s="185"/>
      <c r="F159" s="80"/>
      <c r="G159" s="80"/>
      <c r="H159" s="80"/>
      <c r="I159" s="71"/>
      <c r="J159" s="122"/>
      <c r="K159" s="71"/>
      <c r="L159" s="99">
        <f>SUM(L151:L158)</f>
        <v>996.16899999999998</v>
      </c>
      <c r="M159" s="99">
        <f t="shared" ref="M159:P159" si="13">SUM(M151:M158)</f>
        <v>1751.9899999999998</v>
      </c>
      <c r="N159" s="99">
        <f t="shared" si="13"/>
        <v>2197.2600000000002</v>
      </c>
      <c r="O159" s="99">
        <f t="shared" si="13"/>
        <v>0</v>
      </c>
      <c r="P159" s="99">
        <f t="shared" si="13"/>
        <v>4945.4189999999999</v>
      </c>
      <c r="Q159" s="127"/>
    </row>
    <row r="160" spans="1:17" s="121" customFormat="1" ht="15.75">
      <c r="A160" s="181" t="s">
        <v>261</v>
      </c>
      <c r="B160" s="181"/>
      <c r="C160" s="181"/>
      <c r="D160" s="181"/>
      <c r="E160" s="181"/>
      <c r="F160" s="137"/>
      <c r="G160" s="137"/>
      <c r="H160" s="137"/>
      <c r="I160" s="83"/>
      <c r="J160" s="137"/>
      <c r="K160" s="84"/>
      <c r="L160" s="60">
        <f>L119+L150+L159</f>
        <v>1289.0268000000001</v>
      </c>
      <c r="M160" s="60">
        <f>M119+M150+M159</f>
        <v>3556.0787999999998</v>
      </c>
      <c r="N160" s="60">
        <f>N119+N150+N159</f>
        <v>3616.4035500000005</v>
      </c>
      <c r="O160" s="60">
        <f>O119+O150+O159</f>
        <v>0</v>
      </c>
      <c r="P160" s="60">
        <f>P119+P150+P159</f>
        <v>8461.5091499999999</v>
      </c>
      <c r="Q160" s="137"/>
    </row>
    <row r="161" spans="1:17" s="121" customFormat="1" ht="15.75">
      <c r="A161" s="226" t="s">
        <v>264</v>
      </c>
      <c r="B161" s="226"/>
      <c r="C161" s="226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  <c r="N161" s="226"/>
      <c r="O161" s="226"/>
      <c r="P161" s="226"/>
      <c r="Q161" s="226"/>
    </row>
    <row r="162" spans="1:17" ht="44.25" customHeight="1">
      <c r="A162" s="186">
        <v>7</v>
      </c>
      <c r="B162" s="195" t="s">
        <v>196</v>
      </c>
      <c r="C162" s="186" t="s">
        <v>134</v>
      </c>
      <c r="D162" s="186" t="s">
        <v>133</v>
      </c>
      <c r="E162" s="186" t="s">
        <v>289</v>
      </c>
      <c r="F162" s="186" t="s">
        <v>131</v>
      </c>
      <c r="G162" s="186" t="s">
        <v>131</v>
      </c>
      <c r="H162" s="186" t="s">
        <v>131</v>
      </c>
      <c r="I162" s="53" t="s">
        <v>268</v>
      </c>
      <c r="J162" s="186">
        <v>268</v>
      </c>
      <c r="K162" s="79" t="s">
        <v>4</v>
      </c>
      <c r="L162" s="159">
        <v>979.6</v>
      </c>
      <c r="M162" s="92">
        <v>1818.1016</v>
      </c>
      <c r="N162" s="92">
        <v>3243.14</v>
      </c>
      <c r="O162" s="92"/>
      <c r="P162" s="11">
        <f>L162+M162+N162+O162</f>
        <v>6040.8415999999997</v>
      </c>
      <c r="Q162" s="186"/>
    </row>
    <row r="163" spans="1:17" ht="44.25" customHeight="1">
      <c r="A163" s="187"/>
      <c r="B163" s="196"/>
      <c r="C163" s="187"/>
      <c r="D163" s="187"/>
      <c r="E163" s="187"/>
      <c r="F163" s="187"/>
      <c r="G163" s="187"/>
      <c r="H163" s="187"/>
      <c r="I163" s="53" t="s">
        <v>268</v>
      </c>
      <c r="J163" s="187"/>
      <c r="K163" s="79" t="s">
        <v>23</v>
      </c>
      <c r="L163" s="159"/>
      <c r="M163" s="92">
        <v>259.79700000000003</v>
      </c>
      <c r="N163" s="92">
        <v>276.68400000000003</v>
      </c>
      <c r="O163" s="92"/>
      <c r="P163" s="11">
        <f t="shared" ref="P163:P164" si="14">L163+M163+N163+O163</f>
        <v>536.48099999999999</v>
      </c>
      <c r="Q163" s="187"/>
    </row>
    <row r="164" spans="1:17" ht="44.25" customHeight="1">
      <c r="A164" s="187"/>
      <c r="B164" s="196"/>
      <c r="C164" s="187"/>
      <c r="D164" s="187"/>
      <c r="E164" s="187"/>
      <c r="F164" s="187"/>
      <c r="G164" s="187"/>
      <c r="H164" s="187"/>
      <c r="I164" s="53" t="s">
        <v>268</v>
      </c>
      <c r="J164" s="187"/>
      <c r="K164" s="79" t="s">
        <v>5</v>
      </c>
      <c r="L164" s="159"/>
      <c r="M164" s="92">
        <v>312.28100000000001</v>
      </c>
      <c r="N164" s="92">
        <v>535.98900000000003</v>
      </c>
      <c r="O164" s="92"/>
      <c r="P164" s="11">
        <f t="shared" si="14"/>
        <v>848.27</v>
      </c>
      <c r="Q164" s="187"/>
    </row>
    <row r="165" spans="1:17" ht="44.25" customHeight="1">
      <c r="A165" s="188"/>
      <c r="B165" s="197"/>
      <c r="C165" s="188"/>
      <c r="D165" s="188"/>
      <c r="E165" s="188"/>
      <c r="F165" s="188"/>
      <c r="G165" s="188"/>
      <c r="H165" s="188"/>
      <c r="I165" s="53" t="s">
        <v>268</v>
      </c>
      <c r="J165" s="188"/>
      <c r="K165" s="79" t="s">
        <v>20</v>
      </c>
      <c r="L165" s="159"/>
      <c r="M165" s="92">
        <v>3996.7894999999999</v>
      </c>
      <c r="N165" s="92">
        <v>5378.5249999999996</v>
      </c>
      <c r="O165" s="92"/>
      <c r="P165" s="11">
        <f>L165+M165+N165+O165</f>
        <v>9375.3145000000004</v>
      </c>
      <c r="Q165" s="188"/>
    </row>
    <row r="166" spans="1:17" s="121" customFormat="1" ht="15.75">
      <c r="A166" s="182" t="s">
        <v>255</v>
      </c>
      <c r="B166" s="189"/>
      <c r="C166" s="189"/>
      <c r="D166" s="189"/>
      <c r="E166" s="190"/>
      <c r="F166" s="80"/>
      <c r="G166" s="80"/>
      <c r="H166" s="80"/>
      <c r="I166" s="71"/>
      <c r="J166" s="122"/>
      <c r="K166" s="71"/>
      <c r="L166" s="22">
        <f>SUM(L162:L165)</f>
        <v>979.6</v>
      </c>
      <c r="M166" s="22">
        <f t="shared" ref="M166:P166" si="15">SUM(M162:M165)</f>
        <v>6386.9691000000003</v>
      </c>
      <c r="N166" s="22">
        <f t="shared" si="15"/>
        <v>9434.3379999999997</v>
      </c>
      <c r="O166" s="22">
        <f t="shared" si="15"/>
        <v>0</v>
      </c>
      <c r="P166" s="22">
        <f t="shared" si="15"/>
        <v>16800.9071</v>
      </c>
      <c r="Q166" s="120"/>
    </row>
    <row r="167" spans="1:17" s="65" customFormat="1" ht="18" customHeight="1" outlineLevel="1">
      <c r="A167" s="186">
        <v>8</v>
      </c>
      <c r="B167" s="208" t="s">
        <v>197</v>
      </c>
      <c r="C167" s="186" t="s">
        <v>134</v>
      </c>
      <c r="D167" s="186" t="s">
        <v>133</v>
      </c>
      <c r="E167" s="186" t="s">
        <v>277</v>
      </c>
      <c r="F167" s="186" t="s">
        <v>155</v>
      </c>
      <c r="G167" s="186" t="s">
        <v>155</v>
      </c>
      <c r="H167" s="186" t="s">
        <v>158</v>
      </c>
      <c r="I167" s="54" t="s">
        <v>0</v>
      </c>
      <c r="J167" s="201">
        <v>124</v>
      </c>
      <c r="K167" s="79" t="s">
        <v>1</v>
      </c>
      <c r="L167" s="14"/>
      <c r="M167" s="14"/>
      <c r="N167" s="14">
        <v>0.02</v>
      </c>
      <c r="O167" s="39"/>
      <c r="P167" s="11">
        <f t="shared" ref="P167:P182" si="16">SUM(L167:O167)</f>
        <v>0.02</v>
      </c>
      <c r="Q167" s="186"/>
    </row>
    <row r="168" spans="1:17" s="65" customFormat="1" ht="18" customHeight="1" outlineLevel="1">
      <c r="A168" s="212"/>
      <c r="B168" s="192"/>
      <c r="C168" s="212"/>
      <c r="D168" s="212"/>
      <c r="E168" s="212"/>
      <c r="F168" s="212"/>
      <c r="G168" s="212"/>
      <c r="H168" s="212"/>
      <c r="I168" s="54" t="s">
        <v>268</v>
      </c>
      <c r="J168" s="202"/>
      <c r="K168" s="79" t="s">
        <v>2</v>
      </c>
      <c r="L168" s="14">
        <v>41.676400000000001</v>
      </c>
      <c r="M168" s="14">
        <v>49.046599999999998</v>
      </c>
      <c r="N168" s="14">
        <v>51.414000000000001</v>
      </c>
      <c r="O168" s="39"/>
      <c r="P168" s="11">
        <f t="shared" si="16"/>
        <v>142.137</v>
      </c>
      <c r="Q168" s="212"/>
    </row>
    <row r="169" spans="1:17" s="65" customFormat="1" ht="18" customHeight="1" outlineLevel="1">
      <c r="A169" s="212"/>
      <c r="B169" s="192"/>
      <c r="C169" s="212"/>
      <c r="D169" s="212"/>
      <c r="E169" s="212"/>
      <c r="F169" s="212"/>
      <c r="G169" s="212"/>
      <c r="H169" s="212"/>
      <c r="I169" s="54" t="s">
        <v>268</v>
      </c>
      <c r="J169" s="202"/>
      <c r="K169" s="79" t="s">
        <v>10</v>
      </c>
      <c r="L169" s="14"/>
      <c r="M169" s="14">
        <v>0.317</v>
      </c>
      <c r="N169" s="14">
        <v>0.438</v>
      </c>
      <c r="O169" s="39"/>
      <c r="P169" s="11">
        <f t="shared" si="16"/>
        <v>0.755</v>
      </c>
      <c r="Q169" s="212"/>
    </row>
    <row r="170" spans="1:17" s="65" customFormat="1" ht="18" customHeight="1" outlineLevel="1">
      <c r="A170" s="212"/>
      <c r="B170" s="192"/>
      <c r="C170" s="212"/>
      <c r="D170" s="212"/>
      <c r="E170" s="212"/>
      <c r="F170" s="212"/>
      <c r="G170" s="212"/>
      <c r="H170" s="212"/>
      <c r="I170" s="54" t="s">
        <v>268</v>
      </c>
      <c r="J170" s="202"/>
      <c r="K170" s="79" t="s">
        <v>50</v>
      </c>
      <c r="L170" s="14">
        <v>2.786</v>
      </c>
      <c r="M170" s="14">
        <v>7.6292999999999997</v>
      </c>
      <c r="N170" s="14">
        <v>5.15</v>
      </c>
      <c r="O170" s="39"/>
      <c r="P170" s="11">
        <f t="shared" si="16"/>
        <v>15.565300000000001</v>
      </c>
      <c r="Q170" s="212"/>
    </row>
    <row r="171" spans="1:17" s="65" customFormat="1" ht="18" customHeight="1" outlineLevel="1">
      <c r="A171" s="212"/>
      <c r="B171" s="192"/>
      <c r="C171" s="212"/>
      <c r="D171" s="212"/>
      <c r="E171" s="212"/>
      <c r="F171" s="212"/>
      <c r="G171" s="212"/>
      <c r="H171" s="212"/>
      <c r="I171" s="54" t="s">
        <v>268</v>
      </c>
      <c r="J171" s="202"/>
      <c r="K171" s="79" t="s">
        <v>59</v>
      </c>
      <c r="L171" s="14">
        <v>3.72</v>
      </c>
      <c r="M171" s="14">
        <v>4.84</v>
      </c>
      <c r="N171" s="14">
        <v>12.167999999999999</v>
      </c>
      <c r="O171" s="39"/>
      <c r="P171" s="11">
        <f t="shared" si="16"/>
        <v>20.728000000000002</v>
      </c>
      <c r="Q171" s="212"/>
    </row>
    <row r="172" spans="1:17" s="65" customFormat="1" ht="18" customHeight="1" outlineLevel="1">
      <c r="A172" s="212"/>
      <c r="B172" s="192"/>
      <c r="C172" s="212"/>
      <c r="D172" s="212"/>
      <c r="E172" s="212"/>
      <c r="F172" s="212"/>
      <c r="G172" s="212"/>
      <c r="H172" s="212"/>
      <c r="I172" s="54" t="s">
        <v>268</v>
      </c>
      <c r="J172" s="202"/>
      <c r="K172" s="79" t="s">
        <v>67</v>
      </c>
      <c r="L172" s="14">
        <v>15.65</v>
      </c>
      <c r="M172" s="14"/>
      <c r="N172" s="14"/>
      <c r="O172" s="39"/>
      <c r="P172" s="11">
        <f t="shared" si="16"/>
        <v>15.65</v>
      </c>
      <c r="Q172" s="212"/>
    </row>
    <row r="173" spans="1:17" s="65" customFormat="1" ht="18" customHeight="1" outlineLevel="1">
      <c r="A173" s="212"/>
      <c r="B173" s="192"/>
      <c r="C173" s="212"/>
      <c r="D173" s="212"/>
      <c r="E173" s="212"/>
      <c r="F173" s="212"/>
      <c r="G173" s="212"/>
      <c r="H173" s="212"/>
      <c r="I173" s="54" t="s">
        <v>268</v>
      </c>
      <c r="J173" s="202"/>
      <c r="K173" s="79" t="s">
        <v>51</v>
      </c>
      <c r="L173" s="14"/>
      <c r="M173" s="14">
        <v>1.2490000000000001</v>
      </c>
      <c r="N173" s="14">
        <v>1</v>
      </c>
      <c r="O173" s="39"/>
      <c r="P173" s="11">
        <f t="shared" si="16"/>
        <v>2.2490000000000001</v>
      </c>
      <c r="Q173" s="212"/>
    </row>
    <row r="174" spans="1:17" s="65" customFormat="1" ht="18" customHeight="1" outlineLevel="1">
      <c r="A174" s="212"/>
      <c r="B174" s="192"/>
      <c r="C174" s="212"/>
      <c r="D174" s="212"/>
      <c r="E174" s="212"/>
      <c r="F174" s="212"/>
      <c r="G174" s="212"/>
      <c r="H174" s="212"/>
      <c r="I174" s="54" t="s">
        <v>268</v>
      </c>
      <c r="J174" s="202"/>
      <c r="K174" s="79" t="s">
        <v>52</v>
      </c>
      <c r="L174" s="14">
        <v>1.04</v>
      </c>
      <c r="M174" s="14"/>
      <c r="N174" s="14">
        <v>2.85</v>
      </c>
      <c r="O174" s="39"/>
      <c r="P174" s="11">
        <f t="shared" si="16"/>
        <v>3.89</v>
      </c>
      <c r="Q174" s="212"/>
    </row>
    <row r="175" spans="1:17" s="65" customFormat="1" ht="18" customHeight="1" outlineLevel="1">
      <c r="A175" s="212"/>
      <c r="B175" s="192"/>
      <c r="C175" s="212"/>
      <c r="D175" s="212"/>
      <c r="E175" s="212"/>
      <c r="F175" s="212"/>
      <c r="G175" s="212"/>
      <c r="H175" s="212"/>
      <c r="I175" s="54" t="s">
        <v>268</v>
      </c>
      <c r="J175" s="202"/>
      <c r="K175" s="79" t="s">
        <v>53</v>
      </c>
      <c r="L175" s="14"/>
      <c r="M175" s="14">
        <v>1.9710000000000001</v>
      </c>
      <c r="N175" s="14"/>
      <c r="O175" s="39"/>
      <c r="P175" s="11">
        <f t="shared" si="16"/>
        <v>1.9710000000000001</v>
      </c>
      <c r="Q175" s="212"/>
    </row>
    <row r="176" spans="1:17" s="65" customFormat="1" ht="18" customHeight="1" outlineLevel="1">
      <c r="A176" s="212"/>
      <c r="B176" s="192"/>
      <c r="C176" s="212"/>
      <c r="D176" s="212"/>
      <c r="E176" s="212"/>
      <c r="F176" s="212"/>
      <c r="G176" s="212"/>
      <c r="H176" s="212"/>
      <c r="I176" s="54" t="s">
        <v>268</v>
      </c>
      <c r="J176" s="202"/>
      <c r="K176" s="79" t="s">
        <v>25</v>
      </c>
      <c r="L176" s="14">
        <v>1.0966</v>
      </c>
      <c r="M176" s="14">
        <v>0.5</v>
      </c>
      <c r="N176" s="14">
        <v>4.8499999999999996</v>
      </c>
      <c r="O176" s="39"/>
      <c r="P176" s="11">
        <f t="shared" si="16"/>
        <v>6.4466000000000001</v>
      </c>
      <c r="Q176" s="212"/>
    </row>
    <row r="177" spans="1:17" s="65" customFormat="1" ht="18" customHeight="1" outlineLevel="1">
      <c r="A177" s="212"/>
      <c r="B177" s="192"/>
      <c r="C177" s="212"/>
      <c r="D177" s="212"/>
      <c r="E177" s="212"/>
      <c r="F177" s="212"/>
      <c r="G177" s="212"/>
      <c r="H177" s="212"/>
      <c r="I177" s="54" t="s">
        <v>268</v>
      </c>
      <c r="J177" s="202"/>
      <c r="K177" s="79" t="s">
        <v>66</v>
      </c>
      <c r="L177" s="14"/>
      <c r="M177" s="14">
        <v>4.9509999999999996</v>
      </c>
      <c r="N177" s="14"/>
      <c r="O177" s="39"/>
      <c r="P177" s="11">
        <f t="shared" si="16"/>
        <v>4.9509999999999996</v>
      </c>
      <c r="Q177" s="212"/>
    </row>
    <row r="178" spans="1:17" s="65" customFormat="1" ht="18" customHeight="1" outlineLevel="1">
      <c r="A178" s="212"/>
      <c r="B178" s="192"/>
      <c r="C178" s="212"/>
      <c r="D178" s="212"/>
      <c r="E178" s="212"/>
      <c r="F178" s="212"/>
      <c r="G178" s="212"/>
      <c r="H178" s="212"/>
      <c r="I178" s="54" t="s">
        <v>268</v>
      </c>
      <c r="J178" s="202"/>
      <c r="K178" s="79" t="s">
        <v>54</v>
      </c>
      <c r="L178" s="14">
        <v>1.7050000000000001</v>
      </c>
      <c r="M178" s="14">
        <v>2.1509999999999998</v>
      </c>
      <c r="N178" s="14">
        <v>14.691000000000001</v>
      </c>
      <c r="O178" s="39"/>
      <c r="P178" s="11">
        <f t="shared" si="16"/>
        <v>18.547000000000001</v>
      </c>
      <c r="Q178" s="212"/>
    </row>
    <row r="179" spans="1:17" s="65" customFormat="1" ht="18" customHeight="1" outlineLevel="1">
      <c r="A179" s="212"/>
      <c r="B179" s="192"/>
      <c r="C179" s="212"/>
      <c r="D179" s="212"/>
      <c r="E179" s="212"/>
      <c r="F179" s="212"/>
      <c r="G179" s="212"/>
      <c r="H179" s="212"/>
      <c r="I179" s="54" t="s">
        <v>268</v>
      </c>
      <c r="J179" s="202"/>
      <c r="K179" s="79" t="s">
        <v>43</v>
      </c>
      <c r="L179" s="14">
        <v>2.5</v>
      </c>
      <c r="M179" s="14">
        <v>4.96</v>
      </c>
      <c r="N179" s="14">
        <v>4</v>
      </c>
      <c r="O179" s="39"/>
      <c r="P179" s="11">
        <f t="shared" si="16"/>
        <v>11.46</v>
      </c>
      <c r="Q179" s="212"/>
    </row>
    <row r="180" spans="1:17" s="65" customFormat="1" ht="18" customHeight="1" outlineLevel="1">
      <c r="A180" s="212"/>
      <c r="B180" s="192"/>
      <c r="C180" s="212"/>
      <c r="D180" s="212"/>
      <c r="E180" s="212"/>
      <c r="F180" s="212"/>
      <c r="G180" s="212"/>
      <c r="H180" s="212"/>
      <c r="I180" s="54" t="s">
        <v>268</v>
      </c>
      <c r="J180" s="202"/>
      <c r="K180" s="79" t="s">
        <v>55</v>
      </c>
      <c r="L180" s="14"/>
      <c r="M180" s="14">
        <v>4.28</v>
      </c>
      <c r="N180" s="14">
        <v>3.5</v>
      </c>
      <c r="O180" s="39"/>
      <c r="P180" s="11">
        <f t="shared" si="16"/>
        <v>7.78</v>
      </c>
      <c r="Q180" s="212"/>
    </row>
    <row r="181" spans="1:17" s="65" customFormat="1" ht="18" customHeight="1" outlineLevel="1">
      <c r="A181" s="212"/>
      <c r="B181" s="192"/>
      <c r="C181" s="212"/>
      <c r="D181" s="212"/>
      <c r="E181" s="212"/>
      <c r="F181" s="212"/>
      <c r="G181" s="212"/>
      <c r="H181" s="212"/>
      <c r="I181" s="54" t="s">
        <v>268</v>
      </c>
      <c r="J181" s="202"/>
      <c r="K181" s="79" t="s">
        <v>295</v>
      </c>
      <c r="L181" s="14">
        <v>5.4</v>
      </c>
      <c r="M181" s="14">
        <v>10.584</v>
      </c>
      <c r="N181" s="14"/>
      <c r="O181" s="39"/>
      <c r="P181" s="11">
        <f t="shared" si="16"/>
        <v>15.984</v>
      </c>
      <c r="Q181" s="212"/>
    </row>
    <row r="182" spans="1:17" s="65" customFormat="1" ht="18" customHeight="1" outlineLevel="1">
      <c r="A182" s="212"/>
      <c r="B182" s="192"/>
      <c r="C182" s="212"/>
      <c r="D182" s="212"/>
      <c r="E182" s="212"/>
      <c r="F182" s="212"/>
      <c r="G182" s="212"/>
      <c r="H182" s="212"/>
      <c r="I182" s="54" t="s">
        <v>268</v>
      </c>
      <c r="J182" s="202"/>
      <c r="K182" s="79" t="s">
        <v>86</v>
      </c>
      <c r="L182" s="14"/>
      <c r="M182" s="14">
        <v>10</v>
      </c>
      <c r="N182" s="14"/>
      <c r="O182" s="39"/>
      <c r="P182" s="11">
        <f t="shared" si="16"/>
        <v>10</v>
      </c>
      <c r="Q182" s="212"/>
    </row>
    <row r="183" spans="1:17" s="65" customFormat="1" ht="18" customHeight="1" outlineLevel="1">
      <c r="A183" s="212"/>
      <c r="B183" s="104" t="s">
        <v>267</v>
      </c>
      <c r="C183" s="212"/>
      <c r="D183" s="212"/>
      <c r="E183" s="212"/>
      <c r="F183" s="212"/>
      <c r="G183" s="212"/>
      <c r="H183" s="212"/>
      <c r="I183" s="105"/>
      <c r="J183" s="119"/>
      <c r="K183" s="106"/>
      <c r="L183" s="107">
        <f>SUM(L167:L182)</f>
        <v>75.573999999999998</v>
      </c>
      <c r="M183" s="107">
        <f>SUM(M167:M182)</f>
        <v>102.47889999999998</v>
      </c>
      <c r="N183" s="107">
        <f>SUM(N167:N182)</f>
        <v>100.08099999999999</v>
      </c>
      <c r="O183" s="108"/>
      <c r="P183" s="109">
        <f>SUM(P167:P182)</f>
        <v>278.13389999999998</v>
      </c>
      <c r="Q183" s="212"/>
    </row>
    <row r="184" spans="1:17" s="65" customFormat="1" ht="18" customHeight="1" outlineLevel="1">
      <c r="A184" s="212"/>
      <c r="B184" s="209" t="s">
        <v>198</v>
      </c>
      <c r="C184" s="212"/>
      <c r="D184" s="212"/>
      <c r="E184" s="212"/>
      <c r="F184" s="212"/>
      <c r="G184" s="212"/>
      <c r="H184" s="212"/>
      <c r="I184" s="54" t="s">
        <v>0</v>
      </c>
      <c r="J184" s="202">
        <v>124</v>
      </c>
      <c r="K184" s="79" t="s">
        <v>1</v>
      </c>
      <c r="L184" s="16"/>
      <c r="M184" s="92">
        <v>1.8499999999999999E-2</v>
      </c>
      <c r="N184" s="92">
        <v>0.1</v>
      </c>
      <c r="O184" s="38"/>
      <c r="P184" s="11">
        <f t="shared" ref="P184:P204" si="17">SUM(L184:O184)</f>
        <v>0.11850000000000001</v>
      </c>
      <c r="Q184" s="212"/>
    </row>
    <row r="185" spans="1:17" s="65" customFormat="1" ht="18" customHeight="1" outlineLevel="1">
      <c r="A185" s="212"/>
      <c r="B185" s="210"/>
      <c r="C185" s="212"/>
      <c r="D185" s="212"/>
      <c r="E185" s="212"/>
      <c r="F185" s="212"/>
      <c r="G185" s="212"/>
      <c r="H185" s="212"/>
      <c r="I185" s="54" t="s">
        <v>268</v>
      </c>
      <c r="J185" s="202"/>
      <c r="K185" s="79" t="s">
        <v>2</v>
      </c>
      <c r="L185" s="16"/>
      <c r="M185" s="92">
        <v>30.890699999999999</v>
      </c>
      <c r="N185" s="92">
        <v>77.73</v>
      </c>
      <c r="O185" s="38"/>
      <c r="P185" s="11">
        <f t="shared" si="17"/>
        <v>108.6207</v>
      </c>
      <c r="Q185" s="212"/>
    </row>
    <row r="186" spans="1:17" s="65" customFormat="1" ht="18" customHeight="1" outlineLevel="1">
      <c r="A186" s="212"/>
      <c r="B186" s="210"/>
      <c r="C186" s="212"/>
      <c r="D186" s="212"/>
      <c r="E186" s="212"/>
      <c r="F186" s="212"/>
      <c r="G186" s="212"/>
      <c r="H186" s="212"/>
      <c r="I186" s="54" t="s">
        <v>268</v>
      </c>
      <c r="J186" s="202"/>
      <c r="K186" s="79" t="s">
        <v>10</v>
      </c>
      <c r="L186" s="16"/>
      <c r="M186" s="92">
        <v>0.1946</v>
      </c>
      <c r="N186" s="92">
        <v>1.07</v>
      </c>
      <c r="O186" s="38"/>
      <c r="P186" s="11">
        <f t="shared" si="17"/>
        <v>1.2646000000000002</v>
      </c>
      <c r="Q186" s="212"/>
    </row>
    <row r="187" spans="1:17" s="65" customFormat="1" ht="18" customHeight="1" outlineLevel="1">
      <c r="A187" s="212"/>
      <c r="B187" s="210"/>
      <c r="C187" s="212"/>
      <c r="D187" s="212"/>
      <c r="E187" s="212"/>
      <c r="F187" s="212"/>
      <c r="G187" s="212"/>
      <c r="H187" s="212"/>
      <c r="I187" s="54" t="s">
        <v>268</v>
      </c>
      <c r="J187" s="202"/>
      <c r="K187" s="79" t="s">
        <v>50</v>
      </c>
      <c r="L187" s="16"/>
      <c r="M187" s="92">
        <v>7.8179999999999996</v>
      </c>
      <c r="N187" s="92">
        <v>63.209200000000003</v>
      </c>
      <c r="O187" s="38"/>
      <c r="P187" s="11">
        <f t="shared" si="17"/>
        <v>71.027200000000008</v>
      </c>
      <c r="Q187" s="212"/>
    </row>
    <row r="188" spans="1:17" s="65" customFormat="1" ht="18" customHeight="1" outlineLevel="1">
      <c r="A188" s="212"/>
      <c r="B188" s="210"/>
      <c r="C188" s="212"/>
      <c r="D188" s="212"/>
      <c r="E188" s="212"/>
      <c r="F188" s="212"/>
      <c r="G188" s="212"/>
      <c r="H188" s="212"/>
      <c r="I188" s="54" t="s">
        <v>268</v>
      </c>
      <c r="J188" s="202"/>
      <c r="K188" s="79" t="s">
        <v>102</v>
      </c>
      <c r="L188" s="16"/>
      <c r="M188" s="92">
        <v>5</v>
      </c>
      <c r="N188" s="92">
        <v>8.9285999999999994</v>
      </c>
      <c r="O188" s="38"/>
      <c r="P188" s="11">
        <f t="shared" si="17"/>
        <v>13.928599999999999</v>
      </c>
      <c r="Q188" s="212"/>
    </row>
    <row r="189" spans="1:17" s="65" customFormat="1" ht="18" customHeight="1" outlineLevel="1">
      <c r="A189" s="212"/>
      <c r="B189" s="210"/>
      <c r="C189" s="212"/>
      <c r="D189" s="212"/>
      <c r="E189" s="212"/>
      <c r="F189" s="212"/>
      <c r="G189" s="212"/>
      <c r="H189" s="212"/>
      <c r="I189" s="54" t="s">
        <v>268</v>
      </c>
      <c r="J189" s="202"/>
      <c r="K189" s="79" t="s">
        <v>59</v>
      </c>
      <c r="L189" s="16"/>
      <c r="M189" s="92">
        <v>11.87</v>
      </c>
      <c r="N189" s="92">
        <v>39.268000000000001</v>
      </c>
      <c r="O189" s="38"/>
      <c r="P189" s="11">
        <f t="shared" si="17"/>
        <v>51.137999999999998</v>
      </c>
      <c r="Q189" s="212"/>
    </row>
    <row r="190" spans="1:17" s="65" customFormat="1" ht="18" customHeight="1" outlineLevel="1">
      <c r="A190" s="212"/>
      <c r="B190" s="210"/>
      <c r="C190" s="212"/>
      <c r="D190" s="212"/>
      <c r="E190" s="212"/>
      <c r="F190" s="212"/>
      <c r="G190" s="212"/>
      <c r="H190" s="212"/>
      <c r="I190" s="54" t="s">
        <v>268</v>
      </c>
      <c r="J190" s="202"/>
      <c r="K190" s="79" t="s">
        <v>67</v>
      </c>
      <c r="L190" s="16"/>
      <c r="M190" s="92"/>
      <c r="N190" s="92">
        <v>7.5</v>
      </c>
      <c r="O190" s="38"/>
      <c r="P190" s="11">
        <f t="shared" si="17"/>
        <v>7.5</v>
      </c>
      <c r="Q190" s="212"/>
    </row>
    <row r="191" spans="1:17" s="65" customFormat="1" ht="18" customHeight="1" outlineLevel="1">
      <c r="A191" s="212"/>
      <c r="B191" s="210"/>
      <c r="C191" s="212"/>
      <c r="D191" s="212"/>
      <c r="E191" s="212"/>
      <c r="F191" s="212"/>
      <c r="G191" s="212"/>
      <c r="H191" s="212"/>
      <c r="I191" s="54" t="s">
        <v>268</v>
      </c>
      <c r="J191" s="202"/>
      <c r="K191" s="79" t="s">
        <v>51</v>
      </c>
      <c r="L191" s="16"/>
      <c r="M191" s="92">
        <v>0.35499999999999998</v>
      </c>
      <c r="N191" s="92">
        <v>3.8262999999999998</v>
      </c>
      <c r="O191" s="38"/>
      <c r="P191" s="11">
        <f t="shared" si="17"/>
        <v>4.1813000000000002</v>
      </c>
      <c r="Q191" s="212"/>
    </row>
    <row r="192" spans="1:17" s="65" customFormat="1" ht="18" customHeight="1" outlineLevel="1">
      <c r="A192" s="212"/>
      <c r="B192" s="210"/>
      <c r="C192" s="212"/>
      <c r="D192" s="212"/>
      <c r="E192" s="212"/>
      <c r="F192" s="212"/>
      <c r="G192" s="212"/>
      <c r="H192" s="212"/>
      <c r="I192" s="54" t="s">
        <v>268</v>
      </c>
      <c r="J192" s="202"/>
      <c r="K192" s="79" t="s">
        <v>52</v>
      </c>
      <c r="L192" s="16"/>
      <c r="M192" s="92"/>
      <c r="N192" s="92">
        <v>12</v>
      </c>
      <c r="O192" s="38"/>
      <c r="P192" s="11">
        <f t="shared" si="17"/>
        <v>12</v>
      </c>
      <c r="Q192" s="212"/>
    </row>
    <row r="193" spans="1:17" s="65" customFormat="1" ht="18" customHeight="1" outlineLevel="1">
      <c r="A193" s="212"/>
      <c r="B193" s="210"/>
      <c r="C193" s="212"/>
      <c r="D193" s="212"/>
      <c r="E193" s="212"/>
      <c r="F193" s="212"/>
      <c r="G193" s="212"/>
      <c r="H193" s="212"/>
      <c r="I193" s="54" t="s">
        <v>268</v>
      </c>
      <c r="J193" s="202"/>
      <c r="K193" s="79" t="s">
        <v>53</v>
      </c>
      <c r="L193" s="16"/>
      <c r="M193" s="92">
        <v>6.1239999999999997</v>
      </c>
      <c r="N193" s="92">
        <v>11.2</v>
      </c>
      <c r="O193" s="38"/>
      <c r="P193" s="11">
        <f t="shared" si="17"/>
        <v>17.323999999999998</v>
      </c>
      <c r="Q193" s="212"/>
    </row>
    <row r="194" spans="1:17" s="65" customFormat="1" ht="18" customHeight="1" outlineLevel="1">
      <c r="A194" s="212"/>
      <c r="B194" s="210"/>
      <c r="C194" s="212"/>
      <c r="D194" s="212"/>
      <c r="E194" s="212"/>
      <c r="F194" s="212"/>
      <c r="G194" s="212"/>
      <c r="H194" s="212"/>
      <c r="I194" s="54" t="s">
        <v>268</v>
      </c>
      <c r="J194" s="202"/>
      <c r="K194" s="79" t="s">
        <v>103</v>
      </c>
      <c r="L194" s="16"/>
      <c r="M194" s="92">
        <v>0.2</v>
      </c>
      <c r="N194" s="92">
        <v>0.2</v>
      </c>
      <c r="O194" s="38"/>
      <c r="P194" s="11">
        <f t="shared" si="17"/>
        <v>0.4</v>
      </c>
      <c r="Q194" s="212"/>
    </row>
    <row r="195" spans="1:17" s="65" customFormat="1" ht="18" customHeight="1" outlineLevel="1">
      <c r="A195" s="212"/>
      <c r="B195" s="210"/>
      <c r="C195" s="212"/>
      <c r="D195" s="212"/>
      <c r="E195" s="212"/>
      <c r="F195" s="212"/>
      <c r="G195" s="212"/>
      <c r="H195" s="212"/>
      <c r="I195" s="54" t="s">
        <v>268</v>
      </c>
      <c r="J195" s="202"/>
      <c r="K195" s="79" t="s">
        <v>25</v>
      </c>
      <c r="L195" s="16"/>
      <c r="M195" s="92">
        <v>1.823</v>
      </c>
      <c r="N195" s="92">
        <v>100.71729999999999</v>
      </c>
      <c r="O195" s="38"/>
      <c r="P195" s="11">
        <f t="shared" si="17"/>
        <v>102.54029999999999</v>
      </c>
      <c r="Q195" s="212"/>
    </row>
    <row r="196" spans="1:17" s="65" customFormat="1" ht="18" customHeight="1" outlineLevel="1">
      <c r="A196" s="212"/>
      <c r="B196" s="210"/>
      <c r="C196" s="212"/>
      <c r="D196" s="212"/>
      <c r="E196" s="212"/>
      <c r="F196" s="212"/>
      <c r="G196" s="212"/>
      <c r="H196" s="212"/>
      <c r="I196" s="54" t="s">
        <v>268</v>
      </c>
      <c r="J196" s="202"/>
      <c r="K196" s="79" t="s">
        <v>66</v>
      </c>
      <c r="L196" s="16"/>
      <c r="M196" s="92">
        <v>1.4825999999999999</v>
      </c>
      <c r="N196" s="92">
        <v>151.99170000000001</v>
      </c>
      <c r="O196" s="38"/>
      <c r="P196" s="11">
        <f t="shared" si="17"/>
        <v>153.4743</v>
      </c>
      <c r="Q196" s="212"/>
    </row>
    <row r="197" spans="1:17" s="65" customFormat="1" ht="18" customHeight="1" outlineLevel="1">
      <c r="A197" s="212"/>
      <c r="B197" s="210"/>
      <c r="C197" s="212"/>
      <c r="D197" s="212"/>
      <c r="E197" s="212"/>
      <c r="F197" s="212"/>
      <c r="G197" s="212"/>
      <c r="H197" s="212"/>
      <c r="I197" s="54" t="s">
        <v>268</v>
      </c>
      <c r="J197" s="202"/>
      <c r="K197" s="79" t="s">
        <v>54</v>
      </c>
      <c r="L197" s="16"/>
      <c r="M197" s="92">
        <v>19.347999999999999</v>
      </c>
      <c r="N197" s="92">
        <v>187.05510000000001</v>
      </c>
      <c r="O197" s="38"/>
      <c r="P197" s="11">
        <f t="shared" si="17"/>
        <v>206.40309999999999</v>
      </c>
      <c r="Q197" s="212"/>
    </row>
    <row r="198" spans="1:17" s="65" customFormat="1" ht="18" customHeight="1" outlineLevel="1">
      <c r="A198" s="212"/>
      <c r="B198" s="210"/>
      <c r="C198" s="212"/>
      <c r="D198" s="212"/>
      <c r="E198" s="212"/>
      <c r="F198" s="212"/>
      <c r="G198" s="212"/>
      <c r="H198" s="212"/>
      <c r="I198" s="54" t="s">
        <v>268</v>
      </c>
      <c r="J198" s="202"/>
      <c r="K198" s="79" t="s">
        <v>43</v>
      </c>
      <c r="L198" s="16"/>
      <c r="M198" s="92">
        <v>15</v>
      </c>
      <c r="N198" s="92">
        <v>28</v>
      </c>
      <c r="O198" s="38"/>
      <c r="P198" s="11">
        <f t="shared" si="17"/>
        <v>43</v>
      </c>
      <c r="Q198" s="212"/>
    </row>
    <row r="199" spans="1:17" s="65" customFormat="1" ht="18" customHeight="1" outlineLevel="1">
      <c r="A199" s="212"/>
      <c r="B199" s="210"/>
      <c r="C199" s="212"/>
      <c r="D199" s="212"/>
      <c r="E199" s="212"/>
      <c r="F199" s="212"/>
      <c r="G199" s="212"/>
      <c r="H199" s="212"/>
      <c r="I199" s="54" t="s">
        <v>268</v>
      </c>
      <c r="J199" s="202"/>
      <c r="K199" s="79" t="s">
        <v>55</v>
      </c>
      <c r="L199" s="16"/>
      <c r="M199" s="92">
        <v>0.5</v>
      </c>
      <c r="N199" s="92">
        <v>25.967199999999998</v>
      </c>
      <c r="O199" s="38"/>
      <c r="P199" s="11">
        <f t="shared" si="17"/>
        <v>26.467199999999998</v>
      </c>
      <c r="Q199" s="212"/>
    </row>
    <row r="200" spans="1:17" s="65" customFormat="1" ht="18" customHeight="1" outlineLevel="1">
      <c r="A200" s="212"/>
      <c r="B200" s="210"/>
      <c r="C200" s="212"/>
      <c r="D200" s="212"/>
      <c r="E200" s="212"/>
      <c r="F200" s="212"/>
      <c r="G200" s="212"/>
      <c r="H200" s="212"/>
      <c r="I200" s="54" t="s">
        <v>268</v>
      </c>
      <c r="J200" s="202"/>
      <c r="K200" s="79" t="s">
        <v>68</v>
      </c>
      <c r="L200" s="16"/>
      <c r="M200" s="92"/>
      <c r="N200" s="92">
        <v>2.8650000000000002</v>
      </c>
      <c r="O200" s="38"/>
      <c r="P200" s="11">
        <f t="shared" si="17"/>
        <v>2.8650000000000002</v>
      </c>
      <c r="Q200" s="212"/>
    </row>
    <row r="201" spans="1:17" s="65" customFormat="1" ht="18" customHeight="1" outlineLevel="1">
      <c r="A201" s="212"/>
      <c r="B201" s="210"/>
      <c r="C201" s="212"/>
      <c r="D201" s="212"/>
      <c r="E201" s="212"/>
      <c r="F201" s="212"/>
      <c r="G201" s="212"/>
      <c r="H201" s="212"/>
      <c r="I201" s="54" t="s">
        <v>268</v>
      </c>
      <c r="J201" s="202"/>
      <c r="K201" s="79" t="s">
        <v>22</v>
      </c>
      <c r="L201" s="16"/>
      <c r="M201" s="92">
        <v>2.3605</v>
      </c>
      <c r="N201" s="92"/>
      <c r="O201" s="38"/>
      <c r="P201" s="11">
        <f t="shared" si="17"/>
        <v>2.3605</v>
      </c>
      <c r="Q201" s="212"/>
    </row>
    <row r="202" spans="1:17" s="65" customFormat="1" ht="18" customHeight="1" outlineLevel="1">
      <c r="A202" s="212"/>
      <c r="B202" s="210"/>
      <c r="C202" s="212"/>
      <c r="D202" s="212"/>
      <c r="E202" s="212"/>
      <c r="F202" s="212"/>
      <c r="G202" s="212"/>
      <c r="H202" s="212"/>
      <c r="I202" s="54" t="s">
        <v>268</v>
      </c>
      <c r="J202" s="202"/>
      <c r="K202" s="79" t="s">
        <v>58</v>
      </c>
      <c r="L202" s="16"/>
      <c r="M202" s="92">
        <v>0.25</v>
      </c>
      <c r="N202" s="92"/>
      <c r="O202" s="38"/>
      <c r="P202" s="11">
        <f t="shared" si="17"/>
        <v>0.25</v>
      </c>
      <c r="Q202" s="212"/>
    </row>
    <row r="203" spans="1:17" s="65" customFormat="1" ht="18" customHeight="1" outlineLevel="1">
      <c r="A203" s="212"/>
      <c r="B203" s="210"/>
      <c r="C203" s="212"/>
      <c r="D203" s="212"/>
      <c r="E203" s="212"/>
      <c r="F203" s="212"/>
      <c r="G203" s="212"/>
      <c r="H203" s="212"/>
      <c r="I203" s="54" t="s">
        <v>268</v>
      </c>
      <c r="J203" s="202"/>
      <c r="K203" s="79" t="s">
        <v>295</v>
      </c>
      <c r="L203" s="16"/>
      <c r="M203" s="92">
        <v>40.654899999999998</v>
      </c>
      <c r="N203" s="92"/>
      <c r="O203" s="38"/>
      <c r="P203" s="11">
        <f t="shared" si="17"/>
        <v>40.654899999999998</v>
      </c>
      <c r="Q203" s="212"/>
    </row>
    <row r="204" spans="1:17" s="65" customFormat="1" ht="18" customHeight="1" outlineLevel="1">
      <c r="A204" s="212"/>
      <c r="B204" s="210"/>
      <c r="C204" s="212"/>
      <c r="D204" s="212"/>
      <c r="E204" s="212"/>
      <c r="F204" s="212"/>
      <c r="G204" s="212"/>
      <c r="H204" s="212"/>
      <c r="I204" s="54" t="s">
        <v>268</v>
      </c>
      <c r="J204" s="202"/>
      <c r="K204" s="79" t="s">
        <v>16</v>
      </c>
      <c r="L204" s="16"/>
      <c r="M204" s="92"/>
      <c r="N204" s="92">
        <v>7</v>
      </c>
      <c r="O204" s="38"/>
      <c r="P204" s="11">
        <f t="shared" si="17"/>
        <v>7</v>
      </c>
      <c r="Q204" s="212"/>
    </row>
    <row r="205" spans="1:17" s="65" customFormat="1" ht="18" customHeight="1" outlineLevel="1">
      <c r="A205" s="212"/>
      <c r="B205" s="104" t="s">
        <v>267</v>
      </c>
      <c r="C205" s="212"/>
      <c r="D205" s="212"/>
      <c r="E205" s="212"/>
      <c r="F205" s="212"/>
      <c r="G205" s="212"/>
      <c r="H205" s="212"/>
      <c r="I205" s="105"/>
      <c r="J205" s="119"/>
      <c r="K205" s="106"/>
      <c r="L205" s="107">
        <f>SUM(L184:L204)</f>
        <v>0</v>
      </c>
      <c r="M205" s="107">
        <f>SUM(M184:M204)</f>
        <v>143.88979999999998</v>
      </c>
      <c r="N205" s="107">
        <f>SUM(N184:N204)</f>
        <v>728.62840000000006</v>
      </c>
      <c r="O205" s="108"/>
      <c r="P205" s="109">
        <f>SUM(P184:P204)</f>
        <v>872.51820000000009</v>
      </c>
      <c r="Q205" s="212"/>
    </row>
    <row r="206" spans="1:17" s="65" customFormat="1" ht="18" customHeight="1" outlineLevel="1">
      <c r="A206" s="212"/>
      <c r="B206" s="209" t="s">
        <v>199</v>
      </c>
      <c r="C206" s="212"/>
      <c r="D206" s="212"/>
      <c r="E206" s="212"/>
      <c r="F206" s="212"/>
      <c r="G206" s="212"/>
      <c r="H206" s="212"/>
      <c r="I206" s="54" t="s">
        <v>0</v>
      </c>
      <c r="J206" s="249">
        <v>451</v>
      </c>
      <c r="K206" s="79" t="s">
        <v>1</v>
      </c>
      <c r="L206" s="14"/>
      <c r="M206" s="14">
        <v>7.0000000000000001E-3</v>
      </c>
      <c r="N206" s="14">
        <v>0.02</v>
      </c>
      <c r="O206" s="38"/>
      <c r="P206" s="11">
        <f t="shared" ref="P206:P222" si="18">SUM(L206:O206)</f>
        <v>2.7E-2</v>
      </c>
      <c r="Q206" s="212"/>
    </row>
    <row r="207" spans="1:17" s="65" customFormat="1" ht="18" customHeight="1" outlineLevel="1">
      <c r="A207" s="212"/>
      <c r="B207" s="210"/>
      <c r="C207" s="212"/>
      <c r="D207" s="212"/>
      <c r="E207" s="212"/>
      <c r="F207" s="212"/>
      <c r="G207" s="212"/>
      <c r="H207" s="212"/>
      <c r="I207" s="54" t="s">
        <v>268</v>
      </c>
      <c r="J207" s="202"/>
      <c r="K207" s="79" t="s">
        <v>2</v>
      </c>
      <c r="L207" s="14"/>
      <c r="M207" s="14">
        <v>28.106000000000002</v>
      </c>
      <c r="N207" s="14">
        <v>52.2</v>
      </c>
      <c r="O207" s="38"/>
      <c r="P207" s="11">
        <f t="shared" si="18"/>
        <v>80.306000000000012</v>
      </c>
      <c r="Q207" s="212"/>
    </row>
    <row r="208" spans="1:17" s="65" customFormat="1" ht="18" customHeight="1" outlineLevel="1">
      <c r="A208" s="212"/>
      <c r="B208" s="210"/>
      <c r="C208" s="212"/>
      <c r="D208" s="212"/>
      <c r="E208" s="212"/>
      <c r="F208" s="212"/>
      <c r="G208" s="212"/>
      <c r="H208" s="212"/>
      <c r="I208" s="54" t="s">
        <v>268</v>
      </c>
      <c r="J208" s="202"/>
      <c r="K208" s="79" t="s">
        <v>10</v>
      </c>
      <c r="L208" s="14"/>
      <c r="M208" s="14">
        <v>0.17899999999999999</v>
      </c>
      <c r="N208" s="14">
        <v>0.627</v>
      </c>
      <c r="O208" s="38"/>
      <c r="P208" s="11">
        <f t="shared" si="18"/>
        <v>0.80600000000000005</v>
      </c>
      <c r="Q208" s="212"/>
    </row>
    <row r="209" spans="1:17" s="65" customFormat="1" ht="18" customHeight="1" outlineLevel="1">
      <c r="A209" s="212"/>
      <c r="B209" s="210"/>
      <c r="C209" s="212"/>
      <c r="D209" s="212"/>
      <c r="E209" s="212"/>
      <c r="F209" s="212"/>
      <c r="G209" s="212"/>
      <c r="H209" s="212"/>
      <c r="I209" s="54" t="s">
        <v>268</v>
      </c>
      <c r="J209" s="202"/>
      <c r="K209" s="79" t="s">
        <v>23</v>
      </c>
      <c r="L209" s="14"/>
      <c r="M209" s="14">
        <v>23.254999999999999</v>
      </c>
      <c r="N209" s="14">
        <v>0.29399999999999998</v>
      </c>
      <c r="O209" s="38"/>
      <c r="P209" s="11">
        <f t="shared" si="18"/>
        <v>23.548999999999999</v>
      </c>
      <c r="Q209" s="212"/>
    </row>
    <row r="210" spans="1:17" s="65" customFormat="1" ht="18" customHeight="1" outlineLevel="1">
      <c r="A210" s="212"/>
      <c r="B210" s="210"/>
      <c r="C210" s="212"/>
      <c r="D210" s="212"/>
      <c r="E210" s="212"/>
      <c r="F210" s="212"/>
      <c r="G210" s="212"/>
      <c r="H210" s="212"/>
      <c r="I210" s="54" t="s">
        <v>0</v>
      </c>
      <c r="J210" s="202"/>
      <c r="K210" s="79" t="s">
        <v>11</v>
      </c>
      <c r="L210" s="14"/>
      <c r="M210" s="14"/>
      <c r="N210" s="14"/>
      <c r="O210" s="38"/>
      <c r="P210" s="11">
        <f t="shared" si="18"/>
        <v>0</v>
      </c>
      <c r="Q210" s="212"/>
    </row>
    <row r="211" spans="1:17" s="65" customFormat="1" ht="18" customHeight="1" outlineLevel="1">
      <c r="A211" s="212"/>
      <c r="B211" s="210"/>
      <c r="C211" s="212"/>
      <c r="D211" s="212"/>
      <c r="E211" s="212"/>
      <c r="F211" s="212"/>
      <c r="G211" s="212"/>
      <c r="H211" s="212"/>
      <c r="I211" s="54" t="s">
        <v>268</v>
      </c>
      <c r="J211" s="202"/>
      <c r="K211" s="79" t="s">
        <v>5</v>
      </c>
      <c r="L211" s="14"/>
      <c r="M211" s="14">
        <v>3.851</v>
      </c>
      <c r="N211" s="14">
        <v>5</v>
      </c>
      <c r="O211" s="38"/>
      <c r="P211" s="11">
        <f t="shared" si="18"/>
        <v>8.8509999999999991</v>
      </c>
      <c r="Q211" s="212"/>
    </row>
    <row r="212" spans="1:17" s="65" customFormat="1" ht="18" customHeight="1" outlineLevel="1">
      <c r="A212" s="212"/>
      <c r="B212" s="210"/>
      <c r="C212" s="212"/>
      <c r="D212" s="212"/>
      <c r="E212" s="212"/>
      <c r="F212" s="212"/>
      <c r="G212" s="212"/>
      <c r="H212" s="212"/>
      <c r="I212" s="54" t="s">
        <v>268</v>
      </c>
      <c r="J212" s="202"/>
      <c r="K212" s="79" t="s">
        <v>14</v>
      </c>
      <c r="L212" s="14"/>
      <c r="M212" s="14">
        <v>13.558</v>
      </c>
      <c r="N212" s="14">
        <v>26.734000000000002</v>
      </c>
      <c r="O212" s="38"/>
      <c r="P212" s="11">
        <f t="shared" si="18"/>
        <v>40.292000000000002</v>
      </c>
      <c r="Q212" s="212"/>
    </row>
    <row r="213" spans="1:17" s="65" customFormat="1" ht="18" customHeight="1" outlineLevel="1">
      <c r="A213" s="212"/>
      <c r="B213" s="210"/>
      <c r="C213" s="212"/>
      <c r="D213" s="212"/>
      <c r="E213" s="212"/>
      <c r="F213" s="212"/>
      <c r="G213" s="212"/>
      <c r="H213" s="212"/>
      <c r="I213" s="54" t="s">
        <v>268</v>
      </c>
      <c r="J213" s="202"/>
      <c r="K213" s="79" t="s">
        <v>6</v>
      </c>
      <c r="L213" s="14"/>
      <c r="M213" s="14">
        <v>3.2000000000000001E-2</v>
      </c>
      <c r="N213" s="14"/>
      <c r="O213" s="38"/>
      <c r="P213" s="11">
        <f t="shared" si="18"/>
        <v>3.2000000000000001E-2</v>
      </c>
      <c r="Q213" s="212"/>
    </row>
    <row r="214" spans="1:17" s="65" customFormat="1" ht="18" customHeight="1" outlineLevel="1">
      <c r="A214" s="212"/>
      <c r="B214" s="210"/>
      <c r="C214" s="212"/>
      <c r="D214" s="212"/>
      <c r="E214" s="212"/>
      <c r="F214" s="212"/>
      <c r="G214" s="212"/>
      <c r="H214" s="212"/>
      <c r="I214" s="54" t="s">
        <v>268</v>
      </c>
      <c r="J214" s="202"/>
      <c r="K214" s="79" t="s">
        <v>13</v>
      </c>
      <c r="L214" s="14"/>
      <c r="M214" s="14">
        <v>2.282</v>
      </c>
      <c r="N214" s="14">
        <v>4.5590000000000002</v>
      </c>
      <c r="O214" s="38"/>
      <c r="P214" s="11">
        <f t="shared" si="18"/>
        <v>6.8410000000000002</v>
      </c>
      <c r="Q214" s="212"/>
    </row>
    <row r="215" spans="1:17" s="65" customFormat="1" ht="18" customHeight="1" outlineLevel="1">
      <c r="A215" s="212"/>
      <c r="B215" s="210"/>
      <c r="C215" s="212"/>
      <c r="D215" s="212"/>
      <c r="E215" s="212"/>
      <c r="F215" s="212"/>
      <c r="G215" s="212"/>
      <c r="H215" s="212"/>
      <c r="I215" s="54" t="s">
        <v>268</v>
      </c>
      <c r="J215" s="202"/>
      <c r="K215" s="79" t="s">
        <v>15</v>
      </c>
      <c r="L215" s="14"/>
      <c r="M215" s="14"/>
      <c r="N215" s="14">
        <v>8.4459999999999997</v>
      </c>
      <c r="O215" s="38"/>
      <c r="P215" s="11">
        <f t="shared" si="18"/>
        <v>8.4459999999999997</v>
      </c>
      <c r="Q215" s="212"/>
    </row>
    <row r="216" spans="1:17" s="65" customFormat="1" ht="18" customHeight="1" outlineLevel="1">
      <c r="A216" s="212"/>
      <c r="B216" s="210"/>
      <c r="C216" s="212"/>
      <c r="D216" s="212"/>
      <c r="E216" s="212"/>
      <c r="F216" s="212"/>
      <c r="G216" s="212"/>
      <c r="H216" s="212"/>
      <c r="I216" s="54" t="s">
        <v>268</v>
      </c>
      <c r="J216" s="202"/>
      <c r="K216" s="79" t="s">
        <v>24</v>
      </c>
      <c r="L216" s="14"/>
      <c r="M216" s="14">
        <v>0.71299999999999997</v>
      </c>
      <c r="N216" s="14">
        <v>2.0489999999999999</v>
      </c>
      <c r="O216" s="38"/>
      <c r="P216" s="11">
        <f t="shared" si="18"/>
        <v>2.762</v>
      </c>
      <c r="Q216" s="212"/>
    </row>
    <row r="217" spans="1:17" s="65" customFormat="1" ht="18" customHeight="1" outlineLevel="1">
      <c r="A217" s="212"/>
      <c r="B217" s="210"/>
      <c r="C217" s="212"/>
      <c r="D217" s="212"/>
      <c r="E217" s="212"/>
      <c r="F217" s="212"/>
      <c r="G217" s="212"/>
      <c r="H217" s="212"/>
      <c r="I217" s="54" t="s">
        <v>268</v>
      </c>
      <c r="J217" s="202"/>
      <c r="K217" s="79" t="s">
        <v>25</v>
      </c>
      <c r="L217" s="14"/>
      <c r="M217" s="14"/>
      <c r="N217" s="14"/>
      <c r="O217" s="38"/>
      <c r="P217" s="11">
        <f t="shared" si="18"/>
        <v>0</v>
      </c>
      <c r="Q217" s="212"/>
    </row>
    <row r="218" spans="1:17" s="65" customFormat="1" ht="18" customHeight="1" outlineLevel="1">
      <c r="A218" s="212"/>
      <c r="B218" s="210"/>
      <c r="C218" s="212"/>
      <c r="D218" s="212"/>
      <c r="E218" s="212"/>
      <c r="F218" s="212"/>
      <c r="G218" s="212"/>
      <c r="H218" s="212"/>
      <c r="I218" s="54" t="s">
        <v>268</v>
      </c>
      <c r="J218" s="202"/>
      <c r="K218" s="79" t="s">
        <v>27</v>
      </c>
      <c r="L218" s="14"/>
      <c r="M218" s="14">
        <v>8.8520000000000003</v>
      </c>
      <c r="N218" s="14">
        <v>13.007</v>
      </c>
      <c r="O218" s="38"/>
      <c r="P218" s="11">
        <f t="shared" si="18"/>
        <v>21.859000000000002</v>
      </c>
      <c r="Q218" s="212"/>
    </row>
    <row r="219" spans="1:17" s="65" customFormat="1" ht="18" customHeight="1" outlineLevel="1">
      <c r="A219" s="212"/>
      <c r="B219" s="210"/>
      <c r="C219" s="212"/>
      <c r="D219" s="212"/>
      <c r="E219" s="212"/>
      <c r="F219" s="212"/>
      <c r="G219" s="212"/>
      <c r="H219" s="212"/>
      <c r="I219" s="54" t="s">
        <v>268</v>
      </c>
      <c r="J219" s="202"/>
      <c r="K219" s="79" t="s">
        <v>19</v>
      </c>
      <c r="L219" s="14"/>
      <c r="M219" s="14">
        <v>0.47299999999999998</v>
      </c>
      <c r="N219" s="14">
        <v>1.0549999999999999</v>
      </c>
      <c r="O219" s="38"/>
      <c r="P219" s="11">
        <f t="shared" si="18"/>
        <v>1.528</v>
      </c>
      <c r="Q219" s="212"/>
    </row>
    <row r="220" spans="1:17" s="65" customFormat="1" ht="18" customHeight="1" outlineLevel="1">
      <c r="A220" s="212"/>
      <c r="B220" s="210"/>
      <c r="C220" s="212"/>
      <c r="D220" s="212"/>
      <c r="E220" s="212"/>
      <c r="F220" s="212"/>
      <c r="G220" s="212"/>
      <c r="H220" s="212"/>
      <c r="I220" s="54" t="s">
        <v>0</v>
      </c>
      <c r="J220" s="202"/>
      <c r="K220" s="79" t="s">
        <v>64</v>
      </c>
      <c r="L220" s="14"/>
      <c r="M220" s="14">
        <v>0.85099999999999998</v>
      </c>
      <c r="N220" s="14">
        <v>1.5</v>
      </c>
      <c r="O220" s="38"/>
      <c r="P220" s="11">
        <f t="shared" si="18"/>
        <v>2.351</v>
      </c>
      <c r="Q220" s="212"/>
    </row>
    <row r="221" spans="1:17" s="65" customFormat="1" ht="18" customHeight="1" outlineLevel="1">
      <c r="A221" s="212"/>
      <c r="B221" s="210"/>
      <c r="C221" s="212"/>
      <c r="D221" s="212"/>
      <c r="E221" s="212"/>
      <c r="F221" s="212"/>
      <c r="G221" s="212"/>
      <c r="H221" s="212"/>
      <c r="I221" s="54" t="s">
        <v>268</v>
      </c>
      <c r="J221" s="202"/>
      <c r="K221" s="79" t="s">
        <v>65</v>
      </c>
      <c r="L221" s="14"/>
      <c r="M221" s="14">
        <v>6.1269999999999998</v>
      </c>
      <c r="N221" s="14">
        <v>11.032</v>
      </c>
      <c r="O221" s="38"/>
      <c r="P221" s="11">
        <f t="shared" si="18"/>
        <v>17.158999999999999</v>
      </c>
      <c r="Q221" s="212"/>
    </row>
    <row r="222" spans="1:17" s="65" customFormat="1" ht="18" customHeight="1" outlineLevel="1">
      <c r="A222" s="212"/>
      <c r="B222" s="210"/>
      <c r="C222" s="212"/>
      <c r="D222" s="212"/>
      <c r="E222" s="212"/>
      <c r="F222" s="212"/>
      <c r="G222" s="212"/>
      <c r="H222" s="212"/>
      <c r="I222" s="54" t="s">
        <v>268</v>
      </c>
      <c r="J222" s="202"/>
      <c r="K222" s="79" t="s">
        <v>29</v>
      </c>
      <c r="L222" s="14"/>
      <c r="M222" s="14"/>
      <c r="N222" s="14">
        <v>1.8620000000000001</v>
      </c>
      <c r="O222" s="38"/>
      <c r="P222" s="11">
        <f t="shared" si="18"/>
        <v>1.8620000000000001</v>
      </c>
      <c r="Q222" s="212"/>
    </row>
    <row r="223" spans="1:17" s="65" customFormat="1" ht="18" customHeight="1" outlineLevel="1">
      <c r="A223" s="212"/>
      <c r="B223" s="104" t="s">
        <v>267</v>
      </c>
      <c r="C223" s="212"/>
      <c r="D223" s="212"/>
      <c r="E223" s="212"/>
      <c r="F223" s="212"/>
      <c r="G223" s="212"/>
      <c r="H223" s="212"/>
      <c r="I223" s="105"/>
      <c r="J223" s="119"/>
      <c r="K223" s="106"/>
      <c r="L223" s="107">
        <f>SUM(L206:L222)</f>
        <v>0</v>
      </c>
      <c r="M223" s="107">
        <f>SUM(M206:M222)</f>
        <v>88.285999999999973</v>
      </c>
      <c r="N223" s="107">
        <f>SUM(N206:N222)</f>
        <v>128.38500000000002</v>
      </c>
      <c r="O223" s="108"/>
      <c r="P223" s="107">
        <f>SUM(P206:P222)</f>
        <v>216.67100000000002</v>
      </c>
      <c r="Q223" s="212"/>
    </row>
    <row r="224" spans="1:17" s="65" customFormat="1" ht="18" customHeight="1" outlineLevel="1">
      <c r="A224" s="212"/>
      <c r="B224" s="209" t="s">
        <v>200</v>
      </c>
      <c r="C224" s="212"/>
      <c r="D224" s="212"/>
      <c r="E224" s="212"/>
      <c r="F224" s="212"/>
      <c r="G224" s="212"/>
      <c r="H224" s="212"/>
      <c r="I224" s="54" t="s">
        <v>268</v>
      </c>
      <c r="J224" s="202">
        <v>453</v>
      </c>
      <c r="K224" s="79" t="s">
        <v>1</v>
      </c>
      <c r="L224" s="15">
        <v>5.0000000000000001E-3</v>
      </c>
      <c r="M224" s="15">
        <v>5.0000000000000001E-3</v>
      </c>
      <c r="N224" s="15">
        <v>6.0000000000000001E-3</v>
      </c>
      <c r="O224" s="39"/>
      <c r="P224" s="11">
        <f t="shared" ref="P224:P230" si="19">SUM(L224:O224)</f>
        <v>1.6E-2</v>
      </c>
      <c r="Q224" s="212"/>
    </row>
    <row r="225" spans="1:17" s="65" customFormat="1" ht="18" customHeight="1" outlineLevel="1">
      <c r="A225" s="212"/>
      <c r="B225" s="210"/>
      <c r="C225" s="212"/>
      <c r="D225" s="212"/>
      <c r="E225" s="212"/>
      <c r="F225" s="212"/>
      <c r="G225" s="212"/>
      <c r="H225" s="212"/>
      <c r="I225" s="54" t="s">
        <v>268</v>
      </c>
      <c r="J225" s="202"/>
      <c r="K225" s="79" t="s">
        <v>2</v>
      </c>
      <c r="L225" s="15"/>
      <c r="M225" s="15">
        <v>17.5</v>
      </c>
      <c r="N225" s="15">
        <v>39.1</v>
      </c>
      <c r="O225" s="39"/>
      <c r="P225" s="11">
        <f t="shared" si="19"/>
        <v>56.6</v>
      </c>
      <c r="Q225" s="212"/>
    </row>
    <row r="226" spans="1:17" s="65" customFormat="1" ht="18" customHeight="1" outlineLevel="1">
      <c r="A226" s="212"/>
      <c r="B226" s="210"/>
      <c r="C226" s="212"/>
      <c r="D226" s="212"/>
      <c r="E226" s="212"/>
      <c r="F226" s="212"/>
      <c r="G226" s="212"/>
      <c r="H226" s="212"/>
      <c r="I226" s="54" t="s">
        <v>268</v>
      </c>
      <c r="J226" s="202"/>
      <c r="K226" s="79" t="s">
        <v>10</v>
      </c>
      <c r="L226" s="15"/>
      <c r="M226" s="15">
        <v>0.1</v>
      </c>
      <c r="N226" s="15">
        <v>0.58399999999999996</v>
      </c>
      <c r="O226" s="39"/>
      <c r="P226" s="11">
        <f t="shared" si="19"/>
        <v>0.68399999999999994</v>
      </c>
      <c r="Q226" s="212"/>
    </row>
    <row r="227" spans="1:17" s="65" customFormat="1" ht="18" customHeight="1" outlineLevel="1">
      <c r="A227" s="212"/>
      <c r="B227" s="210"/>
      <c r="C227" s="212"/>
      <c r="D227" s="212"/>
      <c r="E227" s="212"/>
      <c r="F227" s="212"/>
      <c r="G227" s="212"/>
      <c r="H227" s="212"/>
      <c r="I227" s="54" t="s">
        <v>268</v>
      </c>
      <c r="J227" s="202"/>
      <c r="K227" s="79" t="s">
        <v>23</v>
      </c>
      <c r="L227" s="15"/>
      <c r="M227" s="15">
        <v>0.43359999999999999</v>
      </c>
      <c r="N227" s="15">
        <v>0.182</v>
      </c>
      <c r="O227" s="39"/>
      <c r="P227" s="11">
        <f t="shared" si="19"/>
        <v>0.61559999999999993</v>
      </c>
      <c r="Q227" s="212"/>
    </row>
    <row r="228" spans="1:17" s="65" customFormat="1" ht="18" customHeight="1" outlineLevel="1">
      <c r="A228" s="212"/>
      <c r="B228" s="210"/>
      <c r="C228" s="212"/>
      <c r="D228" s="212"/>
      <c r="E228" s="212"/>
      <c r="F228" s="212"/>
      <c r="G228" s="212"/>
      <c r="H228" s="212"/>
      <c r="I228" s="54" t="s">
        <v>0</v>
      </c>
      <c r="J228" s="202"/>
      <c r="K228" s="79" t="s">
        <v>104</v>
      </c>
      <c r="L228" s="15"/>
      <c r="M228" s="15">
        <v>92.3</v>
      </c>
      <c r="N228" s="15">
        <v>98.3</v>
      </c>
      <c r="O228" s="39"/>
      <c r="P228" s="11">
        <f t="shared" si="19"/>
        <v>190.6</v>
      </c>
      <c r="Q228" s="212"/>
    </row>
    <row r="229" spans="1:17" s="65" customFormat="1" ht="18" customHeight="1" outlineLevel="1">
      <c r="A229" s="212"/>
      <c r="B229" s="210"/>
      <c r="C229" s="212"/>
      <c r="D229" s="212"/>
      <c r="E229" s="212"/>
      <c r="F229" s="212"/>
      <c r="G229" s="212"/>
      <c r="H229" s="212"/>
      <c r="I229" s="54" t="s">
        <v>268</v>
      </c>
      <c r="J229" s="202"/>
      <c r="K229" s="79" t="s">
        <v>6</v>
      </c>
      <c r="L229" s="15"/>
      <c r="M229" s="15">
        <v>0</v>
      </c>
      <c r="N229" s="15">
        <v>0</v>
      </c>
      <c r="O229" s="39"/>
      <c r="P229" s="11">
        <f t="shared" si="19"/>
        <v>0</v>
      </c>
      <c r="Q229" s="212"/>
    </row>
    <row r="230" spans="1:17" s="65" customFormat="1" ht="18" customHeight="1" outlineLevel="1">
      <c r="A230" s="212"/>
      <c r="B230" s="210"/>
      <c r="C230" s="212"/>
      <c r="D230" s="212"/>
      <c r="E230" s="212"/>
      <c r="F230" s="212"/>
      <c r="G230" s="212"/>
      <c r="H230" s="212"/>
      <c r="I230" s="54" t="s">
        <v>268</v>
      </c>
      <c r="J230" s="202"/>
      <c r="K230" s="79" t="s">
        <v>21</v>
      </c>
      <c r="L230" s="15"/>
      <c r="M230" s="15">
        <v>3.7</v>
      </c>
      <c r="N230" s="15">
        <v>3.9</v>
      </c>
      <c r="O230" s="39"/>
      <c r="P230" s="11">
        <f t="shared" si="19"/>
        <v>7.6</v>
      </c>
      <c r="Q230" s="212"/>
    </row>
    <row r="231" spans="1:17" s="65" customFormat="1" ht="18" customHeight="1" outlineLevel="1">
      <c r="A231" s="212"/>
      <c r="B231" s="104" t="s">
        <v>267</v>
      </c>
      <c r="C231" s="212"/>
      <c r="D231" s="212"/>
      <c r="E231" s="212"/>
      <c r="F231" s="212"/>
      <c r="G231" s="212"/>
      <c r="H231" s="212"/>
      <c r="I231" s="105"/>
      <c r="J231" s="119"/>
      <c r="K231" s="106"/>
      <c r="L231" s="107">
        <f>SUM(L224:L230)</f>
        <v>5.0000000000000001E-3</v>
      </c>
      <c r="M231" s="107">
        <f>SUM(M224:M230)</f>
        <v>114.0386</v>
      </c>
      <c r="N231" s="107">
        <f>SUM(N224:N230)</f>
        <v>142.072</v>
      </c>
      <c r="O231" s="108"/>
      <c r="P231" s="109">
        <f>SUM(P224:P230)</f>
        <v>256.11560000000003</v>
      </c>
      <c r="Q231" s="212"/>
    </row>
    <row r="232" spans="1:17" s="65" customFormat="1" ht="18" customHeight="1" outlineLevel="1">
      <c r="A232" s="212"/>
      <c r="B232" s="209" t="s">
        <v>201</v>
      </c>
      <c r="C232" s="212"/>
      <c r="D232" s="212"/>
      <c r="E232" s="212"/>
      <c r="F232" s="212"/>
      <c r="G232" s="212"/>
      <c r="H232" s="212"/>
      <c r="I232" s="54" t="s">
        <v>0</v>
      </c>
      <c r="J232" s="52">
        <v>463</v>
      </c>
      <c r="K232" s="79" t="s">
        <v>1</v>
      </c>
      <c r="L232" s="15"/>
      <c r="M232" s="15">
        <v>0</v>
      </c>
      <c r="N232" s="15">
        <v>0</v>
      </c>
      <c r="O232" s="39"/>
      <c r="P232" s="11">
        <f>SUM(L232:O232)</f>
        <v>0</v>
      </c>
      <c r="Q232" s="212"/>
    </row>
    <row r="233" spans="1:17" s="65" customFormat="1" ht="18" customHeight="1" outlineLevel="1">
      <c r="A233" s="212"/>
      <c r="B233" s="210"/>
      <c r="C233" s="212"/>
      <c r="D233" s="212"/>
      <c r="E233" s="212"/>
      <c r="F233" s="212"/>
      <c r="G233" s="212"/>
      <c r="H233" s="212"/>
      <c r="I233" s="54" t="s">
        <v>268</v>
      </c>
      <c r="J233" s="52"/>
      <c r="K233" s="79" t="s">
        <v>2</v>
      </c>
      <c r="L233" s="15">
        <v>15.7</v>
      </c>
      <c r="M233" s="15">
        <v>18.8</v>
      </c>
      <c r="N233" s="15">
        <v>24.5</v>
      </c>
      <c r="O233" s="39"/>
      <c r="P233" s="11">
        <f>SUM(L233:O233)</f>
        <v>59</v>
      </c>
      <c r="Q233" s="212"/>
    </row>
    <row r="234" spans="1:17" s="65" customFormat="1" ht="18" customHeight="1" outlineLevel="1">
      <c r="A234" s="212"/>
      <c r="B234" s="210"/>
      <c r="C234" s="212"/>
      <c r="D234" s="212"/>
      <c r="E234" s="212"/>
      <c r="F234" s="212"/>
      <c r="G234" s="212"/>
      <c r="H234" s="212"/>
      <c r="I234" s="54" t="s">
        <v>268</v>
      </c>
      <c r="J234" s="52"/>
      <c r="K234" s="79" t="s">
        <v>10</v>
      </c>
      <c r="L234" s="15"/>
      <c r="M234" s="15">
        <v>0.2</v>
      </c>
      <c r="N234" s="15">
        <v>0.6</v>
      </c>
      <c r="O234" s="39"/>
      <c r="P234" s="11">
        <f>SUM(L234:O234)</f>
        <v>0.8</v>
      </c>
      <c r="Q234" s="212"/>
    </row>
    <row r="235" spans="1:17" s="65" customFormat="1" ht="18" customHeight="1" outlineLevel="1">
      <c r="A235" s="212"/>
      <c r="B235" s="210"/>
      <c r="C235" s="212"/>
      <c r="D235" s="212"/>
      <c r="E235" s="212"/>
      <c r="F235" s="212"/>
      <c r="G235" s="212"/>
      <c r="H235" s="212"/>
      <c r="I235" s="54" t="s">
        <v>268</v>
      </c>
      <c r="J235" s="52"/>
      <c r="K235" s="79" t="s">
        <v>6</v>
      </c>
      <c r="L235" s="15">
        <v>0.8</v>
      </c>
      <c r="M235" s="15">
        <v>0.2</v>
      </c>
      <c r="N235" s="15"/>
      <c r="O235" s="39"/>
      <c r="P235" s="11">
        <f>SUM(L235:O235)</f>
        <v>1</v>
      </c>
      <c r="Q235" s="212"/>
    </row>
    <row r="236" spans="1:17" s="65" customFormat="1" ht="18" customHeight="1" outlineLevel="1">
      <c r="A236" s="212"/>
      <c r="B236" s="210"/>
      <c r="C236" s="212"/>
      <c r="D236" s="212"/>
      <c r="E236" s="212"/>
      <c r="F236" s="212"/>
      <c r="G236" s="212"/>
      <c r="H236" s="212"/>
      <c r="I236" s="54" t="s">
        <v>268</v>
      </c>
      <c r="J236" s="52"/>
      <c r="K236" s="79" t="s">
        <v>13</v>
      </c>
      <c r="L236" s="15"/>
      <c r="M236" s="15">
        <v>1.4</v>
      </c>
      <c r="N236" s="15"/>
      <c r="O236" s="39"/>
      <c r="P236" s="11">
        <f>SUM(L236:O236)</f>
        <v>1.4</v>
      </c>
      <c r="Q236" s="212"/>
    </row>
    <row r="237" spans="1:17" s="65" customFormat="1" ht="18" customHeight="1" outlineLevel="1">
      <c r="A237" s="212"/>
      <c r="B237" s="104" t="s">
        <v>267</v>
      </c>
      <c r="C237" s="212"/>
      <c r="D237" s="212"/>
      <c r="E237" s="212"/>
      <c r="F237" s="212"/>
      <c r="G237" s="212"/>
      <c r="H237" s="212"/>
      <c r="I237" s="105"/>
      <c r="J237" s="119"/>
      <c r="K237" s="106"/>
      <c r="L237" s="107">
        <f>SUM(L232:L236)</f>
        <v>16.5</v>
      </c>
      <c r="M237" s="107">
        <f>SUM(M232:M236)</f>
        <v>20.599999999999998</v>
      </c>
      <c r="N237" s="107">
        <f>SUM(N232:N236)</f>
        <v>25.1</v>
      </c>
      <c r="O237" s="108"/>
      <c r="P237" s="109">
        <f>SUM(P232:P236)</f>
        <v>62.199999999999996</v>
      </c>
      <c r="Q237" s="212"/>
    </row>
    <row r="238" spans="1:17" s="65" customFormat="1" ht="18" customHeight="1" outlineLevel="1">
      <c r="A238" s="212"/>
      <c r="B238" s="214" t="s">
        <v>202</v>
      </c>
      <c r="C238" s="212"/>
      <c r="D238" s="212"/>
      <c r="E238" s="212"/>
      <c r="F238" s="212"/>
      <c r="G238" s="212"/>
      <c r="H238" s="212"/>
      <c r="I238" s="54" t="s">
        <v>0</v>
      </c>
      <c r="J238" s="202">
        <v>452</v>
      </c>
      <c r="K238" s="79" t="s">
        <v>1</v>
      </c>
      <c r="L238" s="17"/>
      <c r="M238" s="14"/>
      <c r="N238" s="14">
        <v>3.0000000000000001E-3</v>
      </c>
      <c r="O238" s="39"/>
      <c r="P238" s="11">
        <f t="shared" ref="P238:P248" si="20">SUM(L238:O238)</f>
        <v>3.0000000000000001E-3</v>
      </c>
      <c r="Q238" s="212"/>
    </row>
    <row r="239" spans="1:17" s="65" customFormat="1" ht="18" customHeight="1" outlineLevel="1">
      <c r="A239" s="212"/>
      <c r="B239" s="215"/>
      <c r="C239" s="212"/>
      <c r="D239" s="212"/>
      <c r="E239" s="212"/>
      <c r="F239" s="212"/>
      <c r="G239" s="212"/>
      <c r="H239" s="212"/>
      <c r="I239" s="54" t="s">
        <v>268</v>
      </c>
      <c r="J239" s="202"/>
      <c r="K239" s="79" t="s">
        <v>2</v>
      </c>
      <c r="L239" s="14"/>
      <c r="M239" s="14">
        <v>18.4009</v>
      </c>
      <c r="N239" s="14">
        <v>48.131900000000002</v>
      </c>
      <c r="O239" s="41"/>
      <c r="P239" s="11">
        <f t="shared" si="20"/>
        <v>66.532800000000009</v>
      </c>
      <c r="Q239" s="212"/>
    </row>
    <row r="240" spans="1:17" s="65" customFormat="1" ht="18" customHeight="1" outlineLevel="1">
      <c r="A240" s="212"/>
      <c r="B240" s="215"/>
      <c r="C240" s="212"/>
      <c r="D240" s="212"/>
      <c r="E240" s="212"/>
      <c r="F240" s="212"/>
      <c r="G240" s="212"/>
      <c r="H240" s="212"/>
      <c r="I240" s="54" t="s">
        <v>268</v>
      </c>
      <c r="J240" s="202"/>
      <c r="K240" s="79" t="s">
        <v>10</v>
      </c>
      <c r="L240" s="14"/>
      <c r="M240" s="14">
        <v>0.19270000000000001</v>
      </c>
      <c r="N240" s="14">
        <v>0.59799999999999998</v>
      </c>
      <c r="O240" s="41"/>
      <c r="P240" s="11">
        <f t="shared" si="20"/>
        <v>0.79069999999999996</v>
      </c>
      <c r="Q240" s="212"/>
    </row>
    <row r="241" spans="1:17" s="65" customFormat="1" ht="18" customHeight="1" outlineLevel="1">
      <c r="A241" s="212"/>
      <c r="B241" s="215"/>
      <c r="C241" s="212"/>
      <c r="D241" s="212"/>
      <c r="E241" s="212"/>
      <c r="F241" s="212"/>
      <c r="G241" s="212"/>
      <c r="H241" s="212"/>
      <c r="I241" s="54" t="s">
        <v>268</v>
      </c>
      <c r="J241" s="202"/>
      <c r="K241" s="79" t="s">
        <v>4</v>
      </c>
      <c r="L241" s="14"/>
      <c r="M241" s="14"/>
      <c r="N241" s="14">
        <v>0.79369999999999996</v>
      </c>
      <c r="O241" s="41"/>
      <c r="P241" s="11">
        <f t="shared" si="20"/>
        <v>0.79369999999999996</v>
      </c>
      <c r="Q241" s="212"/>
    </row>
    <row r="242" spans="1:17" s="65" customFormat="1" ht="18" customHeight="1" outlineLevel="1">
      <c r="A242" s="212"/>
      <c r="B242" s="215"/>
      <c r="C242" s="212"/>
      <c r="D242" s="212"/>
      <c r="E242" s="212"/>
      <c r="F242" s="212"/>
      <c r="G242" s="212"/>
      <c r="H242" s="212"/>
      <c r="I242" s="54" t="s">
        <v>268</v>
      </c>
      <c r="J242" s="202"/>
      <c r="K242" s="79" t="s">
        <v>6</v>
      </c>
      <c r="L242" s="14"/>
      <c r="M242" s="14"/>
      <c r="N242" s="14">
        <v>418.13290000000001</v>
      </c>
      <c r="O242" s="41"/>
      <c r="P242" s="11">
        <f t="shared" si="20"/>
        <v>418.13290000000001</v>
      </c>
      <c r="Q242" s="212"/>
    </row>
    <row r="243" spans="1:17" s="65" customFormat="1" ht="18" customHeight="1" outlineLevel="1">
      <c r="A243" s="212"/>
      <c r="B243" s="215"/>
      <c r="C243" s="212"/>
      <c r="D243" s="212"/>
      <c r="E243" s="212"/>
      <c r="F243" s="212"/>
      <c r="G243" s="212"/>
      <c r="H243" s="212"/>
      <c r="I243" s="54" t="s">
        <v>268</v>
      </c>
      <c r="J243" s="202"/>
      <c r="K243" s="79" t="s">
        <v>59</v>
      </c>
      <c r="L243" s="14"/>
      <c r="M243" s="14">
        <v>15.9306</v>
      </c>
      <c r="N243" s="14">
        <v>49.484000000000002</v>
      </c>
      <c r="O243" s="41"/>
      <c r="P243" s="11">
        <f t="shared" si="20"/>
        <v>65.414600000000007</v>
      </c>
      <c r="Q243" s="212"/>
    </row>
    <row r="244" spans="1:17" s="65" customFormat="1" ht="18" customHeight="1" outlineLevel="1">
      <c r="A244" s="212"/>
      <c r="B244" s="215"/>
      <c r="C244" s="212"/>
      <c r="D244" s="212"/>
      <c r="E244" s="212"/>
      <c r="F244" s="212"/>
      <c r="G244" s="212"/>
      <c r="H244" s="212"/>
      <c r="I244" s="54" t="s">
        <v>268</v>
      </c>
      <c r="J244" s="202"/>
      <c r="K244" s="79" t="s">
        <v>99</v>
      </c>
      <c r="L244" s="14"/>
      <c r="M244" s="14"/>
      <c r="N244" s="14"/>
      <c r="O244" s="41"/>
      <c r="P244" s="11">
        <f t="shared" si="20"/>
        <v>0</v>
      </c>
      <c r="Q244" s="212"/>
    </row>
    <row r="245" spans="1:17" s="65" customFormat="1" ht="18" customHeight="1" outlineLevel="1">
      <c r="A245" s="212"/>
      <c r="B245" s="215"/>
      <c r="C245" s="212"/>
      <c r="D245" s="212"/>
      <c r="E245" s="212"/>
      <c r="F245" s="212"/>
      <c r="G245" s="212"/>
      <c r="H245" s="212"/>
      <c r="I245" s="54" t="s">
        <v>268</v>
      </c>
      <c r="J245" s="202"/>
      <c r="K245" s="79" t="s">
        <v>100</v>
      </c>
      <c r="L245" s="14"/>
      <c r="M245" s="14"/>
      <c r="N245" s="14"/>
      <c r="O245" s="41"/>
      <c r="P245" s="11">
        <f t="shared" si="20"/>
        <v>0</v>
      </c>
      <c r="Q245" s="212"/>
    </row>
    <row r="246" spans="1:17" s="65" customFormat="1" ht="18" customHeight="1" outlineLevel="1">
      <c r="A246" s="212"/>
      <c r="B246" s="215"/>
      <c r="C246" s="212"/>
      <c r="D246" s="212"/>
      <c r="E246" s="212"/>
      <c r="F246" s="212"/>
      <c r="G246" s="212"/>
      <c r="H246" s="212"/>
      <c r="I246" s="54" t="s">
        <v>268</v>
      </c>
      <c r="J246" s="202"/>
      <c r="K246" s="79" t="s">
        <v>18</v>
      </c>
      <c r="L246" s="14"/>
      <c r="M246" s="14">
        <v>72.8904</v>
      </c>
      <c r="N246" s="14">
        <v>84.169399999999996</v>
      </c>
      <c r="O246" s="41"/>
      <c r="P246" s="11">
        <f t="shared" si="20"/>
        <v>157.0598</v>
      </c>
      <c r="Q246" s="212"/>
    </row>
    <row r="247" spans="1:17" s="65" customFormat="1" ht="18" customHeight="1" outlineLevel="1">
      <c r="A247" s="212"/>
      <c r="B247" s="215"/>
      <c r="C247" s="212"/>
      <c r="D247" s="212"/>
      <c r="E247" s="212"/>
      <c r="F247" s="212"/>
      <c r="G247" s="212"/>
      <c r="H247" s="212"/>
      <c r="I247" s="54" t="s">
        <v>268</v>
      </c>
      <c r="J247" s="202"/>
      <c r="K247" s="79" t="s">
        <v>20</v>
      </c>
      <c r="L247" s="14"/>
      <c r="M247" s="14"/>
      <c r="N247" s="14">
        <v>179.06639999999999</v>
      </c>
      <c r="O247" s="41"/>
      <c r="P247" s="11">
        <f t="shared" si="20"/>
        <v>179.06639999999999</v>
      </c>
      <c r="Q247" s="212"/>
    </row>
    <row r="248" spans="1:17" s="65" customFormat="1" ht="18" customHeight="1" outlineLevel="1">
      <c r="A248" s="212"/>
      <c r="B248" s="215"/>
      <c r="C248" s="212"/>
      <c r="D248" s="212"/>
      <c r="E248" s="212"/>
      <c r="F248" s="212"/>
      <c r="G248" s="212"/>
      <c r="H248" s="212"/>
      <c r="I248" s="54" t="s">
        <v>268</v>
      </c>
      <c r="J248" s="202"/>
      <c r="K248" s="79" t="s">
        <v>105</v>
      </c>
      <c r="L248" s="14"/>
      <c r="M248" s="14">
        <v>22.4</v>
      </c>
      <c r="N248" s="14"/>
      <c r="O248" s="41"/>
      <c r="P248" s="11">
        <f t="shared" si="20"/>
        <v>22.4</v>
      </c>
      <c r="Q248" s="212"/>
    </row>
    <row r="249" spans="1:17" s="65" customFormat="1" ht="18" customHeight="1" outlineLevel="1">
      <c r="A249" s="212"/>
      <c r="B249" s="104" t="s">
        <v>267</v>
      </c>
      <c r="C249" s="212"/>
      <c r="D249" s="212"/>
      <c r="E249" s="212"/>
      <c r="F249" s="212"/>
      <c r="G249" s="212"/>
      <c r="H249" s="212"/>
      <c r="I249" s="105"/>
      <c r="J249" s="119"/>
      <c r="K249" s="106"/>
      <c r="L249" s="107">
        <f>SUM(L238:L248)</f>
        <v>0</v>
      </c>
      <c r="M249" s="107">
        <f>SUM(M238:M248)</f>
        <v>129.81460000000001</v>
      </c>
      <c r="N249" s="107">
        <f>SUM(N238:N248)</f>
        <v>780.37930000000006</v>
      </c>
      <c r="O249" s="110"/>
      <c r="P249" s="109">
        <f>SUM(P238:P248)</f>
        <v>910.19389999999987</v>
      </c>
      <c r="Q249" s="212"/>
    </row>
    <row r="250" spans="1:17" s="65" customFormat="1" ht="18" customHeight="1" outlineLevel="1">
      <c r="A250" s="212"/>
      <c r="B250" s="209" t="s">
        <v>203</v>
      </c>
      <c r="C250" s="212"/>
      <c r="D250" s="212"/>
      <c r="E250" s="212"/>
      <c r="F250" s="212"/>
      <c r="G250" s="212"/>
      <c r="H250" s="212"/>
      <c r="I250" s="54" t="s">
        <v>0</v>
      </c>
      <c r="J250" s="202">
        <v>495</v>
      </c>
      <c r="K250" s="79" t="s">
        <v>1</v>
      </c>
      <c r="L250" s="14"/>
      <c r="M250" s="14">
        <v>0.03</v>
      </c>
      <c r="N250" s="14">
        <v>0</v>
      </c>
      <c r="O250" s="41"/>
      <c r="P250" s="11">
        <f t="shared" ref="P250:P284" si="21">SUM(L250:O250)</f>
        <v>0.03</v>
      </c>
      <c r="Q250" s="212"/>
    </row>
    <row r="251" spans="1:17" s="65" customFormat="1" ht="18" customHeight="1" outlineLevel="1">
      <c r="A251" s="212"/>
      <c r="B251" s="210"/>
      <c r="C251" s="212"/>
      <c r="D251" s="212"/>
      <c r="E251" s="212"/>
      <c r="F251" s="212"/>
      <c r="G251" s="212"/>
      <c r="H251" s="212"/>
      <c r="I251" s="54" t="s">
        <v>268</v>
      </c>
      <c r="J251" s="202"/>
      <c r="K251" s="79" t="s">
        <v>2</v>
      </c>
      <c r="L251" s="14"/>
      <c r="M251" s="14">
        <v>50.4</v>
      </c>
      <c r="N251" s="14">
        <v>109.2</v>
      </c>
      <c r="O251" s="41"/>
      <c r="P251" s="11">
        <f t="shared" si="21"/>
        <v>159.6</v>
      </c>
      <c r="Q251" s="212"/>
    </row>
    <row r="252" spans="1:17" s="65" customFormat="1" ht="18" customHeight="1" outlineLevel="1">
      <c r="A252" s="212"/>
      <c r="B252" s="210"/>
      <c r="C252" s="212"/>
      <c r="D252" s="212"/>
      <c r="E252" s="212"/>
      <c r="F252" s="212"/>
      <c r="G252" s="212"/>
      <c r="H252" s="212"/>
      <c r="I252" s="54" t="s">
        <v>268</v>
      </c>
      <c r="J252" s="202"/>
      <c r="K252" s="79" t="s">
        <v>10</v>
      </c>
      <c r="L252" s="14"/>
      <c r="M252" s="14"/>
      <c r="N252" s="14">
        <v>0.95</v>
      </c>
      <c r="O252" s="41"/>
      <c r="P252" s="11">
        <f t="shared" si="21"/>
        <v>0.95</v>
      </c>
      <c r="Q252" s="212"/>
    </row>
    <row r="253" spans="1:17" s="65" customFormat="1" ht="18" customHeight="1" outlineLevel="1">
      <c r="A253" s="212"/>
      <c r="B253" s="210"/>
      <c r="C253" s="212"/>
      <c r="D253" s="212"/>
      <c r="E253" s="212"/>
      <c r="F253" s="212"/>
      <c r="G253" s="212"/>
      <c r="H253" s="212"/>
      <c r="I253" s="54" t="s">
        <v>268</v>
      </c>
      <c r="J253" s="202"/>
      <c r="K253" s="79" t="s">
        <v>4</v>
      </c>
      <c r="L253" s="14"/>
      <c r="M253" s="14">
        <v>49.151800000000001</v>
      </c>
      <c r="N253" s="14"/>
      <c r="O253" s="41"/>
      <c r="P253" s="11">
        <f t="shared" si="21"/>
        <v>49.151800000000001</v>
      </c>
      <c r="Q253" s="212"/>
    </row>
    <row r="254" spans="1:17" s="65" customFormat="1" ht="18" customHeight="1" outlineLevel="1">
      <c r="A254" s="212"/>
      <c r="B254" s="210"/>
      <c r="C254" s="212"/>
      <c r="D254" s="212"/>
      <c r="E254" s="212"/>
      <c r="F254" s="212"/>
      <c r="G254" s="212"/>
      <c r="H254" s="212"/>
      <c r="I254" s="54" t="s">
        <v>268</v>
      </c>
      <c r="J254" s="202"/>
      <c r="K254" s="79" t="s">
        <v>5</v>
      </c>
      <c r="L254" s="14"/>
      <c r="M254" s="14"/>
      <c r="N254" s="14"/>
      <c r="O254" s="41"/>
      <c r="P254" s="11">
        <f t="shared" si="21"/>
        <v>0</v>
      </c>
      <c r="Q254" s="212"/>
    </row>
    <row r="255" spans="1:17" s="65" customFormat="1" ht="18" customHeight="1" outlineLevel="1">
      <c r="A255" s="212"/>
      <c r="B255" s="210"/>
      <c r="C255" s="212"/>
      <c r="D255" s="212"/>
      <c r="E255" s="212"/>
      <c r="F255" s="212"/>
      <c r="G255" s="212"/>
      <c r="H255" s="212"/>
      <c r="I255" s="54" t="s">
        <v>268</v>
      </c>
      <c r="J255" s="202"/>
      <c r="K255" s="79" t="s">
        <v>14</v>
      </c>
      <c r="L255" s="14"/>
      <c r="M255" s="14"/>
      <c r="N255" s="14">
        <v>67.5</v>
      </c>
      <c r="O255" s="41"/>
      <c r="P255" s="11">
        <f t="shared" si="21"/>
        <v>67.5</v>
      </c>
      <c r="Q255" s="212"/>
    </row>
    <row r="256" spans="1:17" s="65" customFormat="1" ht="18" customHeight="1" outlineLevel="1">
      <c r="A256" s="212"/>
      <c r="B256" s="210"/>
      <c r="C256" s="212"/>
      <c r="D256" s="212"/>
      <c r="E256" s="212"/>
      <c r="F256" s="212"/>
      <c r="G256" s="212"/>
      <c r="H256" s="212"/>
      <c r="I256" s="54" t="s">
        <v>268</v>
      </c>
      <c r="J256" s="202"/>
      <c r="K256" s="79" t="s">
        <v>59</v>
      </c>
      <c r="L256" s="14"/>
      <c r="M256" s="14"/>
      <c r="N256" s="14">
        <v>8.1999999999999993</v>
      </c>
      <c r="O256" s="41"/>
      <c r="P256" s="11">
        <f t="shared" si="21"/>
        <v>8.1999999999999993</v>
      </c>
      <c r="Q256" s="212"/>
    </row>
    <row r="257" spans="1:17" s="65" customFormat="1" ht="18" customHeight="1" outlineLevel="1">
      <c r="A257" s="212"/>
      <c r="B257" s="210"/>
      <c r="C257" s="212"/>
      <c r="D257" s="212"/>
      <c r="E257" s="212"/>
      <c r="F257" s="212"/>
      <c r="G257" s="212"/>
      <c r="H257" s="212"/>
      <c r="I257" s="54" t="s">
        <v>0</v>
      </c>
      <c r="J257" s="202"/>
      <c r="K257" s="79" t="s">
        <v>106</v>
      </c>
      <c r="L257" s="14"/>
      <c r="M257" s="14"/>
      <c r="N257" s="14"/>
      <c r="O257" s="41"/>
      <c r="P257" s="11">
        <f t="shared" si="21"/>
        <v>0</v>
      </c>
      <c r="Q257" s="212"/>
    </row>
    <row r="258" spans="1:17" s="65" customFormat="1" ht="18" customHeight="1" outlineLevel="1">
      <c r="A258" s="212"/>
      <c r="B258" s="210"/>
      <c r="C258" s="212"/>
      <c r="D258" s="212"/>
      <c r="E258" s="212"/>
      <c r="F258" s="212"/>
      <c r="G258" s="212"/>
      <c r="H258" s="212"/>
      <c r="I258" s="54" t="s">
        <v>268</v>
      </c>
      <c r="J258" s="202"/>
      <c r="K258" s="79" t="s">
        <v>25</v>
      </c>
      <c r="L258" s="14"/>
      <c r="M258" s="14">
        <v>21.6</v>
      </c>
      <c r="N258" s="14"/>
      <c r="O258" s="41"/>
      <c r="P258" s="11">
        <f t="shared" si="21"/>
        <v>21.6</v>
      </c>
      <c r="Q258" s="212"/>
    </row>
    <row r="259" spans="1:17" s="65" customFormat="1" ht="18" customHeight="1" outlineLevel="1">
      <c r="A259" s="212"/>
      <c r="B259" s="210"/>
      <c r="C259" s="212"/>
      <c r="D259" s="212"/>
      <c r="E259" s="212"/>
      <c r="F259" s="212"/>
      <c r="G259" s="212"/>
      <c r="H259" s="212"/>
      <c r="I259" s="54" t="s">
        <v>268</v>
      </c>
      <c r="J259" s="202"/>
      <c r="K259" s="79" t="s">
        <v>66</v>
      </c>
      <c r="L259" s="14"/>
      <c r="M259" s="14">
        <v>185.4</v>
      </c>
      <c r="N259" s="14"/>
      <c r="O259" s="41"/>
      <c r="P259" s="11">
        <f t="shared" si="21"/>
        <v>185.4</v>
      </c>
      <c r="Q259" s="212"/>
    </row>
    <row r="260" spans="1:17" s="65" customFormat="1" ht="18" customHeight="1" outlineLevel="1">
      <c r="A260" s="212"/>
      <c r="B260" s="210"/>
      <c r="C260" s="212"/>
      <c r="D260" s="212"/>
      <c r="E260" s="212"/>
      <c r="F260" s="212"/>
      <c r="G260" s="212"/>
      <c r="H260" s="212"/>
      <c r="I260" s="54" t="s">
        <v>268</v>
      </c>
      <c r="J260" s="202"/>
      <c r="K260" s="79" t="s">
        <v>107</v>
      </c>
      <c r="L260" s="14"/>
      <c r="M260" s="14"/>
      <c r="N260" s="14"/>
      <c r="O260" s="41"/>
      <c r="P260" s="11">
        <f t="shared" si="21"/>
        <v>0</v>
      </c>
      <c r="Q260" s="212"/>
    </row>
    <row r="261" spans="1:17" s="65" customFormat="1" ht="18" customHeight="1" outlineLevel="1">
      <c r="A261" s="212"/>
      <c r="B261" s="210"/>
      <c r="C261" s="212"/>
      <c r="D261" s="212"/>
      <c r="E261" s="212"/>
      <c r="F261" s="212"/>
      <c r="G261" s="212"/>
      <c r="H261" s="212"/>
      <c r="I261" s="54" t="s">
        <v>268</v>
      </c>
      <c r="J261" s="202"/>
      <c r="K261" s="79" t="s">
        <v>31</v>
      </c>
      <c r="L261" s="14"/>
      <c r="M261" s="14"/>
      <c r="N261" s="14"/>
      <c r="O261" s="41"/>
      <c r="P261" s="11">
        <f t="shared" si="21"/>
        <v>0</v>
      </c>
      <c r="Q261" s="212"/>
    </row>
    <row r="262" spans="1:17" s="65" customFormat="1" ht="18" customHeight="1" outlineLevel="1">
      <c r="A262" s="212"/>
      <c r="B262" s="210"/>
      <c r="C262" s="212"/>
      <c r="D262" s="212"/>
      <c r="E262" s="212"/>
      <c r="F262" s="212"/>
      <c r="G262" s="212"/>
      <c r="H262" s="212"/>
      <c r="I262" s="54" t="s">
        <v>268</v>
      </c>
      <c r="J262" s="202"/>
      <c r="K262" s="79" t="s">
        <v>108</v>
      </c>
      <c r="L262" s="14"/>
      <c r="M262" s="14">
        <v>29.473600000000001</v>
      </c>
      <c r="N262" s="14"/>
      <c r="O262" s="41"/>
      <c r="P262" s="11">
        <f t="shared" si="21"/>
        <v>29.473600000000001</v>
      </c>
      <c r="Q262" s="212"/>
    </row>
    <row r="263" spans="1:17" s="65" customFormat="1" ht="18" customHeight="1" outlineLevel="1">
      <c r="A263" s="212"/>
      <c r="B263" s="210"/>
      <c r="C263" s="212"/>
      <c r="D263" s="212"/>
      <c r="E263" s="212"/>
      <c r="F263" s="212"/>
      <c r="G263" s="212"/>
      <c r="H263" s="212"/>
      <c r="I263" s="54" t="s">
        <v>268</v>
      </c>
      <c r="J263" s="202"/>
      <c r="K263" s="79" t="s">
        <v>32</v>
      </c>
      <c r="L263" s="14"/>
      <c r="M263" s="14"/>
      <c r="N263" s="14"/>
      <c r="O263" s="41"/>
      <c r="P263" s="11">
        <f t="shared" si="21"/>
        <v>0</v>
      </c>
      <c r="Q263" s="212"/>
    </row>
    <row r="264" spans="1:17" s="65" customFormat="1" ht="18" customHeight="1" outlineLevel="1">
      <c r="A264" s="212"/>
      <c r="B264" s="210"/>
      <c r="C264" s="212"/>
      <c r="D264" s="212"/>
      <c r="E264" s="212"/>
      <c r="F264" s="212"/>
      <c r="G264" s="212"/>
      <c r="H264" s="212"/>
      <c r="I264" s="54" t="s">
        <v>268</v>
      </c>
      <c r="J264" s="202"/>
      <c r="K264" s="79" t="s">
        <v>69</v>
      </c>
      <c r="L264" s="14"/>
      <c r="M264" s="14"/>
      <c r="N264" s="14">
        <v>198.732</v>
      </c>
      <c r="O264" s="41"/>
      <c r="P264" s="11">
        <f t="shared" si="21"/>
        <v>198.732</v>
      </c>
      <c r="Q264" s="212"/>
    </row>
    <row r="265" spans="1:17" s="65" customFormat="1" ht="18" customHeight="1" outlineLevel="1">
      <c r="A265" s="212"/>
      <c r="B265" s="210"/>
      <c r="C265" s="212"/>
      <c r="D265" s="212"/>
      <c r="E265" s="212"/>
      <c r="F265" s="212"/>
      <c r="G265" s="212"/>
      <c r="H265" s="212"/>
      <c r="I265" s="54" t="s">
        <v>288</v>
      </c>
      <c r="J265" s="202"/>
      <c r="K265" s="79" t="s">
        <v>44</v>
      </c>
      <c r="L265" s="14"/>
      <c r="M265" s="14"/>
      <c r="N265" s="14">
        <v>250</v>
      </c>
      <c r="O265" s="41"/>
      <c r="P265" s="11">
        <f t="shared" si="21"/>
        <v>250</v>
      </c>
      <c r="Q265" s="212"/>
    </row>
    <row r="266" spans="1:17" s="65" customFormat="1" ht="18" customHeight="1" outlineLevel="1">
      <c r="A266" s="212"/>
      <c r="B266" s="210"/>
      <c r="C266" s="212"/>
      <c r="D266" s="212"/>
      <c r="E266" s="212"/>
      <c r="F266" s="212"/>
      <c r="G266" s="212"/>
      <c r="H266" s="212"/>
      <c r="I266" s="54" t="s">
        <v>268</v>
      </c>
      <c r="J266" s="202"/>
      <c r="K266" s="79" t="s">
        <v>33</v>
      </c>
      <c r="L266" s="14"/>
      <c r="M266" s="14"/>
      <c r="N266" s="14">
        <v>157.4</v>
      </c>
      <c r="O266" s="41"/>
      <c r="P266" s="11">
        <f t="shared" si="21"/>
        <v>157.4</v>
      </c>
      <c r="Q266" s="212"/>
    </row>
    <row r="267" spans="1:17" s="65" customFormat="1" ht="18" customHeight="1" outlineLevel="1">
      <c r="A267" s="212"/>
      <c r="B267" s="210"/>
      <c r="C267" s="212"/>
      <c r="D267" s="212"/>
      <c r="E267" s="212"/>
      <c r="F267" s="212"/>
      <c r="G267" s="212"/>
      <c r="H267" s="212"/>
      <c r="I267" s="54" t="s">
        <v>268</v>
      </c>
      <c r="J267" s="202"/>
      <c r="K267" s="79" t="s">
        <v>109</v>
      </c>
      <c r="L267" s="14"/>
      <c r="M267" s="14"/>
      <c r="N267" s="14"/>
      <c r="O267" s="41"/>
      <c r="P267" s="11">
        <f t="shared" si="21"/>
        <v>0</v>
      </c>
      <c r="Q267" s="212"/>
    </row>
    <row r="268" spans="1:17" s="65" customFormat="1" ht="18" customHeight="1" outlineLevel="1">
      <c r="A268" s="212"/>
      <c r="B268" s="210"/>
      <c r="C268" s="212"/>
      <c r="D268" s="212"/>
      <c r="E268" s="212"/>
      <c r="F268" s="212"/>
      <c r="G268" s="212"/>
      <c r="H268" s="212"/>
      <c r="I268" s="54" t="s">
        <v>268</v>
      </c>
      <c r="J268" s="202"/>
      <c r="K268" s="79" t="s">
        <v>34</v>
      </c>
      <c r="L268" s="14"/>
      <c r="M268" s="14"/>
      <c r="N268" s="14"/>
      <c r="O268" s="41"/>
      <c r="P268" s="11">
        <f t="shared" si="21"/>
        <v>0</v>
      </c>
      <c r="Q268" s="212"/>
    </row>
    <row r="269" spans="1:17" s="65" customFormat="1" ht="18" customHeight="1" outlineLevel="1">
      <c r="A269" s="212"/>
      <c r="B269" s="210"/>
      <c r="C269" s="212"/>
      <c r="D269" s="212"/>
      <c r="E269" s="212"/>
      <c r="F269" s="212"/>
      <c r="G269" s="212"/>
      <c r="H269" s="212"/>
      <c r="I269" s="54" t="s">
        <v>268</v>
      </c>
      <c r="J269" s="202"/>
      <c r="K269" s="79" t="s">
        <v>78</v>
      </c>
      <c r="L269" s="14"/>
      <c r="M269" s="14"/>
      <c r="N269" s="14"/>
      <c r="O269" s="41"/>
      <c r="P269" s="11">
        <f t="shared" si="21"/>
        <v>0</v>
      </c>
      <c r="Q269" s="212"/>
    </row>
    <row r="270" spans="1:17" s="65" customFormat="1" ht="18" customHeight="1" outlineLevel="1">
      <c r="A270" s="212"/>
      <c r="B270" s="210"/>
      <c r="C270" s="212"/>
      <c r="D270" s="212"/>
      <c r="E270" s="212"/>
      <c r="F270" s="212"/>
      <c r="G270" s="212"/>
      <c r="H270" s="212"/>
      <c r="I270" s="54" t="s">
        <v>268</v>
      </c>
      <c r="J270" s="202"/>
      <c r="K270" s="79" t="s">
        <v>35</v>
      </c>
      <c r="L270" s="14"/>
      <c r="M270" s="14"/>
      <c r="N270" s="14">
        <v>20.2</v>
      </c>
      <c r="O270" s="41"/>
      <c r="P270" s="11">
        <f t="shared" si="21"/>
        <v>20.2</v>
      </c>
      <c r="Q270" s="212"/>
    </row>
    <row r="271" spans="1:17" s="65" customFormat="1" ht="18" customHeight="1" outlineLevel="1">
      <c r="A271" s="212"/>
      <c r="B271" s="210"/>
      <c r="C271" s="212"/>
      <c r="D271" s="212"/>
      <c r="E271" s="212"/>
      <c r="F271" s="212"/>
      <c r="G271" s="212"/>
      <c r="H271" s="212"/>
      <c r="I271" s="54" t="s">
        <v>268</v>
      </c>
      <c r="J271" s="202"/>
      <c r="K271" s="79" t="s">
        <v>45</v>
      </c>
      <c r="L271" s="14">
        <v>24.3</v>
      </c>
      <c r="M271" s="14"/>
      <c r="N271" s="14">
        <v>34</v>
      </c>
      <c r="O271" s="41"/>
      <c r="P271" s="11">
        <f t="shared" si="21"/>
        <v>58.3</v>
      </c>
      <c r="Q271" s="212"/>
    </row>
    <row r="272" spans="1:17" s="65" customFormat="1" ht="18" customHeight="1" outlineLevel="1">
      <c r="A272" s="212"/>
      <c r="B272" s="210"/>
      <c r="C272" s="212"/>
      <c r="D272" s="212"/>
      <c r="E272" s="212"/>
      <c r="F272" s="212"/>
      <c r="G272" s="212"/>
      <c r="H272" s="212"/>
      <c r="I272" s="54" t="s">
        <v>268</v>
      </c>
      <c r="J272" s="202"/>
      <c r="K272" s="79" t="s">
        <v>110</v>
      </c>
      <c r="L272" s="14"/>
      <c r="M272" s="14"/>
      <c r="N272" s="14"/>
      <c r="O272" s="41"/>
      <c r="P272" s="11">
        <f t="shared" si="21"/>
        <v>0</v>
      </c>
      <c r="Q272" s="212"/>
    </row>
    <row r="273" spans="1:17" s="65" customFormat="1" ht="18" customHeight="1" outlineLevel="1">
      <c r="A273" s="212"/>
      <c r="B273" s="210"/>
      <c r="C273" s="212"/>
      <c r="D273" s="212"/>
      <c r="E273" s="212"/>
      <c r="F273" s="212"/>
      <c r="G273" s="212"/>
      <c r="H273" s="212"/>
      <c r="I273" s="54" t="s">
        <v>268</v>
      </c>
      <c r="J273" s="202"/>
      <c r="K273" s="79" t="s">
        <v>37</v>
      </c>
      <c r="L273" s="14"/>
      <c r="M273" s="14"/>
      <c r="N273" s="14">
        <v>500</v>
      </c>
      <c r="O273" s="41"/>
      <c r="P273" s="11">
        <f t="shared" si="21"/>
        <v>500</v>
      </c>
      <c r="Q273" s="212"/>
    </row>
    <row r="274" spans="1:17" s="65" customFormat="1" ht="18" customHeight="1" outlineLevel="1">
      <c r="A274" s="212"/>
      <c r="B274" s="210"/>
      <c r="C274" s="212"/>
      <c r="D274" s="212"/>
      <c r="E274" s="212"/>
      <c r="F274" s="212"/>
      <c r="G274" s="212"/>
      <c r="H274" s="212"/>
      <c r="I274" s="54" t="s">
        <v>0</v>
      </c>
      <c r="J274" s="202"/>
      <c r="K274" s="79" t="s">
        <v>38</v>
      </c>
      <c r="L274" s="14"/>
      <c r="M274" s="14"/>
      <c r="N274" s="14"/>
      <c r="O274" s="41"/>
      <c r="P274" s="11">
        <f t="shared" si="21"/>
        <v>0</v>
      </c>
      <c r="Q274" s="212"/>
    </row>
    <row r="275" spans="1:17" s="65" customFormat="1" ht="18" customHeight="1" outlineLevel="1">
      <c r="A275" s="212"/>
      <c r="B275" s="210"/>
      <c r="C275" s="212"/>
      <c r="D275" s="212"/>
      <c r="E275" s="212"/>
      <c r="F275" s="212"/>
      <c r="G275" s="212"/>
      <c r="H275" s="212"/>
      <c r="I275" s="54" t="s">
        <v>268</v>
      </c>
      <c r="J275" s="202"/>
      <c r="K275" s="79" t="s">
        <v>39</v>
      </c>
      <c r="L275" s="14"/>
      <c r="M275" s="14"/>
      <c r="N275" s="14">
        <v>40.351500000000001</v>
      </c>
      <c r="O275" s="41"/>
      <c r="P275" s="11">
        <f t="shared" si="21"/>
        <v>40.351500000000001</v>
      </c>
      <c r="Q275" s="212"/>
    </row>
    <row r="276" spans="1:17" s="65" customFormat="1" ht="18" customHeight="1" outlineLevel="1">
      <c r="A276" s="212"/>
      <c r="B276" s="210"/>
      <c r="C276" s="212"/>
      <c r="D276" s="212"/>
      <c r="E276" s="212"/>
      <c r="F276" s="212"/>
      <c r="G276" s="212"/>
      <c r="H276" s="212"/>
      <c r="I276" s="54" t="s">
        <v>268</v>
      </c>
      <c r="J276" s="202"/>
      <c r="K276" s="79" t="s">
        <v>111</v>
      </c>
      <c r="L276" s="14"/>
      <c r="M276" s="14"/>
      <c r="N276" s="14">
        <v>54.475999999999999</v>
      </c>
      <c r="O276" s="41"/>
      <c r="P276" s="11">
        <f t="shared" si="21"/>
        <v>54.475999999999999</v>
      </c>
      <c r="Q276" s="212"/>
    </row>
    <row r="277" spans="1:17" s="65" customFormat="1" ht="18" customHeight="1" outlineLevel="1">
      <c r="A277" s="212"/>
      <c r="B277" s="210"/>
      <c r="C277" s="212"/>
      <c r="D277" s="212"/>
      <c r="E277" s="212"/>
      <c r="F277" s="212"/>
      <c r="G277" s="212"/>
      <c r="H277" s="212"/>
      <c r="I277" s="54" t="s">
        <v>288</v>
      </c>
      <c r="J277" s="202"/>
      <c r="K277" s="79" t="s">
        <v>46</v>
      </c>
      <c r="L277" s="14"/>
      <c r="M277" s="14"/>
      <c r="N277" s="14">
        <v>289.202</v>
      </c>
      <c r="O277" s="41"/>
      <c r="P277" s="11">
        <f t="shared" si="21"/>
        <v>289.202</v>
      </c>
      <c r="Q277" s="212"/>
    </row>
    <row r="278" spans="1:17" s="65" customFormat="1" ht="18" customHeight="1" outlineLevel="1">
      <c r="A278" s="212"/>
      <c r="B278" s="210"/>
      <c r="C278" s="212"/>
      <c r="D278" s="212"/>
      <c r="E278" s="212"/>
      <c r="F278" s="212"/>
      <c r="G278" s="212"/>
      <c r="H278" s="212"/>
      <c r="I278" s="54" t="s">
        <v>268</v>
      </c>
      <c r="J278" s="202"/>
      <c r="K278" s="79" t="s">
        <v>112</v>
      </c>
      <c r="L278" s="14"/>
      <c r="M278" s="14"/>
      <c r="N278" s="14"/>
      <c r="O278" s="41"/>
      <c r="P278" s="11">
        <f t="shared" si="21"/>
        <v>0</v>
      </c>
      <c r="Q278" s="212"/>
    </row>
    <row r="279" spans="1:17" s="65" customFormat="1" ht="18" customHeight="1" outlineLevel="1">
      <c r="A279" s="212"/>
      <c r="B279" s="210"/>
      <c r="C279" s="212"/>
      <c r="D279" s="212"/>
      <c r="E279" s="212"/>
      <c r="F279" s="212"/>
      <c r="G279" s="212"/>
      <c r="H279" s="212"/>
      <c r="I279" s="54" t="s">
        <v>0</v>
      </c>
      <c r="J279" s="202"/>
      <c r="K279" s="79" t="s">
        <v>47</v>
      </c>
      <c r="L279" s="14"/>
      <c r="M279" s="14"/>
      <c r="N279" s="14">
        <v>104.72</v>
      </c>
      <c r="O279" s="41"/>
      <c r="P279" s="11">
        <f t="shared" si="21"/>
        <v>104.72</v>
      </c>
      <c r="Q279" s="212"/>
    </row>
    <row r="280" spans="1:17" s="65" customFormat="1" ht="18" customHeight="1" outlineLevel="1">
      <c r="A280" s="212"/>
      <c r="B280" s="210"/>
      <c r="C280" s="212"/>
      <c r="D280" s="212"/>
      <c r="E280" s="212"/>
      <c r="F280" s="212"/>
      <c r="G280" s="212"/>
      <c r="H280" s="212"/>
      <c r="I280" s="54" t="s">
        <v>268</v>
      </c>
      <c r="J280" s="202"/>
      <c r="K280" s="79" t="s">
        <v>42</v>
      </c>
      <c r="L280" s="14"/>
      <c r="M280" s="14"/>
      <c r="N280" s="14">
        <v>138.5</v>
      </c>
      <c r="O280" s="41"/>
      <c r="P280" s="11">
        <f t="shared" si="21"/>
        <v>138.5</v>
      </c>
      <c r="Q280" s="212"/>
    </row>
    <row r="281" spans="1:17" s="65" customFormat="1" ht="18" customHeight="1" outlineLevel="1">
      <c r="A281" s="212"/>
      <c r="B281" s="210"/>
      <c r="C281" s="212"/>
      <c r="D281" s="212"/>
      <c r="E281" s="212"/>
      <c r="F281" s="212"/>
      <c r="G281" s="212"/>
      <c r="H281" s="212"/>
      <c r="I281" s="54" t="s">
        <v>268</v>
      </c>
      <c r="J281" s="202"/>
      <c r="K281" s="79" t="s">
        <v>113</v>
      </c>
      <c r="L281" s="14"/>
      <c r="M281" s="14"/>
      <c r="N281" s="14">
        <v>58.48</v>
      </c>
      <c r="O281" s="41"/>
      <c r="P281" s="11">
        <f t="shared" si="21"/>
        <v>58.48</v>
      </c>
      <c r="Q281" s="212"/>
    </row>
    <row r="282" spans="1:17" s="65" customFormat="1" ht="18" customHeight="1" outlineLevel="1">
      <c r="A282" s="212"/>
      <c r="B282" s="210"/>
      <c r="C282" s="212"/>
      <c r="D282" s="212"/>
      <c r="E282" s="212"/>
      <c r="F282" s="212"/>
      <c r="G282" s="212"/>
      <c r="H282" s="212"/>
      <c r="I282" s="54" t="s">
        <v>268</v>
      </c>
      <c r="J282" s="202"/>
      <c r="K282" s="79" t="s">
        <v>48</v>
      </c>
      <c r="L282" s="14"/>
      <c r="M282" s="14">
        <v>153.6</v>
      </c>
      <c r="N282" s="14">
        <v>816</v>
      </c>
      <c r="O282" s="41"/>
      <c r="P282" s="11">
        <f t="shared" si="21"/>
        <v>969.6</v>
      </c>
      <c r="Q282" s="212"/>
    </row>
    <row r="283" spans="1:17" s="65" customFormat="1" ht="18" customHeight="1" outlineLevel="1">
      <c r="A283" s="212"/>
      <c r="B283" s="210"/>
      <c r="C283" s="212"/>
      <c r="D283" s="212"/>
      <c r="E283" s="212"/>
      <c r="F283" s="212"/>
      <c r="G283" s="212"/>
      <c r="H283" s="212"/>
      <c r="I283" s="54" t="s">
        <v>268</v>
      </c>
      <c r="J283" s="202"/>
      <c r="K283" s="79" t="s">
        <v>86</v>
      </c>
      <c r="L283" s="14"/>
      <c r="M283" s="14"/>
      <c r="N283" s="14"/>
      <c r="O283" s="41"/>
      <c r="P283" s="11">
        <f t="shared" si="21"/>
        <v>0</v>
      </c>
      <c r="Q283" s="212"/>
    </row>
    <row r="284" spans="1:17" s="65" customFormat="1" ht="18" customHeight="1" outlineLevel="1">
      <c r="A284" s="212"/>
      <c r="B284" s="210"/>
      <c r="C284" s="212"/>
      <c r="D284" s="212"/>
      <c r="E284" s="212"/>
      <c r="F284" s="212"/>
      <c r="G284" s="212"/>
      <c r="H284" s="212"/>
      <c r="I284" s="54" t="s">
        <v>268</v>
      </c>
      <c r="J284" s="202"/>
      <c r="K284" s="79" t="s">
        <v>16</v>
      </c>
      <c r="L284" s="14"/>
      <c r="M284" s="14"/>
      <c r="N284" s="14"/>
      <c r="O284" s="41"/>
      <c r="P284" s="11">
        <f t="shared" si="21"/>
        <v>0</v>
      </c>
      <c r="Q284" s="212"/>
    </row>
    <row r="285" spans="1:17" s="65" customFormat="1" ht="18" customHeight="1" outlineLevel="1">
      <c r="A285" s="212"/>
      <c r="B285" s="104" t="s">
        <v>267</v>
      </c>
      <c r="C285" s="212"/>
      <c r="D285" s="212"/>
      <c r="E285" s="212"/>
      <c r="F285" s="212"/>
      <c r="G285" s="212"/>
      <c r="H285" s="212"/>
      <c r="I285" s="105"/>
      <c r="J285" s="119"/>
      <c r="K285" s="106"/>
      <c r="L285" s="107">
        <f>SUM(L250:L284)</f>
        <v>24.3</v>
      </c>
      <c r="M285" s="107">
        <f>SUM(M250:M284)</f>
        <v>489.65539999999999</v>
      </c>
      <c r="N285" s="107">
        <f>SUM(N250:N284)</f>
        <v>2847.9115000000002</v>
      </c>
      <c r="O285" s="110"/>
      <c r="P285" s="107">
        <f>SUM(P250:P284)</f>
        <v>3361.8668999999995</v>
      </c>
      <c r="Q285" s="212"/>
    </row>
    <row r="286" spans="1:17" s="65" customFormat="1" ht="18" customHeight="1" outlineLevel="1">
      <c r="A286" s="212"/>
      <c r="B286" s="220" t="s">
        <v>204</v>
      </c>
      <c r="C286" s="212"/>
      <c r="D286" s="212"/>
      <c r="E286" s="212"/>
      <c r="F286" s="212"/>
      <c r="G286" s="212"/>
      <c r="H286" s="212"/>
      <c r="I286" s="54" t="s">
        <v>0</v>
      </c>
      <c r="J286" s="202">
        <v>454</v>
      </c>
      <c r="K286" s="79" t="s">
        <v>1</v>
      </c>
      <c r="L286" s="14"/>
      <c r="M286" s="14">
        <v>5.0000000000000001E-3</v>
      </c>
      <c r="N286" s="14">
        <v>6.0000000000000001E-3</v>
      </c>
      <c r="O286" s="41"/>
      <c r="P286" s="11">
        <f>SUM(L286:O286)</f>
        <v>1.0999999999999999E-2</v>
      </c>
      <c r="Q286" s="212"/>
    </row>
    <row r="287" spans="1:17" s="65" customFormat="1" ht="18" customHeight="1" outlineLevel="1">
      <c r="A287" s="212"/>
      <c r="B287" s="221"/>
      <c r="C287" s="212"/>
      <c r="D287" s="212"/>
      <c r="E287" s="212"/>
      <c r="F287" s="212"/>
      <c r="G287" s="212"/>
      <c r="H287" s="212"/>
      <c r="I287" s="54" t="s">
        <v>268</v>
      </c>
      <c r="J287" s="202"/>
      <c r="K287" s="79" t="s">
        <v>2</v>
      </c>
      <c r="L287" s="14">
        <v>47.478999999999999</v>
      </c>
      <c r="M287" s="14">
        <v>52.347000000000001</v>
      </c>
      <c r="N287" s="14">
        <v>62.542000000000002</v>
      </c>
      <c r="O287" s="41"/>
      <c r="P287" s="11">
        <f>SUM(L287:O287)</f>
        <v>162.36799999999999</v>
      </c>
      <c r="Q287" s="212"/>
    </row>
    <row r="288" spans="1:17" s="65" customFormat="1" ht="18" customHeight="1" outlineLevel="1">
      <c r="A288" s="212"/>
      <c r="B288" s="221"/>
      <c r="C288" s="212"/>
      <c r="D288" s="212"/>
      <c r="E288" s="212"/>
      <c r="F288" s="212"/>
      <c r="G288" s="212"/>
      <c r="H288" s="212"/>
      <c r="I288" s="54" t="s">
        <v>268</v>
      </c>
      <c r="J288" s="202"/>
      <c r="K288" s="79" t="s">
        <v>10</v>
      </c>
      <c r="L288" s="14"/>
      <c r="M288" s="14">
        <v>0.23699999999999999</v>
      </c>
      <c r="N288" s="14">
        <v>0.32500000000000001</v>
      </c>
      <c r="O288" s="41"/>
      <c r="P288" s="11">
        <f>SUM(L288:O288)</f>
        <v>0.56200000000000006</v>
      </c>
      <c r="Q288" s="212"/>
    </row>
    <row r="289" spans="1:17" s="65" customFormat="1" ht="18" customHeight="1" outlineLevel="1">
      <c r="A289" s="212"/>
      <c r="B289" s="104" t="s">
        <v>267</v>
      </c>
      <c r="C289" s="212"/>
      <c r="D289" s="212"/>
      <c r="E289" s="212"/>
      <c r="F289" s="212"/>
      <c r="G289" s="212"/>
      <c r="H289" s="212"/>
      <c r="I289" s="111"/>
      <c r="J289" s="138"/>
      <c r="K289" s="106"/>
      <c r="L289" s="107">
        <f>SUM(L286:L288)</f>
        <v>47.478999999999999</v>
      </c>
      <c r="M289" s="107">
        <f>SUM(M286:M288)</f>
        <v>52.589000000000006</v>
      </c>
      <c r="N289" s="107">
        <f>SUM(N286:N288)</f>
        <v>62.873000000000005</v>
      </c>
      <c r="O289" s="110"/>
      <c r="P289" s="107">
        <f>SUM(P286:P288)</f>
        <v>162.941</v>
      </c>
      <c r="Q289" s="212"/>
    </row>
    <row r="290" spans="1:17" s="65" customFormat="1" ht="18" customHeight="1" outlineLevel="1">
      <c r="A290" s="212"/>
      <c r="B290" s="209" t="s">
        <v>205</v>
      </c>
      <c r="C290" s="212"/>
      <c r="D290" s="212"/>
      <c r="E290" s="212"/>
      <c r="F290" s="212"/>
      <c r="G290" s="212"/>
      <c r="H290" s="212"/>
      <c r="I290" s="54" t="s">
        <v>0</v>
      </c>
      <c r="J290" s="202">
        <v>456</v>
      </c>
      <c r="K290" s="79" t="s">
        <v>1</v>
      </c>
      <c r="L290" s="14"/>
      <c r="M290" s="14">
        <v>3.0000000000000001E-3</v>
      </c>
      <c r="N290" s="14">
        <v>3.0000000000000001E-3</v>
      </c>
      <c r="O290" s="41"/>
      <c r="P290" s="11">
        <f>SUM(L290:O290)</f>
        <v>6.0000000000000001E-3</v>
      </c>
      <c r="Q290" s="212"/>
    </row>
    <row r="291" spans="1:17" s="65" customFormat="1" ht="18" customHeight="1" outlineLevel="1">
      <c r="A291" s="212"/>
      <c r="B291" s="210"/>
      <c r="C291" s="212"/>
      <c r="D291" s="212"/>
      <c r="E291" s="212"/>
      <c r="F291" s="212"/>
      <c r="G291" s="212"/>
      <c r="H291" s="212"/>
      <c r="I291" s="54" t="s">
        <v>268</v>
      </c>
      <c r="J291" s="202"/>
      <c r="K291" s="79" t="s">
        <v>2</v>
      </c>
      <c r="L291" s="14">
        <v>38.1</v>
      </c>
      <c r="M291" s="14">
        <v>44.8</v>
      </c>
      <c r="N291" s="14">
        <v>50.5</v>
      </c>
      <c r="O291" s="41"/>
      <c r="P291" s="11">
        <f>SUM(L291:O291)</f>
        <v>133.4</v>
      </c>
      <c r="Q291" s="212"/>
    </row>
    <row r="292" spans="1:17" s="65" customFormat="1" ht="18" customHeight="1" outlineLevel="1">
      <c r="A292" s="212"/>
      <c r="B292" s="210"/>
      <c r="C292" s="212"/>
      <c r="D292" s="212"/>
      <c r="E292" s="212"/>
      <c r="F292" s="212"/>
      <c r="G292" s="212"/>
      <c r="H292" s="212"/>
      <c r="I292" s="54" t="s">
        <v>268</v>
      </c>
      <c r="J292" s="202"/>
      <c r="K292" s="79" t="s">
        <v>10</v>
      </c>
      <c r="L292" s="14"/>
      <c r="M292" s="14">
        <v>0.27400000000000002</v>
      </c>
      <c r="N292" s="14">
        <v>0.4</v>
      </c>
      <c r="O292" s="34"/>
      <c r="P292" s="11">
        <f>SUM(L292:O292)</f>
        <v>0.67400000000000004</v>
      </c>
      <c r="Q292" s="212"/>
    </row>
    <row r="293" spans="1:17" s="65" customFormat="1" ht="18" customHeight="1" outlineLevel="1">
      <c r="A293" s="212"/>
      <c r="B293" s="210"/>
      <c r="C293" s="212"/>
      <c r="D293" s="212"/>
      <c r="E293" s="212"/>
      <c r="F293" s="212"/>
      <c r="G293" s="212"/>
      <c r="H293" s="212"/>
      <c r="I293" s="54" t="s">
        <v>268</v>
      </c>
      <c r="J293" s="202"/>
      <c r="K293" s="79" t="s">
        <v>3</v>
      </c>
      <c r="L293" s="14"/>
      <c r="M293" s="14"/>
      <c r="N293" s="14"/>
      <c r="O293" s="34"/>
      <c r="P293" s="11">
        <f>SUM(L293:O293)</f>
        <v>0</v>
      </c>
      <c r="Q293" s="212"/>
    </row>
    <row r="294" spans="1:17" s="65" customFormat="1" ht="18" customHeight="1" outlineLevel="1">
      <c r="A294" s="212"/>
      <c r="B294" s="210"/>
      <c r="C294" s="212"/>
      <c r="D294" s="212"/>
      <c r="E294" s="212"/>
      <c r="F294" s="212"/>
      <c r="G294" s="212"/>
      <c r="H294" s="212"/>
      <c r="I294" s="54" t="s">
        <v>268</v>
      </c>
      <c r="J294" s="202"/>
      <c r="K294" s="79" t="s">
        <v>6</v>
      </c>
      <c r="L294" s="14"/>
      <c r="M294" s="14">
        <v>2.7080000000000002</v>
      </c>
      <c r="N294" s="14"/>
      <c r="O294" s="34"/>
      <c r="P294" s="11">
        <f>SUM(L294:O294)</f>
        <v>2.7080000000000002</v>
      </c>
      <c r="Q294" s="212"/>
    </row>
    <row r="295" spans="1:17" s="65" customFormat="1" ht="18" customHeight="1" outlineLevel="1">
      <c r="A295" s="212"/>
      <c r="B295" s="104" t="s">
        <v>267</v>
      </c>
      <c r="C295" s="212"/>
      <c r="D295" s="212"/>
      <c r="E295" s="212"/>
      <c r="F295" s="212"/>
      <c r="G295" s="212"/>
      <c r="H295" s="212"/>
      <c r="I295" s="111"/>
      <c r="J295" s="138"/>
      <c r="K295" s="106"/>
      <c r="L295" s="107">
        <f>SUM(L290:L294)</f>
        <v>38.1</v>
      </c>
      <c r="M295" s="107">
        <f>SUM(M290:M294)</f>
        <v>47.784999999999997</v>
      </c>
      <c r="N295" s="107">
        <f>SUM(N290:N294)</f>
        <v>50.902999999999999</v>
      </c>
      <c r="O295" s="110"/>
      <c r="P295" s="107">
        <f>SUM(P290:P294)</f>
        <v>136.78800000000001</v>
      </c>
      <c r="Q295" s="212"/>
    </row>
    <row r="296" spans="1:17" s="65" customFormat="1" ht="18" customHeight="1" outlineLevel="1">
      <c r="A296" s="212"/>
      <c r="B296" s="209" t="s">
        <v>206</v>
      </c>
      <c r="C296" s="212"/>
      <c r="D296" s="212"/>
      <c r="E296" s="212"/>
      <c r="F296" s="212"/>
      <c r="G296" s="212"/>
      <c r="H296" s="212"/>
      <c r="I296" s="54" t="s">
        <v>0</v>
      </c>
      <c r="J296" s="202">
        <v>122</v>
      </c>
      <c r="K296" s="79" t="s">
        <v>1</v>
      </c>
      <c r="L296" s="16"/>
      <c r="M296" s="92">
        <v>4.3999999999999997E-2</v>
      </c>
      <c r="N296" s="92">
        <v>0.11</v>
      </c>
      <c r="O296" s="34"/>
      <c r="P296" s="11">
        <f t="shared" ref="P296:P307" si="22">SUM(L296:O296)</f>
        <v>0.154</v>
      </c>
      <c r="Q296" s="212"/>
    </row>
    <row r="297" spans="1:17" s="65" customFormat="1" ht="18" customHeight="1" outlineLevel="1">
      <c r="A297" s="212"/>
      <c r="B297" s="210"/>
      <c r="C297" s="212"/>
      <c r="D297" s="212"/>
      <c r="E297" s="212"/>
      <c r="F297" s="212"/>
      <c r="G297" s="212"/>
      <c r="H297" s="212"/>
      <c r="I297" s="54" t="s">
        <v>268</v>
      </c>
      <c r="J297" s="202"/>
      <c r="K297" s="79" t="s">
        <v>2</v>
      </c>
      <c r="L297" s="16"/>
      <c r="M297" s="92">
        <v>49.5</v>
      </c>
      <c r="N297" s="92">
        <v>112.7</v>
      </c>
      <c r="O297" s="34"/>
      <c r="P297" s="11">
        <f t="shared" si="22"/>
        <v>162.19999999999999</v>
      </c>
      <c r="Q297" s="212"/>
    </row>
    <row r="298" spans="1:17" s="65" customFormat="1" ht="18" customHeight="1" outlineLevel="1">
      <c r="A298" s="212"/>
      <c r="B298" s="210"/>
      <c r="C298" s="212"/>
      <c r="D298" s="212"/>
      <c r="E298" s="212"/>
      <c r="F298" s="212"/>
      <c r="G298" s="212"/>
      <c r="H298" s="212"/>
      <c r="I298" s="54" t="s">
        <v>268</v>
      </c>
      <c r="J298" s="202"/>
      <c r="K298" s="79" t="s">
        <v>10</v>
      </c>
      <c r="L298" s="16"/>
      <c r="M298" s="92">
        <v>0.4</v>
      </c>
      <c r="N298" s="92">
        <v>1.6</v>
      </c>
      <c r="O298" s="34"/>
      <c r="P298" s="11">
        <f t="shared" si="22"/>
        <v>2</v>
      </c>
      <c r="Q298" s="212"/>
    </row>
    <row r="299" spans="1:17" s="65" customFormat="1" ht="18" customHeight="1" outlineLevel="1">
      <c r="A299" s="212"/>
      <c r="B299" s="210"/>
      <c r="C299" s="212"/>
      <c r="D299" s="212"/>
      <c r="E299" s="212"/>
      <c r="F299" s="212"/>
      <c r="G299" s="212"/>
      <c r="H299" s="212"/>
      <c r="I299" s="54" t="s">
        <v>268</v>
      </c>
      <c r="J299" s="202"/>
      <c r="K299" s="79" t="s">
        <v>4</v>
      </c>
      <c r="L299" s="16"/>
      <c r="M299" s="92">
        <v>1.2362200000000001</v>
      </c>
      <c r="N299" s="92">
        <v>5</v>
      </c>
      <c r="O299" s="34"/>
      <c r="P299" s="11">
        <f t="shared" si="22"/>
        <v>6.2362200000000003</v>
      </c>
      <c r="Q299" s="212"/>
    </row>
    <row r="300" spans="1:17" s="65" customFormat="1" ht="18" customHeight="1" outlineLevel="1">
      <c r="A300" s="212"/>
      <c r="B300" s="210"/>
      <c r="C300" s="212"/>
      <c r="D300" s="212"/>
      <c r="E300" s="212"/>
      <c r="F300" s="212"/>
      <c r="G300" s="212"/>
      <c r="H300" s="212"/>
      <c r="I300" s="54" t="s">
        <v>268</v>
      </c>
      <c r="J300" s="202"/>
      <c r="K300" s="79" t="s">
        <v>87</v>
      </c>
      <c r="L300" s="16"/>
      <c r="M300" s="92">
        <v>14.5</v>
      </c>
      <c r="N300" s="92"/>
      <c r="O300" s="34"/>
      <c r="P300" s="11">
        <f t="shared" si="22"/>
        <v>14.5</v>
      </c>
      <c r="Q300" s="212"/>
    </row>
    <row r="301" spans="1:17" s="65" customFormat="1" ht="18" customHeight="1" outlineLevel="1">
      <c r="A301" s="212"/>
      <c r="B301" s="210"/>
      <c r="C301" s="212"/>
      <c r="D301" s="212"/>
      <c r="E301" s="212"/>
      <c r="F301" s="212"/>
      <c r="G301" s="212"/>
      <c r="H301" s="212"/>
      <c r="I301" s="54" t="s">
        <v>0</v>
      </c>
      <c r="J301" s="202"/>
      <c r="K301" s="79" t="s">
        <v>11</v>
      </c>
      <c r="L301" s="16"/>
      <c r="M301" s="92">
        <v>4.0000000000000001E-3</v>
      </c>
      <c r="N301" s="92">
        <v>6.0000000000000001E-3</v>
      </c>
      <c r="O301" s="34"/>
      <c r="P301" s="11">
        <f t="shared" si="22"/>
        <v>0.01</v>
      </c>
      <c r="Q301" s="212"/>
    </row>
    <row r="302" spans="1:17" s="65" customFormat="1" ht="18" customHeight="1" outlineLevel="1">
      <c r="A302" s="212"/>
      <c r="B302" s="210"/>
      <c r="C302" s="212"/>
      <c r="D302" s="212"/>
      <c r="E302" s="212"/>
      <c r="F302" s="212"/>
      <c r="G302" s="212"/>
      <c r="H302" s="212"/>
      <c r="I302" s="54" t="s">
        <v>268</v>
      </c>
      <c r="J302" s="202"/>
      <c r="K302" s="79" t="s">
        <v>5</v>
      </c>
      <c r="L302" s="16"/>
      <c r="M302" s="92">
        <v>11.6</v>
      </c>
      <c r="N302" s="92">
        <v>15.7</v>
      </c>
      <c r="O302" s="34"/>
      <c r="P302" s="11">
        <f t="shared" si="22"/>
        <v>27.299999999999997</v>
      </c>
      <c r="Q302" s="212"/>
    </row>
    <row r="303" spans="1:17" s="65" customFormat="1" ht="18" customHeight="1" outlineLevel="1">
      <c r="A303" s="212"/>
      <c r="B303" s="210"/>
      <c r="C303" s="212"/>
      <c r="D303" s="212"/>
      <c r="E303" s="212"/>
      <c r="F303" s="212"/>
      <c r="G303" s="212"/>
      <c r="H303" s="212"/>
      <c r="I303" s="54" t="s">
        <v>268</v>
      </c>
      <c r="J303" s="202"/>
      <c r="K303" s="79" t="s">
        <v>14</v>
      </c>
      <c r="L303" s="16"/>
      <c r="M303" s="92">
        <v>1.6E-2</v>
      </c>
      <c r="N303" s="92">
        <v>0</v>
      </c>
      <c r="O303" s="34"/>
      <c r="P303" s="11">
        <f t="shared" si="22"/>
        <v>1.6E-2</v>
      </c>
      <c r="Q303" s="212"/>
    </row>
    <row r="304" spans="1:17" s="65" customFormat="1" ht="18" customHeight="1" outlineLevel="1">
      <c r="A304" s="212"/>
      <c r="B304" s="210"/>
      <c r="C304" s="212"/>
      <c r="D304" s="212"/>
      <c r="E304" s="212"/>
      <c r="F304" s="212"/>
      <c r="G304" s="212"/>
      <c r="H304" s="212"/>
      <c r="I304" s="54" t="s">
        <v>268</v>
      </c>
      <c r="J304" s="202"/>
      <c r="K304" s="79" t="s">
        <v>6</v>
      </c>
      <c r="L304" s="16"/>
      <c r="M304" s="92">
        <v>6.1</v>
      </c>
      <c r="N304" s="92">
        <v>7.6</v>
      </c>
      <c r="O304" s="34"/>
      <c r="P304" s="11">
        <f t="shared" si="22"/>
        <v>13.7</v>
      </c>
      <c r="Q304" s="212"/>
    </row>
    <row r="305" spans="1:17" s="65" customFormat="1" ht="18" customHeight="1" outlineLevel="1">
      <c r="A305" s="212"/>
      <c r="B305" s="210"/>
      <c r="C305" s="212"/>
      <c r="D305" s="212"/>
      <c r="E305" s="212"/>
      <c r="F305" s="212"/>
      <c r="G305" s="212"/>
      <c r="H305" s="212"/>
      <c r="I305" s="54" t="s">
        <v>268</v>
      </c>
      <c r="J305" s="202"/>
      <c r="K305" s="79" t="s">
        <v>13</v>
      </c>
      <c r="L305" s="16"/>
      <c r="M305" s="92">
        <v>1.2</v>
      </c>
      <c r="N305" s="92">
        <v>2.7</v>
      </c>
      <c r="O305" s="34"/>
      <c r="P305" s="11">
        <f t="shared" si="22"/>
        <v>3.9000000000000004</v>
      </c>
      <c r="Q305" s="212"/>
    </row>
    <row r="306" spans="1:17" s="65" customFormat="1" ht="18" customHeight="1" outlineLevel="1">
      <c r="A306" s="212"/>
      <c r="B306" s="210"/>
      <c r="C306" s="212"/>
      <c r="D306" s="212"/>
      <c r="E306" s="212"/>
      <c r="F306" s="212"/>
      <c r="G306" s="212"/>
      <c r="H306" s="212"/>
      <c r="I306" s="54" t="s">
        <v>268</v>
      </c>
      <c r="J306" s="52"/>
      <c r="K306" s="79" t="s">
        <v>296</v>
      </c>
      <c r="L306" s="16"/>
      <c r="M306" s="92">
        <v>11.7</v>
      </c>
      <c r="N306" s="92">
        <v>72</v>
      </c>
      <c r="O306" s="34"/>
      <c r="P306" s="11">
        <f t="shared" si="22"/>
        <v>83.7</v>
      </c>
      <c r="Q306" s="212"/>
    </row>
    <row r="307" spans="1:17" s="65" customFormat="1" ht="18" customHeight="1" outlineLevel="1">
      <c r="A307" s="212"/>
      <c r="B307" s="210"/>
      <c r="C307" s="212"/>
      <c r="D307" s="212"/>
      <c r="E307" s="212"/>
      <c r="F307" s="212"/>
      <c r="G307" s="212"/>
      <c r="H307" s="212"/>
      <c r="I307" s="54" t="s">
        <v>268</v>
      </c>
      <c r="J307" s="52"/>
      <c r="K307" s="79" t="s">
        <v>297</v>
      </c>
      <c r="L307" s="16"/>
      <c r="M307" s="92">
        <v>22.1</v>
      </c>
      <c r="N307" s="92">
        <v>37.5</v>
      </c>
      <c r="O307" s="34"/>
      <c r="P307" s="11">
        <f t="shared" si="22"/>
        <v>59.6</v>
      </c>
      <c r="Q307" s="212"/>
    </row>
    <row r="308" spans="1:17" s="65" customFormat="1" ht="18" customHeight="1" outlineLevel="1">
      <c r="A308" s="212"/>
      <c r="B308" s="104" t="s">
        <v>267</v>
      </c>
      <c r="C308" s="212"/>
      <c r="D308" s="212"/>
      <c r="E308" s="212"/>
      <c r="F308" s="212"/>
      <c r="G308" s="212"/>
      <c r="H308" s="212"/>
      <c r="I308" s="105"/>
      <c r="J308" s="119"/>
      <c r="K308" s="106"/>
      <c r="L308" s="107">
        <f>SUM(L296:L307)</f>
        <v>0</v>
      </c>
      <c r="M308" s="107">
        <f>SUM(M296:M307)</f>
        <v>118.40021999999999</v>
      </c>
      <c r="N308" s="107">
        <f>SUM(N296:N307)</f>
        <v>254.91599999999997</v>
      </c>
      <c r="O308" s="110"/>
      <c r="P308" s="109">
        <f>SUM(P296:P307)</f>
        <v>373.31621999999999</v>
      </c>
      <c r="Q308" s="212"/>
    </row>
    <row r="309" spans="1:17" s="87" customFormat="1" ht="15.75" outlineLevel="1">
      <c r="A309" s="212"/>
      <c r="B309" s="236" t="s">
        <v>207</v>
      </c>
      <c r="C309" s="212"/>
      <c r="D309" s="212"/>
      <c r="E309" s="212"/>
      <c r="F309" s="212"/>
      <c r="G309" s="212"/>
      <c r="H309" s="212"/>
      <c r="I309" s="54" t="s">
        <v>0</v>
      </c>
      <c r="J309" s="211">
        <v>457</v>
      </c>
      <c r="K309" s="79" t="s">
        <v>1</v>
      </c>
      <c r="L309" s="43"/>
      <c r="M309" s="15">
        <v>4.0000000000000001E-3</v>
      </c>
      <c r="N309" s="15">
        <v>6.0000000000000001E-3</v>
      </c>
      <c r="O309" s="78"/>
      <c r="P309" s="34">
        <f t="shared" ref="P309:P319" si="23">SUM(L309:O309)</f>
        <v>0.01</v>
      </c>
      <c r="Q309" s="212"/>
    </row>
    <row r="310" spans="1:17" s="87" customFormat="1" ht="18" customHeight="1" outlineLevel="1">
      <c r="A310" s="212"/>
      <c r="B310" s="237"/>
      <c r="C310" s="212"/>
      <c r="D310" s="212"/>
      <c r="E310" s="212"/>
      <c r="F310" s="212"/>
      <c r="G310" s="212"/>
      <c r="H310" s="212"/>
      <c r="I310" s="54" t="s">
        <v>268</v>
      </c>
      <c r="J310" s="212"/>
      <c r="K310" s="79" t="s">
        <v>2</v>
      </c>
      <c r="L310" s="43">
        <v>60.908299999999997</v>
      </c>
      <c r="M310" s="43">
        <v>65.828599999999994</v>
      </c>
      <c r="N310" s="43">
        <v>72.459000000000003</v>
      </c>
      <c r="O310" s="43"/>
      <c r="P310" s="34">
        <f t="shared" si="23"/>
        <v>199.19589999999999</v>
      </c>
      <c r="Q310" s="212"/>
    </row>
    <row r="311" spans="1:17" s="87" customFormat="1" ht="18" customHeight="1" outlineLevel="1">
      <c r="A311" s="212"/>
      <c r="B311" s="237"/>
      <c r="C311" s="212"/>
      <c r="D311" s="212"/>
      <c r="E311" s="212"/>
      <c r="F311" s="212"/>
      <c r="G311" s="212"/>
      <c r="H311" s="212"/>
      <c r="I311" s="54" t="s">
        <v>268</v>
      </c>
      <c r="J311" s="212"/>
      <c r="K311" s="79" t="s">
        <v>10</v>
      </c>
      <c r="L311" s="43"/>
      <c r="M311" s="43">
        <v>0.27500000000000002</v>
      </c>
      <c r="N311" s="43">
        <v>0.76700000000000002</v>
      </c>
      <c r="O311" s="43"/>
      <c r="P311" s="34">
        <f t="shared" si="23"/>
        <v>1.042</v>
      </c>
      <c r="Q311" s="212"/>
    </row>
    <row r="312" spans="1:17" s="87" customFormat="1" ht="18" customHeight="1" outlineLevel="1">
      <c r="A312" s="212"/>
      <c r="B312" s="237"/>
      <c r="C312" s="212"/>
      <c r="D312" s="212"/>
      <c r="E312" s="212"/>
      <c r="F312" s="212"/>
      <c r="G312" s="212"/>
      <c r="H312" s="212"/>
      <c r="I312" s="54" t="s">
        <v>0</v>
      </c>
      <c r="J312" s="212"/>
      <c r="K312" s="79" t="s">
        <v>118</v>
      </c>
      <c r="L312" s="43"/>
      <c r="M312" s="43">
        <v>0.48399999999999999</v>
      </c>
      <c r="N312" s="43">
        <v>0.5</v>
      </c>
      <c r="O312" s="43"/>
      <c r="P312" s="34">
        <f t="shared" si="23"/>
        <v>0.98399999999999999</v>
      </c>
      <c r="Q312" s="212"/>
    </row>
    <row r="313" spans="1:17" s="87" customFormat="1" ht="18" customHeight="1" outlineLevel="1">
      <c r="A313" s="212"/>
      <c r="B313" s="237"/>
      <c r="C313" s="212"/>
      <c r="D313" s="212"/>
      <c r="E313" s="212"/>
      <c r="F313" s="212"/>
      <c r="G313" s="212"/>
      <c r="H313" s="212"/>
      <c r="I313" s="54" t="s">
        <v>268</v>
      </c>
      <c r="J313" s="212"/>
      <c r="K313" s="79" t="s">
        <v>4</v>
      </c>
      <c r="L313" s="43">
        <v>198.13300000000001</v>
      </c>
      <c r="M313" s="43">
        <v>215.27119999999999</v>
      </c>
      <c r="N313" s="43">
        <v>268.03800000000001</v>
      </c>
      <c r="O313" s="43"/>
      <c r="P313" s="34">
        <f t="shared" si="23"/>
        <v>681.44219999999996</v>
      </c>
      <c r="Q313" s="212"/>
    </row>
    <row r="314" spans="1:17" s="87" customFormat="1" ht="18" customHeight="1" outlineLevel="1">
      <c r="A314" s="212"/>
      <c r="B314" s="237"/>
      <c r="C314" s="212"/>
      <c r="D314" s="212"/>
      <c r="E314" s="212"/>
      <c r="F314" s="212"/>
      <c r="G314" s="212"/>
      <c r="H314" s="212"/>
      <c r="I314" s="54" t="s">
        <v>268</v>
      </c>
      <c r="J314" s="212"/>
      <c r="K314" s="79" t="s">
        <v>87</v>
      </c>
      <c r="L314" s="43">
        <v>41.655200000000001</v>
      </c>
      <c r="M314" s="43">
        <v>35.305</v>
      </c>
      <c r="N314" s="43">
        <v>44.308</v>
      </c>
      <c r="O314" s="43"/>
      <c r="P314" s="34">
        <f t="shared" si="23"/>
        <v>121.26820000000001</v>
      </c>
      <c r="Q314" s="212"/>
    </row>
    <row r="315" spans="1:17" s="87" customFormat="1" ht="18" customHeight="1" outlineLevel="1">
      <c r="A315" s="212"/>
      <c r="B315" s="237"/>
      <c r="C315" s="212"/>
      <c r="D315" s="212"/>
      <c r="E315" s="212"/>
      <c r="F315" s="212"/>
      <c r="G315" s="212"/>
      <c r="H315" s="212"/>
      <c r="I315" s="54" t="s">
        <v>268</v>
      </c>
      <c r="J315" s="212"/>
      <c r="K315" s="79" t="s">
        <v>52</v>
      </c>
      <c r="L315" s="43">
        <v>4.25</v>
      </c>
      <c r="M315" s="43">
        <v>16.38</v>
      </c>
      <c r="N315" s="43">
        <v>14.92</v>
      </c>
      <c r="O315" s="43"/>
      <c r="P315" s="34">
        <f t="shared" si="23"/>
        <v>35.549999999999997</v>
      </c>
      <c r="Q315" s="212"/>
    </row>
    <row r="316" spans="1:17" s="87" customFormat="1" ht="18" customHeight="1" outlineLevel="1">
      <c r="A316" s="212"/>
      <c r="B316" s="237"/>
      <c r="C316" s="212"/>
      <c r="D316" s="212"/>
      <c r="E316" s="212"/>
      <c r="F316" s="212"/>
      <c r="G316" s="212"/>
      <c r="H316" s="212"/>
      <c r="I316" s="54" t="s">
        <v>268</v>
      </c>
      <c r="J316" s="212"/>
      <c r="K316" s="79" t="s">
        <v>24</v>
      </c>
      <c r="L316" s="43">
        <v>6</v>
      </c>
      <c r="M316" s="43">
        <v>5.4114000000000004</v>
      </c>
      <c r="N316" s="43">
        <v>12.315</v>
      </c>
      <c r="O316" s="43"/>
      <c r="P316" s="34">
        <f t="shared" si="23"/>
        <v>23.726399999999998</v>
      </c>
      <c r="Q316" s="212"/>
    </row>
    <row r="317" spans="1:17" s="87" customFormat="1" ht="18" customHeight="1" outlineLevel="1">
      <c r="A317" s="212"/>
      <c r="B317" s="238"/>
      <c r="C317" s="212"/>
      <c r="D317" s="212"/>
      <c r="E317" s="212"/>
      <c r="F317" s="212"/>
      <c r="G317" s="212"/>
      <c r="H317" s="212"/>
      <c r="I317" s="54" t="s">
        <v>268</v>
      </c>
      <c r="J317" s="213"/>
      <c r="K317" s="79" t="s">
        <v>119</v>
      </c>
      <c r="L317" s="43">
        <v>1.34</v>
      </c>
      <c r="M317" s="43">
        <v>0.46200000000000002</v>
      </c>
      <c r="N317" s="43">
        <v>10.394</v>
      </c>
      <c r="O317" s="43"/>
      <c r="P317" s="34">
        <f t="shared" si="23"/>
        <v>12.196</v>
      </c>
      <c r="Q317" s="212"/>
    </row>
    <row r="318" spans="1:17" s="87" customFormat="1" ht="18" customHeight="1" outlineLevel="1">
      <c r="A318" s="212"/>
      <c r="B318" s="104" t="s">
        <v>267</v>
      </c>
      <c r="C318" s="212"/>
      <c r="D318" s="212"/>
      <c r="E318" s="212"/>
      <c r="F318" s="212"/>
      <c r="G318" s="212"/>
      <c r="H318" s="212"/>
      <c r="I318" s="105"/>
      <c r="J318" s="119"/>
      <c r="K318" s="106"/>
      <c r="L318" s="112">
        <f>SUM(L309:L317)</f>
        <v>312.28649999999993</v>
      </c>
      <c r="M318" s="112">
        <f>SUM(M309:M317)</f>
        <v>339.4212</v>
      </c>
      <c r="N318" s="112">
        <f>SUM(N309:N317)</f>
        <v>423.70699999999999</v>
      </c>
      <c r="O318" s="112">
        <f>SUM(O309:O317)</f>
        <v>0</v>
      </c>
      <c r="P318" s="112">
        <f>SUM(P309:P317)</f>
        <v>1075.4146999999998</v>
      </c>
      <c r="Q318" s="212"/>
    </row>
    <row r="319" spans="1:17" s="87" customFormat="1" ht="63" outlineLevel="1">
      <c r="A319" s="213"/>
      <c r="B319" s="95" t="s">
        <v>208</v>
      </c>
      <c r="C319" s="213"/>
      <c r="D319" s="213"/>
      <c r="E319" s="213"/>
      <c r="F319" s="213"/>
      <c r="G319" s="213"/>
      <c r="H319" s="213"/>
      <c r="I319" s="46"/>
      <c r="J319" s="94"/>
      <c r="K319" s="79" t="s">
        <v>209</v>
      </c>
      <c r="L319" s="47">
        <v>133</v>
      </c>
      <c r="M319" s="47">
        <v>94.471999999999994</v>
      </c>
      <c r="N319" s="47">
        <v>99.13</v>
      </c>
      <c r="O319" s="47"/>
      <c r="P319" s="34">
        <f t="shared" si="23"/>
        <v>326.60199999999998</v>
      </c>
      <c r="Q319" s="213"/>
    </row>
    <row r="320" spans="1:17" s="86" customFormat="1" ht="18" customHeight="1" outlineLevel="1">
      <c r="A320" s="185" t="s">
        <v>256</v>
      </c>
      <c r="B320" s="185"/>
      <c r="C320" s="185"/>
      <c r="D320" s="185"/>
      <c r="E320" s="185"/>
      <c r="F320" s="21"/>
      <c r="G320" s="21"/>
      <c r="H320" s="21"/>
      <c r="I320" s="97"/>
      <c r="J320" s="73"/>
      <c r="K320" s="97"/>
      <c r="L320" s="22">
        <f>L183+L205+L223+L231+L237+L249+L285+L289+L295+L308+L318+L319</f>
        <v>647.2444999999999</v>
      </c>
      <c r="M320" s="22">
        <f>M183+M205+M223+M231+M237+M249+M285+M289+M295+M308+M318+M319</f>
        <v>1741.4307200000001</v>
      </c>
      <c r="N320" s="22">
        <f>N183+N205+N223+N231+N237+N249+N285+N289+N295+N308+N318+N319</f>
        <v>5644.0862000000006</v>
      </c>
      <c r="O320" s="22">
        <f>O183+O205+O223+O231+O237+O249+O285+O289+O295+O308+O318+O319</f>
        <v>0</v>
      </c>
      <c r="P320" s="22">
        <f>P183+P205+P223+P231+P237+P249+P285+P289+P295+P308+P318+P319</f>
        <v>8032.7614199999998</v>
      </c>
      <c r="Q320" s="100"/>
    </row>
    <row r="321" spans="1:17" ht="16.149999999999999" customHeight="1">
      <c r="A321" s="201">
        <v>10</v>
      </c>
      <c r="B321" s="209" t="s">
        <v>210</v>
      </c>
      <c r="C321" s="178" t="s">
        <v>134</v>
      </c>
      <c r="D321" s="178" t="s">
        <v>133</v>
      </c>
      <c r="E321" s="178" t="s">
        <v>293</v>
      </c>
      <c r="F321" s="178" t="s">
        <v>160</v>
      </c>
      <c r="G321" s="178" t="s">
        <v>161</v>
      </c>
      <c r="H321" s="178" t="s">
        <v>161</v>
      </c>
      <c r="I321" s="53" t="s">
        <v>268</v>
      </c>
      <c r="J321" s="201">
        <v>261</v>
      </c>
      <c r="K321" s="79" t="s">
        <v>63</v>
      </c>
      <c r="L321" s="92"/>
      <c r="M321" s="92">
        <v>5.1520000000000001</v>
      </c>
      <c r="N321" s="92">
        <v>15.247999999999999</v>
      </c>
      <c r="O321" s="33"/>
      <c r="P321" s="11">
        <f>O321+N321+M321+L321</f>
        <v>20.399999999999999</v>
      </c>
      <c r="Q321" s="178"/>
    </row>
    <row r="322" spans="1:17" ht="16.149999999999999" customHeight="1">
      <c r="A322" s="202"/>
      <c r="B322" s="210"/>
      <c r="C322" s="202"/>
      <c r="D322" s="202"/>
      <c r="E322" s="202"/>
      <c r="F322" s="202"/>
      <c r="G322" s="202"/>
      <c r="H322" s="202"/>
      <c r="I322" s="54" t="s">
        <v>0</v>
      </c>
      <c r="J322" s="202"/>
      <c r="K322" s="79" t="s">
        <v>74</v>
      </c>
      <c r="L322" s="92">
        <v>0.17499999999999999</v>
      </c>
      <c r="M322" s="92"/>
      <c r="N322" s="92"/>
      <c r="O322" s="33"/>
      <c r="P322" s="11">
        <f>O322+N322+M322+L322</f>
        <v>0.17499999999999999</v>
      </c>
      <c r="Q322" s="202"/>
    </row>
    <row r="323" spans="1:17" ht="16.149999999999999" customHeight="1">
      <c r="A323" s="202"/>
      <c r="B323" s="210"/>
      <c r="C323" s="202"/>
      <c r="D323" s="202"/>
      <c r="E323" s="202"/>
      <c r="F323" s="202"/>
      <c r="G323" s="202"/>
      <c r="H323" s="202"/>
      <c r="I323" s="54" t="s">
        <v>0</v>
      </c>
      <c r="J323" s="202"/>
      <c r="K323" s="79" t="s">
        <v>75</v>
      </c>
      <c r="L323" s="92"/>
      <c r="M323" s="92">
        <v>0.3</v>
      </c>
      <c r="N323" s="92">
        <v>0.39500000000000002</v>
      </c>
      <c r="O323" s="33"/>
      <c r="P323" s="11">
        <f t="shared" ref="P323:P383" si="24">O323+N323+M323+L323</f>
        <v>0.69500000000000006</v>
      </c>
      <c r="Q323" s="202"/>
    </row>
    <row r="324" spans="1:17" ht="16.149999999999999" customHeight="1">
      <c r="A324" s="202"/>
      <c r="B324" s="210"/>
      <c r="C324" s="202"/>
      <c r="D324" s="202"/>
      <c r="E324" s="202"/>
      <c r="F324" s="202"/>
      <c r="G324" s="202"/>
      <c r="H324" s="202"/>
      <c r="I324" s="53" t="s">
        <v>268</v>
      </c>
      <c r="J324" s="202"/>
      <c r="K324" s="79" t="s">
        <v>76</v>
      </c>
      <c r="L324" s="92">
        <v>221.95599999999999</v>
      </c>
      <c r="M324" s="92">
        <v>255.58779999999999</v>
      </c>
      <c r="N324" s="92">
        <v>279.73700000000002</v>
      </c>
      <c r="O324" s="33"/>
      <c r="P324" s="11">
        <f t="shared" si="24"/>
        <v>757.2808</v>
      </c>
      <c r="Q324" s="202"/>
    </row>
    <row r="325" spans="1:17" ht="14.25" customHeight="1">
      <c r="A325" s="202"/>
      <c r="B325" s="209" t="s">
        <v>211</v>
      </c>
      <c r="C325" s="202"/>
      <c r="D325" s="202"/>
      <c r="E325" s="202"/>
      <c r="F325" s="202"/>
      <c r="G325" s="202"/>
      <c r="H325" s="202"/>
      <c r="I325" s="54" t="s">
        <v>0</v>
      </c>
      <c r="J325" s="202"/>
      <c r="K325" s="79" t="s">
        <v>74</v>
      </c>
      <c r="L325" s="92">
        <v>7.0000000000000007E-2</v>
      </c>
      <c r="M325" s="92">
        <v>9.6000000000000002E-2</v>
      </c>
      <c r="N325" s="92"/>
      <c r="O325" s="33"/>
      <c r="P325" s="11">
        <f t="shared" si="24"/>
        <v>0.16600000000000001</v>
      </c>
      <c r="Q325" s="202"/>
    </row>
    <row r="326" spans="1:17" ht="21" customHeight="1">
      <c r="A326" s="202"/>
      <c r="B326" s="210"/>
      <c r="C326" s="202"/>
      <c r="D326" s="202"/>
      <c r="E326" s="202"/>
      <c r="F326" s="202"/>
      <c r="G326" s="202"/>
      <c r="H326" s="202"/>
      <c r="I326" s="54" t="s">
        <v>0</v>
      </c>
      <c r="J326" s="202"/>
      <c r="K326" s="79" t="s">
        <v>75</v>
      </c>
      <c r="L326" s="92"/>
      <c r="M326" s="92"/>
      <c r="N326" s="92">
        <v>0.12</v>
      </c>
      <c r="O326" s="33"/>
      <c r="P326" s="11">
        <f t="shared" si="24"/>
        <v>0.12</v>
      </c>
      <c r="Q326" s="202"/>
    </row>
    <row r="327" spans="1:17" ht="21" customHeight="1">
      <c r="A327" s="202"/>
      <c r="B327" s="210"/>
      <c r="C327" s="202"/>
      <c r="D327" s="202"/>
      <c r="E327" s="202"/>
      <c r="F327" s="202"/>
      <c r="G327" s="202"/>
      <c r="H327" s="202"/>
      <c r="I327" s="53" t="s">
        <v>268</v>
      </c>
      <c r="J327" s="202"/>
      <c r="K327" s="79" t="s">
        <v>76</v>
      </c>
      <c r="L327" s="92">
        <v>116.41670000000001</v>
      </c>
      <c r="M327" s="92">
        <v>133.5189</v>
      </c>
      <c r="N327" s="92">
        <v>135.83500000000001</v>
      </c>
      <c r="O327" s="33"/>
      <c r="P327" s="11">
        <f t="shared" si="24"/>
        <v>385.7706</v>
      </c>
      <c r="Q327" s="202"/>
    </row>
    <row r="328" spans="1:17" ht="21" customHeight="1">
      <c r="A328" s="202"/>
      <c r="B328" s="210"/>
      <c r="C328" s="202"/>
      <c r="D328" s="202"/>
      <c r="E328" s="202"/>
      <c r="F328" s="202"/>
      <c r="G328" s="202"/>
      <c r="H328" s="202"/>
      <c r="I328" s="53" t="s">
        <v>268</v>
      </c>
      <c r="J328" s="202"/>
      <c r="K328" s="79" t="s">
        <v>63</v>
      </c>
      <c r="L328" s="92"/>
      <c r="M328" s="92">
        <v>0.86180000000000001</v>
      </c>
      <c r="N328" s="92"/>
      <c r="O328" s="33"/>
      <c r="P328" s="11">
        <f t="shared" si="24"/>
        <v>0.86180000000000001</v>
      </c>
      <c r="Q328" s="202"/>
    </row>
    <row r="329" spans="1:17" ht="21" customHeight="1">
      <c r="A329" s="202"/>
      <c r="B329" s="209" t="s">
        <v>212</v>
      </c>
      <c r="C329" s="202"/>
      <c r="D329" s="202"/>
      <c r="E329" s="202"/>
      <c r="F329" s="202"/>
      <c r="G329" s="202"/>
      <c r="H329" s="202"/>
      <c r="I329" s="53" t="s">
        <v>268</v>
      </c>
      <c r="J329" s="202"/>
      <c r="K329" s="79" t="s">
        <v>32</v>
      </c>
      <c r="L329" s="92"/>
      <c r="M329" s="92">
        <v>9.9977999999999998</v>
      </c>
      <c r="N329" s="92"/>
      <c r="O329" s="33"/>
      <c r="P329" s="11">
        <f t="shared" si="24"/>
        <v>9.9977999999999998</v>
      </c>
      <c r="Q329" s="202"/>
    </row>
    <row r="330" spans="1:17" ht="16.149999999999999" customHeight="1">
      <c r="A330" s="202"/>
      <c r="B330" s="210"/>
      <c r="C330" s="202"/>
      <c r="D330" s="202"/>
      <c r="E330" s="202"/>
      <c r="F330" s="202"/>
      <c r="G330" s="202"/>
      <c r="H330" s="202"/>
      <c r="I330" s="54" t="s">
        <v>0</v>
      </c>
      <c r="J330" s="202"/>
      <c r="K330" s="79" t="s">
        <v>74</v>
      </c>
      <c r="L330" s="92">
        <v>0.17499999999999999</v>
      </c>
      <c r="M330" s="92"/>
      <c r="N330" s="92"/>
      <c r="O330" s="33"/>
      <c r="P330" s="11">
        <f t="shared" si="24"/>
        <v>0.17499999999999999</v>
      </c>
      <c r="Q330" s="202"/>
    </row>
    <row r="331" spans="1:17" ht="16.149999999999999" customHeight="1">
      <c r="A331" s="202"/>
      <c r="B331" s="210"/>
      <c r="C331" s="202"/>
      <c r="D331" s="202"/>
      <c r="E331" s="202"/>
      <c r="F331" s="202"/>
      <c r="G331" s="202"/>
      <c r="H331" s="202"/>
      <c r="I331" s="54" t="s">
        <v>0</v>
      </c>
      <c r="J331" s="202"/>
      <c r="K331" s="79" t="s">
        <v>75</v>
      </c>
      <c r="L331" s="92"/>
      <c r="M331" s="92">
        <v>0.36</v>
      </c>
      <c r="N331" s="92">
        <v>0.32200000000000001</v>
      </c>
      <c r="O331" s="33"/>
      <c r="P331" s="11">
        <f t="shared" si="24"/>
        <v>0.68199999999999994</v>
      </c>
      <c r="Q331" s="202"/>
    </row>
    <row r="332" spans="1:17" ht="16.149999999999999" customHeight="1">
      <c r="A332" s="202"/>
      <c r="B332" s="210"/>
      <c r="C332" s="202"/>
      <c r="D332" s="202"/>
      <c r="E332" s="202"/>
      <c r="F332" s="202"/>
      <c r="G332" s="202"/>
      <c r="H332" s="202"/>
      <c r="I332" s="53" t="s">
        <v>268</v>
      </c>
      <c r="J332" s="202"/>
      <c r="K332" s="79" t="s">
        <v>76</v>
      </c>
      <c r="L332" s="92">
        <v>650.06500000000005</v>
      </c>
      <c r="M332" s="92">
        <v>666.18100000000004</v>
      </c>
      <c r="N332" s="92">
        <v>700.62800000000004</v>
      </c>
      <c r="O332" s="33"/>
      <c r="P332" s="11">
        <f t="shared" si="24"/>
        <v>2016.8740000000003</v>
      </c>
      <c r="Q332" s="202"/>
    </row>
    <row r="333" spans="1:17" ht="16.149999999999999" customHeight="1">
      <c r="A333" s="202"/>
      <c r="B333" s="209" t="s">
        <v>213</v>
      </c>
      <c r="C333" s="202"/>
      <c r="D333" s="202"/>
      <c r="E333" s="202"/>
      <c r="F333" s="202"/>
      <c r="G333" s="202"/>
      <c r="H333" s="202"/>
      <c r="I333" s="54" t="s">
        <v>0</v>
      </c>
      <c r="J333" s="202"/>
      <c r="K333" s="79" t="s">
        <v>74</v>
      </c>
      <c r="L333" s="92">
        <v>0.14000000000000001</v>
      </c>
      <c r="M333" s="92">
        <v>0.18</v>
      </c>
      <c r="N333" s="92"/>
      <c r="O333" s="33"/>
      <c r="P333" s="11">
        <f t="shared" si="24"/>
        <v>0.32</v>
      </c>
      <c r="Q333" s="202"/>
    </row>
    <row r="334" spans="1:17" ht="16.149999999999999" customHeight="1">
      <c r="A334" s="202"/>
      <c r="B334" s="210"/>
      <c r="C334" s="202"/>
      <c r="D334" s="202"/>
      <c r="E334" s="202"/>
      <c r="F334" s="202"/>
      <c r="G334" s="202"/>
      <c r="H334" s="202"/>
      <c r="I334" s="54" t="s">
        <v>0</v>
      </c>
      <c r="J334" s="202"/>
      <c r="K334" s="79" t="s">
        <v>75</v>
      </c>
      <c r="L334" s="92"/>
      <c r="M334" s="92"/>
      <c r="N334" s="92">
        <v>0.22600000000000001</v>
      </c>
      <c r="O334" s="33"/>
      <c r="P334" s="11">
        <f t="shared" si="24"/>
        <v>0.22600000000000001</v>
      </c>
      <c r="Q334" s="202"/>
    </row>
    <row r="335" spans="1:17" ht="16.149999999999999" customHeight="1">
      <c r="A335" s="202"/>
      <c r="B335" s="210"/>
      <c r="C335" s="202"/>
      <c r="D335" s="202"/>
      <c r="E335" s="202"/>
      <c r="F335" s="202"/>
      <c r="G335" s="202"/>
      <c r="H335" s="202"/>
      <c r="I335" s="53" t="s">
        <v>268</v>
      </c>
      <c r="J335" s="202"/>
      <c r="K335" s="79" t="s">
        <v>76</v>
      </c>
      <c r="L335" s="92">
        <v>202.387</v>
      </c>
      <c r="M335" s="92">
        <v>255.60579999999999</v>
      </c>
      <c r="N335" s="92">
        <v>228.577</v>
      </c>
      <c r="O335" s="33"/>
      <c r="P335" s="11">
        <f t="shared" si="24"/>
        <v>686.56979999999999</v>
      </c>
      <c r="Q335" s="202"/>
    </row>
    <row r="336" spans="1:17" ht="16.149999999999999" customHeight="1">
      <c r="A336" s="202"/>
      <c r="B336" s="210"/>
      <c r="C336" s="202"/>
      <c r="D336" s="202"/>
      <c r="E336" s="202"/>
      <c r="F336" s="202"/>
      <c r="G336" s="202"/>
      <c r="H336" s="202"/>
      <c r="I336" s="53" t="s">
        <v>268</v>
      </c>
      <c r="J336" s="202"/>
      <c r="K336" s="79" t="s">
        <v>63</v>
      </c>
      <c r="L336" s="92"/>
      <c r="M336" s="92">
        <v>5.3760000000000003</v>
      </c>
      <c r="N336" s="92">
        <v>8</v>
      </c>
      <c r="O336" s="33"/>
      <c r="P336" s="11">
        <f t="shared" si="24"/>
        <v>13.376000000000001</v>
      </c>
      <c r="Q336" s="202"/>
    </row>
    <row r="337" spans="1:17" ht="16.149999999999999" customHeight="1">
      <c r="A337" s="202"/>
      <c r="B337" s="209" t="s">
        <v>214</v>
      </c>
      <c r="C337" s="202"/>
      <c r="D337" s="202"/>
      <c r="E337" s="202"/>
      <c r="F337" s="202"/>
      <c r="G337" s="202"/>
      <c r="H337" s="202"/>
      <c r="I337" s="54" t="s">
        <v>0</v>
      </c>
      <c r="J337" s="202"/>
      <c r="K337" s="79" t="s">
        <v>74</v>
      </c>
      <c r="L337" s="92">
        <v>0.156</v>
      </c>
      <c r="M337" s="92"/>
      <c r="N337" s="92"/>
      <c r="O337" s="33"/>
      <c r="P337" s="11">
        <f t="shared" si="24"/>
        <v>0.156</v>
      </c>
      <c r="Q337" s="202"/>
    </row>
    <row r="338" spans="1:17" ht="16.149999999999999" customHeight="1">
      <c r="A338" s="202"/>
      <c r="B338" s="210"/>
      <c r="C338" s="202"/>
      <c r="D338" s="202"/>
      <c r="E338" s="202"/>
      <c r="F338" s="202"/>
      <c r="G338" s="202"/>
      <c r="H338" s="202"/>
      <c r="I338" s="54" t="s">
        <v>0</v>
      </c>
      <c r="J338" s="202"/>
      <c r="K338" s="79" t="s">
        <v>75</v>
      </c>
      <c r="L338" s="92"/>
      <c r="M338" s="92">
        <v>0.18</v>
      </c>
      <c r="N338" s="92">
        <v>0.23499999999999999</v>
      </c>
      <c r="O338" s="89"/>
      <c r="P338" s="11">
        <f t="shared" si="24"/>
        <v>0.41499999999999998</v>
      </c>
      <c r="Q338" s="202"/>
    </row>
    <row r="339" spans="1:17" ht="15.75">
      <c r="A339" s="202"/>
      <c r="B339" s="210"/>
      <c r="C339" s="202"/>
      <c r="D339" s="202"/>
      <c r="E339" s="202"/>
      <c r="F339" s="202"/>
      <c r="G339" s="202"/>
      <c r="H339" s="202"/>
      <c r="I339" s="53" t="s">
        <v>268</v>
      </c>
      <c r="J339" s="202"/>
      <c r="K339" s="79" t="s">
        <v>76</v>
      </c>
      <c r="L339" s="92">
        <v>281.279</v>
      </c>
      <c r="M339" s="92">
        <v>299.4006</v>
      </c>
      <c r="N339" s="92">
        <v>317.04300000000001</v>
      </c>
      <c r="O339" s="15"/>
      <c r="P339" s="11">
        <f t="shared" si="24"/>
        <v>897.72260000000006</v>
      </c>
      <c r="Q339" s="202"/>
    </row>
    <row r="340" spans="1:17" ht="15.75">
      <c r="A340" s="202"/>
      <c r="B340" s="210"/>
      <c r="C340" s="202"/>
      <c r="D340" s="202"/>
      <c r="E340" s="202"/>
      <c r="F340" s="202"/>
      <c r="G340" s="202"/>
      <c r="H340" s="202"/>
      <c r="I340" s="53" t="s">
        <v>268</v>
      </c>
      <c r="J340" s="202"/>
      <c r="K340" s="79" t="s">
        <v>63</v>
      </c>
      <c r="L340" s="92"/>
      <c r="M340" s="92">
        <v>26.001000000000001</v>
      </c>
      <c r="N340" s="92"/>
      <c r="O340" s="15"/>
      <c r="P340" s="11">
        <f t="shared" si="24"/>
        <v>26.001000000000001</v>
      </c>
      <c r="Q340" s="202"/>
    </row>
    <row r="341" spans="1:17" ht="15.75">
      <c r="A341" s="202"/>
      <c r="B341" s="209" t="s">
        <v>215</v>
      </c>
      <c r="C341" s="202"/>
      <c r="D341" s="202"/>
      <c r="E341" s="202"/>
      <c r="F341" s="202"/>
      <c r="G341" s="202"/>
      <c r="H341" s="202"/>
      <c r="I341" s="54" t="s">
        <v>0</v>
      </c>
      <c r="J341" s="202"/>
      <c r="K341" s="79" t="s">
        <v>74</v>
      </c>
      <c r="L341" s="92">
        <v>3.5000000000000003E-2</v>
      </c>
      <c r="M341" s="92"/>
      <c r="N341" s="92"/>
      <c r="O341" s="15"/>
      <c r="P341" s="11">
        <f t="shared" si="24"/>
        <v>3.5000000000000003E-2</v>
      </c>
      <c r="Q341" s="202"/>
    </row>
    <row r="342" spans="1:17" ht="15.75">
      <c r="A342" s="202"/>
      <c r="B342" s="210"/>
      <c r="C342" s="202"/>
      <c r="D342" s="202"/>
      <c r="E342" s="202"/>
      <c r="F342" s="202"/>
      <c r="G342" s="202"/>
      <c r="H342" s="202"/>
      <c r="I342" s="54" t="s">
        <v>0</v>
      </c>
      <c r="J342" s="202"/>
      <c r="K342" s="79" t="s">
        <v>75</v>
      </c>
      <c r="L342" s="92"/>
      <c r="M342" s="92">
        <v>9.6000000000000002E-2</v>
      </c>
      <c r="N342" s="92">
        <v>0.25</v>
      </c>
      <c r="O342" s="15"/>
      <c r="P342" s="11">
        <f t="shared" si="24"/>
        <v>0.34599999999999997</v>
      </c>
      <c r="Q342" s="202"/>
    </row>
    <row r="343" spans="1:17" ht="15.75">
      <c r="A343" s="202"/>
      <c r="B343" s="210"/>
      <c r="C343" s="202"/>
      <c r="D343" s="202"/>
      <c r="E343" s="202"/>
      <c r="F343" s="202"/>
      <c r="G343" s="202"/>
      <c r="H343" s="202"/>
      <c r="I343" s="53" t="s">
        <v>268</v>
      </c>
      <c r="J343" s="202"/>
      <c r="K343" s="79" t="s">
        <v>76</v>
      </c>
      <c r="L343" s="92">
        <v>82.373199999999997</v>
      </c>
      <c r="M343" s="92">
        <v>96.145700000000005</v>
      </c>
      <c r="N343" s="92">
        <v>104.804</v>
      </c>
      <c r="O343" s="15"/>
      <c r="P343" s="11">
        <f t="shared" si="24"/>
        <v>283.3229</v>
      </c>
      <c r="Q343" s="202"/>
    </row>
    <row r="344" spans="1:17" ht="15.75">
      <c r="A344" s="202"/>
      <c r="B344" s="209" t="s">
        <v>216</v>
      </c>
      <c r="C344" s="202"/>
      <c r="D344" s="202"/>
      <c r="E344" s="202"/>
      <c r="F344" s="202"/>
      <c r="G344" s="202"/>
      <c r="H344" s="202"/>
      <c r="I344" s="54" t="s">
        <v>0</v>
      </c>
      <c r="J344" s="202"/>
      <c r="K344" s="79" t="s">
        <v>74</v>
      </c>
      <c r="L344" s="92">
        <v>3.3000000000000002E-2</v>
      </c>
      <c r="M344" s="92"/>
      <c r="N344" s="92"/>
      <c r="O344" s="15"/>
      <c r="P344" s="11">
        <f t="shared" si="24"/>
        <v>3.3000000000000002E-2</v>
      </c>
      <c r="Q344" s="202"/>
    </row>
    <row r="345" spans="1:17" ht="15.75">
      <c r="A345" s="202"/>
      <c r="B345" s="210"/>
      <c r="C345" s="202"/>
      <c r="D345" s="202"/>
      <c r="E345" s="202"/>
      <c r="F345" s="202"/>
      <c r="G345" s="202"/>
      <c r="H345" s="202"/>
      <c r="I345" s="54" t="s">
        <v>0</v>
      </c>
      <c r="J345" s="202"/>
      <c r="K345" s="79" t="s">
        <v>75</v>
      </c>
      <c r="L345" s="92"/>
      <c r="M345" s="92">
        <v>9.6000000000000002E-2</v>
      </c>
      <c r="N345" s="92">
        <v>0.23</v>
      </c>
      <c r="O345" s="15"/>
      <c r="P345" s="11">
        <f t="shared" si="24"/>
        <v>0.32600000000000001</v>
      </c>
      <c r="Q345" s="202"/>
    </row>
    <row r="346" spans="1:17" ht="15.75">
      <c r="A346" s="202"/>
      <c r="B346" s="210"/>
      <c r="C346" s="202"/>
      <c r="D346" s="202"/>
      <c r="E346" s="202"/>
      <c r="F346" s="202"/>
      <c r="G346" s="202"/>
      <c r="H346" s="202"/>
      <c r="I346" s="53" t="s">
        <v>268</v>
      </c>
      <c r="J346" s="202"/>
      <c r="K346" s="79" t="s">
        <v>76</v>
      </c>
      <c r="L346" s="92">
        <v>114.26900000000001</v>
      </c>
      <c r="M346" s="92">
        <v>120.94199999999999</v>
      </c>
      <c r="N346" s="92">
        <v>122.098</v>
      </c>
      <c r="O346" s="35"/>
      <c r="P346" s="11">
        <f t="shared" si="24"/>
        <v>357.30899999999997</v>
      </c>
      <c r="Q346" s="202"/>
    </row>
    <row r="347" spans="1:17" ht="21.75" customHeight="1">
      <c r="A347" s="202"/>
      <c r="B347" s="209" t="s">
        <v>217</v>
      </c>
      <c r="C347" s="202"/>
      <c r="D347" s="202"/>
      <c r="E347" s="202"/>
      <c r="F347" s="202"/>
      <c r="G347" s="202"/>
      <c r="H347" s="202"/>
      <c r="I347" s="53" t="s">
        <v>268</v>
      </c>
      <c r="J347" s="202"/>
      <c r="K347" s="79" t="s">
        <v>63</v>
      </c>
      <c r="L347" s="92">
        <v>2.9489999999999998</v>
      </c>
      <c r="M347" s="92">
        <v>16.997900000000001</v>
      </c>
      <c r="N347" s="92">
        <v>8</v>
      </c>
      <c r="O347" s="85"/>
      <c r="P347" s="11">
        <f t="shared" si="24"/>
        <v>27.946899999999999</v>
      </c>
      <c r="Q347" s="202"/>
    </row>
    <row r="348" spans="1:17" ht="21.75" customHeight="1">
      <c r="A348" s="202"/>
      <c r="B348" s="210"/>
      <c r="C348" s="202"/>
      <c r="D348" s="202"/>
      <c r="E348" s="202"/>
      <c r="F348" s="202"/>
      <c r="G348" s="202"/>
      <c r="H348" s="202"/>
      <c r="I348" s="54" t="s">
        <v>0</v>
      </c>
      <c r="J348" s="202"/>
      <c r="K348" s="79" t="s">
        <v>74</v>
      </c>
      <c r="L348" s="92">
        <v>1.5149999999999999</v>
      </c>
      <c r="M348" s="92"/>
      <c r="N348" s="92"/>
      <c r="O348" s="85"/>
      <c r="P348" s="11">
        <f t="shared" si="24"/>
        <v>1.5149999999999999</v>
      </c>
      <c r="Q348" s="202"/>
    </row>
    <row r="349" spans="1:17" ht="21.75" customHeight="1">
      <c r="A349" s="202"/>
      <c r="B349" s="210"/>
      <c r="C349" s="202"/>
      <c r="D349" s="202"/>
      <c r="E349" s="202"/>
      <c r="F349" s="202"/>
      <c r="G349" s="202"/>
      <c r="H349" s="202"/>
      <c r="I349" s="54" t="s">
        <v>0</v>
      </c>
      <c r="J349" s="202"/>
      <c r="K349" s="79" t="s">
        <v>75</v>
      </c>
      <c r="L349" s="92"/>
      <c r="M349" s="92">
        <v>0.38400000000000001</v>
      </c>
      <c r="N349" s="92">
        <v>0.33200000000000002</v>
      </c>
      <c r="O349" s="85"/>
      <c r="P349" s="11">
        <f t="shared" si="24"/>
        <v>0.71599999999999997</v>
      </c>
      <c r="Q349" s="202"/>
    </row>
    <row r="350" spans="1:17" ht="21.75" customHeight="1">
      <c r="A350" s="202"/>
      <c r="B350" s="210"/>
      <c r="C350" s="202"/>
      <c r="D350" s="202"/>
      <c r="E350" s="202"/>
      <c r="F350" s="202"/>
      <c r="G350" s="202"/>
      <c r="H350" s="202"/>
      <c r="I350" s="53" t="s">
        <v>268</v>
      </c>
      <c r="J350" s="202"/>
      <c r="K350" s="79" t="s">
        <v>76</v>
      </c>
      <c r="L350" s="92">
        <v>480.95240000000001</v>
      </c>
      <c r="M350" s="92">
        <v>509.08</v>
      </c>
      <c r="N350" s="92">
        <v>604.34699999999998</v>
      </c>
      <c r="O350" s="85"/>
      <c r="P350" s="11">
        <f t="shared" si="24"/>
        <v>1594.3793999999998</v>
      </c>
      <c r="Q350" s="202"/>
    </row>
    <row r="351" spans="1:17" ht="21.75" customHeight="1">
      <c r="A351" s="202"/>
      <c r="B351" s="209" t="s">
        <v>291</v>
      </c>
      <c r="C351" s="202"/>
      <c r="D351" s="202"/>
      <c r="E351" s="202"/>
      <c r="F351" s="202"/>
      <c r="G351" s="202"/>
      <c r="H351" s="202"/>
      <c r="I351" s="54" t="s">
        <v>0</v>
      </c>
      <c r="J351" s="202"/>
      <c r="K351" s="79" t="s">
        <v>74</v>
      </c>
      <c r="L351" s="92">
        <v>1.1850000000000001</v>
      </c>
      <c r="M351" s="92"/>
      <c r="N351" s="92"/>
      <c r="O351" s="85"/>
      <c r="P351" s="11">
        <f t="shared" si="24"/>
        <v>1.1850000000000001</v>
      </c>
      <c r="Q351" s="202"/>
    </row>
    <row r="352" spans="1:17" ht="21.75" customHeight="1">
      <c r="A352" s="202"/>
      <c r="B352" s="210"/>
      <c r="C352" s="202"/>
      <c r="D352" s="202"/>
      <c r="E352" s="202"/>
      <c r="F352" s="202"/>
      <c r="G352" s="202"/>
      <c r="H352" s="202"/>
      <c r="I352" s="53" t="s">
        <v>268</v>
      </c>
      <c r="J352" s="202"/>
      <c r="K352" s="79" t="s">
        <v>76</v>
      </c>
      <c r="L352" s="92">
        <v>194.56950000000001</v>
      </c>
      <c r="M352" s="92">
        <v>213.32599999999999</v>
      </c>
      <c r="N352" s="92">
        <v>229.7</v>
      </c>
      <c r="O352" s="85"/>
      <c r="P352" s="11">
        <f t="shared" si="24"/>
        <v>637.5954999999999</v>
      </c>
      <c r="Q352" s="202"/>
    </row>
    <row r="353" spans="1:17" ht="21.75" customHeight="1">
      <c r="A353" s="202"/>
      <c r="B353" s="210"/>
      <c r="C353" s="202"/>
      <c r="D353" s="202"/>
      <c r="E353" s="202"/>
      <c r="F353" s="202"/>
      <c r="G353" s="202"/>
      <c r="H353" s="202"/>
      <c r="I353" s="53" t="s">
        <v>268</v>
      </c>
      <c r="J353" s="202"/>
      <c r="K353" s="79" t="s">
        <v>63</v>
      </c>
      <c r="L353" s="92"/>
      <c r="M353" s="92">
        <v>0.27700000000000002</v>
      </c>
      <c r="N353" s="92"/>
      <c r="O353" s="85"/>
      <c r="P353" s="11">
        <f t="shared" si="24"/>
        <v>0.27700000000000002</v>
      </c>
      <c r="Q353" s="202"/>
    </row>
    <row r="354" spans="1:17" ht="15.75">
      <c r="A354" s="202"/>
      <c r="B354" s="210"/>
      <c r="C354" s="202"/>
      <c r="D354" s="202"/>
      <c r="E354" s="202"/>
      <c r="F354" s="202"/>
      <c r="G354" s="202"/>
      <c r="H354" s="202"/>
      <c r="I354" s="54" t="s">
        <v>0</v>
      </c>
      <c r="J354" s="202"/>
      <c r="K354" s="79" t="s">
        <v>75</v>
      </c>
      <c r="L354" s="92"/>
      <c r="M354" s="92">
        <v>0.18</v>
      </c>
      <c r="N354" s="92">
        <v>0.22600000000000001</v>
      </c>
      <c r="O354" s="85"/>
      <c r="P354" s="11">
        <f t="shared" si="24"/>
        <v>0.40600000000000003</v>
      </c>
      <c r="Q354" s="202"/>
    </row>
    <row r="355" spans="1:17" ht="15.75">
      <c r="A355" s="202"/>
      <c r="B355" s="208" t="s">
        <v>218</v>
      </c>
      <c r="C355" s="202"/>
      <c r="D355" s="202"/>
      <c r="E355" s="202"/>
      <c r="F355" s="202"/>
      <c r="G355" s="202"/>
      <c r="H355" s="202"/>
      <c r="I355" s="53" t="s">
        <v>268</v>
      </c>
      <c r="J355" s="202"/>
      <c r="K355" s="79" t="s">
        <v>63</v>
      </c>
      <c r="L355" s="92">
        <v>0.49399999999999999</v>
      </c>
      <c r="M355" s="92"/>
      <c r="N355" s="92"/>
      <c r="O355" s="85"/>
      <c r="P355" s="11">
        <f t="shared" si="24"/>
        <v>0.49399999999999999</v>
      </c>
      <c r="Q355" s="202"/>
    </row>
    <row r="356" spans="1:17" ht="15.75">
      <c r="A356" s="202"/>
      <c r="B356" s="192"/>
      <c r="C356" s="202"/>
      <c r="D356" s="202"/>
      <c r="E356" s="202"/>
      <c r="F356" s="202"/>
      <c r="G356" s="202"/>
      <c r="H356" s="202"/>
      <c r="I356" s="54" t="s">
        <v>0</v>
      </c>
      <c r="J356" s="202"/>
      <c r="K356" s="79" t="s">
        <v>74</v>
      </c>
      <c r="L356" s="92"/>
      <c r="M356" s="92">
        <v>3.1070000000000002</v>
      </c>
      <c r="N356" s="92">
        <v>3.726</v>
      </c>
      <c r="O356" s="85"/>
      <c r="P356" s="11">
        <f t="shared" si="24"/>
        <v>6.8330000000000002</v>
      </c>
      <c r="Q356" s="202"/>
    </row>
    <row r="357" spans="1:17" ht="15.75">
      <c r="A357" s="202"/>
      <c r="B357" s="192"/>
      <c r="C357" s="202"/>
      <c r="D357" s="202"/>
      <c r="E357" s="202"/>
      <c r="F357" s="202"/>
      <c r="G357" s="202"/>
      <c r="H357" s="202"/>
      <c r="I357" s="54" t="s">
        <v>0</v>
      </c>
      <c r="J357" s="202"/>
      <c r="K357" s="79" t="s">
        <v>75</v>
      </c>
      <c r="L357" s="92"/>
      <c r="M357" s="92">
        <v>0.49199999999999999</v>
      </c>
      <c r="N357" s="92">
        <v>0.54800000000000004</v>
      </c>
      <c r="O357" s="85"/>
      <c r="P357" s="11">
        <f t="shared" si="24"/>
        <v>1.04</v>
      </c>
      <c r="Q357" s="202"/>
    </row>
    <row r="358" spans="1:17" ht="15.75">
      <c r="A358" s="202"/>
      <c r="B358" s="192"/>
      <c r="C358" s="202"/>
      <c r="D358" s="202"/>
      <c r="E358" s="202"/>
      <c r="F358" s="202"/>
      <c r="G358" s="202"/>
      <c r="H358" s="202"/>
      <c r="I358" s="53" t="s">
        <v>268</v>
      </c>
      <c r="J358" s="202"/>
      <c r="K358" s="79" t="s">
        <v>76</v>
      </c>
      <c r="L358" s="92">
        <v>58.22</v>
      </c>
      <c r="M358" s="92">
        <v>125.83799999999999</v>
      </c>
      <c r="N358" s="92">
        <v>171.58500000000001</v>
      </c>
      <c r="O358" s="85"/>
      <c r="P358" s="11">
        <f t="shared" si="24"/>
        <v>355.64300000000003</v>
      </c>
      <c r="Q358" s="202"/>
    </row>
    <row r="359" spans="1:17" ht="15.75">
      <c r="A359" s="202"/>
      <c r="B359" s="192"/>
      <c r="C359" s="202"/>
      <c r="D359" s="202"/>
      <c r="E359" s="202"/>
      <c r="F359" s="202"/>
      <c r="G359" s="202"/>
      <c r="H359" s="202"/>
      <c r="I359" s="53" t="s">
        <v>268</v>
      </c>
      <c r="J359" s="202"/>
      <c r="K359" s="79" t="s">
        <v>77</v>
      </c>
      <c r="L359" s="92">
        <v>494.928</v>
      </c>
      <c r="M359" s="92">
        <v>484.4597</v>
      </c>
      <c r="N359" s="92">
        <v>477.66399999999999</v>
      </c>
      <c r="O359" s="85"/>
      <c r="P359" s="11">
        <f t="shared" si="24"/>
        <v>1457.0517</v>
      </c>
      <c r="Q359" s="202"/>
    </row>
    <row r="360" spans="1:17" ht="15.75">
      <c r="A360" s="202"/>
      <c r="B360" s="208" t="s">
        <v>219</v>
      </c>
      <c r="C360" s="202"/>
      <c r="D360" s="202"/>
      <c r="E360" s="202"/>
      <c r="F360" s="202"/>
      <c r="G360" s="202"/>
      <c r="H360" s="202"/>
      <c r="I360" s="53" t="s">
        <v>268</v>
      </c>
      <c r="J360" s="202"/>
      <c r="K360" s="79" t="s">
        <v>63</v>
      </c>
      <c r="L360" s="92">
        <v>0.745</v>
      </c>
      <c r="M360" s="92"/>
      <c r="N360" s="92"/>
      <c r="O360" s="85"/>
      <c r="P360" s="11">
        <f t="shared" si="24"/>
        <v>0.745</v>
      </c>
      <c r="Q360" s="202"/>
    </row>
    <row r="361" spans="1:17" ht="15.75">
      <c r="A361" s="202"/>
      <c r="B361" s="192"/>
      <c r="C361" s="202"/>
      <c r="D361" s="202"/>
      <c r="E361" s="202"/>
      <c r="F361" s="202"/>
      <c r="G361" s="202"/>
      <c r="H361" s="202"/>
      <c r="I361" s="54" t="s">
        <v>0</v>
      </c>
      <c r="J361" s="202"/>
      <c r="K361" s="79" t="s">
        <v>74</v>
      </c>
      <c r="L361" s="92"/>
      <c r="M361" s="92">
        <v>5.7560000000000002</v>
      </c>
      <c r="N361" s="92">
        <v>5.1580000000000004</v>
      </c>
      <c r="O361" s="85"/>
      <c r="P361" s="11">
        <f t="shared" si="24"/>
        <v>10.914000000000001</v>
      </c>
      <c r="Q361" s="202"/>
    </row>
    <row r="362" spans="1:17" ht="15.75">
      <c r="A362" s="202"/>
      <c r="B362" s="192"/>
      <c r="C362" s="202"/>
      <c r="D362" s="202"/>
      <c r="E362" s="202"/>
      <c r="F362" s="202"/>
      <c r="G362" s="202"/>
      <c r="H362" s="202"/>
      <c r="I362" s="54" t="s">
        <v>0</v>
      </c>
      <c r="J362" s="202"/>
      <c r="K362" s="79" t="s">
        <v>75</v>
      </c>
      <c r="L362" s="92"/>
      <c r="M362" s="92">
        <v>0.371</v>
      </c>
      <c r="N362" s="92">
        <v>0.44800000000000001</v>
      </c>
      <c r="O362" s="85"/>
      <c r="P362" s="11">
        <f t="shared" si="24"/>
        <v>0.81899999999999995</v>
      </c>
      <c r="Q362" s="202"/>
    </row>
    <row r="363" spans="1:17" ht="15.75">
      <c r="A363" s="202"/>
      <c r="B363" s="192"/>
      <c r="C363" s="202"/>
      <c r="D363" s="202"/>
      <c r="E363" s="202"/>
      <c r="F363" s="202"/>
      <c r="G363" s="202"/>
      <c r="H363" s="202"/>
      <c r="I363" s="53" t="s">
        <v>268</v>
      </c>
      <c r="J363" s="202"/>
      <c r="K363" s="79" t="s">
        <v>76</v>
      </c>
      <c r="L363" s="92">
        <v>76.75</v>
      </c>
      <c r="M363" s="92">
        <v>134.46780000000001</v>
      </c>
      <c r="N363" s="92">
        <v>153.16200000000001</v>
      </c>
      <c r="O363" s="85"/>
      <c r="P363" s="11">
        <f t="shared" si="24"/>
        <v>364.37980000000005</v>
      </c>
      <c r="Q363" s="202"/>
    </row>
    <row r="364" spans="1:17" ht="15.75">
      <c r="A364" s="202"/>
      <c r="B364" s="192"/>
      <c r="C364" s="202"/>
      <c r="D364" s="202"/>
      <c r="E364" s="202"/>
      <c r="F364" s="202"/>
      <c r="G364" s="202"/>
      <c r="H364" s="202"/>
      <c r="I364" s="53" t="s">
        <v>268</v>
      </c>
      <c r="J364" s="202"/>
      <c r="K364" s="79" t="s">
        <v>77</v>
      </c>
      <c r="L364" s="92">
        <v>341.51299999999998</v>
      </c>
      <c r="M364" s="92">
        <v>322.678</v>
      </c>
      <c r="N364" s="92">
        <v>309.68700000000001</v>
      </c>
      <c r="O364" s="35"/>
      <c r="P364" s="11">
        <f t="shared" si="24"/>
        <v>973.87799999999993</v>
      </c>
      <c r="Q364" s="202"/>
    </row>
    <row r="365" spans="1:17" s="69" customFormat="1" ht="15.75">
      <c r="A365" s="202"/>
      <c r="B365" s="209" t="s">
        <v>220</v>
      </c>
      <c r="C365" s="202"/>
      <c r="D365" s="202"/>
      <c r="E365" s="202"/>
      <c r="F365" s="202"/>
      <c r="G365" s="202"/>
      <c r="H365" s="202"/>
      <c r="I365" s="54" t="s">
        <v>0</v>
      </c>
      <c r="J365" s="202"/>
      <c r="K365" s="79" t="s">
        <v>74</v>
      </c>
      <c r="L365" s="92"/>
      <c r="M365" s="92">
        <v>1.5920000000000001</v>
      </c>
      <c r="N365" s="92">
        <v>1.835</v>
      </c>
      <c r="O365" s="35"/>
      <c r="P365" s="11">
        <f t="shared" si="24"/>
        <v>3.427</v>
      </c>
      <c r="Q365" s="202"/>
    </row>
    <row r="366" spans="1:17" ht="15.75">
      <c r="A366" s="202"/>
      <c r="B366" s="210"/>
      <c r="C366" s="202"/>
      <c r="D366" s="202"/>
      <c r="E366" s="202"/>
      <c r="F366" s="202"/>
      <c r="G366" s="202"/>
      <c r="H366" s="202"/>
      <c r="I366" s="54" t="s">
        <v>0</v>
      </c>
      <c r="J366" s="202"/>
      <c r="K366" s="79" t="s">
        <v>75</v>
      </c>
      <c r="L366" s="92"/>
      <c r="M366" s="92">
        <v>0.46700000000000003</v>
      </c>
      <c r="N366" s="92">
        <v>0.51800000000000002</v>
      </c>
      <c r="O366" s="36"/>
      <c r="P366" s="11">
        <f t="shared" si="24"/>
        <v>0.9850000000000001</v>
      </c>
      <c r="Q366" s="202"/>
    </row>
    <row r="367" spans="1:17" ht="15.75">
      <c r="A367" s="202"/>
      <c r="B367" s="210"/>
      <c r="C367" s="202"/>
      <c r="D367" s="202"/>
      <c r="E367" s="202"/>
      <c r="F367" s="202"/>
      <c r="G367" s="202"/>
      <c r="H367" s="202"/>
      <c r="I367" s="53" t="s">
        <v>268</v>
      </c>
      <c r="J367" s="202"/>
      <c r="K367" s="79" t="s">
        <v>76</v>
      </c>
      <c r="L367" s="92">
        <v>64.0077</v>
      </c>
      <c r="M367" s="92">
        <v>130.47399999999999</v>
      </c>
      <c r="N367" s="92">
        <v>154.5558</v>
      </c>
      <c r="O367" s="27"/>
      <c r="P367" s="11">
        <f t="shared" si="24"/>
        <v>349.03750000000002</v>
      </c>
      <c r="Q367" s="202"/>
    </row>
    <row r="368" spans="1:17" ht="15.75">
      <c r="A368" s="202"/>
      <c r="B368" s="210"/>
      <c r="C368" s="202"/>
      <c r="D368" s="202"/>
      <c r="E368" s="202"/>
      <c r="F368" s="202"/>
      <c r="G368" s="202"/>
      <c r="H368" s="202"/>
      <c r="I368" s="53" t="s">
        <v>268</v>
      </c>
      <c r="J368" s="202"/>
      <c r="K368" s="79" t="s">
        <v>77</v>
      </c>
      <c r="L368" s="92">
        <v>371.63499999999999</v>
      </c>
      <c r="M368" s="92">
        <v>353.012</v>
      </c>
      <c r="N368" s="92">
        <v>362.13499999999999</v>
      </c>
      <c r="O368" s="27"/>
      <c r="P368" s="11">
        <f t="shared" si="24"/>
        <v>1086.7819999999999</v>
      </c>
      <c r="Q368" s="202"/>
    </row>
    <row r="369" spans="1:17" ht="15.75">
      <c r="A369" s="202"/>
      <c r="B369" s="208" t="s">
        <v>221</v>
      </c>
      <c r="C369" s="202"/>
      <c r="D369" s="202"/>
      <c r="E369" s="202"/>
      <c r="F369" s="202"/>
      <c r="G369" s="202"/>
      <c r="H369" s="202"/>
      <c r="I369" s="53" t="s">
        <v>268</v>
      </c>
      <c r="J369" s="202"/>
      <c r="K369" s="79" t="s">
        <v>63</v>
      </c>
      <c r="L369" s="92"/>
      <c r="M369" s="92">
        <v>43.704900000000002</v>
      </c>
      <c r="N369" s="92"/>
      <c r="O369" s="27"/>
      <c r="P369" s="11">
        <f t="shared" si="24"/>
        <v>43.704900000000002</v>
      </c>
      <c r="Q369" s="202"/>
    </row>
    <row r="370" spans="1:17" ht="15.75">
      <c r="A370" s="202"/>
      <c r="B370" s="192"/>
      <c r="C370" s="202"/>
      <c r="D370" s="202"/>
      <c r="E370" s="202"/>
      <c r="F370" s="202"/>
      <c r="G370" s="202"/>
      <c r="H370" s="202"/>
      <c r="I370" s="54" t="s">
        <v>0</v>
      </c>
      <c r="J370" s="202"/>
      <c r="K370" s="79" t="s">
        <v>74</v>
      </c>
      <c r="L370" s="92"/>
      <c r="M370" s="92">
        <v>5.5380000000000003</v>
      </c>
      <c r="N370" s="92">
        <v>2.3719999999999999</v>
      </c>
      <c r="O370" s="27"/>
      <c r="P370" s="11">
        <f t="shared" si="24"/>
        <v>7.91</v>
      </c>
      <c r="Q370" s="202"/>
    </row>
    <row r="371" spans="1:17" ht="15.75">
      <c r="A371" s="202"/>
      <c r="B371" s="192"/>
      <c r="C371" s="202"/>
      <c r="D371" s="202"/>
      <c r="E371" s="202"/>
      <c r="F371" s="202"/>
      <c r="G371" s="202"/>
      <c r="H371" s="202"/>
      <c r="I371" s="54" t="s">
        <v>0</v>
      </c>
      <c r="J371" s="202"/>
      <c r="K371" s="79" t="s">
        <v>75</v>
      </c>
      <c r="L371" s="92"/>
      <c r="M371" s="92">
        <v>0.625</v>
      </c>
      <c r="N371" s="92">
        <v>11.518000000000001</v>
      </c>
      <c r="O371" s="27"/>
      <c r="P371" s="11">
        <f t="shared" si="24"/>
        <v>12.143000000000001</v>
      </c>
      <c r="Q371" s="202"/>
    </row>
    <row r="372" spans="1:17" ht="15.75">
      <c r="A372" s="202"/>
      <c r="B372" s="192"/>
      <c r="C372" s="202"/>
      <c r="D372" s="202"/>
      <c r="E372" s="202"/>
      <c r="F372" s="202"/>
      <c r="G372" s="202"/>
      <c r="H372" s="202"/>
      <c r="I372" s="53" t="s">
        <v>268</v>
      </c>
      <c r="J372" s="202"/>
      <c r="K372" s="79" t="s">
        <v>76</v>
      </c>
      <c r="L372" s="92">
        <v>82.762799999999999</v>
      </c>
      <c r="M372" s="92">
        <v>142.4607</v>
      </c>
      <c r="N372" s="92">
        <v>176.2817</v>
      </c>
      <c r="O372" s="27"/>
      <c r="P372" s="11">
        <f t="shared" si="24"/>
        <v>401.50519999999995</v>
      </c>
      <c r="Q372" s="202"/>
    </row>
    <row r="373" spans="1:17" ht="15.75">
      <c r="A373" s="202"/>
      <c r="B373" s="192"/>
      <c r="C373" s="202"/>
      <c r="D373" s="202"/>
      <c r="E373" s="202"/>
      <c r="F373" s="202"/>
      <c r="G373" s="202"/>
      <c r="H373" s="202"/>
      <c r="I373" s="53" t="s">
        <v>268</v>
      </c>
      <c r="J373" s="202"/>
      <c r="K373" s="79" t="s">
        <v>77</v>
      </c>
      <c r="L373" s="92">
        <v>491.25799999999998</v>
      </c>
      <c r="M373" s="92">
        <v>448.93299999999999</v>
      </c>
      <c r="N373" s="92">
        <v>446.68599999999998</v>
      </c>
      <c r="O373" s="27"/>
      <c r="P373" s="11">
        <f t="shared" si="24"/>
        <v>1386.877</v>
      </c>
      <c r="Q373" s="202"/>
    </row>
    <row r="374" spans="1:17" ht="15.75">
      <c r="A374" s="202"/>
      <c r="B374" s="208" t="s">
        <v>222</v>
      </c>
      <c r="C374" s="202"/>
      <c r="D374" s="202"/>
      <c r="E374" s="202"/>
      <c r="F374" s="202"/>
      <c r="G374" s="202"/>
      <c r="H374" s="202"/>
      <c r="I374" s="53" t="s">
        <v>268</v>
      </c>
      <c r="J374" s="202"/>
      <c r="K374" s="79" t="s">
        <v>63</v>
      </c>
      <c r="L374" s="92">
        <v>10.5168</v>
      </c>
      <c r="M374" s="92"/>
      <c r="N374" s="92">
        <v>444.42399999999998</v>
      </c>
      <c r="O374" s="27"/>
      <c r="P374" s="11">
        <f t="shared" si="24"/>
        <v>454.94079999999997</v>
      </c>
      <c r="Q374" s="202"/>
    </row>
    <row r="375" spans="1:17" ht="15.75">
      <c r="A375" s="202"/>
      <c r="B375" s="192"/>
      <c r="C375" s="202"/>
      <c r="D375" s="202"/>
      <c r="E375" s="202"/>
      <c r="F375" s="202"/>
      <c r="G375" s="202"/>
      <c r="H375" s="202"/>
      <c r="I375" s="53" t="s">
        <v>268</v>
      </c>
      <c r="J375" s="202"/>
      <c r="K375" s="79" t="s">
        <v>32</v>
      </c>
      <c r="L375" s="92">
        <v>16</v>
      </c>
      <c r="M375" s="92"/>
      <c r="N375" s="92"/>
      <c r="O375" s="27"/>
      <c r="P375" s="11">
        <f t="shared" si="24"/>
        <v>16</v>
      </c>
      <c r="Q375" s="202"/>
    </row>
    <row r="376" spans="1:17" ht="15.75">
      <c r="A376" s="202"/>
      <c r="B376" s="192"/>
      <c r="C376" s="202"/>
      <c r="D376" s="202"/>
      <c r="E376" s="202"/>
      <c r="F376" s="202"/>
      <c r="G376" s="202"/>
      <c r="H376" s="202"/>
      <c r="I376" s="54" t="s">
        <v>0</v>
      </c>
      <c r="J376" s="202"/>
      <c r="K376" s="79" t="s">
        <v>74</v>
      </c>
      <c r="L376" s="92"/>
      <c r="M376" s="92">
        <v>1.2430000000000001</v>
      </c>
      <c r="N376" s="92">
        <v>1.96</v>
      </c>
      <c r="O376" s="27"/>
      <c r="P376" s="11">
        <f t="shared" si="24"/>
        <v>3.2030000000000003</v>
      </c>
      <c r="Q376" s="202"/>
    </row>
    <row r="377" spans="1:17" ht="15.75">
      <c r="A377" s="202"/>
      <c r="B377" s="192"/>
      <c r="C377" s="202"/>
      <c r="D377" s="202"/>
      <c r="E377" s="202"/>
      <c r="F377" s="202"/>
      <c r="G377" s="202"/>
      <c r="H377" s="202"/>
      <c r="I377" s="54" t="s">
        <v>0</v>
      </c>
      <c r="J377" s="202"/>
      <c r="K377" s="79" t="s">
        <v>75</v>
      </c>
      <c r="L377" s="92"/>
      <c r="M377" s="92">
        <v>0.432</v>
      </c>
      <c r="N377" s="92">
        <v>0.434</v>
      </c>
      <c r="O377" s="27"/>
      <c r="P377" s="11">
        <f t="shared" si="24"/>
        <v>0.86599999999999999</v>
      </c>
      <c r="Q377" s="202"/>
    </row>
    <row r="378" spans="1:17" ht="15.75">
      <c r="A378" s="202"/>
      <c r="B378" s="192"/>
      <c r="C378" s="202"/>
      <c r="D378" s="202"/>
      <c r="E378" s="202"/>
      <c r="F378" s="202"/>
      <c r="G378" s="202"/>
      <c r="H378" s="202"/>
      <c r="I378" s="53" t="s">
        <v>268</v>
      </c>
      <c r="J378" s="202"/>
      <c r="K378" s="79" t="s">
        <v>76</v>
      </c>
      <c r="L378" s="92">
        <v>69.731399999999994</v>
      </c>
      <c r="M378" s="92">
        <v>133.4186</v>
      </c>
      <c r="N378" s="92">
        <v>153.2809</v>
      </c>
      <c r="O378" s="27"/>
      <c r="P378" s="11">
        <f t="shared" si="24"/>
        <v>356.43090000000001</v>
      </c>
      <c r="Q378" s="202"/>
    </row>
    <row r="379" spans="1:17" ht="15.75">
      <c r="A379" s="202"/>
      <c r="B379" s="192"/>
      <c r="C379" s="202"/>
      <c r="D379" s="202"/>
      <c r="E379" s="202"/>
      <c r="F379" s="202"/>
      <c r="G379" s="202"/>
      <c r="H379" s="202"/>
      <c r="I379" s="53" t="s">
        <v>268</v>
      </c>
      <c r="J379" s="202"/>
      <c r="K379" s="79" t="s">
        <v>77</v>
      </c>
      <c r="L379" s="92">
        <v>373.33800000000002</v>
      </c>
      <c r="M379" s="92">
        <v>349.13</v>
      </c>
      <c r="N379" s="92">
        <v>357.584</v>
      </c>
      <c r="O379" s="27"/>
      <c r="P379" s="11">
        <f t="shared" si="24"/>
        <v>1080.0519999999999</v>
      </c>
      <c r="Q379" s="202"/>
    </row>
    <row r="380" spans="1:17" ht="15.75">
      <c r="A380" s="202"/>
      <c r="B380" s="208" t="s">
        <v>223</v>
      </c>
      <c r="C380" s="202"/>
      <c r="D380" s="202"/>
      <c r="E380" s="202"/>
      <c r="F380" s="202"/>
      <c r="G380" s="202"/>
      <c r="H380" s="202"/>
      <c r="I380" s="53" t="s">
        <v>268</v>
      </c>
      <c r="J380" s="202"/>
      <c r="K380" s="79" t="s">
        <v>76</v>
      </c>
      <c r="L380" s="92">
        <v>44.647599999999997</v>
      </c>
      <c r="M380" s="92">
        <v>91.088800000000006</v>
      </c>
      <c r="N380" s="92">
        <v>90.822500000000005</v>
      </c>
      <c r="O380" s="27"/>
      <c r="P380" s="11">
        <f t="shared" si="24"/>
        <v>226.55889999999999</v>
      </c>
      <c r="Q380" s="202"/>
    </row>
    <row r="381" spans="1:17" ht="15.75">
      <c r="A381" s="202"/>
      <c r="B381" s="192"/>
      <c r="C381" s="202"/>
      <c r="D381" s="202"/>
      <c r="E381" s="202"/>
      <c r="F381" s="202"/>
      <c r="G381" s="202"/>
      <c r="H381" s="202"/>
      <c r="I381" s="53" t="s">
        <v>268</v>
      </c>
      <c r="J381" s="202"/>
      <c r="K381" s="79" t="s">
        <v>77</v>
      </c>
      <c r="L381" s="92">
        <v>241.36189999999999</v>
      </c>
      <c r="M381" s="92"/>
      <c r="N381" s="92"/>
      <c r="O381" s="27"/>
      <c r="P381" s="11">
        <f t="shared" si="24"/>
        <v>241.36189999999999</v>
      </c>
      <c r="Q381" s="202"/>
    </row>
    <row r="382" spans="1:17" ht="15.75">
      <c r="A382" s="202"/>
      <c r="B382" s="192"/>
      <c r="C382" s="202"/>
      <c r="D382" s="202"/>
      <c r="E382" s="202"/>
      <c r="F382" s="202"/>
      <c r="G382" s="202"/>
      <c r="H382" s="202"/>
      <c r="I382" s="54" t="s">
        <v>0</v>
      </c>
      <c r="J382" s="202"/>
      <c r="K382" s="79" t="s">
        <v>74</v>
      </c>
      <c r="L382" s="92"/>
      <c r="M382" s="92">
        <v>4.1319999999999997</v>
      </c>
      <c r="N382" s="92">
        <v>3.234</v>
      </c>
      <c r="O382" s="27"/>
      <c r="P382" s="11">
        <f t="shared" si="24"/>
        <v>7.3659999999999997</v>
      </c>
      <c r="Q382" s="202"/>
    </row>
    <row r="383" spans="1:17" ht="15.75">
      <c r="A383" s="202"/>
      <c r="B383" s="192"/>
      <c r="C383" s="202"/>
      <c r="D383" s="202"/>
      <c r="E383" s="202"/>
      <c r="F383" s="202"/>
      <c r="G383" s="202"/>
      <c r="H383" s="202"/>
      <c r="I383" s="54" t="s">
        <v>0</v>
      </c>
      <c r="J383" s="202"/>
      <c r="K383" s="79" t="s">
        <v>75</v>
      </c>
      <c r="L383" s="92"/>
      <c r="M383" s="92">
        <v>0.371</v>
      </c>
      <c r="N383" s="92">
        <v>0.25900000000000001</v>
      </c>
      <c r="O383" s="27"/>
      <c r="P383" s="11">
        <f t="shared" si="24"/>
        <v>0.63</v>
      </c>
      <c r="Q383" s="202"/>
    </row>
    <row r="384" spans="1:17" ht="15.75">
      <c r="A384" s="202"/>
      <c r="B384" s="192"/>
      <c r="C384" s="202"/>
      <c r="D384" s="202"/>
      <c r="E384" s="202"/>
      <c r="F384" s="202"/>
      <c r="G384" s="202"/>
      <c r="H384" s="202"/>
      <c r="I384" s="53" t="s">
        <v>268</v>
      </c>
      <c r="J384" s="202"/>
      <c r="K384" s="79" t="s">
        <v>77</v>
      </c>
      <c r="L384" s="92"/>
      <c r="M384" s="92">
        <v>191.83240000000001</v>
      </c>
      <c r="N384" s="92">
        <v>149.59549999999999</v>
      </c>
      <c r="O384" s="27"/>
      <c r="P384" s="11">
        <f t="shared" ref="P384:P405" si="25">O384+N384+M384+L384</f>
        <v>341.42790000000002</v>
      </c>
      <c r="Q384" s="202"/>
    </row>
    <row r="385" spans="1:17" ht="20.25" customHeight="1">
      <c r="A385" s="202"/>
      <c r="B385" s="209" t="s">
        <v>224</v>
      </c>
      <c r="C385" s="202"/>
      <c r="D385" s="202"/>
      <c r="E385" s="202"/>
      <c r="F385" s="202"/>
      <c r="G385" s="202"/>
      <c r="H385" s="202"/>
      <c r="I385" s="53" t="s">
        <v>268</v>
      </c>
      <c r="J385" s="202"/>
      <c r="K385" s="79" t="s">
        <v>76</v>
      </c>
      <c r="L385" s="92">
        <v>241.304</v>
      </c>
      <c r="M385" s="92"/>
      <c r="N385" s="92"/>
      <c r="O385" s="27"/>
      <c r="P385" s="11">
        <f t="shared" si="25"/>
        <v>241.304</v>
      </c>
      <c r="Q385" s="202"/>
    </row>
    <row r="386" spans="1:17" ht="20.25" customHeight="1">
      <c r="A386" s="202"/>
      <c r="B386" s="210"/>
      <c r="C386" s="202"/>
      <c r="D386" s="202"/>
      <c r="E386" s="202"/>
      <c r="F386" s="202"/>
      <c r="G386" s="202"/>
      <c r="H386" s="202"/>
      <c r="I386" s="54" t="s">
        <v>0</v>
      </c>
      <c r="J386" s="202"/>
      <c r="K386" s="79" t="s">
        <v>74</v>
      </c>
      <c r="L386" s="92"/>
      <c r="M386" s="92">
        <v>3.7029999999999998</v>
      </c>
      <c r="N386" s="92">
        <v>3.32</v>
      </c>
      <c r="O386" s="27"/>
      <c r="P386" s="11">
        <f t="shared" si="25"/>
        <v>7.0229999999999997</v>
      </c>
      <c r="Q386" s="202"/>
    </row>
    <row r="387" spans="1:17" ht="20.25" customHeight="1">
      <c r="A387" s="202"/>
      <c r="B387" s="210"/>
      <c r="C387" s="202"/>
      <c r="D387" s="202"/>
      <c r="E387" s="202"/>
      <c r="F387" s="202"/>
      <c r="G387" s="202"/>
      <c r="H387" s="202"/>
      <c r="I387" s="54" t="s">
        <v>0</v>
      </c>
      <c r="J387" s="202"/>
      <c r="K387" s="79" t="s">
        <v>75</v>
      </c>
      <c r="L387" s="92"/>
      <c r="M387" s="92">
        <v>0.373</v>
      </c>
      <c r="N387" s="92">
        <v>0.32900000000000001</v>
      </c>
      <c r="O387" s="27"/>
      <c r="P387" s="11">
        <f t="shared" si="25"/>
        <v>0.70199999999999996</v>
      </c>
      <c r="Q387" s="202"/>
    </row>
    <row r="388" spans="1:17" ht="20.25" customHeight="1">
      <c r="A388" s="202"/>
      <c r="B388" s="210"/>
      <c r="C388" s="202"/>
      <c r="D388" s="202"/>
      <c r="E388" s="202"/>
      <c r="F388" s="202"/>
      <c r="G388" s="202"/>
      <c r="H388" s="202"/>
      <c r="I388" s="53" t="s">
        <v>268</v>
      </c>
      <c r="J388" s="202"/>
      <c r="K388" s="79" t="s">
        <v>76</v>
      </c>
      <c r="L388" s="92"/>
      <c r="M388" s="92">
        <v>223.7766</v>
      </c>
      <c r="N388" s="92">
        <v>246.75399999999999</v>
      </c>
      <c r="O388" s="27"/>
      <c r="P388" s="11">
        <f t="shared" si="25"/>
        <v>470.53059999999999</v>
      </c>
      <c r="Q388" s="202"/>
    </row>
    <row r="389" spans="1:17" ht="18.75" customHeight="1">
      <c r="A389" s="202"/>
      <c r="B389" s="209" t="s">
        <v>225</v>
      </c>
      <c r="C389" s="202"/>
      <c r="D389" s="202"/>
      <c r="E389" s="202"/>
      <c r="F389" s="202"/>
      <c r="G389" s="202"/>
      <c r="H389" s="202"/>
      <c r="I389" s="53" t="s">
        <v>268</v>
      </c>
      <c r="J389" s="202"/>
      <c r="K389" s="79" t="s">
        <v>63</v>
      </c>
      <c r="L389" s="92">
        <v>13.436500000000001</v>
      </c>
      <c r="M389" s="92">
        <v>0.9</v>
      </c>
      <c r="N389" s="92">
        <v>66.665999999999997</v>
      </c>
      <c r="O389" s="27"/>
      <c r="P389" s="11">
        <f t="shared" si="25"/>
        <v>81.002499999999998</v>
      </c>
      <c r="Q389" s="202"/>
    </row>
    <row r="390" spans="1:17" ht="18.75" customHeight="1">
      <c r="A390" s="202"/>
      <c r="B390" s="210"/>
      <c r="C390" s="202"/>
      <c r="D390" s="202"/>
      <c r="E390" s="202"/>
      <c r="F390" s="202"/>
      <c r="G390" s="202"/>
      <c r="H390" s="202"/>
      <c r="I390" s="53" t="s">
        <v>268</v>
      </c>
      <c r="J390" s="202"/>
      <c r="K390" s="79" t="s">
        <v>41</v>
      </c>
      <c r="L390" s="92"/>
      <c r="M390" s="92"/>
      <c r="N390" s="92">
        <v>258.928</v>
      </c>
      <c r="O390" s="27"/>
      <c r="P390" s="11">
        <f t="shared" si="25"/>
        <v>258.928</v>
      </c>
      <c r="Q390" s="202"/>
    </row>
    <row r="391" spans="1:17" ht="18.75" customHeight="1">
      <c r="A391" s="202"/>
      <c r="B391" s="210"/>
      <c r="C391" s="202"/>
      <c r="D391" s="202"/>
      <c r="E391" s="202"/>
      <c r="F391" s="202"/>
      <c r="G391" s="202"/>
      <c r="H391" s="202"/>
      <c r="I391" s="54" t="s">
        <v>0</v>
      </c>
      <c r="J391" s="202"/>
      <c r="K391" s="79" t="s">
        <v>74</v>
      </c>
      <c r="L391" s="92"/>
      <c r="M391" s="92">
        <v>4.3220000000000001</v>
      </c>
      <c r="N391" s="92">
        <v>4.883</v>
      </c>
      <c r="O391" s="27"/>
      <c r="P391" s="11">
        <f t="shared" si="25"/>
        <v>9.2050000000000001</v>
      </c>
      <c r="Q391" s="202"/>
    </row>
    <row r="392" spans="1:17" ht="18.75" customHeight="1">
      <c r="A392" s="202"/>
      <c r="B392" s="210"/>
      <c r="C392" s="202"/>
      <c r="D392" s="202"/>
      <c r="E392" s="202"/>
      <c r="F392" s="202"/>
      <c r="G392" s="202"/>
      <c r="H392" s="202"/>
      <c r="I392" s="54" t="s">
        <v>0</v>
      </c>
      <c r="J392" s="202"/>
      <c r="K392" s="79" t="s">
        <v>75</v>
      </c>
      <c r="L392" s="92"/>
      <c r="M392" s="92">
        <v>0.373</v>
      </c>
      <c r="N392" s="92">
        <v>0.43099999999999999</v>
      </c>
      <c r="O392" s="27"/>
      <c r="P392" s="11">
        <f t="shared" si="25"/>
        <v>0.80400000000000005</v>
      </c>
      <c r="Q392" s="202"/>
    </row>
    <row r="393" spans="1:17" ht="18.75" customHeight="1">
      <c r="A393" s="202"/>
      <c r="B393" s="210"/>
      <c r="C393" s="202"/>
      <c r="D393" s="202"/>
      <c r="E393" s="202"/>
      <c r="F393" s="202"/>
      <c r="G393" s="202"/>
      <c r="H393" s="202"/>
      <c r="I393" s="53" t="s">
        <v>268</v>
      </c>
      <c r="J393" s="202"/>
      <c r="K393" s="79" t="s">
        <v>76</v>
      </c>
      <c r="L393" s="92">
        <v>255.68450000000001</v>
      </c>
      <c r="M393" s="92">
        <v>270.13099999999997</v>
      </c>
      <c r="N393" s="92">
        <v>288.78440000000001</v>
      </c>
      <c r="O393" s="27"/>
      <c r="P393" s="11">
        <f t="shared" si="25"/>
        <v>814.59989999999993</v>
      </c>
      <c r="Q393" s="202"/>
    </row>
    <row r="394" spans="1:17" ht="20.25" customHeight="1">
      <c r="A394" s="202"/>
      <c r="B394" s="209" t="s">
        <v>292</v>
      </c>
      <c r="C394" s="202"/>
      <c r="D394" s="202"/>
      <c r="E394" s="202"/>
      <c r="F394" s="202"/>
      <c r="G394" s="202"/>
      <c r="H394" s="202"/>
      <c r="I394" s="53" t="s">
        <v>268</v>
      </c>
      <c r="J394" s="202"/>
      <c r="K394" s="79" t="s">
        <v>63</v>
      </c>
      <c r="L394" s="92">
        <v>16.809999999999999</v>
      </c>
      <c r="M394" s="92"/>
      <c r="N394" s="92">
        <v>0.29399999999999998</v>
      </c>
      <c r="O394" s="27"/>
      <c r="P394" s="11">
        <f t="shared" si="25"/>
        <v>17.103999999999999</v>
      </c>
      <c r="Q394" s="202"/>
    </row>
    <row r="395" spans="1:17" ht="20.25" customHeight="1">
      <c r="A395" s="202"/>
      <c r="B395" s="210"/>
      <c r="C395" s="202"/>
      <c r="D395" s="202"/>
      <c r="E395" s="202"/>
      <c r="F395" s="202"/>
      <c r="G395" s="202"/>
      <c r="H395" s="202"/>
      <c r="I395" s="53" t="s">
        <v>268</v>
      </c>
      <c r="J395" s="202"/>
      <c r="K395" s="79" t="s">
        <v>76</v>
      </c>
      <c r="L395" s="92">
        <v>212.19499999999999</v>
      </c>
      <c r="M395" s="92">
        <v>234.98079999999999</v>
      </c>
      <c r="N395" s="92">
        <v>268.40699999999998</v>
      </c>
      <c r="O395" s="27"/>
      <c r="P395" s="11">
        <f t="shared" si="25"/>
        <v>715.58279999999991</v>
      </c>
      <c r="Q395" s="202"/>
    </row>
    <row r="396" spans="1:17" ht="20.25" customHeight="1">
      <c r="A396" s="202"/>
      <c r="B396" s="210"/>
      <c r="C396" s="202"/>
      <c r="D396" s="202"/>
      <c r="E396" s="202"/>
      <c r="F396" s="202"/>
      <c r="G396" s="202"/>
      <c r="H396" s="202"/>
      <c r="I396" s="54" t="s">
        <v>0</v>
      </c>
      <c r="J396" s="202"/>
      <c r="K396" s="79" t="s">
        <v>74</v>
      </c>
      <c r="L396" s="92"/>
      <c r="M396" s="92">
        <v>3.625</v>
      </c>
      <c r="N396" s="92">
        <v>4.008</v>
      </c>
      <c r="O396" s="27"/>
      <c r="P396" s="11">
        <f t="shared" si="25"/>
        <v>7.633</v>
      </c>
      <c r="Q396" s="202"/>
    </row>
    <row r="397" spans="1:17" ht="20.25" customHeight="1">
      <c r="A397" s="202"/>
      <c r="B397" s="210"/>
      <c r="C397" s="202"/>
      <c r="D397" s="202"/>
      <c r="E397" s="202"/>
      <c r="F397" s="202"/>
      <c r="G397" s="202"/>
      <c r="H397" s="202"/>
      <c r="I397" s="54" t="s">
        <v>0</v>
      </c>
      <c r="J397" s="202"/>
      <c r="K397" s="79" t="s">
        <v>75</v>
      </c>
      <c r="L397" s="92"/>
      <c r="M397" s="92">
        <v>0.372</v>
      </c>
      <c r="N397" s="92">
        <v>0.44500000000000001</v>
      </c>
      <c r="O397" s="27"/>
      <c r="P397" s="11">
        <f t="shared" si="25"/>
        <v>0.81699999999999995</v>
      </c>
      <c r="Q397" s="202"/>
    </row>
    <row r="398" spans="1:17" ht="21" customHeight="1">
      <c r="A398" s="202"/>
      <c r="B398" s="209" t="s">
        <v>226</v>
      </c>
      <c r="C398" s="202"/>
      <c r="D398" s="202"/>
      <c r="E398" s="202"/>
      <c r="F398" s="202"/>
      <c r="G398" s="202"/>
      <c r="H398" s="202"/>
      <c r="I398" s="54" t="s">
        <v>0</v>
      </c>
      <c r="J398" s="202"/>
      <c r="K398" s="79" t="s">
        <v>74</v>
      </c>
      <c r="L398" s="92"/>
      <c r="M398" s="92">
        <v>2.7040000000000002</v>
      </c>
      <c r="N398" s="92">
        <v>2.903</v>
      </c>
      <c r="O398" s="27"/>
      <c r="P398" s="11">
        <f t="shared" si="25"/>
        <v>5.6070000000000002</v>
      </c>
      <c r="Q398" s="202"/>
    </row>
    <row r="399" spans="1:17" ht="21" customHeight="1">
      <c r="A399" s="202"/>
      <c r="B399" s="210"/>
      <c r="C399" s="202"/>
      <c r="D399" s="202"/>
      <c r="E399" s="202"/>
      <c r="F399" s="202"/>
      <c r="G399" s="202"/>
      <c r="H399" s="202"/>
      <c r="I399" s="54" t="s">
        <v>0</v>
      </c>
      <c r="J399" s="202"/>
      <c r="K399" s="79" t="s">
        <v>75</v>
      </c>
      <c r="L399" s="92"/>
      <c r="M399" s="92">
        <v>0.373</v>
      </c>
      <c r="N399" s="92">
        <v>0.33200000000000002</v>
      </c>
      <c r="O399" s="27"/>
      <c r="P399" s="11">
        <f t="shared" si="25"/>
        <v>0.70500000000000007</v>
      </c>
      <c r="Q399" s="202"/>
    </row>
    <row r="400" spans="1:17" ht="21" customHeight="1">
      <c r="A400" s="202"/>
      <c r="B400" s="210"/>
      <c r="C400" s="202"/>
      <c r="D400" s="202"/>
      <c r="E400" s="202"/>
      <c r="F400" s="202"/>
      <c r="G400" s="202"/>
      <c r="H400" s="202"/>
      <c r="I400" s="53" t="s">
        <v>268</v>
      </c>
      <c r="J400" s="202"/>
      <c r="K400" s="79" t="s">
        <v>76</v>
      </c>
      <c r="L400" s="92">
        <v>218.124</v>
      </c>
      <c r="M400" s="92">
        <v>243.25569999999999</v>
      </c>
      <c r="N400" s="92">
        <v>269.86500000000001</v>
      </c>
      <c r="O400" s="27"/>
      <c r="P400" s="11">
        <f t="shared" si="25"/>
        <v>731.24469999999997</v>
      </c>
      <c r="Q400" s="202"/>
    </row>
    <row r="401" spans="1:17" ht="21" customHeight="1">
      <c r="A401" s="202"/>
      <c r="B401" s="210"/>
      <c r="C401" s="202"/>
      <c r="D401" s="202"/>
      <c r="E401" s="202"/>
      <c r="F401" s="202"/>
      <c r="G401" s="202"/>
      <c r="H401" s="202"/>
      <c r="I401" s="53" t="s">
        <v>268</v>
      </c>
      <c r="J401" s="202"/>
      <c r="K401" s="79" t="s">
        <v>63</v>
      </c>
      <c r="L401" s="92">
        <v>0.28000000000000003</v>
      </c>
      <c r="M401" s="92">
        <v>0.61960000000000004</v>
      </c>
      <c r="N401" s="92"/>
      <c r="O401" s="27"/>
      <c r="P401" s="11">
        <f t="shared" si="25"/>
        <v>0.89960000000000007</v>
      </c>
      <c r="Q401" s="202"/>
    </row>
    <row r="402" spans="1:17" ht="20.25" customHeight="1">
      <c r="A402" s="202"/>
      <c r="B402" s="209" t="s">
        <v>227</v>
      </c>
      <c r="C402" s="202"/>
      <c r="D402" s="202"/>
      <c r="E402" s="202"/>
      <c r="F402" s="202"/>
      <c r="G402" s="202"/>
      <c r="H402" s="202"/>
      <c r="I402" s="53" t="s">
        <v>268</v>
      </c>
      <c r="J402" s="202"/>
      <c r="K402" s="79" t="s">
        <v>76</v>
      </c>
      <c r="L402" s="92">
        <v>162.09700000000001</v>
      </c>
      <c r="M402" s="92"/>
      <c r="N402" s="92"/>
      <c r="O402" s="27"/>
      <c r="P402" s="11">
        <f t="shared" si="25"/>
        <v>162.09700000000001</v>
      </c>
      <c r="Q402" s="202"/>
    </row>
    <row r="403" spans="1:17" ht="20.25" customHeight="1">
      <c r="A403" s="202"/>
      <c r="B403" s="210"/>
      <c r="C403" s="202"/>
      <c r="D403" s="202"/>
      <c r="E403" s="202"/>
      <c r="F403" s="202"/>
      <c r="G403" s="202"/>
      <c r="H403" s="202"/>
      <c r="I403" s="54" t="s">
        <v>0</v>
      </c>
      <c r="J403" s="202"/>
      <c r="K403" s="79" t="s">
        <v>74</v>
      </c>
      <c r="L403" s="92"/>
      <c r="M403" s="92">
        <v>1.5669999999999999</v>
      </c>
      <c r="N403" s="92">
        <v>0.53900000000000003</v>
      </c>
      <c r="O403" s="27"/>
      <c r="P403" s="11">
        <f t="shared" si="25"/>
        <v>2.1059999999999999</v>
      </c>
      <c r="Q403" s="202"/>
    </row>
    <row r="404" spans="1:17" ht="20.25" customHeight="1">
      <c r="A404" s="202"/>
      <c r="B404" s="210"/>
      <c r="C404" s="202"/>
      <c r="D404" s="202"/>
      <c r="E404" s="202"/>
      <c r="F404" s="202"/>
      <c r="G404" s="202"/>
      <c r="H404" s="202"/>
      <c r="I404" s="54" t="s">
        <v>0</v>
      </c>
      <c r="J404" s="202"/>
      <c r="K404" s="79" t="s">
        <v>75</v>
      </c>
      <c r="L404" s="92"/>
      <c r="M404" s="92">
        <v>0.18</v>
      </c>
      <c r="N404" s="92">
        <v>0.22700000000000001</v>
      </c>
      <c r="O404" s="27"/>
      <c r="P404" s="11">
        <f t="shared" si="25"/>
        <v>0.40700000000000003</v>
      </c>
      <c r="Q404" s="202"/>
    </row>
    <row r="405" spans="1:17" ht="20.25" customHeight="1">
      <c r="A405" s="202"/>
      <c r="B405" s="210"/>
      <c r="C405" s="202"/>
      <c r="D405" s="202"/>
      <c r="E405" s="202"/>
      <c r="F405" s="202"/>
      <c r="G405" s="202"/>
      <c r="H405" s="202"/>
      <c r="I405" s="53" t="s">
        <v>268</v>
      </c>
      <c r="J405" s="202"/>
      <c r="K405" s="79" t="s">
        <v>76</v>
      </c>
      <c r="L405" s="92"/>
      <c r="M405" s="92">
        <v>174.6524</v>
      </c>
      <c r="N405" s="92">
        <v>184.45269999999999</v>
      </c>
      <c r="O405" s="27"/>
      <c r="P405" s="11">
        <f t="shared" si="25"/>
        <v>359.10509999999999</v>
      </c>
      <c r="Q405" s="202"/>
    </row>
    <row r="406" spans="1:17" s="131" customFormat="1" ht="16.149999999999999" customHeight="1">
      <c r="A406" s="185" t="s">
        <v>257</v>
      </c>
      <c r="B406" s="185"/>
      <c r="C406" s="185"/>
      <c r="D406" s="185"/>
      <c r="E406" s="185"/>
      <c r="F406" s="129"/>
      <c r="G406" s="129"/>
      <c r="H406" s="129"/>
      <c r="I406" s="71"/>
      <c r="J406" s="122"/>
      <c r="K406" s="71"/>
      <c r="L406" s="130">
        <f>SUM(L321:L405)</f>
        <v>6208.5409999999993</v>
      </c>
      <c r="M406" s="130">
        <f t="shared" ref="M406:P406" si="26">SUM(M321:M405)</f>
        <v>6757.8552999999993</v>
      </c>
      <c r="N406" s="130">
        <f t="shared" si="26"/>
        <v>7837.3944999999994</v>
      </c>
      <c r="O406" s="130">
        <f t="shared" si="26"/>
        <v>0</v>
      </c>
      <c r="P406" s="130">
        <f t="shared" si="26"/>
        <v>20803.79080000001</v>
      </c>
      <c r="Q406" s="80"/>
    </row>
    <row r="407" spans="1:17" s="121" customFormat="1" ht="15.75">
      <c r="A407" s="181" t="s">
        <v>261</v>
      </c>
      <c r="B407" s="181"/>
      <c r="C407" s="181"/>
      <c r="D407" s="181"/>
      <c r="E407" s="181"/>
      <c r="F407" s="137"/>
      <c r="G407" s="137"/>
      <c r="H407" s="137"/>
      <c r="I407" s="64"/>
      <c r="J407" s="42"/>
      <c r="K407" s="63"/>
      <c r="L407" s="60">
        <f>L166+L320+L406+L410</f>
        <v>7835.3854999999994</v>
      </c>
      <c r="M407" s="60">
        <f>M166+M320+M406+M410</f>
        <v>14886.25512</v>
      </c>
      <c r="N407" s="60">
        <f>N166+N320+N406+N410</f>
        <v>22915.8187</v>
      </c>
      <c r="O407" s="60">
        <f>O166+O320+O406+O410</f>
        <v>0</v>
      </c>
      <c r="P407" s="60">
        <f>P166+P320+P406+P410</f>
        <v>45637.459320000009</v>
      </c>
      <c r="Q407" s="42"/>
    </row>
    <row r="408" spans="1:17" s="121" customFormat="1" ht="15.75">
      <c r="A408" s="226" t="s">
        <v>263</v>
      </c>
      <c r="B408" s="226"/>
      <c r="C408" s="226"/>
      <c r="D408" s="226"/>
      <c r="E408" s="226"/>
      <c r="F408" s="226"/>
      <c r="G408" s="226"/>
      <c r="H408" s="226"/>
      <c r="I408" s="226"/>
      <c r="J408" s="226"/>
      <c r="K408" s="226"/>
      <c r="L408" s="226"/>
      <c r="M408" s="226"/>
      <c r="N408" s="226"/>
      <c r="O408" s="226"/>
      <c r="P408" s="226"/>
      <c r="Q408" s="226"/>
    </row>
    <row r="409" spans="1:17" s="121" customFormat="1" ht="94.5">
      <c r="A409" s="53">
        <v>9</v>
      </c>
      <c r="B409" s="55" t="s">
        <v>274</v>
      </c>
      <c r="C409" s="53" t="s">
        <v>134</v>
      </c>
      <c r="D409" s="53" t="s">
        <v>133</v>
      </c>
      <c r="E409" s="53" t="s">
        <v>275</v>
      </c>
      <c r="F409" s="53" t="s">
        <v>155</v>
      </c>
      <c r="G409" s="53" t="s">
        <v>155</v>
      </c>
      <c r="H409" s="53" t="s">
        <v>156</v>
      </c>
      <c r="I409" s="53"/>
      <c r="J409" s="53">
        <v>266</v>
      </c>
      <c r="K409" s="91"/>
      <c r="L409" s="154"/>
      <c r="M409" s="154"/>
      <c r="N409" s="154"/>
      <c r="O409" s="154"/>
      <c r="P409" s="49">
        <f>O409+N409+M409+L409</f>
        <v>0</v>
      </c>
      <c r="Q409" s="94" t="s">
        <v>265</v>
      </c>
    </row>
    <row r="410" spans="1:17" s="121" customFormat="1" ht="15.75">
      <c r="A410" s="185" t="s">
        <v>255</v>
      </c>
      <c r="B410" s="185"/>
      <c r="C410" s="185"/>
      <c r="D410" s="185"/>
      <c r="E410" s="185"/>
      <c r="F410" s="21"/>
      <c r="G410" s="21"/>
      <c r="H410" s="21"/>
      <c r="I410" s="97"/>
      <c r="J410" s="73"/>
      <c r="K410" s="97"/>
      <c r="L410" s="22">
        <f>L409</f>
        <v>0</v>
      </c>
      <c r="M410" s="22">
        <f t="shared" ref="M410:P410" si="27">M409</f>
        <v>0</v>
      </c>
      <c r="N410" s="22">
        <f t="shared" si="27"/>
        <v>0</v>
      </c>
      <c r="O410" s="22">
        <f t="shared" si="27"/>
        <v>0</v>
      </c>
      <c r="P410" s="22">
        <f t="shared" si="27"/>
        <v>0</v>
      </c>
      <c r="Q410" s="100"/>
    </row>
    <row r="411" spans="1:17" ht="15.75" customHeight="1">
      <c r="A411" s="217">
        <v>11</v>
      </c>
      <c r="B411" s="195" t="s">
        <v>228</v>
      </c>
      <c r="C411" s="186" t="s">
        <v>134</v>
      </c>
      <c r="D411" s="186" t="s">
        <v>133</v>
      </c>
      <c r="E411" s="186" t="s">
        <v>278</v>
      </c>
      <c r="F411" s="186" t="s">
        <v>131</v>
      </c>
      <c r="G411" s="186" t="s">
        <v>159</v>
      </c>
      <c r="H411" s="186" t="s">
        <v>155</v>
      </c>
      <c r="I411" s="53" t="s">
        <v>0</v>
      </c>
      <c r="J411" s="242">
        <v>497</v>
      </c>
      <c r="K411" s="79" t="s">
        <v>1</v>
      </c>
      <c r="L411" s="14"/>
      <c r="M411" s="14"/>
      <c r="N411" s="14">
        <v>1.6000000000000001E-3</v>
      </c>
      <c r="O411" s="92"/>
      <c r="P411" s="19">
        <f>SUM(L411:O411)</f>
        <v>1.6000000000000001E-3</v>
      </c>
      <c r="Q411" s="234" t="s">
        <v>265</v>
      </c>
    </row>
    <row r="412" spans="1:17" ht="15.75">
      <c r="A412" s="218"/>
      <c r="B412" s="196"/>
      <c r="C412" s="187"/>
      <c r="D412" s="187"/>
      <c r="E412" s="187"/>
      <c r="F412" s="187"/>
      <c r="G412" s="187"/>
      <c r="H412" s="187"/>
      <c r="I412" s="53" t="s">
        <v>268</v>
      </c>
      <c r="J412" s="243"/>
      <c r="K412" s="91" t="s">
        <v>2</v>
      </c>
      <c r="L412" s="14">
        <v>53.657899999999998</v>
      </c>
      <c r="M412" s="14">
        <v>96.902349999999998</v>
      </c>
      <c r="N412" s="14">
        <v>261.17865</v>
      </c>
      <c r="O412" s="92"/>
      <c r="P412" s="19">
        <f t="shared" ref="P412:P415" si="28">SUM(L412:O412)</f>
        <v>411.7389</v>
      </c>
      <c r="Q412" s="246"/>
    </row>
    <row r="413" spans="1:17" ht="15.75">
      <c r="A413" s="218"/>
      <c r="B413" s="196"/>
      <c r="C413" s="187"/>
      <c r="D413" s="187"/>
      <c r="E413" s="187"/>
      <c r="F413" s="187"/>
      <c r="G413" s="187"/>
      <c r="H413" s="187"/>
      <c r="I413" s="53" t="s">
        <v>268</v>
      </c>
      <c r="J413" s="243"/>
      <c r="K413" s="91" t="s">
        <v>10</v>
      </c>
      <c r="L413" s="14"/>
      <c r="M413" s="14">
        <v>0.316</v>
      </c>
      <c r="N413" s="14">
        <v>0.63149999999999995</v>
      </c>
      <c r="O413" s="92"/>
      <c r="P413" s="19">
        <f t="shared" si="28"/>
        <v>0.94750000000000001</v>
      </c>
      <c r="Q413" s="246"/>
    </row>
    <row r="414" spans="1:17" ht="15.75">
      <c r="A414" s="218"/>
      <c r="B414" s="196"/>
      <c r="C414" s="187"/>
      <c r="D414" s="187"/>
      <c r="E414" s="187"/>
      <c r="F414" s="187"/>
      <c r="G414" s="187"/>
      <c r="H414" s="187"/>
      <c r="I414" s="53" t="s">
        <v>268</v>
      </c>
      <c r="J414" s="243"/>
      <c r="K414" s="91" t="s">
        <v>4</v>
      </c>
      <c r="L414" s="14"/>
      <c r="M414" s="14">
        <v>10.25</v>
      </c>
      <c r="N414" s="14">
        <v>26.759599999999999</v>
      </c>
      <c r="O414" s="92"/>
      <c r="P414" s="19">
        <f t="shared" si="28"/>
        <v>37.009599999999999</v>
      </c>
      <c r="Q414" s="246"/>
    </row>
    <row r="415" spans="1:17" ht="15.75">
      <c r="A415" s="218"/>
      <c r="B415" s="196"/>
      <c r="C415" s="187"/>
      <c r="D415" s="187"/>
      <c r="E415" s="187"/>
      <c r="F415" s="187"/>
      <c r="G415" s="187"/>
      <c r="H415" s="187"/>
      <c r="I415" s="53" t="s">
        <v>268</v>
      </c>
      <c r="J415" s="243"/>
      <c r="K415" s="91" t="s">
        <v>5</v>
      </c>
      <c r="L415" s="14">
        <v>4.056</v>
      </c>
      <c r="M415" s="14"/>
      <c r="N415" s="14"/>
      <c r="O415" s="92"/>
      <c r="P415" s="19">
        <f t="shared" si="28"/>
        <v>4.056</v>
      </c>
      <c r="Q415" s="246"/>
    </row>
    <row r="416" spans="1:17" ht="15.75">
      <c r="A416" s="218"/>
      <c r="B416" s="196"/>
      <c r="C416" s="187"/>
      <c r="D416" s="187"/>
      <c r="E416" s="187"/>
      <c r="F416" s="187"/>
      <c r="G416" s="187"/>
      <c r="H416" s="187"/>
      <c r="I416" s="53" t="s">
        <v>268</v>
      </c>
      <c r="J416" s="243"/>
      <c r="K416" s="91" t="s">
        <v>31</v>
      </c>
      <c r="L416" s="14"/>
      <c r="M416" s="14">
        <v>99.627799999999993</v>
      </c>
      <c r="N416" s="14">
        <v>208.70840000000001</v>
      </c>
      <c r="O416" s="92"/>
      <c r="P416" s="19">
        <f>SUM(L416:O416)</f>
        <v>308.33620000000002</v>
      </c>
      <c r="Q416" s="246"/>
    </row>
    <row r="417" spans="1:17" ht="15.75">
      <c r="A417" s="218"/>
      <c r="B417" s="196"/>
      <c r="C417" s="187"/>
      <c r="D417" s="187"/>
      <c r="E417" s="187"/>
      <c r="F417" s="187"/>
      <c r="G417" s="187"/>
      <c r="H417" s="187"/>
      <c r="I417" s="53" t="s">
        <v>268</v>
      </c>
      <c r="J417" s="243"/>
      <c r="K417" s="91" t="s">
        <v>18</v>
      </c>
      <c r="L417" s="14"/>
      <c r="M417" s="14">
        <v>1.9014500000000001</v>
      </c>
      <c r="N417" s="14"/>
      <c r="O417" s="92"/>
      <c r="P417" s="19">
        <f t="shared" ref="P417:P480" si="29">SUM(L417:O417)</f>
        <v>1.9014500000000001</v>
      </c>
      <c r="Q417" s="246"/>
    </row>
    <row r="418" spans="1:17" ht="15.75">
      <c r="A418" s="218"/>
      <c r="B418" s="196"/>
      <c r="C418" s="187"/>
      <c r="D418" s="187"/>
      <c r="E418" s="187"/>
      <c r="F418" s="187"/>
      <c r="G418" s="187"/>
      <c r="H418" s="187"/>
      <c r="I418" s="53" t="s">
        <v>268</v>
      </c>
      <c r="J418" s="243"/>
      <c r="K418" s="91" t="s">
        <v>34</v>
      </c>
      <c r="L418" s="14"/>
      <c r="M418" s="14">
        <v>1362.7514000000001</v>
      </c>
      <c r="N418" s="14">
        <v>2552.8316500000001</v>
      </c>
      <c r="O418" s="92"/>
      <c r="P418" s="19">
        <f t="shared" si="29"/>
        <v>3915.5830500000002</v>
      </c>
      <c r="Q418" s="246"/>
    </row>
    <row r="419" spans="1:17" ht="15.75">
      <c r="A419" s="218"/>
      <c r="B419" s="196"/>
      <c r="C419" s="187"/>
      <c r="D419" s="187"/>
      <c r="E419" s="187"/>
      <c r="F419" s="187"/>
      <c r="G419" s="187"/>
      <c r="H419" s="187"/>
      <c r="I419" s="53" t="s">
        <v>268</v>
      </c>
      <c r="J419" s="243"/>
      <c r="K419" s="91" t="s">
        <v>78</v>
      </c>
      <c r="L419" s="14"/>
      <c r="M419" s="14"/>
      <c r="N419" s="14">
        <v>161.8896</v>
      </c>
      <c r="O419" s="92"/>
      <c r="P419" s="19">
        <f t="shared" si="29"/>
        <v>161.8896</v>
      </c>
      <c r="Q419" s="246"/>
    </row>
    <row r="420" spans="1:17" ht="15.75">
      <c r="A420" s="218"/>
      <c r="B420" s="196"/>
      <c r="C420" s="187"/>
      <c r="D420" s="187"/>
      <c r="E420" s="187"/>
      <c r="F420" s="187"/>
      <c r="G420" s="187"/>
      <c r="H420" s="187"/>
      <c r="I420" s="53" t="s">
        <v>268</v>
      </c>
      <c r="J420" s="243"/>
      <c r="K420" s="91" t="s">
        <v>79</v>
      </c>
      <c r="L420" s="14"/>
      <c r="M420" s="14">
        <v>823.96064999999999</v>
      </c>
      <c r="N420" s="14">
        <v>1288.7401500000001</v>
      </c>
      <c r="O420" s="92"/>
      <c r="P420" s="19">
        <f t="shared" si="29"/>
        <v>2112.7008000000001</v>
      </c>
      <c r="Q420" s="246"/>
    </row>
    <row r="421" spans="1:17" ht="15.75">
      <c r="A421" s="218"/>
      <c r="B421" s="196"/>
      <c r="C421" s="187"/>
      <c r="D421" s="187"/>
      <c r="E421" s="187"/>
      <c r="F421" s="187"/>
      <c r="G421" s="187"/>
      <c r="H421" s="187"/>
      <c r="I421" s="53" t="s">
        <v>268</v>
      </c>
      <c r="J421" s="243"/>
      <c r="K421" s="91" t="s">
        <v>20</v>
      </c>
      <c r="L421" s="14"/>
      <c r="M421" s="14">
        <v>213.2294</v>
      </c>
      <c r="N421" s="14">
        <v>120.8145</v>
      </c>
      <c r="O421" s="92"/>
      <c r="P421" s="19">
        <f t="shared" si="29"/>
        <v>334.04390000000001</v>
      </c>
      <c r="Q421" s="246"/>
    </row>
    <row r="422" spans="1:17" ht="15.75">
      <c r="A422" s="218"/>
      <c r="B422" s="196"/>
      <c r="C422" s="187"/>
      <c r="D422" s="187"/>
      <c r="E422" s="187"/>
      <c r="F422" s="187"/>
      <c r="G422" s="187"/>
      <c r="H422" s="187"/>
      <c r="I422" s="53" t="s">
        <v>0</v>
      </c>
      <c r="J422" s="243"/>
      <c r="K422" s="91" t="s">
        <v>80</v>
      </c>
      <c r="L422" s="14"/>
      <c r="M422" s="14"/>
      <c r="N422" s="14">
        <v>80</v>
      </c>
      <c r="O422" s="92"/>
      <c r="P422" s="19">
        <f t="shared" si="29"/>
        <v>80</v>
      </c>
      <c r="Q422" s="246"/>
    </row>
    <row r="423" spans="1:17" ht="15.75">
      <c r="A423" s="218"/>
      <c r="B423" s="196"/>
      <c r="C423" s="187"/>
      <c r="D423" s="187"/>
      <c r="E423" s="187"/>
      <c r="F423" s="187"/>
      <c r="G423" s="187"/>
      <c r="H423" s="187"/>
      <c r="I423" s="53" t="s">
        <v>268</v>
      </c>
      <c r="J423" s="243"/>
      <c r="K423" s="91" t="s">
        <v>81</v>
      </c>
      <c r="L423" s="14"/>
      <c r="M423" s="14">
        <v>45.7532</v>
      </c>
      <c r="N423" s="14">
        <v>521.30970000000002</v>
      </c>
      <c r="O423" s="92"/>
      <c r="P423" s="19">
        <f t="shared" si="29"/>
        <v>567.06290000000001</v>
      </c>
      <c r="Q423" s="246"/>
    </row>
    <row r="424" spans="1:17" ht="15.75">
      <c r="A424" s="218"/>
      <c r="B424" s="196"/>
      <c r="C424" s="187"/>
      <c r="D424" s="187"/>
      <c r="E424" s="187"/>
      <c r="F424" s="187"/>
      <c r="G424" s="187"/>
      <c r="H424" s="187"/>
      <c r="I424" s="53" t="s">
        <v>268</v>
      </c>
      <c r="J424" s="243"/>
      <c r="K424" s="91" t="s">
        <v>82</v>
      </c>
      <c r="L424" s="14"/>
      <c r="M424" s="14"/>
      <c r="N424" s="14">
        <v>394.20355000000001</v>
      </c>
      <c r="O424" s="92"/>
      <c r="P424" s="19">
        <f t="shared" si="29"/>
        <v>394.20355000000001</v>
      </c>
      <c r="Q424" s="246"/>
    </row>
    <row r="425" spans="1:17" ht="15.75">
      <c r="A425" s="218"/>
      <c r="B425" s="196"/>
      <c r="C425" s="187"/>
      <c r="D425" s="187"/>
      <c r="E425" s="187"/>
      <c r="F425" s="187"/>
      <c r="G425" s="187"/>
      <c r="H425" s="187"/>
      <c r="I425" s="53" t="s">
        <v>288</v>
      </c>
      <c r="J425" s="243"/>
      <c r="K425" s="91" t="s">
        <v>83</v>
      </c>
      <c r="L425" s="14"/>
      <c r="M425" s="14">
        <v>206.02099999999999</v>
      </c>
      <c r="N425" s="14"/>
      <c r="O425" s="92"/>
      <c r="P425" s="19">
        <f t="shared" si="29"/>
        <v>206.02099999999999</v>
      </c>
      <c r="Q425" s="246"/>
    </row>
    <row r="426" spans="1:17" ht="15.75">
      <c r="A426" s="218"/>
      <c r="B426" s="196"/>
      <c r="C426" s="187"/>
      <c r="D426" s="187"/>
      <c r="E426" s="187"/>
      <c r="F426" s="187"/>
      <c r="G426" s="187"/>
      <c r="H426" s="187"/>
      <c r="I426" s="53" t="s">
        <v>268</v>
      </c>
      <c r="J426" s="243"/>
      <c r="K426" s="91" t="s">
        <v>71</v>
      </c>
      <c r="L426" s="14">
        <v>195.08244999999999</v>
      </c>
      <c r="M426" s="14">
        <v>334.38339999999999</v>
      </c>
      <c r="N426" s="14">
        <v>417.87490000000003</v>
      </c>
      <c r="O426" s="92"/>
      <c r="P426" s="19">
        <f t="shared" si="29"/>
        <v>947.34075000000007</v>
      </c>
      <c r="Q426" s="246"/>
    </row>
    <row r="427" spans="1:17" ht="15.75">
      <c r="A427" s="218"/>
      <c r="B427" s="196"/>
      <c r="C427" s="187"/>
      <c r="D427" s="187"/>
      <c r="E427" s="187"/>
      <c r="F427" s="187"/>
      <c r="G427" s="187"/>
      <c r="H427" s="187"/>
      <c r="I427" s="53" t="s">
        <v>268</v>
      </c>
      <c r="J427" s="243"/>
      <c r="K427" s="91" t="s">
        <v>35</v>
      </c>
      <c r="L427" s="14"/>
      <c r="M427" s="14">
        <v>717.34879999999998</v>
      </c>
      <c r="N427" s="14">
        <v>442.62954999999999</v>
      </c>
      <c r="O427" s="89"/>
      <c r="P427" s="19">
        <f t="shared" si="29"/>
        <v>1159.9783499999999</v>
      </c>
      <c r="Q427" s="246"/>
    </row>
    <row r="428" spans="1:17" ht="15.75">
      <c r="A428" s="218"/>
      <c r="B428" s="196"/>
      <c r="C428" s="187"/>
      <c r="D428" s="187"/>
      <c r="E428" s="187"/>
      <c r="F428" s="187"/>
      <c r="G428" s="187"/>
      <c r="H428" s="187"/>
      <c r="I428" s="53" t="s">
        <v>268</v>
      </c>
      <c r="J428" s="243"/>
      <c r="K428" s="91" t="s">
        <v>281</v>
      </c>
      <c r="L428" s="14">
        <v>1.97245</v>
      </c>
      <c r="M428" s="14">
        <v>12.4725</v>
      </c>
      <c r="N428" s="14">
        <v>38.245399999999997</v>
      </c>
      <c r="O428" s="37"/>
      <c r="P428" s="19">
        <f t="shared" si="29"/>
        <v>52.690349999999995</v>
      </c>
      <c r="Q428" s="246"/>
    </row>
    <row r="429" spans="1:17" ht="15.75">
      <c r="A429" s="218"/>
      <c r="B429" s="196"/>
      <c r="C429" s="187"/>
      <c r="D429" s="187"/>
      <c r="E429" s="187"/>
      <c r="F429" s="187"/>
      <c r="G429" s="187"/>
      <c r="H429" s="187"/>
      <c r="I429" s="53" t="s">
        <v>268</v>
      </c>
      <c r="J429" s="243"/>
      <c r="K429" s="91" t="s">
        <v>84</v>
      </c>
      <c r="L429" s="14">
        <v>1051.6818000000001</v>
      </c>
      <c r="M429" s="14">
        <v>2766.5387500000002</v>
      </c>
      <c r="N429" s="14">
        <v>2729.8957999999998</v>
      </c>
      <c r="O429" s="89"/>
      <c r="P429" s="19">
        <f t="shared" si="29"/>
        <v>6548.1163500000002</v>
      </c>
      <c r="Q429" s="246"/>
    </row>
    <row r="430" spans="1:17" ht="15.75">
      <c r="A430" s="218"/>
      <c r="B430" s="196"/>
      <c r="C430" s="187"/>
      <c r="D430" s="187"/>
      <c r="E430" s="187"/>
      <c r="F430" s="187"/>
      <c r="G430" s="187"/>
      <c r="H430" s="187"/>
      <c r="I430" s="53" t="s">
        <v>268</v>
      </c>
      <c r="J430" s="243"/>
      <c r="K430" s="91" t="s">
        <v>85</v>
      </c>
      <c r="L430" s="14">
        <v>1485.4683500000001</v>
      </c>
      <c r="M430" s="14">
        <v>2.38</v>
      </c>
      <c r="N430" s="14"/>
      <c r="O430" s="89"/>
      <c r="P430" s="19">
        <f t="shared" si="29"/>
        <v>1487.8483500000002</v>
      </c>
      <c r="Q430" s="246"/>
    </row>
    <row r="431" spans="1:17" s="69" customFormat="1" ht="15.75">
      <c r="A431" s="218"/>
      <c r="B431" s="196"/>
      <c r="C431" s="187"/>
      <c r="D431" s="187"/>
      <c r="E431" s="187"/>
      <c r="F431" s="187"/>
      <c r="G431" s="187"/>
      <c r="H431" s="187"/>
      <c r="I431" s="53" t="s">
        <v>268</v>
      </c>
      <c r="J431" s="243"/>
      <c r="K431" s="91" t="s">
        <v>41</v>
      </c>
      <c r="L431" s="14"/>
      <c r="M431" s="14">
        <v>6.5370999999999997</v>
      </c>
      <c r="N431" s="14"/>
      <c r="O431" s="139"/>
      <c r="P431" s="19">
        <f t="shared" si="29"/>
        <v>6.5370999999999997</v>
      </c>
      <c r="Q431" s="246"/>
    </row>
    <row r="432" spans="1:17" s="65" customFormat="1" ht="15.75" outlineLevel="1">
      <c r="A432" s="218"/>
      <c r="B432" s="196"/>
      <c r="C432" s="187"/>
      <c r="D432" s="187"/>
      <c r="E432" s="187"/>
      <c r="F432" s="187"/>
      <c r="G432" s="187"/>
      <c r="H432" s="187"/>
      <c r="I432" s="53" t="s">
        <v>268</v>
      </c>
      <c r="J432" s="243"/>
      <c r="K432" s="91" t="s">
        <v>86</v>
      </c>
      <c r="L432" s="14">
        <v>20</v>
      </c>
      <c r="M432" s="14"/>
      <c r="N432" s="14"/>
      <c r="O432" s="28"/>
      <c r="P432" s="19">
        <f>SUM(L432:O432)</f>
        <v>20</v>
      </c>
      <c r="Q432" s="246"/>
    </row>
    <row r="433" spans="1:17" s="65" customFormat="1" ht="15.75" outlineLevel="1">
      <c r="A433" s="218"/>
      <c r="B433" s="196"/>
      <c r="C433" s="187"/>
      <c r="D433" s="187"/>
      <c r="E433" s="187"/>
      <c r="F433" s="187"/>
      <c r="G433" s="187"/>
      <c r="H433" s="187"/>
      <c r="I433" s="53" t="s">
        <v>268</v>
      </c>
      <c r="J433" s="243"/>
      <c r="K433" s="91" t="s">
        <v>7</v>
      </c>
      <c r="L433" s="169"/>
      <c r="M433" s="14"/>
      <c r="N433" s="14">
        <v>1184.8789999999999</v>
      </c>
      <c r="O433" s="28"/>
      <c r="P433" s="19">
        <f t="shared" si="29"/>
        <v>1184.8789999999999</v>
      </c>
      <c r="Q433" s="246"/>
    </row>
    <row r="434" spans="1:17" s="65" customFormat="1" ht="15.75" outlineLevel="1">
      <c r="A434" s="218"/>
      <c r="B434" s="197"/>
      <c r="C434" s="187"/>
      <c r="D434" s="187"/>
      <c r="E434" s="187"/>
      <c r="F434" s="187"/>
      <c r="G434" s="187"/>
      <c r="H434" s="187"/>
      <c r="I434" s="53" t="s">
        <v>268</v>
      </c>
      <c r="J434" s="244"/>
      <c r="K434" s="91" t="s">
        <v>282</v>
      </c>
      <c r="L434" s="14"/>
      <c r="M434" s="14">
        <v>15</v>
      </c>
      <c r="N434" s="14">
        <v>25.799949999999999</v>
      </c>
      <c r="O434" s="38"/>
      <c r="P434" s="19">
        <f t="shared" si="29"/>
        <v>40.799949999999995</v>
      </c>
      <c r="Q434" s="246"/>
    </row>
    <row r="435" spans="1:17" s="65" customFormat="1" ht="15.75" outlineLevel="1">
      <c r="A435" s="218"/>
      <c r="B435" s="104" t="s">
        <v>267</v>
      </c>
      <c r="C435" s="187"/>
      <c r="D435" s="187"/>
      <c r="E435" s="187"/>
      <c r="F435" s="187"/>
      <c r="G435" s="187"/>
      <c r="H435" s="187"/>
      <c r="I435" s="160"/>
      <c r="J435" s="119"/>
      <c r="K435" s="161"/>
      <c r="L435" s="112">
        <f>SUM(L411:L434)</f>
        <v>2811.9189500000002</v>
      </c>
      <c r="M435" s="112">
        <f t="shared" ref="M435" si="30">SUM(M411:M434)</f>
        <v>6715.3738000000003</v>
      </c>
      <c r="N435" s="112">
        <f>SUM(N411:N434)</f>
        <v>10456.393499999998</v>
      </c>
      <c r="O435" s="108"/>
      <c r="P435" s="109">
        <f t="shared" si="29"/>
        <v>19983.686249999999</v>
      </c>
      <c r="Q435" s="246"/>
    </row>
    <row r="436" spans="1:17" s="65" customFormat="1" ht="65.25" customHeight="1" outlineLevel="1">
      <c r="A436" s="218"/>
      <c r="B436" s="195" t="s">
        <v>229</v>
      </c>
      <c r="C436" s="187"/>
      <c r="D436" s="187"/>
      <c r="E436" s="187"/>
      <c r="F436" s="187"/>
      <c r="G436" s="187"/>
      <c r="H436" s="187"/>
      <c r="I436" s="162" t="s">
        <v>0</v>
      </c>
      <c r="J436" s="242">
        <v>122</v>
      </c>
      <c r="K436" s="91" t="s">
        <v>1</v>
      </c>
      <c r="L436" s="14"/>
      <c r="M436" s="14">
        <v>0.51400000000000001</v>
      </c>
      <c r="N436" s="14">
        <v>0.46700000000000003</v>
      </c>
      <c r="O436" s="39"/>
      <c r="P436" s="19">
        <f t="shared" si="29"/>
        <v>0.98100000000000009</v>
      </c>
      <c r="Q436" s="246"/>
    </row>
    <row r="437" spans="1:17" s="87" customFormat="1" ht="18.75" customHeight="1" outlineLevel="1">
      <c r="A437" s="218"/>
      <c r="B437" s="196"/>
      <c r="C437" s="187"/>
      <c r="D437" s="187"/>
      <c r="E437" s="187"/>
      <c r="F437" s="187"/>
      <c r="G437" s="187"/>
      <c r="H437" s="187"/>
      <c r="I437" s="162" t="s">
        <v>268</v>
      </c>
      <c r="J437" s="243"/>
      <c r="K437" s="91" t="s">
        <v>2</v>
      </c>
      <c r="L437" s="14">
        <v>511.02800000000002</v>
      </c>
      <c r="M437" s="14">
        <v>490.34100000000001</v>
      </c>
      <c r="N437" s="14">
        <v>597.49800000000005</v>
      </c>
      <c r="O437" s="15"/>
      <c r="P437" s="19">
        <f t="shared" si="29"/>
        <v>1598.8670000000002</v>
      </c>
      <c r="Q437" s="246"/>
    </row>
    <row r="438" spans="1:17" s="87" customFormat="1" ht="18.75" customHeight="1" outlineLevel="1">
      <c r="A438" s="218"/>
      <c r="B438" s="196"/>
      <c r="C438" s="187"/>
      <c r="D438" s="187"/>
      <c r="E438" s="187"/>
      <c r="F438" s="187"/>
      <c r="G438" s="187"/>
      <c r="H438" s="187"/>
      <c r="I438" s="162" t="s">
        <v>268</v>
      </c>
      <c r="J438" s="243"/>
      <c r="K438" s="91" t="s">
        <v>10</v>
      </c>
      <c r="L438" s="14"/>
      <c r="M438" s="14">
        <v>3.298</v>
      </c>
      <c r="N438" s="14">
        <v>7.343</v>
      </c>
      <c r="O438" s="15"/>
      <c r="P438" s="19">
        <f t="shared" si="29"/>
        <v>10.641</v>
      </c>
      <c r="Q438" s="246"/>
    </row>
    <row r="439" spans="1:17" s="87" customFormat="1" ht="18.75" customHeight="1" outlineLevel="1">
      <c r="A439" s="218"/>
      <c r="B439" s="196"/>
      <c r="C439" s="187"/>
      <c r="D439" s="187"/>
      <c r="E439" s="187"/>
      <c r="F439" s="187"/>
      <c r="G439" s="187"/>
      <c r="H439" s="187"/>
      <c r="I439" s="162" t="s">
        <v>268</v>
      </c>
      <c r="J439" s="243"/>
      <c r="K439" s="91" t="s">
        <v>4</v>
      </c>
      <c r="L439" s="14">
        <v>98.521000000000001</v>
      </c>
      <c r="M439" s="14">
        <v>74.197599999999994</v>
      </c>
      <c r="N439" s="14">
        <v>255.77520000000001</v>
      </c>
      <c r="O439" s="15"/>
      <c r="P439" s="19">
        <f t="shared" si="29"/>
        <v>428.49379999999996</v>
      </c>
      <c r="Q439" s="246"/>
    </row>
    <row r="440" spans="1:17" s="87" customFormat="1" ht="18.75" customHeight="1" outlineLevel="1">
      <c r="A440" s="218"/>
      <c r="B440" s="196"/>
      <c r="C440" s="187"/>
      <c r="D440" s="187"/>
      <c r="E440" s="187"/>
      <c r="F440" s="187"/>
      <c r="G440" s="187"/>
      <c r="H440" s="187"/>
      <c r="I440" s="162" t="s">
        <v>268</v>
      </c>
      <c r="J440" s="243"/>
      <c r="K440" s="91" t="s">
        <v>6</v>
      </c>
      <c r="L440" s="14">
        <v>14.91</v>
      </c>
      <c r="M440" s="14">
        <v>20.420999999999999</v>
      </c>
      <c r="N440" s="14">
        <v>21.087</v>
      </c>
      <c r="O440" s="15"/>
      <c r="P440" s="19">
        <f t="shared" si="29"/>
        <v>56.418000000000006</v>
      </c>
      <c r="Q440" s="246"/>
    </row>
    <row r="441" spans="1:17" s="87" customFormat="1" ht="18.75" customHeight="1" outlineLevel="1">
      <c r="A441" s="218"/>
      <c r="B441" s="196"/>
      <c r="C441" s="187"/>
      <c r="D441" s="187"/>
      <c r="E441" s="187"/>
      <c r="F441" s="187"/>
      <c r="G441" s="187"/>
      <c r="H441" s="187"/>
      <c r="I441" s="162" t="s">
        <v>268</v>
      </c>
      <c r="J441" s="243"/>
      <c r="K441" s="91" t="s">
        <v>13</v>
      </c>
      <c r="L441" s="14">
        <v>0</v>
      </c>
      <c r="M441" s="14">
        <v>0</v>
      </c>
      <c r="N441" s="14">
        <v>0</v>
      </c>
      <c r="O441" s="15"/>
      <c r="P441" s="19">
        <f t="shared" si="29"/>
        <v>0</v>
      </c>
      <c r="Q441" s="246"/>
    </row>
    <row r="442" spans="1:17" s="87" customFormat="1" ht="18.75" customHeight="1" outlineLevel="1">
      <c r="A442" s="218"/>
      <c r="B442" s="197"/>
      <c r="C442" s="187"/>
      <c r="D442" s="187"/>
      <c r="E442" s="187"/>
      <c r="F442" s="187"/>
      <c r="G442" s="187"/>
      <c r="H442" s="187"/>
      <c r="I442" s="162" t="s">
        <v>268</v>
      </c>
      <c r="J442" s="244"/>
      <c r="K442" s="91" t="s">
        <v>86</v>
      </c>
      <c r="L442" s="14">
        <v>0</v>
      </c>
      <c r="M442" s="14"/>
      <c r="N442" s="14"/>
      <c r="O442" s="15"/>
      <c r="P442" s="19">
        <f t="shared" si="29"/>
        <v>0</v>
      </c>
      <c r="Q442" s="246"/>
    </row>
    <row r="443" spans="1:17" s="87" customFormat="1" ht="18.75" customHeight="1" outlineLevel="1">
      <c r="A443" s="218"/>
      <c r="B443" s="104" t="s">
        <v>267</v>
      </c>
      <c r="C443" s="187"/>
      <c r="D443" s="187"/>
      <c r="E443" s="187"/>
      <c r="F443" s="187"/>
      <c r="G443" s="187"/>
      <c r="H443" s="187"/>
      <c r="I443" s="114"/>
      <c r="J443" s="140"/>
      <c r="K443" s="113"/>
      <c r="L443" s="107">
        <f>SUM(L436:L442)</f>
        <v>624.45899999999995</v>
      </c>
      <c r="M443" s="107">
        <f t="shared" ref="M443:N443" si="31">SUM(M436:M442)</f>
        <v>588.77160000000003</v>
      </c>
      <c r="N443" s="107">
        <f t="shared" si="31"/>
        <v>882.17020000000002</v>
      </c>
      <c r="O443" s="115"/>
      <c r="P443" s="109">
        <f t="shared" si="29"/>
        <v>2095.4007999999999</v>
      </c>
      <c r="Q443" s="246"/>
    </row>
    <row r="444" spans="1:17" s="87" customFormat="1" ht="18.75" customHeight="1" outlineLevel="1">
      <c r="A444" s="218"/>
      <c r="B444" s="195" t="s">
        <v>230</v>
      </c>
      <c r="C444" s="187"/>
      <c r="D444" s="187"/>
      <c r="E444" s="187"/>
      <c r="F444" s="187"/>
      <c r="G444" s="187"/>
      <c r="H444" s="187"/>
      <c r="I444" s="163" t="s">
        <v>0</v>
      </c>
      <c r="J444" s="242">
        <v>467</v>
      </c>
      <c r="K444" s="79" t="s">
        <v>1</v>
      </c>
      <c r="L444" s="14"/>
      <c r="M444" s="14">
        <v>2E-3</v>
      </c>
      <c r="N444" s="14">
        <v>5.0000000000000001E-3</v>
      </c>
      <c r="O444" s="15"/>
      <c r="P444" s="19">
        <f t="shared" si="29"/>
        <v>7.0000000000000001E-3</v>
      </c>
      <c r="Q444" s="246"/>
    </row>
    <row r="445" spans="1:17" s="87" customFormat="1" ht="18.75" customHeight="1" outlineLevel="1">
      <c r="A445" s="218"/>
      <c r="B445" s="196"/>
      <c r="C445" s="187"/>
      <c r="D445" s="187"/>
      <c r="E445" s="187"/>
      <c r="F445" s="187"/>
      <c r="G445" s="187"/>
      <c r="H445" s="187"/>
      <c r="I445" s="162" t="s">
        <v>268</v>
      </c>
      <c r="J445" s="243"/>
      <c r="K445" s="91" t="s">
        <v>2</v>
      </c>
      <c r="L445" s="14">
        <v>198.01329999999999</v>
      </c>
      <c r="M445" s="14">
        <v>239.83140399999999</v>
      </c>
      <c r="N445" s="14">
        <v>393.88444700000002</v>
      </c>
      <c r="O445" s="15"/>
      <c r="P445" s="19">
        <f t="shared" si="29"/>
        <v>831.729151</v>
      </c>
      <c r="Q445" s="246"/>
    </row>
    <row r="446" spans="1:17" s="87" customFormat="1" ht="18.75" customHeight="1" outlineLevel="1">
      <c r="A446" s="218"/>
      <c r="B446" s="196"/>
      <c r="C446" s="187"/>
      <c r="D446" s="187"/>
      <c r="E446" s="187"/>
      <c r="F446" s="187"/>
      <c r="G446" s="187"/>
      <c r="H446" s="187"/>
      <c r="I446" s="162" t="s">
        <v>268</v>
      </c>
      <c r="J446" s="243"/>
      <c r="K446" s="91" t="s">
        <v>10</v>
      </c>
      <c r="L446" s="14"/>
      <c r="M446" s="14">
        <v>0.53600000000000003</v>
      </c>
      <c r="N446" s="14">
        <v>1.0720000000000001</v>
      </c>
      <c r="O446" s="29"/>
      <c r="P446" s="19">
        <f t="shared" si="29"/>
        <v>1.6080000000000001</v>
      </c>
      <c r="Q446" s="246"/>
    </row>
    <row r="447" spans="1:17" s="87" customFormat="1" ht="18.75" customHeight="1" outlineLevel="1">
      <c r="A447" s="218"/>
      <c r="B447" s="196"/>
      <c r="C447" s="187"/>
      <c r="D447" s="187"/>
      <c r="E447" s="187"/>
      <c r="F447" s="187"/>
      <c r="G447" s="187"/>
      <c r="H447" s="187"/>
      <c r="I447" s="162" t="s">
        <v>268</v>
      </c>
      <c r="J447" s="243"/>
      <c r="K447" s="91" t="s">
        <v>4</v>
      </c>
      <c r="L447" s="14">
        <v>0</v>
      </c>
      <c r="M447" s="14">
        <v>156.98485400000001</v>
      </c>
      <c r="N447" s="14">
        <v>1342.3959199999999</v>
      </c>
      <c r="O447" s="29"/>
      <c r="P447" s="19">
        <f t="shared" si="29"/>
        <v>1499.380774</v>
      </c>
      <c r="Q447" s="246"/>
    </row>
    <row r="448" spans="1:17" s="65" customFormat="1" ht="18.75" customHeight="1" outlineLevel="1">
      <c r="A448" s="218"/>
      <c r="B448" s="196"/>
      <c r="C448" s="187"/>
      <c r="D448" s="187"/>
      <c r="E448" s="187"/>
      <c r="F448" s="187"/>
      <c r="G448" s="187"/>
      <c r="H448" s="187"/>
      <c r="I448" s="162" t="s">
        <v>268</v>
      </c>
      <c r="J448" s="243"/>
      <c r="K448" s="91" t="s">
        <v>87</v>
      </c>
      <c r="L448" s="14">
        <v>0</v>
      </c>
      <c r="M448" s="14">
        <v>1117.4526989999999</v>
      </c>
      <c r="N448" s="14">
        <v>1342.5912989999999</v>
      </c>
      <c r="O448" s="30"/>
      <c r="P448" s="19">
        <f t="shared" si="29"/>
        <v>2460.0439980000001</v>
      </c>
      <c r="Q448" s="246"/>
    </row>
    <row r="449" spans="1:17" s="65" customFormat="1" ht="18.75" customHeight="1" outlineLevel="1">
      <c r="A449" s="218"/>
      <c r="B449" s="196"/>
      <c r="C449" s="187"/>
      <c r="D449" s="187"/>
      <c r="E449" s="187"/>
      <c r="F449" s="187"/>
      <c r="G449" s="187"/>
      <c r="H449" s="187"/>
      <c r="I449" s="162" t="s">
        <v>268</v>
      </c>
      <c r="J449" s="243"/>
      <c r="K449" s="91" t="s">
        <v>88</v>
      </c>
      <c r="L449" s="14">
        <v>0</v>
      </c>
      <c r="M449" s="14">
        <v>174.697677</v>
      </c>
      <c r="N449" s="14">
        <v>4166.6584999999995</v>
      </c>
      <c r="O449" s="30"/>
      <c r="P449" s="19">
        <f t="shared" si="29"/>
        <v>4341.3561769999997</v>
      </c>
      <c r="Q449" s="246"/>
    </row>
    <row r="450" spans="1:17" s="65" customFormat="1" ht="18.75" customHeight="1" outlineLevel="1">
      <c r="A450" s="218"/>
      <c r="B450" s="196"/>
      <c r="C450" s="187"/>
      <c r="D450" s="187"/>
      <c r="E450" s="187"/>
      <c r="F450" s="187"/>
      <c r="G450" s="187"/>
      <c r="H450" s="187"/>
      <c r="I450" s="162" t="s">
        <v>0</v>
      </c>
      <c r="J450" s="243"/>
      <c r="K450" s="91" t="s">
        <v>89</v>
      </c>
      <c r="L450" s="14">
        <v>0</v>
      </c>
      <c r="M450" s="14">
        <v>0</v>
      </c>
      <c r="N450" s="14">
        <v>0</v>
      </c>
      <c r="O450" s="30"/>
      <c r="P450" s="19">
        <f t="shared" si="29"/>
        <v>0</v>
      </c>
      <c r="Q450" s="246"/>
    </row>
    <row r="451" spans="1:17" s="65" customFormat="1" ht="18.75" customHeight="1" outlineLevel="1">
      <c r="A451" s="218"/>
      <c r="B451" s="196"/>
      <c r="C451" s="187"/>
      <c r="D451" s="187"/>
      <c r="E451" s="187"/>
      <c r="F451" s="187"/>
      <c r="G451" s="187"/>
      <c r="H451" s="187"/>
      <c r="I451" s="162" t="s">
        <v>268</v>
      </c>
      <c r="J451" s="243"/>
      <c r="K451" s="91" t="s">
        <v>23</v>
      </c>
      <c r="L451" s="14">
        <v>0</v>
      </c>
      <c r="M451" s="14">
        <v>309.82943699999998</v>
      </c>
      <c r="N451" s="14">
        <v>241.64234099999999</v>
      </c>
      <c r="O451" s="30"/>
      <c r="P451" s="19">
        <f t="shared" si="29"/>
        <v>551.47177799999997</v>
      </c>
      <c r="Q451" s="246"/>
    </row>
    <row r="452" spans="1:17" s="65" customFormat="1" ht="18.75" customHeight="1" outlineLevel="1">
      <c r="A452" s="218"/>
      <c r="B452" s="196"/>
      <c r="C452" s="187"/>
      <c r="D452" s="187"/>
      <c r="E452" s="187"/>
      <c r="F452" s="187"/>
      <c r="G452" s="187"/>
      <c r="H452" s="187"/>
      <c r="I452" s="162" t="s">
        <v>268</v>
      </c>
      <c r="J452" s="243"/>
      <c r="K452" s="91" t="s">
        <v>49</v>
      </c>
      <c r="L452" s="14">
        <v>0</v>
      </c>
      <c r="M452" s="14">
        <v>0</v>
      </c>
      <c r="N452" s="14">
        <v>1390.9155820000001</v>
      </c>
      <c r="O452" s="30"/>
      <c r="P452" s="19">
        <f t="shared" si="29"/>
        <v>1390.9155820000001</v>
      </c>
      <c r="Q452" s="246"/>
    </row>
    <row r="453" spans="1:17" s="65" customFormat="1" ht="18.75" customHeight="1" outlineLevel="1">
      <c r="A453" s="218"/>
      <c r="B453" s="196"/>
      <c r="C453" s="187"/>
      <c r="D453" s="187"/>
      <c r="E453" s="187"/>
      <c r="F453" s="187"/>
      <c r="G453" s="187"/>
      <c r="H453" s="187"/>
      <c r="I453" s="162" t="s">
        <v>288</v>
      </c>
      <c r="J453" s="243"/>
      <c r="K453" s="91" t="s">
        <v>90</v>
      </c>
      <c r="L453" s="14">
        <v>0</v>
      </c>
      <c r="M453" s="14">
        <v>0</v>
      </c>
      <c r="N453" s="14">
        <v>179.41499999999999</v>
      </c>
      <c r="O453" s="30"/>
      <c r="P453" s="19">
        <f t="shared" si="29"/>
        <v>179.41499999999999</v>
      </c>
      <c r="Q453" s="246"/>
    </row>
    <row r="454" spans="1:17" s="65" customFormat="1" ht="18.75" customHeight="1" outlineLevel="1">
      <c r="A454" s="218"/>
      <c r="B454" s="196"/>
      <c r="C454" s="187"/>
      <c r="D454" s="187"/>
      <c r="E454" s="187"/>
      <c r="F454" s="187"/>
      <c r="G454" s="187"/>
      <c r="H454" s="187"/>
      <c r="I454" s="162" t="s">
        <v>268</v>
      </c>
      <c r="J454" s="243"/>
      <c r="K454" s="91" t="s">
        <v>283</v>
      </c>
      <c r="L454" s="14">
        <v>0</v>
      </c>
      <c r="M454" s="14">
        <v>0</v>
      </c>
      <c r="N454" s="14">
        <v>328.74647399999998</v>
      </c>
      <c r="O454" s="30"/>
      <c r="P454" s="19">
        <f t="shared" si="29"/>
        <v>328.74647399999998</v>
      </c>
      <c r="Q454" s="246"/>
    </row>
    <row r="455" spans="1:17" s="65" customFormat="1" ht="18.75" customHeight="1" outlineLevel="1">
      <c r="A455" s="218"/>
      <c r="B455" s="196"/>
      <c r="C455" s="187"/>
      <c r="D455" s="187"/>
      <c r="E455" s="187"/>
      <c r="F455" s="187"/>
      <c r="G455" s="187"/>
      <c r="H455" s="187"/>
      <c r="I455" s="162" t="s">
        <v>268</v>
      </c>
      <c r="J455" s="243"/>
      <c r="K455" s="91" t="s">
        <v>59</v>
      </c>
      <c r="L455" s="14">
        <v>0</v>
      </c>
      <c r="M455" s="14">
        <v>0.902443</v>
      </c>
      <c r="N455" s="14">
        <v>2.1057009999999998</v>
      </c>
      <c r="O455" s="31"/>
      <c r="P455" s="19">
        <f t="shared" si="29"/>
        <v>3.0081439999999997</v>
      </c>
      <c r="Q455" s="246"/>
    </row>
    <row r="456" spans="1:17" s="65" customFormat="1" ht="18.75" customHeight="1" outlineLevel="1">
      <c r="A456" s="218"/>
      <c r="B456" s="196"/>
      <c r="C456" s="187"/>
      <c r="D456" s="187"/>
      <c r="E456" s="187"/>
      <c r="F456" s="187"/>
      <c r="G456" s="187"/>
      <c r="H456" s="187"/>
      <c r="I456" s="162" t="s">
        <v>268</v>
      </c>
      <c r="J456" s="243"/>
      <c r="K456" s="91" t="s">
        <v>67</v>
      </c>
      <c r="L456" s="14">
        <v>0</v>
      </c>
      <c r="M456" s="14">
        <v>0</v>
      </c>
      <c r="N456" s="14">
        <v>0</v>
      </c>
      <c r="O456" s="31"/>
      <c r="P456" s="19">
        <f t="shared" si="29"/>
        <v>0</v>
      </c>
      <c r="Q456" s="246"/>
    </row>
    <row r="457" spans="1:17" s="65" customFormat="1" ht="18.75" customHeight="1" outlineLevel="1">
      <c r="A457" s="218"/>
      <c r="B457" s="196"/>
      <c r="C457" s="187"/>
      <c r="D457" s="187"/>
      <c r="E457" s="187"/>
      <c r="F457" s="187"/>
      <c r="G457" s="187"/>
      <c r="H457" s="187"/>
      <c r="I457" s="162" t="s">
        <v>268</v>
      </c>
      <c r="J457" s="243"/>
      <c r="K457" s="91" t="s">
        <v>52</v>
      </c>
      <c r="L457" s="14">
        <v>0</v>
      </c>
      <c r="M457" s="14">
        <v>0</v>
      </c>
      <c r="N457" s="14">
        <v>0</v>
      </c>
      <c r="O457" s="31"/>
      <c r="P457" s="19">
        <f t="shared" si="29"/>
        <v>0</v>
      </c>
      <c r="Q457" s="246"/>
    </row>
    <row r="458" spans="1:17" s="65" customFormat="1" ht="18.75" customHeight="1" outlineLevel="1">
      <c r="A458" s="218"/>
      <c r="B458" s="196"/>
      <c r="C458" s="187"/>
      <c r="D458" s="187"/>
      <c r="E458" s="187"/>
      <c r="F458" s="187"/>
      <c r="G458" s="187"/>
      <c r="H458" s="187"/>
      <c r="I458" s="162" t="s">
        <v>268</v>
      </c>
      <c r="J458" s="243"/>
      <c r="K458" s="91" t="s">
        <v>60</v>
      </c>
      <c r="L458" s="14">
        <v>0</v>
      </c>
      <c r="M458" s="14">
        <v>0</v>
      </c>
      <c r="N458" s="14">
        <v>0</v>
      </c>
      <c r="O458" s="31"/>
      <c r="P458" s="19">
        <f t="shared" si="29"/>
        <v>0</v>
      </c>
      <c r="Q458" s="246"/>
    </row>
    <row r="459" spans="1:17" s="65" customFormat="1" ht="18.75" customHeight="1" outlineLevel="1">
      <c r="A459" s="218"/>
      <c r="B459" s="196"/>
      <c r="C459" s="187"/>
      <c r="D459" s="187"/>
      <c r="E459" s="187"/>
      <c r="F459" s="187"/>
      <c r="G459" s="187"/>
      <c r="H459" s="187"/>
      <c r="I459" s="162" t="s">
        <v>288</v>
      </c>
      <c r="J459" s="243"/>
      <c r="K459" s="91" t="s">
        <v>91</v>
      </c>
      <c r="L459" s="14">
        <v>0</v>
      </c>
      <c r="M459" s="14">
        <v>0</v>
      </c>
      <c r="N459" s="14">
        <v>0</v>
      </c>
      <c r="O459" s="30"/>
      <c r="P459" s="19">
        <f t="shared" si="29"/>
        <v>0</v>
      </c>
      <c r="Q459" s="246"/>
    </row>
    <row r="460" spans="1:17" s="65" customFormat="1" ht="18.75" customHeight="1" outlineLevel="1">
      <c r="A460" s="218"/>
      <c r="B460" s="196"/>
      <c r="C460" s="187"/>
      <c r="D460" s="187"/>
      <c r="E460" s="187"/>
      <c r="F460" s="187"/>
      <c r="G460" s="187"/>
      <c r="H460" s="187"/>
      <c r="I460" s="162" t="s">
        <v>268</v>
      </c>
      <c r="J460" s="243"/>
      <c r="K460" s="91" t="s">
        <v>27</v>
      </c>
      <c r="L460" s="14">
        <v>0</v>
      </c>
      <c r="M460" s="14">
        <v>218.732</v>
      </c>
      <c r="N460" s="14">
        <v>32.075000000000003</v>
      </c>
      <c r="O460" s="30"/>
      <c r="P460" s="19">
        <f t="shared" si="29"/>
        <v>250.80700000000002</v>
      </c>
      <c r="Q460" s="246"/>
    </row>
    <row r="461" spans="1:17" s="65" customFormat="1" ht="18.75" customHeight="1" outlineLevel="1">
      <c r="A461" s="218"/>
      <c r="B461" s="196"/>
      <c r="C461" s="187"/>
      <c r="D461" s="187"/>
      <c r="E461" s="187"/>
      <c r="F461" s="187"/>
      <c r="G461" s="187"/>
      <c r="H461" s="187"/>
      <c r="I461" s="162" t="s">
        <v>268</v>
      </c>
      <c r="J461" s="243"/>
      <c r="K461" s="91" t="s">
        <v>28</v>
      </c>
      <c r="L461" s="14">
        <v>0</v>
      </c>
      <c r="M461" s="14">
        <v>570</v>
      </c>
      <c r="N461" s="14">
        <v>836.55992600000002</v>
      </c>
      <c r="O461" s="30"/>
      <c r="P461" s="19">
        <f t="shared" si="29"/>
        <v>1406.5599259999999</v>
      </c>
      <c r="Q461" s="246"/>
    </row>
    <row r="462" spans="1:17" s="65" customFormat="1" ht="18.75" customHeight="1" outlineLevel="1">
      <c r="A462" s="218"/>
      <c r="B462" s="196"/>
      <c r="C462" s="187"/>
      <c r="D462" s="187"/>
      <c r="E462" s="187"/>
      <c r="F462" s="187"/>
      <c r="G462" s="187"/>
      <c r="H462" s="187"/>
      <c r="I462" s="162" t="s">
        <v>268</v>
      </c>
      <c r="J462" s="243"/>
      <c r="K462" s="91" t="s">
        <v>34</v>
      </c>
      <c r="L462" s="14">
        <v>0</v>
      </c>
      <c r="M462" s="14">
        <v>0</v>
      </c>
      <c r="N462" s="14">
        <v>1639.693777</v>
      </c>
      <c r="O462" s="30"/>
      <c r="P462" s="19">
        <f t="shared" si="29"/>
        <v>1639.693777</v>
      </c>
      <c r="Q462" s="246"/>
    </row>
    <row r="463" spans="1:17" s="65" customFormat="1" ht="18.75" customHeight="1" outlineLevel="1">
      <c r="A463" s="218"/>
      <c r="B463" s="196"/>
      <c r="C463" s="187"/>
      <c r="D463" s="187"/>
      <c r="E463" s="187"/>
      <c r="F463" s="187"/>
      <c r="G463" s="187"/>
      <c r="H463" s="187"/>
      <c r="I463" s="162" t="s">
        <v>268</v>
      </c>
      <c r="J463" s="243"/>
      <c r="K463" s="91" t="s">
        <v>79</v>
      </c>
      <c r="L463" s="14">
        <v>0</v>
      </c>
      <c r="M463" s="14">
        <v>7.1600720000000004</v>
      </c>
      <c r="N463" s="14">
        <v>28.501455</v>
      </c>
      <c r="O463" s="30"/>
      <c r="P463" s="19">
        <f t="shared" si="29"/>
        <v>35.661527</v>
      </c>
      <c r="Q463" s="246"/>
    </row>
    <row r="464" spans="1:17" s="65" customFormat="1" ht="18.75" customHeight="1" outlineLevel="1">
      <c r="A464" s="218"/>
      <c r="B464" s="196"/>
      <c r="C464" s="187"/>
      <c r="D464" s="187"/>
      <c r="E464" s="187"/>
      <c r="F464" s="187"/>
      <c r="G464" s="187"/>
      <c r="H464" s="187"/>
      <c r="I464" s="162" t="s">
        <v>268</v>
      </c>
      <c r="J464" s="243"/>
      <c r="K464" s="91" t="s">
        <v>284</v>
      </c>
      <c r="L464" s="14">
        <v>0</v>
      </c>
      <c r="M464" s="14">
        <v>8.4974399999999992</v>
      </c>
      <c r="N464" s="14">
        <v>0</v>
      </c>
      <c r="O464" s="30"/>
      <c r="P464" s="19">
        <f t="shared" si="29"/>
        <v>8.4974399999999992</v>
      </c>
      <c r="Q464" s="246"/>
    </row>
    <row r="465" spans="1:17" s="65" customFormat="1" ht="18.75" customHeight="1" outlineLevel="1">
      <c r="A465" s="218"/>
      <c r="B465" s="196"/>
      <c r="C465" s="187"/>
      <c r="D465" s="187"/>
      <c r="E465" s="187"/>
      <c r="F465" s="187"/>
      <c r="G465" s="187"/>
      <c r="H465" s="187"/>
      <c r="I465" s="162" t="s">
        <v>268</v>
      </c>
      <c r="J465" s="243"/>
      <c r="K465" s="91" t="s">
        <v>39</v>
      </c>
      <c r="L465" s="14">
        <v>0</v>
      </c>
      <c r="M465" s="14">
        <v>15.200396</v>
      </c>
      <c r="N465" s="14">
        <v>0</v>
      </c>
      <c r="O465" s="30"/>
      <c r="P465" s="19">
        <f t="shared" si="29"/>
        <v>15.200396</v>
      </c>
      <c r="Q465" s="246"/>
    </row>
    <row r="466" spans="1:17" s="65" customFormat="1" ht="18.75" customHeight="1" outlineLevel="1">
      <c r="A466" s="218"/>
      <c r="B466" s="197"/>
      <c r="C466" s="187"/>
      <c r="D466" s="187"/>
      <c r="E466" s="187"/>
      <c r="F466" s="187"/>
      <c r="G466" s="187"/>
      <c r="H466" s="187"/>
      <c r="I466" s="162" t="s">
        <v>0</v>
      </c>
      <c r="J466" s="244"/>
      <c r="K466" s="91" t="s">
        <v>7</v>
      </c>
      <c r="L466" s="14">
        <v>0</v>
      </c>
      <c r="M466" s="14">
        <v>0</v>
      </c>
      <c r="N466" s="14"/>
      <c r="O466" s="30"/>
      <c r="P466" s="19">
        <f t="shared" si="29"/>
        <v>0</v>
      </c>
      <c r="Q466" s="246"/>
    </row>
    <row r="467" spans="1:17" s="65" customFormat="1" ht="15.75" customHeight="1" outlineLevel="1">
      <c r="A467" s="218"/>
      <c r="B467" s="104" t="s">
        <v>267</v>
      </c>
      <c r="C467" s="187"/>
      <c r="D467" s="187"/>
      <c r="E467" s="187"/>
      <c r="F467" s="187"/>
      <c r="G467" s="187"/>
      <c r="H467" s="187"/>
      <c r="I467" s="114"/>
      <c r="J467" s="140"/>
      <c r="K467" s="113"/>
      <c r="L467" s="107">
        <f>SUM(L444:L466)</f>
        <v>198.01329999999999</v>
      </c>
      <c r="M467" s="107">
        <f>SUM(M444:M466)</f>
        <v>2819.8264220000001</v>
      </c>
      <c r="N467" s="107">
        <f>SUM(N444:N466)</f>
        <v>11926.262422000002</v>
      </c>
      <c r="O467" s="116"/>
      <c r="P467" s="109">
        <f t="shared" si="29"/>
        <v>14944.102144000002</v>
      </c>
      <c r="Q467" s="246"/>
    </row>
    <row r="468" spans="1:17" s="65" customFormat="1" ht="50.25" customHeight="1" outlineLevel="1">
      <c r="A468" s="218"/>
      <c r="B468" s="195" t="s">
        <v>231</v>
      </c>
      <c r="C468" s="187"/>
      <c r="D468" s="187"/>
      <c r="E468" s="187"/>
      <c r="F468" s="187"/>
      <c r="G468" s="187"/>
      <c r="H468" s="187"/>
      <c r="I468" s="54" t="s">
        <v>0</v>
      </c>
      <c r="J468" s="242">
        <v>463</v>
      </c>
      <c r="K468" s="79" t="s">
        <v>1</v>
      </c>
      <c r="L468" s="14">
        <v>0</v>
      </c>
      <c r="M468" s="14">
        <v>5.0000000000000001E-3</v>
      </c>
      <c r="N468" s="14">
        <v>5.0000000000000001E-3</v>
      </c>
      <c r="O468" s="32"/>
      <c r="P468" s="19">
        <f t="shared" si="29"/>
        <v>0.01</v>
      </c>
      <c r="Q468" s="246"/>
    </row>
    <row r="469" spans="1:17" s="65" customFormat="1" ht="50.25" customHeight="1" outlineLevel="1">
      <c r="A469" s="218"/>
      <c r="B469" s="196"/>
      <c r="C469" s="187"/>
      <c r="D469" s="187"/>
      <c r="E469" s="187"/>
      <c r="F469" s="187"/>
      <c r="G469" s="187"/>
      <c r="H469" s="187"/>
      <c r="I469" s="53" t="s">
        <v>268</v>
      </c>
      <c r="J469" s="243"/>
      <c r="K469" s="91" t="s">
        <v>2</v>
      </c>
      <c r="L469" s="14">
        <v>44.6</v>
      </c>
      <c r="M469" s="14">
        <v>50.2</v>
      </c>
      <c r="N469" s="14">
        <v>73.3</v>
      </c>
      <c r="O469" s="32"/>
      <c r="P469" s="19">
        <f t="shared" si="29"/>
        <v>168.10000000000002</v>
      </c>
      <c r="Q469" s="246"/>
    </row>
    <row r="470" spans="1:17" s="65" customFormat="1" ht="50.25" customHeight="1" outlineLevel="1">
      <c r="A470" s="218"/>
      <c r="B470" s="196"/>
      <c r="C470" s="187"/>
      <c r="D470" s="187"/>
      <c r="E470" s="187"/>
      <c r="F470" s="187"/>
      <c r="G470" s="187"/>
      <c r="H470" s="187"/>
      <c r="I470" s="53" t="s">
        <v>268</v>
      </c>
      <c r="J470" s="243"/>
      <c r="K470" s="91" t="s">
        <v>10</v>
      </c>
      <c r="L470" s="14">
        <v>0</v>
      </c>
      <c r="M470" s="14">
        <v>0.72299999999999998</v>
      </c>
      <c r="N470" s="14">
        <v>1.0940000000000001</v>
      </c>
      <c r="O470" s="32"/>
      <c r="P470" s="19">
        <f t="shared" si="29"/>
        <v>1.8170000000000002</v>
      </c>
      <c r="Q470" s="246"/>
    </row>
    <row r="471" spans="1:17" s="65" customFormat="1" ht="81.75" customHeight="1" outlineLevel="1">
      <c r="A471" s="218"/>
      <c r="B471" s="197"/>
      <c r="C471" s="187"/>
      <c r="D471" s="187"/>
      <c r="E471" s="187"/>
      <c r="F471" s="187"/>
      <c r="G471" s="187"/>
      <c r="H471" s="187"/>
      <c r="I471" s="53" t="s">
        <v>268</v>
      </c>
      <c r="J471" s="244"/>
      <c r="K471" s="91" t="s">
        <v>13</v>
      </c>
      <c r="L471" s="14">
        <v>4.3525999999999998</v>
      </c>
      <c r="M471" s="14">
        <v>11.407</v>
      </c>
      <c r="N471" s="14">
        <v>0</v>
      </c>
      <c r="O471" s="32"/>
      <c r="P471" s="19">
        <f t="shared" si="29"/>
        <v>15.759599999999999</v>
      </c>
      <c r="Q471" s="246"/>
    </row>
    <row r="472" spans="1:17" s="65" customFormat="1" ht="18.75" customHeight="1" outlineLevel="1">
      <c r="A472" s="218"/>
      <c r="B472" s="104" t="s">
        <v>267</v>
      </c>
      <c r="C472" s="187"/>
      <c r="D472" s="187"/>
      <c r="E472" s="187"/>
      <c r="F472" s="187"/>
      <c r="G472" s="187"/>
      <c r="H472" s="187"/>
      <c r="I472" s="105"/>
      <c r="J472" s="140"/>
      <c r="K472" s="113"/>
      <c r="L472" s="107">
        <f>SUM(L468:L471)</f>
        <v>48.952600000000004</v>
      </c>
      <c r="M472" s="107">
        <f t="shared" ref="M472:N472" si="32">SUM(M468:M471)</f>
        <v>62.335000000000008</v>
      </c>
      <c r="N472" s="107">
        <f t="shared" si="32"/>
        <v>74.398999999999987</v>
      </c>
      <c r="O472" s="117"/>
      <c r="P472" s="109">
        <f t="shared" si="29"/>
        <v>185.6866</v>
      </c>
      <c r="Q472" s="246"/>
    </row>
    <row r="473" spans="1:17" s="65" customFormat="1" ht="81.75" customHeight="1" outlineLevel="1">
      <c r="A473" s="218"/>
      <c r="B473" s="195" t="s">
        <v>232</v>
      </c>
      <c r="C473" s="187"/>
      <c r="D473" s="187"/>
      <c r="E473" s="187"/>
      <c r="F473" s="187"/>
      <c r="G473" s="187"/>
      <c r="H473" s="187"/>
      <c r="I473" s="54" t="s">
        <v>0</v>
      </c>
      <c r="J473" s="239">
        <v>451</v>
      </c>
      <c r="K473" s="79" t="s">
        <v>1</v>
      </c>
      <c r="L473" s="14">
        <v>0</v>
      </c>
      <c r="M473" s="14">
        <v>0.19800000000000001</v>
      </c>
      <c r="N473" s="14">
        <v>0.19800000000000001</v>
      </c>
      <c r="O473" s="33"/>
      <c r="P473" s="19">
        <f t="shared" si="29"/>
        <v>0.39600000000000002</v>
      </c>
      <c r="Q473" s="246"/>
    </row>
    <row r="474" spans="1:17" s="65" customFormat="1" ht="15.75" customHeight="1" outlineLevel="1">
      <c r="A474" s="218"/>
      <c r="B474" s="196"/>
      <c r="C474" s="187"/>
      <c r="D474" s="187"/>
      <c r="E474" s="187"/>
      <c r="F474" s="187"/>
      <c r="G474" s="187"/>
      <c r="H474" s="187"/>
      <c r="I474" s="53" t="s">
        <v>268</v>
      </c>
      <c r="J474" s="240"/>
      <c r="K474" s="79" t="s">
        <v>2</v>
      </c>
      <c r="L474" s="14">
        <v>124.4053</v>
      </c>
      <c r="M474" s="14">
        <v>124.27630000000001</v>
      </c>
      <c r="N474" s="14">
        <v>141.47989999999999</v>
      </c>
      <c r="O474" s="38"/>
      <c r="P474" s="19">
        <f t="shared" si="29"/>
        <v>390.16149999999999</v>
      </c>
      <c r="Q474" s="246"/>
    </row>
    <row r="475" spans="1:17" s="65" customFormat="1" ht="63" customHeight="1" outlineLevel="1">
      <c r="A475" s="218"/>
      <c r="B475" s="196"/>
      <c r="C475" s="187"/>
      <c r="D475" s="187"/>
      <c r="E475" s="187"/>
      <c r="F475" s="187"/>
      <c r="G475" s="187"/>
      <c r="H475" s="187"/>
      <c r="I475" s="53" t="s">
        <v>268</v>
      </c>
      <c r="J475" s="240"/>
      <c r="K475" s="79" t="s">
        <v>10</v>
      </c>
      <c r="L475" s="14">
        <v>0</v>
      </c>
      <c r="M475" s="14">
        <v>0.40820000000000001</v>
      </c>
      <c r="N475" s="14">
        <v>0.53669999999999995</v>
      </c>
      <c r="O475" s="92"/>
      <c r="P475" s="19">
        <f t="shared" si="29"/>
        <v>0.94489999999999996</v>
      </c>
      <c r="Q475" s="246"/>
    </row>
    <row r="476" spans="1:17" s="65" customFormat="1" ht="87.75" customHeight="1" outlineLevel="1">
      <c r="A476" s="218"/>
      <c r="B476" s="196"/>
      <c r="C476" s="187"/>
      <c r="D476" s="187"/>
      <c r="E476" s="187"/>
      <c r="F476" s="187"/>
      <c r="G476" s="187"/>
      <c r="H476" s="187"/>
      <c r="I476" s="53" t="s">
        <v>268</v>
      </c>
      <c r="J476" s="240"/>
      <c r="K476" s="79" t="s">
        <v>92</v>
      </c>
      <c r="L476" s="14">
        <v>0</v>
      </c>
      <c r="M476" s="14">
        <v>0</v>
      </c>
      <c r="N476" s="14">
        <v>0</v>
      </c>
      <c r="O476" s="92"/>
      <c r="P476" s="19">
        <f t="shared" si="29"/>
        <v>0</v>
      </c>
      <c r="Q476" s="246"/>
    </row>
    <row r="477" spans="1:17" s="65" customFormat="1" ht="87.75" customHeight="1" outlineLevel="1">
      <c r="A477" s="218"/>
      <c r="B477" s="196"/>
      <c r="C477" s="187"/>
      <c r="D477" s="187"/>
      <c r="E477" s="187"/>
      <c r="F477" s="187"/>
      <c r="G477" s="187"/>
      <c r="H477" s="187"/>
      <c r="I477" s="54" t="s">
        <v>0</v>
      </c>
      <c r="J477" s="240"/>
      <c r="K477" s="79" t="s">
        <v>11</v>
      </c>
      <c r="L477" s="14">
        <v>0</v>
      </c>
      <c r="M477" s="14">
        <v>0</v>
      </c>
      <c r="N477" s="14">
        <v>0</v>
      </c>
      <c r="O477" s="92"/>
      <c r="P477" s="19">
        <f t="shared" si="29"/>
        <v>0</v>
      </c>
      <c r="Q477" s="246"/>
    </row>
    <row r="478" spans="1:17" s="65" customFormat="1" ht="16.5" customHeight="1" outlineLevel="1">
      <c r="A478" s="218"/>
      <c r="B478" s="196"/>
      <c r="C478" s="187"/>
      <c r="D478" s="187"/>
      <c r="E478" s="187"/>
      <c r="F478" s="187"/>
      <c r="G478" s="187"/>
      <c r="H478" s="187"/>
      <c r="I478" s="53" t="s">
        <v>268</v>
      </c>
      <c r="J478" s="240"/>
      <c r="K478" s="79" t="s">
        <v>5</v>
      </c>
      <c r="L478" s="14">
        <v>126.70099999999999</v>
      </c>
      <c r="M478" s="14">
        <v>126.5175</v>
      </c>
      <c r="N478" s="14">
        <v>111.11</v>
      </c>
      <c r="O478" s="89"/>
      <c r="P478" s="19">
        <f t="shared" si="29"/>
        <v>364.32850000000002</v>
      </c>
      <c r="Q478" s="246"/>
    </row>
    <row r="479" spans="1:17" s="65" customFormat="1" ht="15.75" customHeight="1" outlineLevel="1">
      <c r="A479" s="218"/>
      <c r="B479" s="196"/>
      <c r="C479" s="187"/>
      <c r="D479" s="187"/>
      <c r="E479" s="187"/>
      <c r="F479" s="187"/>
      <c r="G479" s="187"/>
      <c r="H479" s="187"/>
      <c r="I479" s="53" t="s">
        <v>268</v>
      </c>
      <c r="J479" s="240"/>
      <c r="K479" s="79" t="s">
        <v>14</v>
      </c>
      <c r="L479" s="14">
        <v>341.3295</v>
      </c>
      <c r="M479" s="14">
        <v>292.721</v>
      </c>
      <c r="N479" s="14">
        <v>253.51949999999999</v>
      </c>
      <c r="O479" s="89"/>
      <c r="P479" s="19">
        <f t="shared" si="29"/>
        <v>887.57</v>
      </c>
      <c r="Q479" s="246"/>
    </row>
    <row r="480" spans="1:17" s="65" customFormat="1" ht="18.75" customHeight="1" outlineLevel="1">
      <c r="A480" s="218"/>
      <c r="B480" s="196"/>
      <c r="C480" s="187"/>
      <c r="D480" s="187"/>
      <c r="E480" s="187"/>
      <c r="F480" s="187"/>
      <c r="G480" s="187"/>
      <c r="H480" s="187"/>
      <c r="I480" s="53" t="s">
        <v>268</v>
      </c>
      <c r="J480" s="240"/>
      <c r="K480" s="79" t="s">
        <v>6</v>
      </c>
      <c r="L480" s="14">
        <v>5.1795</v>
      </c>
      <c r="M480" s="14">
        <v>3.1175000000000002</v>
      </c>
      <c r="N480" s="14">
        <v>3.5</v>
      </c>
      <c r="O480" s="40"/>
      <c r="P480" s="19">
        <f t="shared" si="29"/>
        <v>11.797000000000001</v>
      </c>
      <c r="Q480" s="246"/>
    </row>
    <row r="481" spans="1:17" s="65" customFormat="1" ht="25.5" customHeight="1" outlineLevel="1">
      <c r="A481" s="218"/>
      <c r="B481" s="196"/>
      <c r="C481" s="187"/>
      <c r="D481" s="187"/>
      <c r="E481" s="187"/>
      <c r="F481" s="187"/>
      <c r="G481" s="187"/>
      <c r="H481" s="187"/>
      <c r="I481" s="53" t="s">
        <v>268</v>
      </c>
      <c r="J481" s="240"/>
      <c r="K481" s="79" t="s">
        <v>13</v>
      </c>
      <c r="L481" s="14">
        <v>25.050999999999998</v>
      </c>
      <c r="M481" s="14">
        <v>36.535499999999999</v>
      </c>
      <c r="N481" s="14">
        <v>44.960999999999999</v>
      </c>
      <c r="O481" s="15"/>
      <c r="P481" s="19">
        <f t="shared" ref="P481:P544" si="33">SUM(L481:O481)</f>
        <v>106.5475</v>
      </c>
      <c r="Q481" s="246"/>
    </row>
    <row r="482" spans="1:17" s="65" customFormat="1" ht="25.5" customHeight="1" outlineLevel="1">
      <c r="A482" s="218"/>
      <c r="B482" s="196"/>
      <c r="C482" s="187"/>
      <c r="D482" s="187"/>
      <c r="E482" s="187"/>
      <c r="F482" s="187"/>
      <c r="G482" s="187"/>
      <c r="H482" s="187"/>
      <c r="I482" s="53" t="s">
        <v>268</v>
      </c>
      <c r="J482" s="240"/>
      <c r="K482" s="79" t="s">
        <v>15</v>
      </c>
      <c r="L482" s="14">
        <v>68.456000000000003</v>
      </c>
      <c r="M482" s="14">
        <v>75.977999999999994</v>
      </c>
      <c r="N482" s="14">
        <v>96.877499999999998</v>
      </c>
      <c r="O482" s="15"/>
      <c r="P482" s="19">
        <f t="shared" si="33"/>
        <v>241.3115</v>
      </c>
      <c r="Q482" s="246"/>
    </row>
    <row r="483" spans="1:17" s="65" customFormat="1" ht="25.5" customHeight="1" outlineLevel="1">
      <c r="A483" s="218"/>
      <c r="B483" s="196"/>
      <c r="C483" s="187"/>
      <c r="D483" s="187"/>
      <c r="E483" s="187"/>
      <c r="F483" s="187"/>
      <c r="G483" s="187"/>
      <c r="H483" s="187"/>
      <c r="I483" s="53" t="s">
        <v>268</v>
      </c>
      <c r="J483" s="240"/>
      <c r="K483" s="79" t="s">
        <v>24</v>
      </c>
      <c r="L483" s="14">
        <v>43.99</v>
      </c>
      <c r="M483" s="14">
        <v>50.948999999999998</v>
      </c>
      <c r="N483" s="14">
        <v>57.148499999999999</v>
      </c>
      <c r="O483" s="15"/>
      <c r="P483" s="19">
        <f t="shared" si="33"/>
        <v>152.08749999999998</v>
      </c>
      <c r="Q483" s="246"/>
    </row>
    <row r="484" spans="1:17" s="65" customFormat="1" ht="15.75" customHeight="1" outlineLevel="1">
      <c r="A484" s="218"/>
      <c r="B484" s="196"/>
      <c r="C484" s="187"/>
      <c r="D484" s="187"/>
      <c r="E484" s="187"/>
      <c r="F484" s="187"/>
      <c r="G484" s="187"/>
      <c r="H484" s="187"/>
      <c r="I484" s="54" t="s">
        <v>0</v>
      </c>
      <c r="J484" s="240"/>
      <c r="K484" s="79" t="s">
        <v>26</v>
      </c>
      <c r="L484" s="14">
        <v>0</v>
      </c>
      <c r="M484" s="14">
        <v>18.8035</v>
      </c>
      <c r="N484" s="14">
        <v>56.282499999999999</v>
      </c>
      <c r="O484" s="15"/>
      <c r="P484" s="19">
        <f t="shared" si="33"/>
        <v>75.085999999999999</v>
      </c>
      <c r="Q484" s="246"/>
    </row>
    <row r="485" spans="1:17" s="65" customFormat="1" ht="15.75" customHeight="1" outlineLevel="1">
      <c r="A485" s="218"/>
      <c r="B485" s="196"/>
      <c r="C485" s="187"/>
      <c r="D485" s="187"/>
      <c r="E485" s="187"/>
      <c r="F485" s="187"/>
      <c r="G485" s="187"/>
      <c r="H485" s="187"/>
      <c r="I485" s="53" t="s">
        <v>268</v>
      </c>
      <c r="J485" s="240"/>
      <c r="K485" s="79" t="s">
        <v>27</v>
      </c>
      <c r="L485" s="14">
        <v>121.31699999999999</v>
      </c>
      <c r="M485" s="14">
        <v>144.55549999999999</v>
      </c>
      <c r="N485" s="14">
        <v>146.89400000000001</v>
      </c>
      <c r="O485" s="15"/>
      <c r="P485" s="19">
        <f t="shared" si="33"/>
        <v>412.76650000000001</v>
      </c>
      <c r="Q485" s="246"/>
    </row>
    <row r="486" spans="1:17" s="65" customFormat="1" ht="15.75" customHeight="1" outlineLevel="1">
      <c r="A486" s="218"/>
      <c r="B486" s="196"/>
      <c r="C486" s="187"/>
      <c r="D486" s="187"/>
      <c r="E486" s="187"/>
      <c r="F486" s="187"/>
      <c r="G486" s="187"/>
      <c r="H486" s="187"/>
      <c r="I486" s="53" t="s">
        <v>268</v>
      </c>
      <c r="J486" s="240"/>
      <c r="K486" s="79" t="s">
        <v>28</v>
      </c>
      <c r="L486" s="14">
        <v>0</v>
      </c>
      <c r="M486" s="14">
        <v>152.65649999999999</v>
      </c>
      <c r="N486" s="14">
        <v>157.16650000000001</v>
      </c>
      <c r="O486" s="15"/>
      <c r="P486" s="19">
        <f t="shared" si="33"/>
        <v>309.82299999999998</v>
      </c>
      <c r="Q486" s="246"/>
    </row>
    <row r="487" spans="1:17" s="65" customFormat="1" ht="15.75" customHeight="1" outlineLevel="1">
      <c r="A487" s="218"/>
      <c r="B487" s="196"/>
      <c r="C487" s="187"/>
      <c r="D487" s="187"/>
      <c r="E487" s="187"/>
      <c r="F487" s="187"/>
      <c r="G487" s="187"/>
      <c r="H487" s="187"/>
      <c r="I487" s="53" t="s">
        <v>268</v>
      </c>
      <c r="J487" s="240"/>
      <c r="K487" s="79" t="s">
        <v>19</v>
      </c>
      <c r="L487" s="14">
        <v>0.15049999999999999</v>
      </c>
      <c r="M487" s="14">
        <v>11.657299999999999</v>
      </c>
      <c r="N487" s="14">
        <v>28.12</v>
      </c>
      <c r="O487" s="15"/>
      <c r="P487" s="19">
        <f t="shared" si="33"/>
        <v>39.927799999999998</v>
      </c>
      <c r="Q487" s="246"/>
    </row>
    <row r="488" spans="1:17" s="86" customFormat="1" ht="15.75" customHeight="1" outlineLevel="1">
      <c r="A488" s="218"/>
      <c r="B488" s="196"/>
      <c r="C488" s="187"/>
      <c r="D488" s="187"/>
      <c r="E488" s="187"/>
      <c r="F488" s="187"/>
      <c r="G488" s="187"/>
      <c r="H488" s="187"/>
      <c r="I488" s="53" t="s">
        <v>268</v>
      </c>
      <c r="J488" s="240"/>
      <c r="K488" s="79" t="s">
        <v>93</v>
      </c>
      <c r="L488" s="14">
        <v>0</v>
      </c>
      <c r="M488" s="14">
        <v>65.099999999999994</v>
      </c>
      <c r="N488" s="14">
        <v>0</v>
      </c>
      <c r="O488" s="15"/>
      <c r="P488" s="19">
        <f t="shared" si="33"/>
        <v>65.099999999999994</v>
      </c>
      <c r="Q488" s="246"/>
    </row>
    <row r="489" spans="1:17" s="65" customFormat="1" ht="15.75" customHeight="1" outlineLevel="1">
      <c r="A489" s="218"/>
      <c r="B489" s="196"/>
      <c r="C489" s="187"/>
      <c r="D489" s="187"/>
      <c r="E489" s="187"/>
      <c r="F489" s="187"/>
      <c r="G489" s="187"/>
      <c r="H489" s="187"/>
      <c r="I489" s="53" t="s">
        <v>268</v>
      </c>
      <c r="J489" s="240"/>
      <c r="K489" s="79" t="s">
        <v>72</v>
      </c>
      <c r="L489" s="14">
        <v>27.759</v>
      </c>
      <c r="M489" s="14">
        <v>23.068999999999999</v>
      </c>
      <c r="N489" s="14">
        <v>25.989000000000001</v>
      </c>
      <c r="O489" s="15"/>
      <c r="P489" s="19">
        <f t="shared" si="33"/>
        <v>76.817000000000007</v>
      </c>
      <c r="Q489" s="246"/>
    </row>
    <row r="490" spans="1:17" s="65" customFormat="1" ht="15.75" customHeight="1" outlineLevel="1">
      <c r="A490" s="218"/>
      <c r="B490" s="196"/>
      <c r="C490" s="187"/>
      <c r="D490" s="187"/>
      <c r="E490" s="187"/>
      <c r="F490" s="187"/>
      <c r="G490" s="187"/>
      <c r="H490" s="187"/>
      <c r="I490" s="53" t="s">
        <v>268</v>
      </c>
      <c r="J490" s="240"/>
      <c r="K490" s="79" t="s">
        <v>65</v>
      </c>
      <c r="L490" s="14">
        <v>121.65900000000001</v>
      </c>
      <c r="M490" s="14">
        <v>0</v>
      </c>
      <c r="N490" s="14">
        <v>0</v>
      </c>
      <c r="O490" s="15"/>
      <c r="P490" s="19">
        <f t="shared" si="33"/>
        <v>121.65900000000001</v>
      </c>
      <c r="Q490" s="246"/>
    </row>
    <row r="491" spans="1:17" s="65" customFormat="1" ht="15.75" customHeight="1" outlineLevel="1">
      <c r="A491" s="218"/>
      <c r="B491" s="197"/>
      <c r="C491" s="187"/>
      <c r="D491" s="187"/>
      <c r="E491" s="187"/>
      <c r="F491" s="187"/>
      <c r="G491" s="187"/>
      <c r="H491" s="187"/>
      <c r="I491" s="53" t="s">
        <v>268</v>
      </c>
      <c r="J491" s="241"/>
      <c r="K491" s="79" t="s">
        <v>29</v>
      </c>
      <c r="L491" s="14">
        <v>55.045000000000002</v>
      </c>
      <c r="M491" s="14">
        <v>18.614999999999998</v>
      </c>
      <c r="N491" s="14">
        <v>0</v>
      </c>
      <c r="O491" s="15"/>
      <c r="P491" s="19">
        <f t="shared" si="33"/>
        <v>73.66</v>
      </c>
      <c r="Q491" s="246"/>
    </row>
    <row r="492" spans="1:17" s="65" customFormat="1" ht="15.75" customHeight="1" outlineLevel="1">
      <c r="A492" s="218"/>
      <c r="B492" s="104" t="s">
        <v>267</v>
      </c>
      <c r="C492" s="187"/>
      <c r="D492" s="187"/>
      <c r="E492" s="187"/>
      <c r="F492" s="187"/>
      <c r="G492" s="187"/>
      <c r="H492" s="187"/>
      <c r="I492" s="105"/>
      <c r="J492" s="119"/>
      <c r="K492" s="106"/>
      <c r="L492" s="107">
        <f>SUM(L473:L491)</f>
        <v>1061.0427999999999</v>
      </c>
      <c r="M492" s="107">
        <f>SUM(M473:M491)</f>
        <v>1145.1577999999997</v>
      </c>
      <c r="N492" s="107">
        <f>SUM(N473:N491)</f>
        <v>1123.7830999999999</v>
      </c>
      <c r="O492" s="115"/>
      <c r="P492" s="109">
        <f t="shared" si="33"/>
        <v>3329.9836999999998</v>
      </c>
      <c r="Q492" s="246"/>
    </row>
    <row r="493" spans="1:17" s="86" customFormat="1" ht="15.75" customHeight="1" outlineLevel="1">
      <c r="A493" s="218"/>
      <c r="B493" s="198" t="s">
        <v>233</v>
      </c>
      <c r="C493" s="187"/>
      <c r="D493" s="187"/>
      <c r="E493" s="187"/>
      <c r="F493" s="187"/>
      <c r="G493" s="187"/>
      <c r="H493" s="187"/>
      <c r="I493" s="54" t="s">
        <v>0</v>
      </c>
      <c r="J493" s="242">
        <v>455</v>
      </c>
      <c r="K493" s="91" t="s">
        <v>1</v>
      </c>
      <c r="L493" s="164">
        <v>0</v>
      </c>
      <c r="M493" s="164">
        <v>5.0000000000000001E-3</v>
      </c>
      <c r="N493" s="164">
        <v>5.0000000000000001E-3</v>
      </c>
      <c r="O493" s="15"/>
      <c r="P493" s="19">
        <f t="shared" si="33"/>
        <v>0.01</v>
      </c>
      <c r="Q493" s="246"/>
    </row>
    <row r="494" spans="1:17" s="65" customFormat="1" ht="21.75" customHeight="1" outlineLevel="1">
      <c r="A494" s="218"/>
      <c r="B494" s="199"/>
      <c r="C494" s="187"/>
      <c r="D494" s="187"/>
      <c r="E494" s="187"/>
      <c r="F494" s="187"/>
      <c r="G494" s="187"/>
      <c r="H494" s="187"/>
      <c r="I494" s="53" t="s">
        <v>268</v>
      </c>
      <c r="J494" s="243"/>
      <c r="K494" s="91" t="s">
        <v>2</v>
      </c>
      <c r="L494" s="164">
        <v>31.1435</v>
      </c>
      <c r="M494" s="164">
        <v>32.380000000000003</v>
      </c>
      <c r="N494" s="164">
        <v>34.055</v>
      </c>
      <c r="O494" s="15"/>
      <c r="P494" s="19">
        <f t="shared" si="33"/>
        <v>97.578499999999991</v>
      </c>
      <c r="Q494" s="246"/>
    </row>
    <row r="495" spans="1:17" s="65" customFormat="1" ht="25.5" customHeight="1" outlineLevel="1">
      <c r="A495" s="218"/>
      <c r="B495" s="199"/>
      <c r="C495" s="187"/>
      <c r="D495" s="187"/>
      <c r="E495" s="187"/>
      <c r="F495" s="187"/>
      <c r="G495" s="187"/>
      <c r="H495" s="187"/>
      <c r="I495" s="53" t="s">
        <v>268</v>
      </c>
      <c r="J495" s="243"/>
      <c r="K495" s="91" t="s">
        <v>10</v>
      </c>
      <c r="L495" s="164">
        <v>2.9565000000000001</v>
      </c>
      <c r="M495" s="164">
        <v>0.24729999999999999</v>
      </c>
      <c r="N495" s="164">
        <v>1.1621999999999999</v>
      </c>
      <c r="O495" s="15"/>
      <c r="P495" s="19">
        <f t="shared" si="33"/>
        <v>4.3659999999999997</v>
      </c>
      <c r="Q495" s="246"/>
    </row>
    <row r="496" spans="1:17" s="65" customFormat="1" ht="21.75" customHeight="1" outlineLevel="1">
      <c r="A496" s="218"/>
      <c r="B496" s="199"/>
      <c r="C496" s="187"/>
      <c r="D496" s="187"/>
      <c r="E496" s="187"/>
      <c r="F496" s="187"/>
      <c r="G496" s="187"/>
      <c r="H496" s="187"/>
      <c r="I496" s="53" t="s">
        <v>268</v>
      </c>
      <c r="J496" s="243"/>
      <c r="K496" s="91" t="s">
        <v>13</v>
      </c>
      <c r="L496" s="164">
        <v>2</v>
      </c>
      <c r="M496" s="164">
        <v>4.3981000000000003</v>
      </c>
      <c r="N496" s="164">
        <v>6.9671000000000003</v>
      </c>
      <c r="O496" s="15"/>
      <c r="P496" s="19">
        <f t="shared" si="33"/>
        <v>13.365200000000002</v>
      </c>
      <c r="Q496" s="246"/>
    </row>
    <row r="497" spans="1:17" s="65" customFormat="1" ht="44.25" customHeight="1" outlineLevel="1">
      <c r="A497" s="218"/>
      <c r="B497" s="199"/>
      <c r="C497" s="187"/>
      <c r="D497" s="187"/>
      <c r="E497" s="187"/>
      <c r="F497" s="187"/>
      <c r="G497" s="187"/>
      <c r="H497" s="187"/>
      <c r="I497" s="53" t="s">
        <v>268</v>
      </c>
      <c r="J497" s="243"/>
      <c r="K497" s="91" t="s">
        <v>24</v>
      </c>
      <c r="L497" s="164">
        <v>0</v>
      </c>
      <c r="M497" s="164">
        <v>1.1746000000000001</v>
      </c>
      <c r="N497" s="164">
        <v>3.4500000000000003E-2</v>
      </c>
      <c r="O497" s="34"/>
      <c r="P497" s="19">
        <f t="shared" si="33"/>
        <v>1.2091000000000001</v>
      </c>
      <c r="Q497" s="246"/>
    </row>
    <row r="498" spans="1:17" s="65" customFormat="1" ht="34.5" customHeight="1" outlineLevel="1">
      <c r="A498" s="218"/>
      <c r="B498" s="200"/>
      <c r="C498" s="187"/>
      <c r="D498" s="187"/>
      <c r="E498" s="187"/>
      <c r="F498" s="187"/>
      <c r="G498" s="187"/>
      <c r="H498" s="187"/>
      <c r="I498" s="53" t="s">
        <v>268</v>
      </c>
      <c r="J498" s="244"/>
      <c r="K498" s="91" t="s">
        <v>9</v>
      </c>
      <c r="L498" s="164">
        <v>0</v>
      </c>
      <c r="M498" s="164">
        <v>0</v>
      </c>
      <c r="N498" s="165">
        <v>0</v>
      </c>
      <c r="O498" s="34"/>
      <c r="P498" s="19">
        <f t="shared" si="33"/>
        <v>0</v>
      </c>
      <c r="Q498" s="246"/>
    </row>
    <row r="499" spans="1:17" s="65" customFormat="1" ht="18" customHeight="1" outlineLevel="1">
      <c r="A499" s="218"/>
      <c r="B499" s="104" t="s">
        <v>267</v>
      </c>
      <c r="C499" s="187"/>
      <c r="D499" s="187"/>
      <c r="E499" s="187"/>
      <c r="F499" s="187"/>
      <c r="G499" s="187"/>
      <c r="H499" s="187"/>
      <c r="I499" s="105"/>
      <c r="J499" s="140"/>
      <c r="K499" s="113"/>
      <c r="L499" s="107">
        <f>SUM(L493:L498)</f>
        <v>36.1</v>
      </c>
      <c r="M499" s="107">
        <f t="shared" ref="M499:N499" si="34">SUM(M493:M498)</f>
        <v>38.205000000000005</v>
      </c>
      <c r="N499" s="107">
        <f t="shared" si="34"/>
        <v>42.223800000000004</v>
      </c>
      <c r="O499" s="115"/>
      <c r="P499" s="109">
        <f t="shared" si="33"/>
        <v>116.52880000000002</v>
      </c>
      <c r="Q499" s="246"/>
    </row>
    <row r="500" spans="1:17" s="65" customFormat="1" ht="51" customHeight="1" outlineLevel="1">
      <c r="A500" s="218"/>
      <c r="B500" s="198" t="s">
        <v>234</v>
      </c>
      <c r="C500" s="187"/>
      <c r="D500" s="187"/>
      <c r="E500" s="187"/>
      <c r="F500" s="187"/>
      <c r="G500" s="187"/>
      <c r="H500" s="187"/>
      <c r="I500" s="54" t="s">
        <v>0</v>
      </c>
      <c r="J500" s="242">
        <v>485</v>
      </c>
      <c r="K500" s="79" t="s">
        <v>1</v>
      </c>
      <c r="L500" s="14">
        <v>0</v>
      </c>
      <c r="M500" s="14">
        <v>0</v>
      </c>
      <c r="N500" s="14">
        <v>5.0000000000000001E-3</v>
      </c>
      <c r="O500" s="15"/>
      <c r="P500" s="19">
        <f t="shared" si="33"/>
        <v>5.0000000000000001E-3</v>
      </c>
      <c r="Q500" s="246"/>
    </row>
    <row r="501" spans="1:17" s="65" customFormat="1" ht="51" customHeight="1" outlineLevel="1">
      <c r="A501" s="218"/>
      <c r="B501" s="199"/>
      <c r="C501" s="187"/>
      <c r="D501" s="187"/>
      <c r="E501" s="187"/>
      <c r="F501" s="187"/>
      <c r="G501" s="187"/>
      <c r="H501" s="187"/>
      <c r="I501" s="53" t="s">
        <v>268</v>
      </c>
      <c r="J501" s="243"/>
      <c r="K501" s="91" t="s">
        <v>2</v>
      </c>
      <c r="L501" s="14">
        <v>139.16229999999999</v>
      </c>
      <c r="M501" s="14">
        <v>176.3905</v>
      </c>
      <c r="N501" s="14">
        <v>203.2</v>
      </c>
      <c r="O501" s="15"/>
      <c r="P501" s="19">
        <f t="shared" si="33"/>
        <v>518.75279999999998</v>
      </c>
      <c r="Q501" s="246"/>
    </row>
    <row r="502" spans="1:17" s="65" customFormat="1" ht="51" customHeight="1" outlineLevel="1">
      <c r="A502" s="218"/>
      <c r="B502" s="199"/>
      <c r="C502" s="187"/>
      <c r="D502" s="187"/>
      <c r="E502" s="187"/>
      <c r="F502" s="187"/>
      <c r="G502" s="187"/>
      <c r="H502" s="187"/>
      <c r="I502" s="53" t="s">
        <v>268</v>
      </c>
      <c r="J502" s="243"/>
      <c r="K502" s="91" t="s">
        <v>10</v>
      </c>
      <c r="L502" s="14">
        <v>0</v>
      </c>
      <c r="M502" s="14">
        <v>0</v>
      </c>
      <c r="N502" s="14">
        <v>0</v>
      </c>
      <c r="O502" s="15"/>
      <c r="P502" s="19">
        <f t="shared" si="33"/>
        <v>0</v>
      </c>
      <c r="Q502" s="246"/>
    </row>
    <row r="503" spans="1:17" s="65" customFormat="1" ht="15.75" customHeight="1" outlineLevel="1">
      <c r="A503" s="218"/>
      <c r="B503" s="199"/>
      <c r="C503" s="187"/>
      <c r="D503" s="187"/>
      <c r="E503" s="187"/>
      <c r="F503" s="187"/>
      <c r="G503" s="187"/>
      <c r="H503" s="187"/>
      <c r="I503" s="53" t="s">
        <v>268</v>
      </c>
      <c r="J503" s="243"/>
      <c r="K503" s="91" t="s">
        <v>4</v>
      </c>
      <c r="L503" s="14">
        <v>0</v>
      </c>
      <c r="M503" s="14">
        <v>17.6952</v>
      </c>
      <c r="N503" s="14">
        <v>0</v>
      </c>
      <c r="O503" s="35"/>
      <c r="P503" s="19">
        <f t="shared" si="33"/>
        <v>17.6952</v>
      </c>
      <c r="Q503" s="246"/>
    </row>
    <row r="504" spans="1:17" s="65" customFormat="1" ht="18" customHeight="1" outlineLevel="1">
      <c r="A504" s="218"/>
      <c r="B504" s="199"/>
      <c r="C504" s="187"/>
      <c r="D504" s="187"/>
      <c r="E504" s="187"/>
      <c r="F504" s="187"/>
      <c r="G504" s="187"/>
      <c r="H504" s="187"/>
      <c r="I504" s="53" t="s">
        <v>268</v>
      </c>
      <c r="J504" s="243"/>
      <c r="K504" s="91" t="s">
        <v>22</v>
      </c>
      <c r="L504" s="14">
        <v>0</v>
      </c>
      <c r="M504" s="14">
        <v>445.97840000000002</v>
      </c>
      <c r="N504" s="14">
        <v>489.55079999999998</v>
      </c>
      <c r="O504" s="38"/>
      <c r="P504" s="19">
        <f t="shared" si="33"/>
        <v>935.52919999999995</v>
      </c>
      <c r="Q504" s="246"/>
    </row>
    <row r="505" spans="1:17" s="65" customFormat="1" ht="18" customHeight="1" outlineLevel="1">
      <c r="A505" s="218"/>
      <c r="B505" s="199"/>
      <c r="C505" s="187"/>
      <c r="D505" s="187"/>
      <c r="E505" s="187"/>
      <c r="F505" s="187"/>
      <c r="G505" s="187"/>
      <c r="H505" s="187"/>
      <c r="I505" s="53" t="s">
        <v>268</v>
      </c>
      <c r="J505" s="243"/>
      <c r="K505" s="91" t="s">
        <v>69</v>
      </c>
      <c r="L505" s="14">
        <v>0</v>
      </c>
      <c r="M505" s="14">
        <v>115.41549999999999</v>
      </c>
      <c r="N505" s="14">
        <v>0</v>
      </c>
      <c r="O505" s="38"/>
      <c r="P505" s="19">
        <f t="shared" si="33"/>
        <v>115.41549999999999</v>
      </c>
      <c r="Q505" s="246"/>
    </row>
    <row r="506" spans="1:17" s="65" customFormat="1" ht="18" customHeight="1" outlineLevel="1">
      <c r="A506" s="218"/>
      <c r="B506" s="199"/>
      <c r="C506" s="187"/>
      <c r="D506" s="187"/>
      <c r="E506" s="187"/>
      <c r="F506" s="187"/>
      <c r="G506" s="187"/>
      <c r="H506" s="187"/>
      <c r="I506" s="8" t="s">
        <v>288</v>
      </c>
      <c r="J506" s="243"/>
      <c r="K506" s="91" t="s">
        <v>44</v>
      </c>
      <c r="L506" s="14">
        <v>0</v>
      </c>
      <c r="M506" s="14">
        <v>1218.078</v>
      </c>
      <c r="N506" s="14">
        <v>0</v>
      </c>
      <c r="O506" s="38"/>
      <c r="P506" s="19">
        <f t="shared" si="33"/>
        <v>1218.078</v>
      </c>
      <c r="Q506" s="246"/>
    </row>
    <row r="507" spans="1:17" s="65" customFormat="1" ht="18" customHeight="1" outlineLevel="1">
      <c r="A507" s="218"/>
      <c r="B507" s="199"/>
      <c r="C507" s="187"/>
      <c r="D507" s="187"/>
      <c r="E507" s="187"/>
      <c r="F507" s="187"/>
      <c r="G507" s="187"/>
      <c r="H507" s="187"/>
      <c r="I507" s="53" t="s">
        <v>268</v>
      </c>
      <c r="J507" s="243"/>
      <c r="K507" s="91" t="s">
        <v>33</v>
      </c>
      <c r="L507" s="14">
        <v>490.5</v>
      </c>
      <c r="M507" s="14">
        <v>1839.6</v>
      </c>
      <c r="N507" s="14">
        <v>2973.8</v>
      </c>
      <c r="O507" s="38"/>
      <c r="P507" s="19">
        <f t="shared" si="33"/>
        <v>5303.9</v>
      </c>
      <c r="Q507" s="246"/>
    </row>
    <row r="508" spans="1:17" s="65" customFormat="1" ht="18" customHeight="1" outlineLevel="1">
      <c r="A508" s="218"/>
      <c r="B508" s="199"/>
      <c r="C508" s="187"/>
      <c r="D508" s="187"/>
      <c r="E508" s="187"/>
      <c r="F508" s="187"/>
      <c r="G508" s="187"/>
      <c r="H508" s="187"/>
      <c r="I508" s="53" t="s">
        <v>268</v>
      </c>
      <c r="J508" s="243"/>
      <c r="K508" s="91" t="s">
        <v>94</v>
      </c>
      <c r="L508" s="14">
        <v>0</v>
      </c>
      <c r="M508" s="14">
        <v>2850</v>
      </c>
      <c r="N508" s="14">
        <v>3800</v>
      </c>
      <c r="O508" s="38"/>
      <c r="P508" s="19">
        <f t="shared" si="33"/>
        <v>6650</v>
      </c>
      <c r="Q508" s="246"/>
    </row>
    <row r="509" spans="1:17" s="65" customFormat="1" ht="18" customHeight="1" outlineLevel="1">
      <c r="A509" s="218"/>
      <c r="B509" s="199"/>
      <c r="C509" s="187"/>
      <c r="D509" s="187"/>
      <c r="E509" s="187"/>
      <c r="F509" s="187"/>
      <c r="G509" s="187"/>
      <c r="H509" s="187"/>
      <c r="I509" s="53" t="s">
        <v>268</v>
      </c>
      <c r="J509" s="243"/>
      <c r="K509" s="91" t="s">
        <v>95</v>
      </c>
      <c r="L509" s="14">
        <v>0</v>
      </c>
      <c r="M509" s="14">
        <v>600</v>
      </c>
      <c r="N509" s="14">
        <v>600</v>
      </c>
      <c r="O509" s="38"/>
      <c r="P509" s="19">
        <f t="shared" si="33"/>
        <v>1200</v>
      </c>
      <c r="Q509" s="246"/>
    </row>
    <row r="510" spans="1:17" s="65" customFormat="1" ht="18" customHeight="1" outlineLevel="1">
      <c r="A510" s="218"/>
      <c r="B510" s="199"/>
      <c r="C510" s="187"/>
      <c r="D510" s="187"/>
      <c r="E510" s="187"/>
      <c r="F510" s="187"/>
      <c r="G510" s="187"/>
      <c r="H510" s="187"/>
      <c r="I510" s="53" t="s">
        <v>268</v>
      </c>
      <c r="J510" s="243"/>
      <c r="K510" s="91" t="s">
        <v>36</v>
      </c>
      <c r="L510" s="14">
        <v>0</v>
      </c>
      <c r="M510" s="14">
        <v>689.45</v>
      </c>
      <c r="N510" s="14">
        <v>2240.1</v>
      </c>
      <c r="O510" s="38"/>
      <c r="P510" s="19">
        <f t="shared" si="33"/>
        <v>2929.55</v>
      </c>
      <c r="Q510" s="246"/>
    </row>
    <row r="511" spans="1:17" s="65" customFormat="1" ht="18" customHeight="1" outlineLevel="1">
      <c r="A511" s="218"/>
      <c r="B511" s="200"/>
      <c r="C511" s="187"/>
      <c r="D511" s="187"/>
      <c r="E511" s="187"/>
      <c r="F511" s="187"/>
      <c r="G511" s="187"/>
      <c r="H511" s="187"/>
      <c r="I511" s="53" t="s">
        <v>268</v>
      </c>
      <c r="J511" s="244"/>
      <c r="K511" s="91" t="s">
        <v>37</v>
      </c>
      <c r="L511" s="14">
        <v>0</v>
      </c>
      <c r="M511" s="14">
        <v>998.75</v>
      </c>
      <c r="N511" s="14">
        <v>0</v>
      </c>
      <c r="O511" s="38"/>
      <c r="P511" s="19">
        <f t="shared" si="33"/>
        <v>998.75</v>
      </c>
      <c r="Q511" s="246"/>
    </row>
    <row r="512" spans="1:17" s="65" customFormat="1" ht="18" customHeight="1" outlineLevel="1">
      <c r="A512" s="218"/>
      <c r="B512" s="104" t="s">
        <v>267</v>
      </c>
      <c r="C512" s="187"/>
      <c r="D512" s="187"/>
      <c r="E512" s="187"/>
      <c r="F512" s="187"/>
      <c r="G512" s="187"/>
      <c r="H512" s="187"/>
      <c r="I512" s="105"/>
      <c r="J512" s="140"/>
      <c r="K512" s="113"/>
      <c r="L512" s="107">
        <f>SUM(L500:L511)</f>
        <v>629.66229999999996</v>
      </c>
      <c r="M512" s="107">
        <f>SUM(M500:M511)</f>
        <v>8951.3575999999994</v>
      </c>
      <c r="N512" s="107">
        <f>SUM(N500:N511)</f>
        <v>10306.6558</v>
      </c>
      <c r="O512" s="108"/>
      <c r="P512" s="109">
        <f t="shared" si="33"/>
        <v>19887.6757</v>
      </c>
      <c r="Q512" s="246"/>
    </row>
    <row r="513" spans="1:17" s="65" customFormat="1" ht="18" customHeight="1" outlineLevel="1">
      <c r="A513" s="218"/>
      <c r="B513" s="195" t="s">
        <v>235</v>
      </c>
      <c r="C513" s="187"/>
      <c r="D513" s="187"/>
      <c r="E513" s="187"/>
      <c r="F513" s="187"/>
      <c r="G513" s="187"/>
      <c r="H513" s="187"/>
      <c r="I513" s="54" t="s">
        <v>0</v>
      </c>
      <c r="J513" s="242">
        <v>816</v>
      </c>
      <c r="K513" s="91" t="s">
        <v>1</v>
      </c>
      <c r="L513" s="166">
        <v>0</v>
      </c>
      <c r="M513" s="166">
        <v>7.0000000000000001E-3</v>
      </c>
      <c r="N513" s="166">
        <v>8.9999999999999993E-3</v>
      </c>
      <c r="O513" s="39"/>
      <c r="P513" s="19">
        <f t="shared" si="33"/>
        <v>1.6E-2</v>
      </c>
      <c r="Q513" s="246"/>
    </row>
    <row r="514" spans="1:17" s="65" customFormat="1" ht="18" customHeight="1" outlineLevel="1">
      <c r="A514" s="218"/>
      <c r="B514" s="196"/>
      <c r="C514" s="187"/>
      <c r="D514" s="187"/>
      <c r="E514" s="187"/>
      <c r="F514" s="187"/>
      <c r="G514" s="187"/>
      <c r="H514" s="187"/>
      <c r="I514" s="53" t="s">
        <v>268</v>
      </c>
      <c r="J514" s="243"/>
      <c r="K514" s="91" t="s">
        <v>2</v>
      </c>
      <c r="L514" s="166">
        <v>522.43179999999995</v>
      </c>
      <c r="M514" s="166">
        <v>209.1036</v>
      </c>
      <c r="N514" s="166">
        <v>215.1773</v>
      </c>
      <c r="O514" s="39"/>
      <c r="P514" s="19">
        <f t="shared" si="33"/>
        <v>946.71270000000004</v>
      </c>
      <c r="Q514" s="246"/>
    </row>
    <row r="515" spans="1:17" s="65" customFormat="1" ht="18" customHeight="1" outlineLevel="1">
      <c r="A515" s="218"/>
      <c r="B515" s="196"/>
      <c r="C515" s="187"/>
      <c r="D515" s="187"/>
      <c r="E515" s="187"/>
      <c r="F515" s="187"/>
      <c r="G515" s="187"/>
      <c r="H515" s="187"/>
      <c r="I515" s="53" t="s">
        <v>268</v>
      </c>
      <c r="J515" s="243"/>
      <c r="K515" s="91" t="s">
        <v>10</v>
      </c>
      <c r="L515" s="166"/>
      <c r="M515" s="166"/>
      <c r="N515" s="166"/>
      <c r="O515" s="39"/>
      <c r="P515" s="19">
        <f t="shared" si="33"/>
        <v>0</v>
      </c>
      <c r="Q515" s="246"/>
    </row>
    <row r="516" spans="1:17" s="65" customFormat="1" ht="18" customHeight="1" outlineLevel="1">
      <c r="A516" s="218"/>
      <c r="B516" s="196"/>
      <c r="C516" s="187"/>
      <c r="D516" s="187"/>
      <c r="E516" s="187"/>
      <c r="F516" s="187"/>
      <c r="G516" s="187"/>
      <c r="H516" s="187"/>
      <c r="I516" s="53" t="s">
        <v>268</v>
      </c>
      <c r="J516" s="243"/>
      <c r="K516" s="91" t="s">
        <v>4</v>
      </c>
      <c r="L516" s="166">
        <v>15</v>
      </c>
      <c r="M516" s="166">
        <v>848.83810000000005</v>
      </c>
      <c r="N516" s="166">
        <v>224.19059999999999</v>
      </c>
      <c r="O516" s="39"/>
      <c r="P516" s="19">
        <f t="shared" si="33"/>
        <v>1088.0287000000001</v>
      </c>
      <c r="Q516" s="246"/>
    </row>
    <row r="517" spans="1:17" s="65" customFormat="1" ht="18" customHeight="1" outlineLevel="1">
      <c r="A517" s="218"/>
      <c r="B517" s="196"/>
      <c r="C517" s="187"/>
      <c r="D517" s="187"/>
      <c r="E517" s="187"/>
      <c r="F517" s="187"/>
      <c r="G517" s="187"/>
      <c r="H517" s="187"/>
      <c r="I517" s="53" t="s">
        <v>268</v>
      </c>
      <c r="J517" s="243"/>
      <c r="K517" s="91" t="s">
        <v>87</v>
      </c>
      <c r="L517" s="166">
        <v>150</v>
      </c>
      <c r="M517" s="166"/>
      <c r="N517" s="166"/>
      <c r="O517" s="39"/>
      <c r="P517" s="19">
        <f t="shared" si="33"/>
        <v>150</v>
      </c>
      <c r="Q517" s="246"/>
    </row>
    <row r="518" spans="1:17" s="65" customFormat="1" ht="18" customHeight="1" outlineLevel="1">
      <c r="A518" s="218"/>
      <c r="B518" s="196"/>
      <c r="C518" s="187"/>
      <c r="D518" s="187"/>
      <c r="E518" s="187"/>
      <c r="F518" s="187"/>
      <c r="G518" s="187"/>
      <c r="H518" s="187"/>
      <c r="I518" s="53" t="s">
        <v>268</v>
      </c>
      <c r="J518" s="243"/>
      <c r="K518" s="91" t="s">
        <v>23</v>
      </c>
      <c r="L518" s="166">
        <v>454.84334999999999</v>
      </c>
      <c r="M518" s="166">
        <v>629.37165000000005</v>
      </c>
      <c r="N518" s="166">
        <v>448.37984999999998</v>
      </c>
      <c r="O518" s="39"/>
      <c r="P518" s="19">
        <f t="shared" si="33"/>
        <v>1532.5948500000002</v>
      </c>
      <c r="Q518" s="246"/>
    </row>
    <row r="519" spans="1:17" s="65" customFormat="1" ht="18" customHeight="1" outlineLevel="1">
      <c r="A519" s="218"/>
      <c r="B519" s="196"/>
      <c r="C519" s="187"/>
      <c r="D519" s="187"/>
      <c r="E519" s="187"/>
      <c r="F519" s="187"/>
      <c r="G519" s="187"/>
      <c r="H519" s="187"/>
      <c r="I519" s="53" t="s">
        <v>268</v>
      </c>
      <c r="J519" s="243"/>
      <c r="K519" s="91" t="s">
        <v>49</v>
      </c>
      <c r="L519" s="166">
        <v>250</v>
      </c>
      <c r="M519" s="166">
        <v>787.80245000000002</v>
      </c>
      <c r="N519" s="166">
        <v>0</v>
      </c>
      <c r="O519" s="39"/>
      <c r="P519" s="19">
        <f t="shared" si="33"/>
        <v>1037.8024500000001</v>
      </c>
      <c r="Q519" s="246"/>
    </row>
    <row r="520" spans="1:17" s="65" customFormat="1" ht="18" customHeight="1" outlineLevel="1">
      <c r="A520" s="218"/>
      <c r="B520" s="196"/>
      <c r="C520" s="187"/>
      <c r="D520" s="187"/>
      <c r="E520" s="187"/>
      <c r="F520" s="187"/>
      <c r="G520" s="187"/>
      <c r="H520" s="187"/>
      <c r="I520" s="53" t="s">
        <v>268</v>
      </c>
      <c r="J520" s="243"/>
      <c r="K520" s="91" t="s">
        <v>5</v>
      </c>
      <c r="L520" s="166">
        <v>4.7024999999999997</v>
      </c>
      <c r="M520" s="166">
        <v>289.50659999999999</v>
      </c>
      <c r="N520" s="166">
        <v>63.328600000000002</v>
      </c>
      <c r="O520" s="39"/>
      <c r="P520" s="19">
        <f t="shared" si="33"/>
        <v>357.53769999999997</v>
      </c>
      <c r="Q520" s="246"/>
    </row>
    <row r="521" spans="1:17" s="65" customFormat="1" ht="18" customHeight="1" outlineLevel="1">
      <c r="A521" s="218"/>
      <c r="B521" s="196"/>
      <c r="C521" s="187"/>
      <c r="D521" s="187"/>
      <c r="E521" s="187"/>
      <c r="F521" s="187"/>
      <c r="G521" s="187"/>
      <c r="H521" s="187"/>
      <c r="I521" s="54" t="s">
        <v>0</v>
      </c>
      <c r="J521" s="243"/>
      <c r="K521" s="91" t="s">
        <v>8</v>
      </c>
      <c r="L521" s="166">
        <v>0</v>
      </c>
      <c r="M521" s="166">
        <v>448.7</v>
      </c>
      <c r="N521" s="166">
        <v>378.24599999999998</v>
      </c>
      <c r="O521" s="39"/>
      <c r="P521" s="19">
        <f t="shared" si="33"/>
        <v>826.94599999999991</v>
      </c>
      <c r="Q521" s="246"/>
    </row>
    <row r="522" spans="1:17" s="65" customFormat="1" ht="18" customHeight="1" outlineLevel="1">
      <c r="A522" s="218"/>
      <c r="B522" s="196"/>
      <c r="C522" s="187"/>
      <c r="D522" s="187"/>
      <c r="E522" s="187"/>
      <c r="F522" s="187"/>
      <c r="G522" s="187"/>
      <c r="H522" s="187"/>
      <c r="I522" s="53" t="s">
        <v>268</v>
      </c>
      <c r="J522" s="243"/>
      <c r="K522" s="91" t="s">
        <v>6</v>
      </c>
      <c r="L522" s="166">
        <v>0</v>
      </c>
      <c r="M522" s="166">
        <v>302.50850000000003</v>
      </c>
      <c r="N522" s="166">
        <v>214.3648</v>
      </c>
      <c r="O522" s="39"/>
      <c r="P522" s="19">
        <f t="shared" si="33"/>
        <v>516.87329999999997</v>
      </c>
      <c r="Q522" s="246"/>
    </row>
    <row r="523" spans="1:17" s="65" customFormat="1" ht="18" customHeight="1" outlineLevel="1">
      <c r="A523" s="218"/>
      <c r="B523" s="196"/>
      <c r="C523" s="187"/>
      <c r="D523" s="187"/>
      <c r="E523" s="187"/>
      <c r="F523" s="187"/>
      <c r="G523" s="187"/>
      <c r="H523" s="187"/>
      <c r="I523" s="53" t="s">
        <v>268</v>
      </c>
      <c r="J523" s="243"/>
      <c r="K523" s="91" t="s">
        <v>12</v>
      </c>
      <c r="L523" s="166">
        <v>0</v>
      </c>
      <c r="M523" s="166">
        <v>0</v>
      </c>
      <c r="N523" s="166">
        <v>0</v>
      </c>
      <c r="O523" s="39"/>
      <c r="P523" s="19">
        <f t="shared" si="33"/>
        <v>0</v>
      </c>
      <c r="Q523" s="246"/>
    </row>
    <row r="524" spans="1:17" s="65" customFormat="1" ht="18" customHeight="1" outlineLevel="1">
      <c r="A524" s="218"/>
      <c r="B524" s="196"/>
      <c r="C524" s="187"/>
      <c r="D524" s="187"/>
      <c r="E524" s="187"/>
      <c r="F524" s="187"/>
      <c r="G524" s="187"/>
      <c r="H524" s="187"/>
      <c r="I524" s="54" t="s">
        <v>288</v>
      </c>
      <c r="J524" s="243"/>
      <c r="K524" s="91" t="s">
        <v>96</v>
      </c>
      <c r="L524" s="166">
        <v>0</v>
      </c>
      <c r="M524" s="166">
        <v>0</v>
      </c>
      <c r="N524" s="166">
        <v>0</v>
      </c>
      <c r="O524" s="39"/>
      <c r="P524" s="19">
        <f t="shared" si="33"/>
        <v>0</v>
      </c>
      <c r="Q524" s="246"/>
    </row>
    <row r="525" spans="1:17" s="65" customFormat="1" ht="18" customHeight="1" outlineLevel="1">
      <c r="A525" s="218"/>
      <c r="B525" s="196"/>
      <c r="C525" s="187"/>
      <c r="D525" s="187"/>
      <c r="E525" s="187"/>
      <c r="F525" s="187"/>
      <c r="G525" s="187"/>
      <c r="H525" s="187"/>
      <c r="I525" s="53" t="s">
        <v>268</v>
      </c>
      <c r="J525" s="243"/>
      <c r="K525" s="91" t="s">
        <v>13</v>
      </c>
      <c r="L525" s="166"/>
      <c r="M525" s="166"/>
      <c r="N525" s="166"/>
      <c r="O525" s="39"/>
      <c r="P525" s="19">
        <f t="shared" si="33"/>
        <v>0</v>
      </c>
      <c r="Q525" s="246"/>
    </row>
    <row r="526" spans="1:17" s="65" customFormat="1" ht="18" customHeight="1" outlineLevel="1">
      <c r="A526" s="218"/>
      <c r="B526" s="196"/>
      <c r="C526" s="187"/>
      <c r="D526" s="187"/>
      <c r="E526" s="187"/>
      <c r="F526" s="187"/>
      <c r="G526" s="187"/>
      <c r="H526" s="187"/>
      <c r="I526" s="53" t="s">
        <v>268</v>
      </c>
      <c r="J526" s="243"/>
      <c r="K526" s="91" t="s">
        <v>97</v>
      </c>
      <c r="L526" s="166">
        <v>0</v>
      </c>
      <c r="M526" s="166">
        <v>18.233499999999999</v>
      </c>
      <c r="N526" s="166">
        <v>27.402799999999999</v>
      </c>
      <c r="O526" s="39"/>
      <c r="P526" s="19">
        <f t="shared" si="33"/>
        <v>45.636299999999999</v>
      </c>
      <c r="Q526" s="246"/>
    </row>
    <row r="527" spans="1:17" s="65" customFormat="1" ht="18" customHeight="1" outlineLevel="1">
      <c r="A527" s="218"/>
      <c r="B527" s="196"/>
      <c r="C527" s="187"/>
      <c r="D527" s="187"/>
      <c r="E527" s="187"/>
      <c r="F527" s="187"/>
      <c r="G527" s="187"/>
      <c r="H527" s="187"/>
      <c r="I527" s="53" t="s">
        <v>268</v>
      </c>
      <c r="J527" s="243"/>
      <c r="K527" s="91" t="s">
        <v>98</v>
      </c>
      <c r="L527" s="166">
        <v>0</v>
      </c>
      <c r="M527" s="166">
        <v>0</v>
      </c>
      <c r="N527" s="166">
        <v>0</v>
      </c>
      <c r="O527" s="39"/>
      <c r="P527" s="19">
        <f t="shared" si="33"/>
        <v>0</v>
      </c>
      <c r="Q527" s="246"/>
    </row>
    <row r="528" spans="1:17" s="65" customFormat="1" ht="18" customHeight="1" outlineLevel="1">
      <c r="A528" s="218"/>
      <c r="B528" s="196"/>
      <c r="C528" s="187"/>
      <c r="D528" s="187"/>
      <c r="E528" s="187"/>
      <c r="F528" s="187"/>
      <c r="G528" s="187"/>
      <c r="H528" s="187"/>
      <c r="I528" s="53" t="s">
        <v>268</v>
      </c>
      <c r="J528" s="243"/>
      <c r="K528" s="91" t="s">
        <v>29</v>
      </c>
      <c r="L528" s="166">
        <v>0</v>
      </c>
      <c r="M528" s="166">
        <v>7.1760400000000004</v>
      </c>
      <c r="N528" s="166">
        <v>22.783059999999999</v>
      </c>
      <c r="O528" s="39"/>
      <c r="P528" s="19">
        <f t="shared" si="33"/>
        <v>29.959099999999999</v>
      </c>
      <c r="Q528" s="246"/>
    </row>
    <row r="529" spans="1:17" s="65" customFormat="1" ht="18" customHeight="1" outlineLevel="1">
      <c r="A529" s="218"/>
      <c r="B529" s="196"/>
      <c r="C529" s="187"/>
      <c r="D529" s="187"/>
      <c r="E529" s="187"/>
      <c r="F529" s="187"/>
      <c r="G529" s="187"/>
      <c r="H529" s="187"/>
      <c r="I529" s="53" t="s">
        <v>268</v>
      </c>
      <c r="J529" s="243"/>
      <c r="K529" s="91" t="s">
        <v>42</v>
      </c>
      <c r="L529" s="166">
        <v>0</v>
      </c>
      <c r="M529" s="166">
        <v>556.88283000000001</v>
      </c>
      <c r="N529" s="166">
        <v>510.9</v>
      </c>
      <c r="O529" s="39"/>
      <c r="P529" s="19">
        <f t="shared" si="33"/>
        <v>1067.7828300000001</v>
      </c>
      <c r="Q529" s="246"/>
    </row>
    <row r="530" spans="1:17" s="65" customFormat="1" ht="18" customHeight="1" outlineLevel="1">
      <c r="A530" s="218"/>
      <c r="B530" s="197"/>
      <c r="C530" s="187"/>
      <c r="D530" s="187"/>
      <c r="E530" s="187"/>
      <c r="F530" s="187"/>
      <c r="G530" s="187"/>
      <c r="H530" s="187"/>
      <c r="I530" s="53" t="s">
        <v>268</v>
      </c>
      <c r="J530" s="244"/>
      <c r="K530" s="91" t="s">
        <v>48</v>
      </c>
      <c r="L530" s="166">
        <v>0</v>
      </c>
      <c r="M530" s="166">
        <v>1485.4313999999999</v>
      </c>
      <c r="N530" s="166">
        <v>1712.5905</v>
      </c>
      <c r="O530" s="39"/>
      <c r="P530" s="19">
        <f t="shared" si="33"/>
        <v>3198.0218999999997</v>
      </c>
      <c r="Q530" s="246"/>
    </row>
    <row r="531" spans="1:17" s="65" customFormat="1" ht="18" customHeight="1" outlineLevel="1">
      <c r="A531" s="218"/>
      <c r="B531" s="104" t="s">
        <v>267</v>
      </c>
      <c r="C531" s="187"/>
      <c r="D531" s="187"/>
      <c r="E531" s="187"/>
      <c r="F531" s="187"/>
      <c r="G531" s="187"/>
      <c r="H531" s="187"/>
      <c r="I531" s="105"/>
      <c r="J531" s="119"/>
      <c r="K531" s="113"/>
      <c r="L531" s="107">
        <f>SUM(L513:L530)</f>
        <v>1396.97765</v>
      </c>
      <c r="M531" s="107">
        <f t="shared" ref="M531:N531" si="35">SUM(M513:M530)</f>
        <v>5583.5616699999991</v>
      </c>
      <c r="N531" s="107">
        <f t="shared" si="35"/>
        <v>3817.3725100000001</v>
      </c>
      <c r="O531" s="108"/>
      <c r="P531" s="109">
        <f t="shared" si="33"/>
        <v>10797.911829999999</v>
      </c>
      <c r="Q531" s="246"/>
    </row>
    <row r="532" spans="1:17" s="65" customFormat="1" ht="18" customHeight="1" outlineLevel="1">
      <c r="A532" s="218"/>
      <c r="B532" s="198" t="s">
        <v>236</v>
      </c>
      <c r="C532" s="187"/>
      <c r="D532" s="187"/>
      <c r="E532" s="187"/>
      <c r="F532" s="187"/>
      <c r="G532" s="187"/>
      <c r="H532" s="187"/>
      <c r="I532" s="54" t="s">
        <v>0</v>
      </c>
      <c r="J532" s="211">
        <v>459</v>
      </c>
      <c r="K532" s="79" t="s">
        <v>1</v>
      </c>
      <c r="L532" s="14"/>
      <c r="M532" s="14"/>
      <c r="N532" s="14"/>
      <c r="O532" s="39"/>
      <c r="P532" s="19">
        <f t="shared" si="33"/>
        <v>0</v>
      </c>
      <c r="Q532" s="246"/>
    </row>
    <row r="533" spans="1:17" s="65" customFormat="1" ht="18" customHeight="1" outlineLevel="1">
      <c r="A533" s="218"/>
      <c r="B533" s="199"/>
      <c r="C533" s="187"/>
      <c r="D533" s="187"/>
      <c r="E533" s="187"/>
      <c r="F533" s="187"/>
      <c r="G533" s="187"/>
      <c r="H533" s="187"/>
      <c r="I533" s="8" t="s">
        <v>268</v>
      </c>
      <c r="J533" s="212"/>
      <c r="K533" s="91" t="s">
        <v>2</v>
      </c>
      <c r="L533" s="14">
        <v>180.33930000000001</v>
      </c>
      <c r="M533" s="14">
        <v>183.66579999999999</v>
      </c>
      <c r="N533" s="14">
        <v>252.43559999999999</v>
      </c>
      <c r="O533" s="39"/>
      <c r="P533" s="19">
        <f t="shared" si="33"/>
        <v>616.44069999999999</v>
      </c>
      <c r="Q533" s="246"/>
    </row>
    <row r="534" spans="1:17" s="65" customFormat="1" ht="18" customHeight="1" outlineLevel="1">
      <c r="A534" s="218"/>
      <c r="B534" s="199"/>
      <c r="C534" s="187"/>
      <c r="D534" s="187"/>
      <c r="E534" s="187"/>
      <c r="F534" s="187"/>
      <c r="G534" s="187"/>
      <c r="H534" s="187"/>
      <c r="I534" s="8" t="s">
        <v>268</v>
      </c>
      <c r="J534" s="212"/>
      <c r="K534" s="91" t="s">
        <v>10</v>
      </c>
      <c r="L534" s="14"/>
      <c r="M534" s="14"/>
      <c r="N534" s="14"/>
      <c r="O534" s="39"/>
      <c r="P534" s="19">
        <f t="shared" si="33"/>
        <v>0</v>
      </c>
      <c r="Q534" s="246"/>
    </row>
    <row r="535" spans="1:17" s="65" customFormat="1" ht="18" customHeight="1" outlineLevel="1">
      <c r="A535" s="218"/>
      <c r="B535" s="199"/>
      <c r="C535" s="187"/>
      <c r="D535" s="187"/>
      <c r="E535" s="187"/>
      <c r="F535" s="187"/>
      <c r="G535" s="187"/>
      <c r="H535" s="187"/>
      <c r="I535" s="8" t="s">
        <v>268</v>
      </c>
      <c r="J535" s="212"/>
      <c r="K535" s="91" t="s">
        <v>4</v>
      </c>
      <c r="L535" s="14"/>
      <c r="M535" s="14"/>
      <c r="N535" s="14"/>
      <c r="O535" s="39"/>
      <c r="P535" s="19">
        <f t="shared" si="33"/>
        <v>0</v>
      </c>
      <c r="Q535" s="246"/>
    </row>
    <row r="536" spans="1:17" s="65" customFormat="1" ht="18" customHeight="1" outlineLevel="1">
      <c r="A536" s="218"/>
      <c r="B536" s="199"/>
      <c r="C536" s="187"/>
      <c r="D536" s="187"/>
      <c r="E536" s="187"/>
      <c r="F536" s="187"/>
      <c r="G536" s="187"/>
      <c r="H536" s="187"/>
      <c r="I536" s="8" t="s">
        <v>268</v>
      </c>
      <c r="J536" s="212"/>
      <c r="K536" s="91" t="s">
        <v>5</v>
      </c>
      <c r="L536" s="14">
        <v>0</v>
      </c>
      <c r="M536" s="14">
        <v>0</v>
      </c>
      <c r="N536" s="14">
        <v>0</v>
      </c>
      <c r="O536" s="39"/>
      <c r="P536" s="19">
        <f t="shared" si="33"/>
        <v>0</v>
      </c>
      <c r="Q536" s="246"/>
    </row>
    <row r="537" spans="1:17" s="65" customFormat="1" ht="18" customHeight="1" outlineLevel="1">
      <c r="A537" s="218"/>
      <c r="B537" s="199"/>
      <c r="C537" s="187"/>
      <c r="D537" s="187"/>
      <c r="E537" s="187"/>
      <c r="F537" s="187"/>
      <c r="G537" s="187"/>
      <c r="H537" s="187"/>
      <c r="I537" s="8" t="s">
        <v>268</v>
      </c>
      <c r="J537" s="212"/>
      <c r="K537" s="91" t="s">
        <v>6</v>
      </c>
      <c r="L537" s="14">
        <v>0</v>
      </c>
      <c r="M537" s="14">
        <v>0</v>
      </c>
      <c r="N537" s="14">
        <v>0</v>
      </c>
      <c r="O537" s="39"/>
      <c r="P537" s="19">
        <f t="shared" si="33"/>
        <v>0</v>
      </c>
      <c r="Q537" s="246"/>
    </row>
    <row r="538" spans="1:17" s="65" customFormat="1" ht="18" customHeight="1" outlineLevel="1">
      <c r="A538" s="218"/>
      <c r="B538" s="199"/>
      <c r="C538" s="187"/>
      <c r="D538" s="187"/>
      <c r="E538" s="187"/>
      <c r="F538" s="187"/>
      <c r="G538" s="187"/>
      <c r="H538" s="187"/>
      <c r="I538" s="8" t="s">
        <v>268</v>
      </c>
      <c r="J538" s="212"/>
      <c r="K538" s="91" t="s">
        <v>24</v>
      </c>
      <c r="L538" s="14">
        <v>0.58989999999999998</v>
      </c>
      <c r="M538" s="14">
        <v>1.2018</v>
      </c>
      <c r="N538" s="14">
        <v>0.79759999999999998</v>
      </c>
      <c r="O538" s="39"/>
      <c r="P538" s="19">
        <f t="shared" si="33"/>
        <v>2.5893000000000002</v>
      </c>
      <c r="Q538" s="246"/>
    </row>
    <row r="539" spans="1:17" s="65" customFormat="1" ht="18" customHeight="1" outlineLevel="1">
      <c r="A539" s="218"/>
      <c r="B539" s="199"/>
      <c r="C539" s="187"/>
      <c r="D539" s="187"/>
      <c r="E539" s="187"/>
      <c r="F539" s="187"/>
      <c r="G539" s="187"/>
      <c r="H539" s="187"/>
      <c r="I539" s="8" t="s">
        <v>268</v>
      </c>
      <c r="J539" s="212"/>
      <c r="K539" s="91" t="s">
        <v>99</v>
      </c>
      <c r="L539" s="14">
        <v>0</v>
      </c>
      <c r="M539" s="14">
        <v>0</v>
      </c>
      <c r="N539" s="14">
        <v>0</v>
      </c>
      <c r="O539" s="39"/>
      <c r="P539" s="19">
        <f t="shared" si="33"/>
        <v>0</v>
      </c>
      <c r="Q539" s="246"/>
    </row>
    <row r="540" spans="1:17" s="65" customFormat="1" ht="18" customHeight="1" outlineLevel="1">
      <c r="A540" s="218"/>
      <c r="B540" s="199"/>
      <c r="C540" s="187"/>
      <c r="D540" s="187"/>
      <c r="E540" s="187"/>
      <c r="F540" s="187"/>
      <c r="G540" s="187"/>
      <c r="H540" s="187"/>
      <c r="I540" s="8" t="s">
        <v>268</v>
      </c>
      <c r="J540" s="212"/>
      <c r="K540" s="91" t="s">
        <v>100</v>
      </c>
      <c r="L540" s="14">
        <v>0</v>
      </c>
      <c r="M540" s="14">
        <v>0</v>
      </c>
      <c r="N540" s="14">
        <v>0</v>
      </c>
      <c r="O540" s="39"/>
      <c r="P540" s="19">
        <f t="shared" si="33"/>
        <v>0</v>
      </c>
      <c r="Q540" s="246"/>
    </row>
    <row r="541" spans="1:17" s="65" customFormat="1" ht="18" customHeight="1" outlineLevel="1">
      <c r="A541" s="218"/>
      <c r="B541" s="199"/>
      <c r="C541" s="187"/>
      <c r="D541" s="187"/>
      <c r="E541" s="187"/>
      <c r="F541" s="187"/>
      <c r="G541" s="187"/>
      <c r="H541" s="187"/>
      <c r="I541" s="8" t="s">
        <v>268</v>
      </c>
      <c r="J541" s="212"/>
      <c r="K541" s="91" t="s">
        <v>101</v>
      </c>
      <c r="L541" s="14">
        <v>0</v>
      </c>
      <c r="M541" s="14">
        <v>0</v>
      </c>
      <c r="N541" s="14">
        <v>0</v>
      </c>
      <c r="O541" s="39"/>
      <c r="P541" s="19">
        <f t="shared" si="33"/>
        <v>0</v>
      </c>
      <c r="Q541" s="246"/>
    </row>
    <row r="542" spans="1:17" s="65" customFormat="1" ht="18" customHeight="1" outlineLevel="1">
      <c r="A542" s="218"/>
      <c r="B542" s="199"/>
      <c r="C542" s="187"/>
      <c r="D542" s="187"/>
      <c r="E542" s="187"/>
      <c r="F542" s="187"/>
      <c r="G542" s="187"/>
      <c r="H542" s="187"/>
      <c r="I542" s="8" t="s">
        <v>268</v>
      </c>
      <c r="J542" s="212"/>
      <c r="K542" s="91" t="s">
        <v>17</v>
      </c>
      <c r="L542" s="14">
        <v>0</v>
      </c>
      <c r="M542" s="14">
        <v>24.032299999999999</v>
      </c>
      <c r="N542" s="14">
        <v>11.395</v>
      </c>
      <c r="O542" s="39"/>
      <c r="P542" s="19">
        <f t="shared" si="33"/>
        <v>35.427300000000002</v>
      </c>
      <c r="Q542" s="246"/>
    </row>
    <row r="543" spans="1:17" s="65" customFormat="1" ht="18" customHeight="1" outlineLevel="1">
      <c r="A543" s="218"/>
      <c r="B543" s="199"/>
      <c r="C543" s="187"/>
      <c r="D543" s="187"/>
      <c r="E543" s="187"/>
      <c r="F543" s="187"/>
      <c r="G543" s="187"/>
      <c r="H543" s="187"/>
      <c r="I543" s="8" t="s">
        <v>0</v>
      </c>
      <c r="J543" s="212"/>
      <c r="K543" s="91" t="s">
        <v>285</v>
      </c>
      <c r="L543" s="14">
        <v>0</v>
      </c>
      <c r="M543" s="14">
        <v>0</v>
      </c>
      <c r="N543" s="14">
        <v>0</v>
      </c>
      <c r="O543" s="39"/>
      <c r="P543" s="19">
        <f t="shared" si="33"/>
        <v>0</v>
      </c>
      <c r="Q543" s="246"/>
    </row>
    <row r="544" spans="1:17" s="65" customFormat="1" ht="18" customHeight="1" outlineLevel="1">
      <c r="A544" s="218"/>
      <c r="B544" s="199"/>
      <c r="C544" s="187"/>
      <c r="D544" s="187"/>
      <c r="E544" s="187"/>
      <c r="F544" s="187"/>
      <c r="G544" s="187"/>
      <c r="H544" s="187"/>
      <c r="I544" s="8" t="s">
        <v>268</v>
      </c>
      <c r="J544" s="212"/>
      <c r="K544" s="91" t="s">
        <v>286</v>
      </c>
      <c r="L544" s="14">
        <v>0</v>
      </c>
      <c r="M544" s="14">
        <v>0</v>
      </c>
      <c r="N544" s="14">
        <v>0</v>
      </c>
      <c r="O544" s="39"/>
      <c r="P544" s="19">
        <f t="shared" si="33"/>
        <v>0</v>
      </c>
      <c r="Q544" s="246"/>
    </row>
    <row r="545" spans="1:17" s="65" customFormat="1" ht="18" customHeight="1" outlineLevel="1">
      <c r="A545" s="218"/>
      <c r="B545" s="200"/>
      <c r="C545" s="187"/>
      <c r="D545" s="187"/>
      <c r="E545" s="187"/>
      <c r="F545" s="187"/>
      <c r="G545" s="187"/>
      <c r="H545" s="187"/>
      <c r="I545" s="8" t="s">
        <v>268</v>
      </c>
      <c r="J545" s="213"/>
      <c r="K545" s="91" t="s">
        <v>287</v>
      </c>
      <c r="L545" s="14">
        <v>0</v>
      </c>
      <c r="M545" s="14">
        <v>0</v>
      </c>
      <c r="N545" s="14">
        <v>0</v>
      </c>
      <c r="O545" s="39"/>
      <c r="P545" s="19">
        <f t="shared" ref="P545:P548" si="36">SUM(L545:O545)</f>
        <v>0</v>
      </c>
      <c r="Q545" s="246"/>
    </row>
    <row r="546" spans="1:17" s="65" customFormat="1" ht="18" customHeight="1" outlineLevel="1">
      <c r="A546" s="218"/>
      <c r="B546" s="104" t="s">
        <v>267</v>
      </c>
      <c r="C546" s="187"/>
      <c r="D546" s="187"/>
      <c r="E546" s="187"/>
      <c r="F546" s="187"/>
      <c r="G546" s="187"/>
      <c r="H546" s="187"/>
      <c r="I546" s="118"/>
      <c r="J546" s="119"/>
      <c r="K546" s="113"/>
      <c r="L546" s="107">
        <f>SUM(L532:L545)</f>
        <v>180.92920000000001</v>
      </c>
      <c r="M546" s="107">
        <f>SUM(M532:M545)</f>
        <v>208.89989999999997</v>
      </c>
      <c r="N546" s="107">
        <f>SUM(N532:N545)</f>
        <v>264.62819999999999</v>
      </c>
      <c r="O546" s="108"/>
      <c r="P546" s="109">
        <f t="shared" si="36"/>
        <v>654.45730000000003</v>
      </c>
      <c r="Q546" s="246"/>
    </row>
    <row r="547" spans="1:17" s="87" customFormat="1" ht="94.5" outlineLevel="1">
      <c r="A547" s="256"/>
      <c r="B547" s="88" t="s">
        <v>237</v>
      </c>
      <c r="C547" s="216"/>
      <c r="D547" s="216"/>
      <c r="E547" s="216"/>
      <c r="F547" s="216"/>
      <c r="G547" s="216"/>
      <c r="H547" s="216"/>
      <c r="I547" s="167"/>
      <c r="J547" s="138"/>
      <c r="K547" s="161" t="s">
        <v>195</v>
      </c>
      <c r="L547" s="112">
        <v>131.9</v>
      </c>
      <c r="M547" s="112">
        <v>193.7</v>
      </c>
      <c r="N547" s="112">
        <v>607.29999999999995</v>
      </c>
      <c r="O547" s="168"/>
      <c r="P547" s="19">
        <f t="shared" si="36"/>
        <v>932.9</v>
      </c>
      <c r="Q547" s="255"/>
    </row>
    <row r="548" spans="1:17" s="86" customFormat="1" ht="18" customHeight="1" outlineLevel="1">
      <c r="A548" s="185" t="s">
        <v>258</v>
      </c>
      <c r="B548" s="185"/>
      <c r="C548" s="185"/>
      <c r="D548" s="185"/>
      <c r="E548" s="185"/>
      <c r="F548" s="21"/>
      <c r="G548" s="21"/>
      <c r="H548" s="21"/>
      <c r="I548" s="97"/>
      <c r="J548" s="73"/>
      <c r="K548" s="97"/>
      <c r="L548" s="22">
        <f>L435+L443+L467+L472+L492+L499+L512+L531+L546+L547</f>
        <v>7119.9557999999997</v>
      </c>
      <c r="M548" s="22">
        <f t="shared" ref="M548:O548" si="37">M435+M443+M467+M472+M492+M499+M512+M531+M546+M547</f>
        <v>26307.188791999997</v>
      </c>
      <c r="N548" s="22">
        <f t="shared" si="37"/>
        <v>39501.188532000007</v>
      </c>
      <c r="O548" s="22">
        <f t="shared" si="37"/>
        <v>0</v>
      </c>
      <c r="P548" s="99">
        <f t="shared" si="36"/>
        <v>72928.333123999997</v>
      </c>
      <c r="Q548" s="100"/>
    </row>
    <row r="549" spans="1:17" ht="41.25" customHeight="1">
      <c r="A549" s="186">
        <v>12</v>
      </c>
      <c r="B549" s="12" t="s">
        <v>238</v>
      </c>
      <c r="C549" s="186" t="s">
        <v>188</v>
      </c>
      <c r="D549" s="186" t="s">
        <v>133</v>
      </c>
      <c r="E549" s="186" t="s">
        <v>266</v>
      </c>
      <c r="F549" s="186" t="s">
        <v>304</v>
      </c>
      <c r="G549" s="186" t="s">
        <v>158</v>
      </c>
      <c r="H549" s="186" t="s">
        <v>158</v>
      </c>
      <c r="I549" s="13"/>
      <c r="J549" s="53"/>
      <c r="K549" s="13"/>
      <c r="L549" s="17"/>
      <c r="M549" s="17"/>
      <c r="N549" s="17"/>
      <c r="O549" s="33"/>
      <c r="P549" s="18"/>
      <c r="Q549" s="234" t="s">
        <v>265</v>
      </c>
    </row>
    <row r="550" spans="1:17" ht="63">
      <c r="A550" s="187"/>
      <c r="B550" s="12" t="s">
        <v>239</v>
      </c>
      <c r="C550" s="187"/>
      <c r="D550" s="187"/>
      <c r="E550" s="187"/>
      <c r="F550" s="187"/>
      <c r="G550" s="187"/>
      <c r="H550" s="187"/>
      <c r="I550" s="13"/>
      <c r="J550" s="53">
        <v>806</v>
      </c>
      <c r="K550" s="13"/>
      <c r="L550" s="17"/>
      <c r="M550" s="17"/>
      <c r="N550" s="17"/>
      <c r="O550" s="33"/>
      <c r="P550" s="18"/>
      <c r="Q550" s="246"/>
    </row>
    <row r="551" spans="1:17" ht="46.5" customHeight="1">
      <c r="A551" s="187"/>
      <c r="B551" s="12" t="s">
        <v>241</v>
      </c>
      <c r="C551" s="187"/>
      <c r="D551" s="187"/>
      <c r="E551" s="187"/>
      <c r="F551" s="187"/>
      <c r="G551" s="187"/>
      <c r="H551" s="187"/>
      <c r="I551" s="13"/>
      <c r="J551" s="53"/>
      <c r="K551" s="13"/>
      <c r="L551" s="17"/>
      <c r="M551" s="17"/>
      <c r="N551" s="17"/>
      <c r="O551" s="33"/>
      <c r="P551" s="18"/>
      <c r="Q551" s="246"/>
    </row>
    <row r="552" spans="1:17" ht="47.25">
      <c r="A552" s="188"/>
      <c r="B552" s="12" t="s">
        <v>240</v>
      </c>
      <c r="C552" s="188"/>
      <c r="D552" s="188"/>
      <c r="E552" s="188"/>
      <c r="F552" s="188"/>
      <c r="G552" s="188"/>
      <c r="H552" s="188"/>
      <c r="I552" s="13"/>
      <c r="J552" s="53">
        <v>806</v>
      </c>
      <c r="K552" s="13"/>
      <c r="L552" s="17"/>
      <c r="M552" s="17"/>
      <c r="N552" s="17"/>
      <c r="O552" s="33"/>
      <c r="P552" s="18"/>
      <c r="Q552" s="248"/>
    </row>
    <row r="553" spans="1:17" s="70" customFormat="1" ht="15.75" customHeight="1">
      <c r="A553" s="182" t="s">
        <v>259</v>
      </c>
      <c r="B553" s="189"/>
      <c r="C553" s="189"/>
      <c r="D553" s="189"/>
      <c r="E553" s="190"/>
      <c r="F553" s="21"/>
      <c r="G553" s="21"/>
      <c r="H553" s="21"/>
      <c r="I553" s="97"/>
      <c r="J553" s="73"/>
      <c r="K553" s="97"/>
      <c r="L553" s="22">
        <f>SUM(L549:L552)</f>
        <v>0</v>
      </c>
      <c r="M553" s="22">
        <f t="shared" ref="M553:N553" si="38">SUM(M549:M552)</f>
        <v>0</v>
      </c>
      <c r="N553" s="22">
        <f t="shared" si="38"/>
        <v>0</v>
      </c>
      <c r="O553" s="103"/>
      <c r="P553" s="101">
        <f t="shared" ref="P553" si="39">SUM(P549:P552)</f>
        <v>0</v>
      </c>
      <c r="Q553" s="102"/>
    </row>
    <row r="554" spans="1:17" s="87" customFormat="1" ht="55.5" customHeight="1" outlineLevel="1">
      <c r="A554" s="211">
        <v>13</v>
      </c>
      <c r="B554" s="209" t="s">
        <v>242</v>
      </c>
      <c r="C554" s="186" t="s">
        <v>134</v>
      </c>
      <c r="D554" s="186" t="s">
        <v>133</v>
      </c>
      <c r="E554" s="186" t="s">
        <v>276</v>
      </c>
      <c r="F554" s="186" t="s">
        <v>157</v>
      </c>
      <c r="G554" s="186" t="s">
        <v>160</v>
      </c>
      <c r="H554" s="186" t="s">
        <v>160</v>
      </c>
      <c r="I554" s="53" t="s">
        <v>268</v>
      </c>
      <c r="J554" s="202">
        <v>466</v>
      </c>
      <c r="K554" s="79" t="s">
        <v>2</v>
      </c>
      <c r="L554" s="14">
        <v>16.768699999999999</v>
      </c>
      <c r="M554" s="14">
        <v>68.691000000000003</v>
      </c>
      <c r="N554" s="14">
        <v>36.692</v>
      </c>
      <c r="O554" s="11"/>
      <c r="P554" s="11">
        <f>SUM(L554:O554)</f>
        <v>122.15170000000001</v>
      </c>
      <c r="Q554" s="234" t="s">
        <v>265</v>
      </c>
    </row>
    <row r="555" spans="1:17" s="87" customFormat="1" ht="63.75" customHeight="1" outlineLevel="1">
      <c r="A555" s="212"/>
      <c r="B555" s="210"/>
      <c r="C555" s="187"/>
      <c r="D555" s="187"/>
      <c r="E555" s="187"/>
      <c r="F555" s="187"/>
      <c r="G555" s="187"/>
      <c r="H555" s="187"/>
      <c r="I555" s="53" t="s">
        <v>268</v>
      </c>
      <c r="J555" s="202"/>
      <c r="K555" s="79" t="s">
        <v>10</v>
      </c>
      <c r="L555" s="14"/>
      <c r="M555" s="14">
        <v>0.2</v>
      </c>
      <c r="N555" s="14">
        <v>0.44500000000000001</v>
      </c>
      <c r="O555" s="11"/>
      <c r="P555" s="11">
        <f t="shared" ref="P555:P566" si="40">SUM(L555:O555)</f>
        <v>0.64500000000000002</v>
      </c>
      <c r="Q555" s="246"/>
    </row>
    <row r="556" spans="1:17" s="87" customFormat="1" ht="69" customHeight="1" outlineLevel="1">
      <c r="A556" s="212"/>
      <c r="B556" s="210"/>
      <c r="C556" s="187"/>
      <c r="D556" s="187"/>
      <c r="E556" s="187"/>
      <c r="F556" s="187"/>
      <c r="G556" s="187"/>
      <c r="H556" s="187"/>
      <c r="I556" s="53" t="s">
        <v>268</v>
      </c>
      <c r="J556" s="202"/>
      <c r="K556" s="79" t="s">
        <v>23</v>
      </c>
      <c r="L556" s="14">
        <v>3.7869000000000002</v>
      </c>
      <c r="M556" s="14">
        <v>123.6</v>
      </c>
      <c r="N556" s="14">
        <v>1.0740000000000001</v>
      </c>
      <c r="O556" s="11"/>
      <c r="P556" s="11">
        <f t="shared" si="40"/>
        <v>128.46090000000001</v>
      </c>
      <c r="Q556" s="246"/>
    </row>
    <row r="557" spans="1:17" s="87" customFormat="1" ht="80.25" customHeight="1" outlineLevel="1">
      <c r="A557" s="212"/>
      <c r="B557" s="210"/>
      <c r="C557" s="187"/>
      <c r="D557" s="187"/>
      <c r="E557" s="187"/>
      <c r="F557" s="187"/>
      <c r="G557" s="187"/>
      <c r="H557" s="187"/>
      <c r="I557" s="53" t="s">
        <v>268</v>
      </c>
      <c r="J557" s="202"/>
      <c r="K557" s="79" t="s">
        <v>49</v>
      </c>
      <c r="L557" s="14">
        <v>6.1760000000000002</v>
      </c>
      <c r="M557" s="14"/>
      <c r="N557" s="14"/>
      <c r="O557" s="11"/>
      <c r="P557" s="11">
        <f t="shared" si="40"/>
        <v>6.1760000000000002</v>
      </c>
      <c r="Q557" s="246"/>
    </row>
    <row r="558" spans="1:17" s="87" customFormat="1" ht="81" customHeight="1" outlineLevel="1">
      <c r="A558" s="212"/>
      <c r="B558" s="210"/>
      <c r="C558" s="187"/>
      <c r="D558" s="187"/>
      <c r="E558" s="187"/>
      <c r="F558" s="187"/>
      <c r="G558" s="187"/>
      <c r="H558" s="187"/>
      <c r="I558" s="53" t="s">
        <v>268</v>
      </c>
      <c r="J558" s="202"/>
      <c r="K558" s="79" t="s">
        <v>13</v>
      </c>
      <c r="L558" s="14"/>
      <c r="M558" s="14">
        <v>2.25</v>
      </c>
      <c r="N558" s="14">
        <v>2.4500000000000002</v>
      </c>
      <c r="O558" s="11"/>
      <c r="P558" s="11">
        <f t="shared" si="40"/>
        <v>4.7</v>
      </c>
      <c r="Q558" s="246"/>
    </row>
    <row r="559" spans="1:17" s="87" customFormat="1" ht="69.75" customHeight="1" outlineLevel="1">
      <c r="A559" s="212"/>
      <c r="B559" s="210"/>
      <c r="C559" s="187"/>
      <c r="D559" s="187"/>
      <c r="E559" s="187"/>
      <c r="F559" s="187"/>
      <c r="G559" s="187"/>
      <c r="H559" s="187"/>
      <c r="I559" s="53" t="s">
        <v>268</v>
      </c>
      <c r="J559" s="202"/>
      <c r="K559" s="79" t="s">
        <v>59</v>
      </c>
      <c r="L559" s="14"/>
      <c r="M559" s="14">
        <v>7.1820000000000004</v>
      </c>
      <c r="N559" s="14"/>
      <c r="O559" s="11"/>
      <c r="P559" s="11">
        <f t="shared" si="40"/>
        <v>7.1820000000000004</v>
      </c>
      <c r="Q559" s="246"/>
    </row>
    <row r="560" spans="1:17" s="87" customFormat="1" ht="81" customHeight="1" outlineLevel="1">
      <c r="A560" s="212"/>
      <c r="B560" s="210"/>
      <c r="C560" s="187"/>
      <c r="D560" s="187"/>
      <c r="E560" s="187"/>
      <c r="F560" s="187"/>
      <c r="G560" s="187"/>
      <c r="H560" s="187"/>
      <c r="I560" s="53" t="s">
        <v>268</v>
      </c>
      <c r="J560" s="202"/>
      <c r="K560" s="79" t="s">
        <v>24</v>
      </c>
      <c r="L560" s="14"/>
      <c r="M560" s="14">
        <v>9.0069999999999997</v>
      </c>
      <c r="N560" s="14">
        <v>8.58</v>
      </c>
      <c r="O560" s="11"/>
      <c r="P560" s="11">
        <f t="shared" si="40"/>
        <v>17.587</v>
      </c>
      <c r="Q560" s="246"/>
    </row>
    <row r="561" spans="1:17" ht="16.149999999999999" customHeight="1">
      <c r="A561" s="212"/>
      <c r="B561" s="210"/>
      <c r="C561" s="187"/>
      <c r="D561" s="187"/>
      <c r="E561" s="187"/>
      <c r="F561" s="187"/>
      <c r="G561" s="187"/>
      <c r="H561" s="187"/>
      <c r="I561" s="53" t="s">
        <v>268</v>
      </c>
      <c r="J561" s="202"/>
      <c r="K561" s="79" t="s">
        <v>43</v>
      </c>
      <c r="L561" s="14"/>
      <c r="M561" s="14">
        <v>3.8410000000000002</v>
      </c>
      <c r="N561" s="14">
        <v>4.5890000000000004</v>
      </c>
      <c r="O561" s="11"/>
      <c r="P561" s="11">
        <f t="shared" si="40"/>
        <v>8.43</v>
      </c>
      <c r="Q561" s="246"/>
    </row>
    <row r="562" spans="1:17" s="65" customFormat="1" ht="15.75" customHeight="1" outlineLevel="1">
      <c r="A562" s="212"/>
      <c r="B562" s="210"/>
      <c r="C562" s="187"/>
      <c r="D562" s="187"/>
      <c r="E562" s="187"/>
      <c r="F562" s="187"/>
      <c r="G562" s="187"/>
      <c r="H562" s="187"/>
      <c r="I562" s="53" t="s">
        <v>268</v>
      </c>
      <c r="J562" s="202"/>
      <c r="K562" s="79" t="s">
        <v>114</v>
      </c>
      <c r="L562" s="14">
        <v>27.010100000000001</v>
      </c>
      <c r="M562" s="14">
        <v>204.7063</v>
      </c>
      <c r="N562" s="14">
        <v>87.094999999999999</v>
      </c>
      <c r="O562" s="90"/>
      <c r="P562" s="11">
        <f t="shared" si="40"/>
        <v>318.81139999999999</v>
      </c>
      <c r="Q562" s="246"/>
    </row>
    <row r="563" spans="1:17" s="65" customFormat="1" ht="15.75" customHeight="1" outlineLevel="1">
      <c r="A563" s="212"/>
      <c r="B563" s="210"/>
      <c r="C563" s="187"/>
      <c r="D563" s="187"/>
      <c r="E563" s="187"/>
      <c r="F563" s="187"/>
      <c r="G563" s="187"/>
      <c r="H563" s="187"/>
      <c r="I563" s="53" t="s">
        <v>268</v>
      </c>
      <c r="J563" s="202"/>
      <c r="K563" s="79" t="s">
        <v>17</v>
      </c>
      <c r="L563" s="14"/>
      <c r="M563" s="14">
        <v>1</v>
      </c>
      <c r="N563" s="14"/>
      <c r="O563" s="40"/>
      <c r="P563" s="11">
        <f t="shared" si="40"/>
        <v>1</v>
      </c>
      <c r="Q563" s="246"/>
    </row>
    <row r="564" spans="1:17" s="65" customFormat="1" ht="18.75" customHeight="1" outlineLevel="1">
      <c r="A564" s="212"/>
      <c r="B564" s="210"/>
      <c r="C564" s="187"/>
      <c r="D564" s="187"/>
      <c r="E564" s="187"/>
      <c r="F564" s="187"/>
      <c r="G564" s="187"/>
      <c r="H564" s="187"/>
      <c r="I564" s="54" t="s">
        <v>0</v>
      </c>
      <c r="J564" s="202"/>
      <c r="K564" s="79" t="s">
        <v>38</v>
      </c>
      <c r="L564" s="14">
        <v>90.283000000000001</v>
      </c>
      <c r="M564" s="14"/>
      <c r="N564" s="14">
        <v>270</v>
      </c>
      <c r="O564" s="33"/>
      <c r="P564" s="11">
        <f t="shared" si="40"/>
        <v>360.28300000000002</v>
      </c>
      <c r="Q564" s="246"/>
    </row>
    <row r="565" spans="1:17" s="65" customFormat="1" ht="18.75" customHeight="1" outlineLevel="1">
      <c r="A565" s="212"/>
      <c r="B565" s="210"/>
      <c r="C565" s="187"/>
      <c r="D565" s="187"/>
      <c r="E565" s="187"/>
      <c r="F565" s="187"/>
      <c r="G565" s="187"/>
      <c r="H565" s="187"/>
      <c r="I565" s="53" t="s">
        <v>268</v>
      </c>
      <c r="J565" s="202"/>
      <c r="K565" s="79" t="s">
        <v>39</v>
      </c>
      <c r="L565" s="14">
        <v>0.94199999999999995</v>
      </c>
      <c r="M565" s="14">
        <v>0.5</v>
      </c>
      <c r="N565" s="14">
        <v>25.023</v>
      </c>
      <c r="O565" s="33"/>
      <c r="P565" s="11">
        <f t="shared" si="40"/>
        <v>26.465</v>
      </c>
      <c r="Q565" s="246"/>
    </row>
    <row r="566" spans="1:17" s="65" customFormat="1" ht="18.75" customHeight="1" outlineLevel="1">
      <c r="A566" s="212"/>
      <c r="B566" s="210"/>
      <c r="C566" s="187"/>
      <c r="D566" s="187"/>
      <c r="E566" s="187"/>
      <c r="F566" s="187"/>
      <c r="G566" s="187"/>
      <c r="H566" s="187"/>
      <c r="I566" s="53" t="s">
        <v>268</v>
      </c>
      <c r="J566" s="202"/>
      <c r="K566" s="79" t="s">
        <v>111</v>
      </c>
      <c r="L566" s="14">
        <v>25.495799999999999</v>
      </c>
      <c r="M566" s="14"/>
      <c r="N566" s="14">
        <v>53.164000000000001</v>
      </c>
      <c r="O566" s="33"/>
      <c r="P566" s="11">
        <f t="shared" si="40"/>
        <v>78.659800000000004</v>
      </c>
      <c r="Q566" s="246"/>
    </row>
    <row r="567" spans="1:17" s="65" customFormat="1" ht="18.75" customHeight="1" outlineLevel="1">
      <c r="A567" s="212"/>
      <c r="B567" s="104" t="s">
        <v>267</v>
      </c>
      <c r="C567" s="187"/>
      <c r="D567" s="187"/>
      <c r="E567" s="187"/>
      <c r="F567" s="187"/>
      <c r="G567" s="187"/>
      <c r="H567" s="187"/>
      <c r="I567" s="105"/>
      <c r="J567" s="119"/>
      <c r="K567" s="106"/>
      <c r="L567" s="107">
        <f>SUM(L554:L566)</f>
        <v>170.46250000000001</v>
      </c>
      <c r="M567" s="107">
        <f t="shared" ref="M567:N567" si="41">SUM(M554:M566)</f>
        <v>420.97730000000001</v>
      </c>
      <c r="N567" s="107">
        <f t="shared" si="41"/>
        <v>489.11200000000002</v>
      </c>
      <c r="O567" s="117"/>
      <c r="P567" s="107">
        <f t="shared" ref="P567" si="42">SUM(P554:P566)</f>
        <v>1080.5518</v>
      </c>
      <c r="Q567" s="246"/>
    </row>
    <row r="568" spans="1:17" s="65" customFormat="1" ht="18.75" customHeight="1" outlineLevel="1">
      <c r="A568" s="212"/>
      <c r="B568" s="209" t="s">
        <v>243</v>
      </c>
      <c r="C568" s="187"/>
      <c r="D568" s="187"/>
      <c r="E568" s="187"/>
      <c r="F568" s="187"/>
      <c r="G568" s="187"/>
      <c r="H568" s="187"/>
      <c r="I568" s="54" t="s">
        <v>0</v>
      </c>
      <c r="J568" s="202">
        <v>124</v>
      </c>
      <c r="K568" s="79" t="s">
        <v>1</v>
      </c>
      <c r="L568" s="17"/>
      <c r="M568" s="14">
        <v>8.9999999999999993E-3</v>
      </c>
      <c r="N568" s="14"/>
      <c r="O568" s="33"/>
      <c r="P568" s="11">
        <f t="shared" ref="P568:P579" si="43">SUM(L568:O568)</f>
        <v>8.9999999999999993E-3</v>
      </c>
      <c r="Q568" s="246"/>
    </row>
    <row r="569" spans="1:17" s="65" customFormat="1" ht="18.75" customHeight="1" outlineLevel="1">
      <c r="A569" s="212"/>
      <c r="B569" s="210"/>
      <c r="C569" s="187"/>
      <c r="D569" s="187"/>
      <c r="E569" s="187"/>
      <c r="F569" s="187"/>
      <c r="G569" s="187"/>
      <c r="H569" s="187"/>
      <c r="I569" s="53" t="s">
        <v>268</v>
      </c>
      <c r="J569" s="202"/>
      <c r="K569" s="79" t="s">
        <v>2</v>
      </c>
      <c r="L569" s="14">
        <v>25.614000000000001</v>
      </c>
      <c r="M569" s="14">
        <v>29.34</v>
      </c>
      <c r="N569" s="14">
        <v>28.806999999999999</v>
      </c>
      <c r="O569" s="33"/>
      <c r="P569" s="11">
        <f t="shared" si="43"/>
        <v>83.760999999999996</v>
      </c>
      <c r="Q569" s="246"/>
    </row>
    <row r="570" spans="1:17" s="65" customFormat="1" ht="18.75" customHeight="1" outlineLevel="1">
      <c r="A570" s="212"/>
      <c r="B570" s="210"/>
      <c r="C570" s="187"/>
      <c r="D570" s="187"/>
      <c r="E570" s="187"/>
      <c r="F570" s="187"/>
      <c r="G570" s="187"/>
      <c r="H570" s="187"/>
      <c r="I570" s="53" t="s">
        <v>268</v>
      </c>
      <c r="J570" s="202"/>
      <c r="K570" s="79" t="s">
        <v>10</v>
      </c>
      <c r="L570" s="14"/>
      <c r="M570" s="14">
        <v>0.13139999999999999</v>
      </c>
      <c r="N570" s="14">
        <v>0.192</v>
      </c>
      <c r="O570" s="33"/>
      <c r="P570" s="11">
        <f t="shared" si="43"/>
        <v>0.32340000000000002</v>
      </c>
      <c r="Q570" s="246"/>
    </row>
    <row r="571" spans="1:17" s="65" customFormat="1" ht="18.75" customHeight="1" outlineLevel="1">
      <c r="A571" s="212"/>
      <c r="B571" s="210"/>
      <c r="C571" s="187"/>
      <c r="D571" s="187"/>
      <c r="E571" s="187"/>
      <c r="F571" s="187"/>
      <c r="G571" s="187"/>
      <c r="H571" s="187"/>
      <c r="I571" s="53" t="s">
        <v>268</v>
      </c>
      <c r="J571" s="202"/>
      <c r="K571" s="79" t="s">
        <v>50</v>
      </c>
      <c r="L571" s="14">
        <v>1.33</v>
      </c>
      <c r="M571" s="14"/>
      <c r="N571" s="14"/>
      <c r="O571" s="33"/>
      <c r="P571" s="11">
        <f t="shared" si="43"/>
        <v>1.33</v>
      </c>
      <c r="Q571" s="246"/>
    </row>
    <row r="572" spans="1:17" s="65" customFormat="1" ht="18.75" customHeight="1" outlineLevel="1">
      <c r="A572" s="212"/>
      <c r="B572" s="210"/>
      <c r="C572" s="187"/>
      <c r="D572" s="187"/>
      <c r="E572" s="187"/>
      <c r="F572" s="187"/>
      <c r="G572" s="187"/>
      <c r="H572" s="187"/>
      <c r="I572" s="53" t="s">
        <v>268</v>
      </c>
      <c r="J572" s="202"/>
      <c r="K572" s="79" t="s">
        <v>59</v>
      </c>
      <c r="L572" s="14">
        <v>1.73</v>
      </c>
      <c r="M572" s="14">
        <v>2.8079999999999998</v>
      </c>
      <c r="N572" s="14">
        <v>6.2</v>
      </c>
      <c r="O572" s="33"/>
      <c r="P572" s="11">
        <f t="shared" si="43"/>
        <v>10.738</v>
      </c>
      <c r="Q572" s="246"/>
    </row>
    <row r="573" spans="1:17" s="65" customFormat="1" ht="18.75" customHeight="1" outlineLevel="1">
      <c r="A573" s="212"/>
      <c r="B573" s="210"/>
      <c r="C573" s="187"/>
      <c r="D573" s="187"/>
      <c r="E573" s="187"/>
      <c r="F573" s="187"/>
      <c r="G573" s="187"/>
      <c r="H573" s="187"/>
      <c r="I573" s="53" t="s">
        <v>268</v>
      </c>
      <c r="J573" s="202"/>
      <c r="K573" s="79" t="s">
        <v>52</v>
      </c>
      <c r="L573" s="14">
        <v>0.29699999999999999</v>
      </c>
      <c r="M573" s="14">
        <v>0.754</v>
      </c>
      <c r="N573" s="14">
        <v>0.624</v>
      </c>
      <c r="O573" s="33"/>
      <c r="P573" s="11">
        <f t="shared" si="43"/>
        <v>1.6749999999999998</v>
      </c>
      <c r="Q573" s="246"/>
    </row>
    <row r="574" spans="1:17" s="65" customFormat="1" ht="18.75" customHeight="1" outlineLevel="1">
      <c r="A574" s="212"/>
      <c r="B574" s="210"/>
      <c r="C574" s="187"/>
      <c r="D574" s="187"/>
      <c r="E574" s="187"/>
      <c r="F574" s="187"/>
      <c r="G574" s="187"/>
      <c r="H574" s="187"/>
      <c r="I574" s="53" t="s">
        <v>268</v>
      </c>
      <c r="J574" s="202"/>
      <c r="K574" s="79" t="s">
        <v>25</v>
      </c>
      <c r="L574" s="14"/>
      <c r="M574" s="14">
        <v>1.9450000000000001</v>
      </c>
      <c r="N574" s="14"/>
      <c r="O574" s="33"/>
      <c r="P574" s="11">
        <f t="shared" si="43"/>
        <v>1.9450000000000001</v>
      </c>
      <c r="Q574" s="246"/>
    </row>
    <row r="575" spans="1:17" s="65" customFormat="1" ht="18.75" customHeight="1" outlineLevel="1">
      <c r="A575" s="212"/>
      <c r="B575" s="210"/>
      <c r="C575" s="187"/>
      <c r="D575" s="187"/>
      <c r="E575" s="187"/>
      <c r="F575" s="187"/>
      <c r="G575" s="187"/>
      <c r="H575" s="187"/>
      <c r="I575" s="53" t="s">
        <v>268</v>
      </c>
      <c r="J575" s="202"/>
      <c r="K575" s="79" t="s">
        <v>54</v>
      </c>
      <c r="L575" s="14"/>
      <c r="M575" s="14">
        <v>49.018999999999998</v>
      </c>
      <c r="N575" s="14"/>
      <c r="O575" s="33"/>
      <c r="P575" s="11">
        <f t="shared" si="43"/>
        <v>49.018999999999998</v>
      </c>
      <c r="Q575" s="246"/>
    </row>
    <row r="576" spans="1:17" s="65" customFormat="1" ht="18.75" customHeight="1" outlineLevel="1">
      <c r="A576" s="212"/>
      <c r="B576" s="210"/>
      <c r="C576" s="187"/>
      <c r="D576" s="187"/>
      <c r="E576" s="187"/>
      <c r="F576" s="187"/>
      <c r="G576" s="187"/>
      <c r="H576" s="187"/>
      <c r="I576" s="53" t="s">
        <v>268</v>
      </c>
      <c r="J576" s="202"/>
      <c r="K576" s="79" t="s">
        <v>43</v>
      </c>
      <c r="L576" s="14">
        <v>1.208</v>
      </c>
      <c r="M576" s="14">
        <v>1.6779999999999999</v>
      </c>
      <c r="N576" s="14">
        <v>3.02</v>
      </c>
      <c r="O576" s="33"/>
      <c r="P576" s="11">
        <f t="shared" si="43"/>
        <v>5.9060000000000006</v>
      </c>
      <c r="Q576" s="246"/>
    </row>
    <row r="577" spans="1:17" s="65" customFormat="1" ht="18" customHeight="1" outlineLevel="1">
      <c r="A577" s="212"/>
      <c r="B577" s="210"/>
      <c r="C577" s="187"/>
      <c r="D577" s="187"/>
      <c r="E577" s="187"/>
      <c r="F577" s="187"/>
      <c r="G577" s="187"/>
      <c r="H577" s="187"/>
      <c r="I577" s="53" t="s">
        <v>268</v>
      </c>
      <c r="J577" s="202"/>
      <c r="K577" s="79" t="s">
        <v>55</v>
      </c>
      <c r="L577" s="14">
        <v>1.4</v>
      </c>
      <c r="M577" s="14"/>
      <c r="N577" s="14"/>
      <c r="O577" s="33"/>
      <c r="P577" s="11">
        <f t="shared" si="43"/>
        <v>1.4</v>
      </c>
      <c r="Q577" s="246"/>
    </row>
    <row r="578" spans="1:17" s="65" customFormat="1" ht="15" customHeight="1" outlineLevel="1">
      <c r="A578" s="212"/>
      <c r="B578" s="210"/>
      <c r="C578" s="187"/>
      <c r="D578" s="187"/>
      <c r="E578" s="187"/>
      <c r="F578" s="187"/>
      <c r="G578" s="187"/>
      <c r="H578" s="187"/>
      <c r="I578" s="53" t="s">
        <v>268</v>
      </c>
      <c r="J578" s="202"/>
      <c r="K578" s="79" t="s">
        <v>57</v>
      </c>
      <c r="L578" s="14">
        <v>1E-4</v>
      </c>
      <c r="M578" s="14"/>
      <c r="N578" s="14"/>
      <c r="O578" s="33"/>
      <c r="P578" s="11">
        <f t="shared" si="43"/>
        <v>1E-4</v>
      </c>
      <c r="Q578" s="246"/>
    </row>
    <row r="579" spans="1:17" s="65" customFormat="1" ht="18.75" customHeight="1" outlineLevel="1">
      <c r="A579" s="212"/>
      <c r="B579" s="210"/>
      <c r="C579" s="187"/>
      <c r="D579" s="187"/>
      <c r="E579" s="187"/>
      <c r="F579" s="187"/>
      <c r="G579" s="187"/>
      <c r="H579" s="187"/>
      <c r="I579" s="53" t="s">
        <v>268</v>
      </c>
      <c r="J579" s="202"/>
      <c r="K579" s="79" t="s">
        <v>56</v>
      </c>
      <c r="L579" s="14">
        <v>1E-4</v>
      </c>
      <c r="M579" s="14">
        <v>6.9999999999999999E-4</v>
      </c>
      <c r="N579" s="14">
        <v>5.9999999999999995E-4</v>
      </c>
      <c r="O579" s="33"/>
      <c r="P579" s="11">
        <f t="shared" si="43"/>
        <v>1.4E-3</v>
      </c>
      <c r="Q579" s="246"/>
    </row>
    <row r="580" spans="1:17" s="65" customFormat="1" ht="18.75" customHeight="1" outlineLevel="1">
      <c r="A580" s="212"/>
      <c r="B580" s="104" t="s">
        <v>267</v>
      </c>
      <c r="C580" s="187"/>
      <c r="D580" s="187"/>
      <c r="E580" s="187"/>
      <c r="F580" s="187"/>
      <c r="G580" s="187"/>
      <c r="H580" s="187"/>
      <c r="I580" s="105"/>
      <c r="J580" s="119"/>
      <c r="K580" s="106"/>
      <c r="L580" s="107">
        <f>SUM(L568:L579)</f>
        <v>31.5792</v>
      </c>
      <c r="M580" s="107">
        <f t="shared" ref="M580:N580" si="44">SUM(M568:M579)</f>
        <v>85.685099999999977</v>
      </c>
      <c r="N580" s="107">
        <f t="shared" si="44"/>
        <v>38.843600000000002</v>
      </c>
      <c r="O580" s="117"/>
      <c r="P580" s="107">
        <f t="shared" ref="P580" si="45">SUM(P568:P579)</f>
        <v>156.1079</v>
      </c>
      <c r="Q580" s="246"/>
    </row>
    <row r="581" spans="1:17" s="65" customFormat="1" ht="18.75" customHeight="1" outlineLevel="1">
      <c r="A581" s="212"/>
      <c r="B581" s="209" t="s">
        <v>244</v>
      </c>
      <c r="C581" s="187"/>
      <c r="D581" s="187"/>
      <c r="E581" s="187"/>
      <c r="F581" s="187"/>
      <c r="G581" s="187"/>
      <c r="H581" s="187"/>
      <c r="I581" s="54" t="s">
        <v>0</v>
      </c>
      <c r="J581" s="202">
        <v>451</v>
      </c>
      <c r="K581" s="79" t="s">
        <v>61</v>
      </c>
      <c r="L581" s="14"/>
      <c r="M581" s="14"/>
      <c r="N581" s="14">
        <v>8.0000000000000002E-3</v>
      </c>
      <c r="O581" s="33"/>
      <c r="P581" s="11">
        <f t="shared" ref="P581:P672" si="46">SUM(L581:O581)</f>
        <v>8.0000000000000002E-3</v>
      </c>
      <c r="Q581" s="246"/>
    </row>
    <row r="582" spans="1:17" s="65" customFormat="1" ht="16.5" customHeight="1" outlineLevel="1">
      <c r="A582" s="212"/>
      <c r="B582" s="210"/>
      <c r="C582" s="187"/>
      <c r="D582" s="187"/>
      <c r="E582" s="187"/>
      <c r="F582" s="187"/>
      <c r="G582" s="187"/>
      <c r="H582" s="187"/>
      <c r="I582" s="53" t="s">
        <v>268</v>
      </c>
      <c r="J582" s="180"/>
      <c r="K582" s="79" t="s">
        <v>17</v>
      </c>
      <c r="L582" s="14">
        <v>109.15900000000001</v>
      </c>
      <c r="M582" s="14">
        <v>109.72</v>
      </c>
      <c r="N582" s="14">
        <v>110.398</v>
      </c>
      <c r="O582" s="33"/>
      <c r="P582" s="11">
        <f t="shared" si="46"/>
        <v>329.27700000000004</v>
      </c>
      <c r="Q582" s="246"/>
    </row>
    <row r="583" spans="1:17" s="65" customFormat="1" ht="17.25" customHeight="1" outlineLevel="1">
      <c r="A583" s="212"/>
      <c r="B583" s="210"/>
      <c r="C583" s="187"/>
      <c r="D583" s="187"/>
      <c r="E583" s="187"/>
      <c r="F583" s="187"/>
      <c r="G583" s="187"/>
      <c r="H583" s="187"/>
      <c r="I583" s="53" t="s">
        <v>268</v>
      </c>
      <c r="J583" s="180"/>
      <c r="K583" s="79" t="s">
        <v>62</v>
      </c>
      <c r="L583" s="14">
        <v>128.24100000000001</v>
      </c>
      <c r="M583" s="14">
        <v>127.062</v>
      </c>
      <c r="N583" s="14">
        <v>128.3603</v>
      </c>
      <c r="O583" s="33"/>
      <c r="P583" s="11">
        <f t="shared" si="46"/>
        <v>383.66329999999999</v>
      </c>
      <c r="Q583" s="246"/>
    </row>
    <row r="584" spans="1:17" s="65" customFormat="1" ht="17.25" customHeight="1" outlineLevel="1">
      <c r="A584" s="212"/>
      <c r="B584" s="210"/>
      <c r="C584" s="187"/>
      <c r="D584" s="187"/>
      <c r="E584" s="187"/>
      <c r="F584" s="187"/>
      <c r="G584" s="187"/>
      <c r="H584" s="187"/>
      <c r="I584" s="53" t="s">
        <v>268</v>
      </c>
      <c r="J584" s="180"/>
      <c r="K584" s="79" t="s">
        <v>70</v>
      </c>
      <c r="L584" s="14"/>
      <c r="M584" s="14">
        <v>24.64</v>
      </c>
      <c r="N584" s="14"/>
      <c r="O584" s="33"/>
      <c r="P584" s="11">
        <f t="shared" si="46"/>
        <v>24.64</v>
      </c>
      <c r="Q584" s="246"/>
    </row>
    <row r="585" spans="1:17" s="65" customFormat="1" ht="17.25" customHeight="1" outlineLevel="1">
      <c r="A585" s="212"/>
      <c r="B585" s="104" t="s">
        <v>267</v>
      </c>
      <c r="C585" s="187"/>
      <c r="D585" s="187"/>
      <c r="E585" s="187"/>
      <c r="F585" s="187"/>
      <c r="G585" s="187"/>
      <c r="H585" s="187"/>
      <c r="I585" s="105"/>
      <c r="J585" s="141"/>
      <c r="K585" s="106"/>
      <c r="L585" s="107">
        <f>SUM(L581:L584)</f>
        <v>237.40000000000003</v>
      </c>
      <c r="M585" s="107">
        <f t="shared" ref="M585:N585" si="47">SUM(M581:M584)</f>
        <v>261.42199999999997</v>
      </c>
      <c r="N585" s="107">
        <f t="shared" si="47"/>
        <v>238.7663</v>
      </c>
      <c r="O585" s="117"/>
      <c r="P585" s="107">
        <f t="shared" ref="P585" si="48">SUM(P581:P584)</f>
        <v>737.5883</v>
      </c>
      <c r="Q585" s="246"/>
    </row>
    <row r="586" spans="1:17" s="65" customFormat="1" ht="17.25" customHeight="1" outlineLevel="1">
      <c r="A586" s="212"/>
      <c r="B586" s="209" t="s">
        <v>245</v>
      </c>
      <c r="C586" s="187"/>
      <c r="D586" s="187"/>
      <c r="E586" s="187"/>
      <c r="F586" s="187"/>
      <c r="G586" s="187"/>
      <c r="H586" s="187"/>
      <c r="I586" s="53" t="s">
        <v>268</v>
      </c>
      <c r="J586" s="202">
        <v>452</v>
      </c>
      <c r="K586" s="79" t="s">
        <v>2</v>
      </c>
      <c r="L586" s="14">
        <v>29.875599999999999</v>
      </c>
      <c r="M586" s="14">
        <v>37.103999999999999</v>
      </c>
      <c r="N586" s="14">
        <v>40.811</v>
      </c>
      <c r="O586" s="33"/>
      <c r="P586" s="11">
        <f t="shared" si="46"/>
        <v>107.79060000000001</v>
      </c>
      <c r="Q586" s="246"/>
    </row>
    <row r="587" spans="1:17" s="65" customFormat="1" ht="17.25" customHeight="1" outlineLevel="1">
      <c r="A587" s="212"/>
      <c r="B587" s="210"/>
      <c r="C587" s="187"/>
      <c r="D587" s="187"/>
      <c r="E587" s="187"/>
      <c r="F587" s="187"/>
      <c r="G587" s="187"/>
      <c r="H587" s="187"/>
      <c r="I587" s="53" t="s">
        <v>268</v>
      </c>
      <c r="J587" s="180"/>
      <c r="K587" s="79" t="s">
        <v>10</v>
      </c>
      <c r="L587" s="14"/>
      <c r="M587" s="14">
        <v>0.317</v>
      </c>
      <c r="N587" s="14">
        <v>0.58899999999999997</v>
      </c>
      <c r="O587" s="33"/>
      <c r="P587" s="11">
        <f t="shared" si="46"/>
        <v>0.90599999999999992</v>
      </c>
      <c r="Q587" s="246"/>
    </row>
    <row r="588" spans="1:17" s="65" customFormat="1" ht="21.75" customHeight="1" outlineLevel="1">
      <c r="A588" s="212"/>
      <c r="B588" s="210"/>
      <c r="C588" s="187"/>
      <c r="D588" s="187"/>
      <c r="E588" s="187"/>
      <c r="F588" s="187"/>
      <c r="G588" s="187"/>
      <c r="H588" s="187"/>
      <c r="I588" s="53" t="s">
        <v>268</v>
      </c>
      <c r="J588" s="180"/>
      <c r="K588" s="79" t="s">
        <v>4</v>
      </c>
      <c r="L588" s="14">
        <v>1.996</v>
      </c>
      <c r="M588" s="14"/>
      <c r="N588" s="14">
        <v>2.1</v>
      </c>
      <c r="O588" s="33"/>
      <c r="P588" s="11">
        <f t="shared" si="46"/>
        <v>4.0960000000000001</v>
      </c>
      <c r="Q588" s="246"/>
    </row>
    <row r="589" spans="1:17" s="65" customFormat="1" ht="21.75" customHeight="1" outlineLevel="1">
      <c r="A589" s="212"/>
      <c r="B589" s="210"/>
      <c r="C589" s="187"/>
      <c r="D589" s="187"/>
      <c r="E589" s="187"/>
      <c r="F589" s="187"/>
      <c r="G589" s="187"/>
      <c r="H589" s="187"/>
      <c r="I589" s="53" t="s">
        <v>268</v>
      </c>
      <c r="J589" s="180"/>
      <c r="K589" s="79" t="s">
        <v>6</v>
      </c>
      <c r="L589" s="14"/>
      <c r="M589" s="14">
        <v>12.4506</v>
      </c>
      <c r="N589" s="14">
        <v>179.90819999999999</v>
      </c>
      <c r="O589" s="33"/>
      <c r="P589" s="11">
        <f t="shared" si="46"/>
        <v>192.3588</v>
      </c>
      <c r="Q589" s="246"/>
    </row>
    <row r="590" spans="1:17" s="65" customFormat="1" ht="21.75" customHeight="1" outlineLevel="1">
      <c r="A590" s="212"/>
      <c r="B590" s="210"/>
      <c r="C590" s="187"/>
      <c r="D590" s="187"/>
      <c r="E590" s="187"/>
      <c r="F590" s="187"/>
      <c r="G590" s="187"/>
      <c r="H590" s="187"/>
      <c r="I590" s="53" t="s">
        <v>268</v>
      </c>
      <c r="J590" s="180"/>
      <c r="K590" s="79" t="s">
        <v>13</v>
      </c>
      <c r="L590" s="14">
        <v>286.04599999999999</v>
      </c>
      <c r="M590" s="14">
        <v>416.56799999999998</v>
      </c>
      <c r="N590" s="14">
        <v>758.62400000000002</v>
      </c>
      <c r="O590" s="33"/>
      <c r="P590" s="11">
        <f t="shared" si="46"/>
        <v>1461.2380000000001</v>
      </c>
      <c r="Q590" s="246"/>
    </row>
    <row r="591" spans="1:17" s="65" customFormat="1" ht="21.75" customHeight="1" outlineLevel="1">
      <c r="A591" s="212"/>
      <c r="B591" s="210"/>
      <c r="C591" s="187"/>
      <c r="D591" s="187"/>
      <c r="E591" s="187"/>
      <c r="F591" s="187"/>
      <c r="G591" s="187"/>
      <c r="H591" s="187"/>
      <c r="I591" s="53" t="s">
        <v>268</v>
      </c>
      <c r="J591" s="180"/>
      <c r="K591" s="79" t="s">
        <v>59</v>
      </c>
      <c r="L591" s="14">
        <v>27.6129</v>
      </c>
      <c r="M591" s="14">
        <v>133.233</v>
      </c>
      <c r="N591" s="14">
        <v>69.251000000000005</v>
      </c>
      <c r="O591" s="33"/>
      <c r="P591" s="11">
        <f t="shared" si="46"/>
        <v>230.09690000000001</v>
      </c>
      <c r="Q591" s="246"/>
    </row>
    <row r="592" spans="1:17" s="65" customFormat="1" ht="21.75" customHeight="1" outlineLevel="1">
      <c r="A592" s="212"/>
      <c r="B592" s="210"/>
      <c r="C592" s="187"/>
      <c r="D592" s="187"/>
      <c r="E592" s="187"/>
      <c r="F592" s="187"/>
      <c r="G592" s="187"/>
      <c r="H592" s="187"/>
      <c r="I592" s="53" t="s">
        <v>268</v>
      </c>
      <c r="J592" s="180"/>
      <c r="K592" s="79" t="s">
        <v>99</v>
      </c>
      <c r="L592" s="14"/>
      <c r="M592" s="14"/>
      <c r="N592" s="14">
        <v>2</v>
      </c>
      <c r="O592" s="33"/>
      <c r="P592" s="11">
        <f t="shared" si="46"/>
        <v>2</v>
      </c>
      <c r="Q592" s="246"/>
    </row>
    <row r="593" spans="1:17" s="65" customFormat="1" ht="21.75" customHeight="1" outlineLevel="1">
      <c r="A593" s="212"/>
      <c r="B593" s="210"/>
      <c r="C593" s="187"/>
      <c r="D593" s="187"/>
      <c r="E593" s="187"/>
      <c r="F593" s="187"/>
      <c r="G593" s="187"/>
      <c r="H593" s="187"/>
      <c r="I593" s="53" t="s">
        <v>268</v>
      </c>
      <c r="J593" s="180"/>
      <c r="K593" s="79" t="s">
        <v>100</v>
      </c>
      <c r="L593" s="14">
        <v>1E-4</v>
      </c>
      <c r="M593" s="14"/>
      <c r="N593" s="14">
        <v>8.3657000000000004</v>
      </c>
      <c r="O593" s="33"/>
      <c r="P593" s="11">
        <f t="shared" si="46"/>
        <v>8.3658000000000001</v>
      </c>
      <c r="Q593" s="246"/>
    </row>
    <row r="594" spans="1:17" s="65" customFormat="1" ht="21.75" customHeight="1" outlineLevel="1">
      <c r="A594" s="212"/>
      <c r="B594" s="210"/>
      <c r="C594" s="187"/>
      <c r="D594" s="187"/>
      <c r="E594" s="187"/>
      <c r="F594" s="187"/>
      <c r="G594" s="187"/>
      <c r="H594" s="187"/>
      <c r="I594" s="53" t="s">
        <v>268</v>
      </c>
      <c r="J594" s="180"/>
      <c r="K594" s="79" t="s">
        <v>43</v>
      </c>
      <c r="L594" s="14">
        <v>17.07</v>
      </c>
      <c r="M594" s="14">
        <v>16.187000000000001</v>
      </c>
      <c r="N594" s="14">
        <v>12.823</v>
      </c>
      <c r="O594" s="33"/>
      <c r="P594" s="11">
        <f t="shared" si="46"/>
        <v>46.080000000000005</v>
      </c>
      <c r="Q594" s="246"/>
    </row>
    <row r="595" spans="1:17" s="65" customFormat="1" ht="21.75" customHeight="1" outlineLevel="1">
      <c r="A595" s="212"/>
      <c r="B595" s="210"/>
      <c r="C595" s="187"/>
      <c r="D595" s="187"/>
      <c r="E595" s="187"/>
      <c r="F595" s="187"/>
      <c r="G595" s="187"/>
      <c r="H595" s="187"/>
      <c r="I595" s="53" t="s">
        <v>268</v>
      </c>
      <c r="J595" s="180"/>
      <c r="K595" s="79" t="s">
        <v>18</v>
      </c>
      <c r="L595" s="14">
        <v>1.9712000000000001</v>
      </c>
      <c r="M595" s="14"/>
      <c r="N595" s="14">
        <v>0.88</v>
      </c>
      <c r="O595" s="33"/>
      <c r="P595" s="11">
        <f t="shared" si="46"/>
        <v>2.8512</v>
      </c>
      <c r="Q595" s="246"/>
    </row>
    <row r="596" spans="1:17" s="65" customFormat="1" ht="21.75" customHeight="1" outlineLevel="1">
      <c r="A596" s="212"/>
      <c r="B596" s="104" t="s">
        <v>267</v>
      </c>
      <c r="C596" s="187"/>
      <c r="D596" s="187"/>
      <c r="E596" s="187"/>
      <c r="F596" s="187"/>
      <c r="G596" s="187"/>
      <c r="H596" s="187"/>
      <c r="I596" s="105"/>
      <c r="J596" s="141"/>
      <c r="K596" s="106"/>
      <c r="L596" s="107">
        <f>SUM(L586:L595)</f>
        <v>364.5718</v>
      </c>
      <c r="M596" s="107">
        <f t="shared" ref="M596:N596" si="49">SUM(M586:M595)</f>
        <v>615.8596</v>
      </c>
      <c r="N596" s="107">
        <f t="shared" si="49"/>
        <v>1075.3519000000003</v>
      </c>
      <c r="O596" s="117"/>
      <c r="P596" s="107">
        <f t="shared" ref="P596" si="50">SUM(P586:P595)</f>
        <v>2055.7833000000001</v>
      </c>
      <c r="Q596" s="246"/>
    </row>
    <row r="597" spans="1:17" s="65" customFormat="1" ht="21.75" customHeight="1" outlineLevel="1">
      <c r="A597" s="212"/>
      <c r="B597" s="209" t="s">
        <v>246</v>
      </c>
      <c r="C597" s="187"/>
      <c r="D597" s="187"/>
      <c r="E597" s="187"/>
      <c r="F597" s="187"/>
      <c r="G597" s="187"/>
      <c r="H597" s="187"/>
      <c r="I597" s="54" t="s">
        <v>0</v>
      </c>
      <c r="J597" s="202">
        <v>124</v>
      </c>
      <c r="K597" s="79" t="s">
        <v>1</v>
      </c>
      <c r="L597" s="17"/>
      <c r="M597" s="14">
        <v>8.9999999999999993E-3</v>
      </c>
      <c r="N597" s="14"/>
      <c r="O597" s="33"/>
      <c r="P597" s="11">
        <f t="shared" si="46"/>
        <v>8.9999999999999993E-3</v>
      </c>
      <c r="Q597" s="246"/>
    </row>
    <row r="598" spans="1:17" s="65" customFormat="1" ht="21.75" customHeight="1" outlineLevel="1">
      <c r="A598" s="212"/>
      <c r="B598" s="210"/>
      <c r="C598" s="187"/>
      <c r="D598" s="187"/>
      <c r="E598" s="187"/>
      <c r="F598" s="187"/>
      <c r="G598" s="187"/>
      <c r="H598" s="187"/>
      <c r="I598" s="53" t="s">
        <v>268</v>
      </c>
      <c r="J598" s="202"/>
      <c r="K598" s="79" t="s">
        <v>2</v>
      </c>
      <c r="L598" s="14">
        <v>14.5694</v>
      </c>
      <c r="M598" s="14">
        <v>42.457000000000001</v>
      </c>
      <c r="N598" s="14">
        <v>45.872399999999999</v>
      </c>
      <c r="O598" s="33"/>
      <c r="P598" s="11">
        <f t="shared" si="46"/>
        <v>102.89879999999999</v>
      </c>
      <c r="Q598" s="246"/>
    </row>
    <row r="599" spans="1:17" s="65" customFormat="1" ht="21.75" customHeight="1" outlineLevel="1">
      <c r="A599" s="212"/>
      <c r="B599" s="210"/>
      <c r="C599" s="187"/>
      <c r="D599" s="187"/>
      <c r="E599" s="187"/>
      <c r="F599" s="187"/>
      <c r="G599" s="187"/>
      <c r="H599" s="187"/>
      <c r="I599" s="53" t="s">
        <v>268</v>
      </c>
      <c r="J599" s="202"/>
      <c r="K599" s="79" t="s">
        <v>10</v>
      </c>
      <c r="L599" s="14"/>
      <c r="M599" s="14">
        <v>0.34</v>
      </c>
      <c r="N599" s="14">
        <v>0.48</v>
      </c>
      <c r="O599" s="33"/>
      <c r="P599" s="11">
        <f t="shared" si="46"/>
        <v>0.82000000000000006</v>
      </c>
      <c r="Q599" s="246"/>
    </row>
    <row r="600" spans="1:17" s="65" customFormat="1" ht="21.75" customHeight="1" outlineLevel="1">
      <c r="A600" s="212"/>
      <c r="B600" s="210"/>
      <c r="C600" s="187"/>
      <c r="D600" s="187"/>
      <c r="E600" s="187"/>
      <c r="F600" s="187"/>
      <c r="G600" s="187"/>
      <c r="H600" s="187"/>
      <c r="I600" s="53" t="s">
        <v>268</v>
      </c>
      <c r="J600" s="202"/>
      <c r="K600" s="79" t="s">
        <v>50</v>
      </c>
      <c r="L600" s="14">
        <v>3.6720000000000002</v>
      </c>
      <c r="M600" s="14">
        <v>2.1</v>
      </c>
      <c r="N600" s="14"/>
      <c r="O600" s="33"/>
      <c r="P600" s="11">
        <f t="shared" si="46"/>
        <v>5.7720000000000002</v>
      </c>
      <c r="Q600" s="246"/>
    </row>
    <row r="601" spans="1:17" s="65" customFormat="1" ht="21.75" customHeight="1" outlineLevel="1">
      <c r="A601" s="212"/>
      <c r="B601" s="210"/>
      <c r="C601" s="187"/>
      <c r="D601" s="187"/>
      <c r="E601" s="187"/>
      <c r="F601" s="187"/>
      <c r="G601" s="187"/>
      <c r="H601" s="187"/>
      <c r="I601" s="53" t="s">
        <v>268</v>
      </c>
      <c r="J601" s="202"/>
      <c r="K601" s="79" t="s">
        <v>59</v>
      </c>
      <c r="L601" s="14">
        <v>4.0579999999999998</v>
      </c>
      <c r="M601" s="14">
        <v>7.3860000000000001</v>
      </c>
      <c r="N601" s="14">
        <v>9.1280000000000001</v>
      </c>
      <c r="O601" s="33"/>
      <c r="P601" s="11">
        <f t="shared" si="46"/>
        <v>20.571999999999999</v>
      </c>
      <c r="Q601" s="246"/>
    </row>
    <row r="602" spans="1:17" s="65" customFormat="1" ht="21.75" customHeight="1" outlineLevel="1">
      <c r="A602" s="212"/>
      <c r="B602" s="210"/>
      <c r="C602" s="187"/>
      <c r="D602" s="187"/>
      <c r="E602" s="187"/>
      <c r="F602" s="187"/>
      <c r="G602" s="187"/>
      <c r="H602" s="187"/>
      <c r="I602" s="53" t="s">
        <v>268</v>
      </c>
      <c r="J602" s="202"/>
      <c r="K602" s="79" t="s">
        <v>51</v>
      </c>
      <c r="L602" s="14"/>
      <c r="M602" s="14"/>
      <c r="N602" s="14">
        <v>3.8820000000000001</v>
      </c>
      <c r="O602" s="33"/>
      <c r="P602" s="11">
        <f t="shared" si="46"/>
        <v>3.8820000000000001</v>
      </c>
      <c r="Q602" s="246"/>
    </row>
    <row r="603" spans="1:17" s="65" customFormat="1" ht="21.75" customHeight="1" outlineLevel="1">
      <c r="A603" s="212"/>
      <c r="B603" s="210"/>
      <c r="C603" s="187"/>
      <c r="D603" s="187"/>
      <c r="E603" s="187"/>
      <c r="F603" s="187"/>
      <c r="G603" s="187"/>
      <c r="H603" s="187"/>
      <c r="I603" s="53" t="s">
        <v>268</v>
      </c>
      <c r="J603" s="202"/>
      <c r="K603" s="79" t="s">
        <v>52</v>
      </c>
      <c r="L603" s="14">
        <v>0.16400000000000001</v>
      </c>
      <c r="M603" s="14">
        <v>0.30599999999999999</v>
      </c>
      <c r="N603" s="14">
        <v>0.36</v>
      </c>
      <c r="O603" s="33"/>
      <c r="P603" s="11">
        <f t="shared" si="46"/>
        <v>0.83</v>
      </c>
      <c r="Q603" s="246"/>
    </row>
    <row r="604" spans="1:17" s="65" customFormat="1" ht="21.75" customHeight="1" outlineLevel="1">
      <c r="A604" s="212"/>
      <c r="B604" s="210"/>
      <c r="C604" s="187"/>
      <c r="D604" s="187"/>
      <c r="E604" s="187"/>
      <c r="F604" s="187"/>
      <c r="G604" s="187"/>
      <c r="H604" s="187"/>
      <c r="I604" s="53" t="s">
        <v>268</v>
      </c>
      <c r="J604" s="202"/>
      <c r="K604" s="79" t="s">
        <v>25</v>
      </c>
      <c r="L604" s="14">
        <v>0.45400000000000001</v>
      </c>
      <c r="M604" s="14">
        <v>0.84799999999999998</v>
      </c>
      <c r="N604" s="14">
        <v>0.99299999999999999</v>
      </c>
      <c r="O604" s="33"/>
      <c r="P604" s="11">
        <f t="shared" si="46"/>
        <v>2.2949999999999999</v>
      </c>
      <c r="Q604" s="246"/>
    </row>
    <row r="605" spans="1:17" s="65" customFormat="1" ht="21.75" customHeight="1" outlineLevel="1">
      <c r="A605" s="212"/>
      <c r="B605" s="210"/>
      <c r="C605" s="187"/>
      <c r="D605" s="187"/>
      <c r="E605" s="187"/>
      <c r="F605" s="187"/>
      <c r="G605" s="187"/>
      <c r="H605" s="187"/>
      <c r="I605" s="53" t="s">
        <v>268</v>
      </c>
      <c r="J605" s="202"/>
      <c r="K605" s="79" t="s">
        <v>66</v>
      </c>
      <c r="L605" s="14">
        <v>2.84</v>
      </c>
      <c r="M605" s="14"/>
      <c r="N605" s="14"/>
      <c r="O605" s="33"/>
      <c r="P605" s="11">
        <f t="shared" si="46"/>
        <v>2.84</v>
      </c>
      <c r="Q605" s="246"/>
    </row>
    <row r="606" spans="1:17" s="65" customFormat="1" ht="21.75" customHeight="1" outlineLevel="1">
      <c r="A606" s="212"/>
      <c r="B606" s="210"/>
      <c r="C606" s="187"/>
      <c r="D606" s="187"/>
      <c r="E606" s="187"/>
      <c r="F606" s="187"/>
      <c r="G606" s="187"/>
      <c r="H606" s="187"/>
      <c r="I606" s="53" t="s">
        <v>268</v>
      </c>
      <c r="J606" s="202"/>
      <c r="K606" s="79" t="s">
        <v>54</v>
      </c>
      <c r="L606" s="14"/>
      <c r="M606" s="14">
        <v>1.5644</v>
      </c>
      <c r="N606" s="14"/>
      <c r="O606" s="33"/>
      <c r="P606" s="11">
        <f t="shared" si="46"/>
        <v>1.5644</v>
      </c>
      <c r="Q606" s="246"/>
    </row>
    <row r="607" spans="1:17" s="65" customFormat="1" ht="21.75" customHeight="1" outlineLevel="1">
      <c r="A607" s="212"/>
      <c r="B607" s="210"/>
      <c r="C607" s="187"/>
      <c r="D607" s="187"/>
      <c r="E607" s="187"/>
      <c r="F607" s="187"/>
      <c r="G607" s="187"/>
      <c r="H607" s="187"/>
      <c r="I607" s="53" t="s">
        <v>268</v>
      </c>
      <c r="J607" s="202"/>
      <c r="K607" s="79" t="s">
        <v>43</v>
      </c>
      <c r="L607" s="14">
        <v>2.62</v>
      </c>
      <c r="M607" s="14">
        <v>5.1680000000000001</v>
      </c>
      <c r="N607" s="14">
        <v>3.92</v>
      </c>
      <c r="O607" s="33"/>
      <c r="P607" s="11">
        <f t="shared" si="46"/>
        <v>11.708</v>
      </c>
      <c r="Q607" s="246"/>
    </row>
    <row r="608" spans="1:17" s="65" customFormat="1" ht="21.75" customHeight="1" outlineLevel="1">
      <c r="A608" s="212"/>
      <c r="B608" s="210"/>
      <c r="C608" s="187"/>
      <c r="D608" s="187"/>
      <c r="E608" s="187"/>
      <c r="F608" s="187"/>
      <c r="G608" s="187"/>
      <c r="H608" s="187"/>
      <c r="I608" s="53" t="s">
        <v>268</v>
      </c>
      <c r="J608" s="202"/>
      <c r="K608" s="79" t="s">
        <v>55</v>
      </c>
      <c r="L608" s="14">
        <v>2.6749999999999998</v>
      </c>
      <c r="M608" s="14">
        <v>34</v>
      </c>
      <c r="N608" s="14">
        <v>43.131999999999998</v>
      </c>
      <c r="O608" s="33"/>
      <c r="P608" s="11">
        <f t="shared" si="46"/>
        <v>79.806999999999988</v>
      </c>
      <c r="Q608" s="246"/>
    </row>
    <row r="609" spans="1:17" s="65" customFormat="1" ht="21.75" customHeight="1" outlineLevel="1">
      <c r="A609" s="212"/>
      <c r="B609" s="210"/>
      <c r="C609" s="187"/>
      <c r="D609" s="187"/>
      <c r="E609" s="187"/>
      <c r="F609" s="187"/>
      <c r="G609" s="187"/>
      <c r="H609" s="187"/>
      <c r="I609" s="53" t="s">
        <v>268</v>
      </c>
      <c r="J609" s="202"/>
      <c r="K609" s="79" t="s">
        <v>22</v>
      </c>
      <c r="L609" s="14">
        <v>2.0019999999999998</v>
      </c>
      <c r="M609" s="14"/>
      <c r="N609" s="14"/>
      <c r="O609" s="33"/>
      <c r="P609" s="11">
        <f t="shared" si="46"/>
        <v>2.0019999999999998</v>
      </c>
      <c r="Q609" s="246"/>
    </row>
    <row r="610" spans="1:17" s="65" customFormat="1" ht="21.75" customHeight="1" outlineLevel="1">
      <c r="A610" s="212"/>
      <c r="B610" s="210"/>
      <c r="C610" s="187"/>
      <c r="D610" s="187"/>
      <c r="E610" s="187"/>
      <c r="F610" s="187"/>
      <c r="G610" s="187"/>
      <c r="H610" s="187"/>
      <c r="I610" s="53" t="s">
        <v>268</v>
      </c>
      <c r="J610" s="202"/>
      <c r="K610" s="79" t="s">
        <v>57</v>
      </c>
      <c r="L610" s="14">
        <v>1E-4</v>
      </c>
      <c r="M610" s="14"/>
      <c r="N610" s="14"/>
      <c r="O610" s="33"/>
      <c r="P610" s="11">
        <f t="shared" si="46"/>
        <v>1E-4</v>
      </c>
      <c r="Q610" s="246"/>
    </row>
    <row r="611" spans="1:17" s="65" customFormat="1" ht="21.75" customHeight="1" outlineLevel="1">
      <c r="A611" s="212"/>
      <c r="B611" s="210"/>
      <c r="C611" s="187"/>
      <c r="D611" s="187"/>
      <c r="E611" s="187"/>
      <c r="F611" s="187"/>
      <c r="G611" s="187"/>
      <c r="H611" s="187"/>
      <c r="I611" s="53" t="s">
        <v>268</v>
      </c>
      <c r="J611" s="202"/>
      <c r="K611" s="79" t="s">
        <v>56</v>
      </c>
      <c r="L611" s="14">
        <v>8.0000000000000004E-4</v>
      </c>
      <c r="M611" s="14">
        <v>1.1999999999999999E-3</v>
      </c>
      <c r="N611" s="14">
        <v>1.6000000000000001E-3</v>
      </c>
      <c r="O611" s="33"/>
      <c r="P611" s="11">
        <f t="shared" si="46"/>
        <v>3.5999999999999999E-3</v>
      </c>
      <c r="Q611" s="246"/>
    </row>
    <row r="612" spans="1:17" s="65" customFormat="1" ht="15.75" outlineLevel="1">
      <c r="A612" s="212"/>
      <c r="B612" s="104" t="s">
        <v>267</v>
      </c>
      <c r="C612" s="187"/>
      <c r="D612" s="187"/>
      <c r="E612" s="187"/>
      <c r="F612" s="187"/>
      <c r="G612" s="187"/>
      <c r="H612" s="187"/>
      <c r="I612" s="105"/>
      <c r="J612" s="142"/>
      <c r="K612" s="106"/>
      <c r="L612" s="107">
        <f>SUM(L597:L611)</f>
        <v>33.055300000000003</v>
      </c>
      <c r="M612" s="107">
        <f t="shared" ref="M612:N612" si="51">SUM(M597:M611)</f>
        <v>94.179600000000008</v>
      </c>
      <c r="N612" s="107">
        <f t="shared" si="51"/>
        <v>107.76899999999998</v>
      </c>
      <c r="O612" s="117"/>
      <c r="P612" s="107">
        <f t="shared" ref="P612" si="52">SUM(P597:P611)</f>
        <v>235.00390000000002</v>
      </c>
      <c r="Q612" s="246"/>
    </row>
    <row r="613" spans="1:17" s="65" customFormat="1" ht="21.75" customHeight="1" outlineLevel="1">
      <c r="A613" s="212"/>
      <c r="B613" s="209" t="s">
        <v>247</v>
      </c>
      <c r="C613" s="187"/>
      <c r="D613" s="187"/>
      <c r="E613" s="187"/>
      <c r="F613" s="187"/>
      <c r="G613" s="187"/>
      <c r="H613" s="187"/>
      <c r="I613" s="53" t="s">
        <v>268</v>
      </c>
      <c r="J613" s="202">
        <v>458</v>
      </c>
      <c r="K613" s="79" t="s">
        <v>2</v>
      </c>
      <c r="L613" s="14">
        <v>23.529699999999998</v>
      </c>
      <c r="M613" s="14">
        <v>66.736000000000004</v>
      </c>
      <c r="N613" s="14">
        <v>32.045000000000002</v>
      </c>
      <c r="O613" s="33"/>
      <c r="P613" s="11">
        <f t="shared" ref="P613:P636" si="53">SUM(L613:O613)</f>
        <v>122.31070000000001</v>
      </c>
      <c r="Q613" s="246"/>
    </row>
    <row r="614" spans="1:17" s="65" customFormat="1" ht="16.149999999999999" customHeight="1" outlineLevel="1">
      <c r="A614" s="212"/>
      <c r="B614" s="210"/>
      <c r="C614" s="187"/>
      <c r="D614" s="187"/>
      <c r="E614" s="187"/>
      <c r="F614" s="187"/>
      <c r="G614" s="187"/>
      <c r="H614" s="187"/>
      <c r="I614" s="53" t="s">
        <v>268</v>
      </c>
      <c r="J614" s="180"/>
      <c r="K614" s="79" t="s">
        <v>10</v>
      </c>
      <c r="L614" s="14"/>
      <c r="M614" s="14">
        <v>3.7757000000000001</v>
      </c>
      <c r="N614" s="14">
        <v>0.46089999999999998</v>
      </c>
      <c r="O614" s="33"/>
      <c r="P614" s="11">
        <f t="shared" si="53"/>
        <v>4.2366000000000001</v>
      </c>
      <c r="Q614" s="246"/>
    </row>
    <row r="615" spans="1:17" ht="17.25" customHeight="1">
      <c r="A615" s="212"/>
      <c r="B615" s="210"/>
      <c r="C615" s="187"/>
      <c r="D615" s="187"/>
      <c r="E615" s="187"/>
      <c r="F615" s="187"/>
      <c r="G615" s="187"/>
      <c r="H615" s="187"/>
      <c r="I615" s="54" t="s">
        <v>0</v>
      </c>
      <c r="J615" s="180"/>
      <c r="K615" s="79" t="s">
        <v>89</v>
      </c>
      <c r="L615" s="14"/>
      <c r="M615" s="14">
        <v>47.6</v>
      </c>
      <c r="N615" s="14">
        <v>52.36</v>
      </c>
      <c r="O615" s="33"/>
      <c r="P615" s="11">
        <f t="shared" si="53"/>
        <v>99.960000000000008</v>
      </c>
      <c r="Q615" s="246"/>
    </row>
    <row r="616" spans="1:17" ht="15.75" customHeight="1">
      <c r="A616" s="212"/>
      <c r="B616" s="210"/>
      <c r="C616" s="187"/>
      <c r="D616" s="187"/>
      <c r="E616" s="187"/>
      <c r="F616" s="187"/>
      <c r="G616" s="187"/>
      <c r="H616" s="187"/>
      <c r="I616" s="53" t="s">
        <v>268</v>
      </c>
      <c r="J616" s="180"/>
      <c r="K616" s="79" t="s">
        <v>23</v>
      </c>
      <c r="L616" s="14"/>
      <c r="M616" s="14">
        <v>65.290000000000006</v>
      </c>
      <c r="N616" s="14">
        <v>25.106999999999999</v>
      </c>
      <c r="O616" s="33"/>
      <c r="P616" s="11">
        <f t="shared" si="53"/>
        <v>90.397000000000006</v>
      </c>
      <c r="Q616" s="246"/>
    </row>
    <row r="617" spans="1:17" ht="18" customHeight="1">
      <c r="A617" s="212"/>
      <c r="B617" s="210"/>
      <c r="C617" s="187"/>
      <c r="D617" s="187"/>
      <c r="E617" s="187"/>
      <c r="F617" s="187"/>
      <c r="G617" s="187"/>
      <c r="H617" s="187"/>
      <c r="I617" s="53" t="s">
        <v>268</v>
      </c>
      <c r="J617" s="180"/>
      <c r="K617" s="79" t="s">
        <v>49</v>
      </c>
      <c r="L617" s="14">
        <v>19.209</v>
      </c>
      <c r="M617" s="14"/>
      <c r="N617" s="14">
        <v>22.44</v>
      </c>
      <c r="O617" s="33"/>
      <c r="P617" s="11">
        <f t="shared" si="53"/>
        <v>41.649000000000001</v>
      </c>
      <c r="Q617" s="246"/>
    </row>
    <row r="618" spans="1:17" s="70" customFormat="1" ht="16.149999999999999" customHeight="1">
      <c r="A618" s="212"/>
      <c r="B618" s="210"/>
      <c r="C618" s="187"/>
      <c r="D618" s="187"/>
      <c r="E618" s="187"/>
      <c r="F618" s="187"/>
      <c r="G618" s="187"/>
      <c r="H618" s="187"/>
      <c r="I618" s="54" t="s">
        <v>288</v>
      </c>
      <c r="J618" s="180"/>
      <c r="K618" s="79" t="s">
        <v>90</v>
      </c>
      <c r="L618" s="14">
        <v>96</v>
      </c>
      <c r="M618" s="14"/>
      <c r="N618" s="14"/>
      <c r="O618" s="33"/>
      <c r="P618" s="11">
        <f t="shared" si="53"/>
        <v>96</v>
      </c>
      <c r="Q618" s="246"/>
    </row>
    <row r="619" spans="1:17" s="70" customFormat="1" ht="16.149999999999999" customHeight="1">
      <c r="A619" s="212"/>
      <c r="B619" s="210"/>
      <c r="C619" s="187"/>
      <c r="D619" s="187"/>
      <c r="E619" s="187"/>
      <c r="F619" s="187"/>
      <c r="G619" s="187"/>
      <c r="H619" s="187"/>
      <c r="I619" s="53" t="s">
        <v>268</v>
      </c>
      <c r="J619" s="180"/>
      <c r="K619" s="79" t="s">
        <v>30</v>
      </c>
      <c r="L619" s="14">
        <v>14.3935</v>
      </c>
      <c r="M619" s="14">
        <v>10.308999999999999</v>
      </c>
      <c r="N619" s="14">
        <v>5.0860000000000003</v>
      </c>
      <c r="O619" s="33"/>
      <c r="P619" s="11">
        <f t="shared" si="53"/>
        <v>29.788499999999999</v>
      </c>
      <c r="Q619" s="246"/>
    </row>
    <row r="620" spans="1:17" s="70" customFormat="1" ht="16.149999999999999" customHeight="1">
      <c r="A620" s="212"/>
      <c r="B620" s="210"/>
      <c r="C620" s="187"/>
      <c r="D620" s="187"/>
      <c r="E620" s="187"/>
      <c r="F620" s="187"/>
      <c r="G620" s="187"/>
      <c r="H620" s="187"/>
      <c r="I620" s="53" t="s">
        <v>268</v>
      </c>
      <c r="J620" s="180"/>
      <c r="K620" s="79" t="s">
        <v>43</v>
      </c>
      <c r="L620" s="14">
        <v>0.95440000000000003</v>
      </c>
      <c r="M620" s="14">
        <v>0.57320000000000004</v>
      </c>
      <c r="N620" s="14">
        <v>0.35</v>
      </c>
      <c r="O620" s="33"/>
      <c r="P620" s="11">
        <f t="shared" si="53"/>
        <v>1.8776000000000002</v>
      </c>
      <c r="Q620" s="246"/>
    </row>
    <row r="621" spans="1:17" s="70" customFormat="1" ht="16.149999999999999" customHeight="1">
      <c r="A621" s="212"/>
      <c r="B621" s="210"/>
      <c r="C621" s="187"/>
      <c r="D621" s="187"/>
      <c r="E621" s="187"/>
      <c r="F621" s="187"/>
      <c r="G621" s="187"/>
      <c r="H621" s="187"/>
      <c r="I621" s="53" t="s">
        <v>268</v>
      </c>
      <c r="J621" s="180"/>
      <c r="K621" s="79" t="s">
        <v>19</v>
      </c>
      <c r="L621" s="14">
        <v>1.68</v>
      </c>
      <c r="M621" s="14">
        <v>0.87</v>
      </c>
      <c r="N621" s="14">
        <v>0.9</v>
      </c>
      <c r="O621" s="33"/>
      <c r="P621" s="11">
        <f t="shared" si="53"/>
        <v>3.4499999999999997</v>
      </c>
      <c r="Q621" s="246"/>
    </row>
    <row r="622" spans="1:17" s="70" customFormat="1" ht="16.149999999999999" customHeight="1">
      <c r="A622" s="212"/>
      <c r="B622" s="210"/>
      <c r="C622" s="187"/>
      <c r="D622" s="187"/>
      <c r="E622" s="187"/>
      <c r="F622" s="187"/>
      <c r="G622" s="187"/>
      <c r="H622" s="187"/>
      <c r="I622" s="53" t="s">
        <v>268</v>
      </c>
      <c r="J622" s="180"/>
      <c r="K622" s="79" t="s">
        <v>69</v>
      </c>
      <c r="L622" s="14"/>
      <c r="M622" s="14">
        <v>174.92</v>
      </c>
      <c r="N622" s="14"/>
      <c r="O622" s="33"/>
      <c r="P622" s="11">
        <f t="shared" si="53"/>
        <v>174.92</v>
      </c>
      <c r="Q622" s="246"/>
    </row>
    <row r="623" spans="1:17" s="70" customFormat="1" ht="16.149999999999999" customHeight="1">
      <c r="A623" s="212"/>
      <c r="B623" s="210"/>
      <c r="C623" s="187"/>
      <c r="D623" s="187"/>
      <c r="E623" s="187"/>
      <c r="F623" s="187"/>
      <c r="G623" s="187"/>
      <c r="H623" s="187"/>
      <c r="I623" s="54" t="s">
        <v>288</v>
      </c>
      <c r="J623" s="180"/>
      <c r="K623" s="79" t="s">
        <v>44</v>
      </c>
      <c r="L623" s="14"/>
      <c r="M623" s="14">
        <v>100</v>
      </c>
      <c r="N623" s="14"/>
      <c r="O623" s="33"/>
      <c r="P623" s="11">
        <f t="shared" si="53"/>
        <v>100</v>
      </c>
      <c r="Q623" s="246"/>
    </row>
    <row r="624" spans="1:17" s="70" customFormat="1" ht="16.149999999999999" customHeight="1">
      <c r="A624" s="212"/>
      <c r="B624" s="210"/>
      <c r="C624" s="187"/>
      <c r="D624" s="187"/>
      <c r="E624" s="187"/>
      <c r="F624" s="187"/>
      <c r="G624" s="187"/>
      <c r="H624" s="187"/>
      <c r="I624" s="53" t="s">
        <v>268</v>
      </c>
      <c r="J624" s="180"/>
      <c r="K624" s="79" t="s">
        <v>33</v>
      </c>
      <c r="L624" s="14"/>
      <c r="M624" s="14">
        <v>36.448</v>
      </c>
      <c r="N624" s="14">
        <v>21.876000000000001</v>
      </c>
      <c r="O624" s="33"/>
      <c r="P624" s="11">
        <f t="shared" si="53"/>
        <v>58.323999999999998</v>
      </c>
      <c r="Q624" s="246"/>
    </row>
    <row r="625" spans="1:17" s="70" customFormat="1" ht="16.149999999999999" customHeight="1">
      <c r="A625" s="212"/>
      <c r="B625" s="210"/>
      <c r="C625" s="187"/>
      <c r="D625" s="187"/>
      <c r="E625" s="187"/>
      <c r="F625" s="187"/>
      <c r="G625" s="187"/>
      <c r="H625" s="187"/>
      <c r="I625" s="53" t="s">
        <v>268</v>
      </c>
      <c r="J625" s="180"/>
      <c r="K625" s="79" t="s">
        <v>109</v>
      </c>
      <c r="L625" s="14">
        <v>37.477400000000003</v>
      </c>
      <c r="M625" s="14"/>
      <c r="N625" s="14"/>
      <c r="O625" s="33"/>
      <c r="P625" s="11">
        <f t="shared" si="53"/>
        <v>37.477400000000003</v>
      </c>
      <c r="Q625" s="246"/>
    </row>
    <row r="626" spans="1:17" s="70" customFormat="1" ht="16.149999999999999" customHeight="1">
      <c r="A626" s="212"/>
      <c r="B626" s="210"/>
      <c r="C626" s="187"/>
      <c r="D626" s="187"/>
      <c r="E626" s="187"/>
      <c r="F626" s="187"/>
      <c r="G626" s="187"/>
      <c r="H626" s="187"/>
      <c r="I626" s="53" t="s">
        <v>268</v>
      </c>
      <c r="J626" s="180"/>
      <c r="K626" s="79" t="s">
        <v>79</v>
      </c>
      <c r="L626" s="14">
        <v>8.3110999999999997</v>
      </c>
      <c r="M626" s="14">
        <v>31.276</v>
      </c>
      <c r="N626" s="14"/>
      <c r="O626" s="33"/>
      <c r="P626" s="11">
        <f t="shared" si="53"/>
        <v>39.5871</v>
      </c>
      <c r="Q626" s="246"/>
    </row>
    <row r="627" spans="1:17" s="70" customFormat="1" ht="16.149999999999999" customHeight="1">
      <c r="A627" s="212"/>
      <c r="B627" s="210"/>
      <c r="C627" s="187"/>
      <c r="D627" s="187"/>
      <c r="E627" s="187"/>
      <c r="F627" s="187"/>
      <c r="G627" s="187"/>
      <c r="H627" s="187"/>
      <c r="I627" s="53" t="s">
        <v>268</v>
      </c>
      <c r="J627" s="180"/>
      <c r="K627" s="79" t="s">
        <v>115</v>
      </c>
      <c r="L627" s="14"/>
      <c r="M627" s="14"/>
      <c r="N627" s="14">
        <v>39.944099999999999</v>
      </c>
      <c r="O627" s="33"/>
      <c r="P627" s="11">
        <f t="shared" si="53"/>
        <v>39.944099999999999</v>
      </c>
      <c r="Q627" s="246"/>
    </row>
    <row r="628" spans="1:17" s="70" customFormat="1" ht="16.149999999999999" customHeight="1">
      <c r="A628" s="212"/>
      <c r="B628" s="210"/>
      <c r="C628" s="187"/>
      <c r="D628" s="187"/>
      <c r="E628" s="187"/>
      <c r="F628" s="187"/>
      <c r="G628" s="187"/>
      <c r="H628" s="187"/>
      <c r="I628" s="53" t="s">
        <v>268</v>
      </c>
      <c r="J628" s="180"/>
      <c r="K628" s="79" t="s">
        <v>36</v>
      </c>
      <c r="L628" s="14">
        <v>2.6959</v>
      </c>
      <c r="M628" s="14">
        <v>4.7539999999999996</v>
      </c>
      <c r="N628" s="14">
        <v>22.51</v>
      </c>
      <c r="O628" s="33"/>
      <c r="P628" s="11">
        <f t="shared" si="53"/>
        <v>29.959900000000001</v>
      </c>
      <c r="Q628" s="246"/>
    </row>
    <row r="629" spans="1:17" s="70" customFormat="1" ht="16.149999999999999" customHeight="1">
      <c r="A629" s="212"/>
      <c r="B629" s="210"/>
      <c r="C629" s="187"/>
      <c r="D629" s="187"/>
      <c r="E629" s="187"/>
      <c r="F629" s="187"/>
      <c r="G629" s="187"/>
      <c r="H629" s="187"/>
      <c r="I629" s="53" t="s">
        <v>268</v>
      </c>
      <c r="J629" s="180"/>
      <c r="K629" s="79" t="s">
        <v>37</v>
      </c>
      <c r="L629" s="14">
        <v>860.33100000000002</v>
      </c>
      <c r="M629" s="14">
        <v>838.2432</v>
      </c>
      <c r="N629" s="14">
        <v>1016.5103</v>
      </c>
      <c r="O629" s="33"/>
      <c r="P629" s="11">
        <f t="shared" si="53"/>
        <v>2715.0844999999999</v>
      </c>
      <c r="Q629" s="246"/>
    </row>
    <row r="630" spans="1:17" s="70" customFormat="1" ht="16.149999999999999" customHeight="1">
      <c r="A630" s="212"/>
      <c r="B630" s="210"/>
      <c r="C630" s="187"/>
      <c r="D630" s="187"/>
      <c r="E630" s="187"/>
      <c r="F630" s="187"/>
      <c r="G630" s="187"/>
      <c r="H630" s="187"/>
      <c r="I630" s="53" t="s">
        <v>268</v>
      </c>
      <c r="J630" s="180"/>
      <c r="K630" s="79" t="s">
        <v>40</v>
      </c>
      <c r="L630" s="14"/>
      <c r="M630" s="14">
        <v>65.004999999999995</v>
      </c>
      <c r="N630" s="14"/>
      <c r="O630" s="33"/>
      <c r="P630" s="11">
        <f t="shared" si="53"/>
        <v>65.004999999999995</v>
      </c>
      <c r="Q630" s="246"/>
    </row>
    <row r="631" spans="1:17" s="70" customFormat="1" ht="16.149999999999999" customHeight="1">
      <c r="A631" s="212"/>
      <c r="B631" s="210"/>
      <c r="C631" s="187"/>
      <c r="D631" s="187"/>
      <c r="E631" s="187"/>
      <c r="F631" s="187"/>
      <c r="G631" s="187"/>
      <c r="H631" s="187"/>
      <c r="I631" s="53" t="s">
        <v>268</v>
      </c>
      <c r="J631" s="180"/>
      <c r="K631" s="79" t="s">
        <v>116</v>
      </c>
      <c r="L631" s="14"/>
      <c r="M631" s="14"/>
      <c r="N631" s="14">
        <v>60.978000000000002</v>
      </c>
      <c r="O631" s="33"/>
      <c r="P631" s="11">
        <f t="shared" si="53"/>
        <v>60.978000000000002</v>
      </c>
      <c r="Q631" s="246"/>
    </row>
    <row r="632" spans="1:17" s="70" customFormat="1" ht="16.149999999999999" customHeight="1">
      <c r="A632" s="212"/>
      <c r="B632" s="210"/>
      <c r="C632" s="187"/>
      <c r="D632" s="187"/>
      <c r="E632" s="187"/>
      <c r="F632" s="187"/>
      <c r="G632" s="187"/>
      <c r="H632" s="187"/>
      <c r="I632" s="53" t="s">
        <v>268</v>
      </c>
      <c r="J632" s="180"/>
      <c r="K632" s="79" t="s">
        <v>29</v>
      </c>
      <c r="L632" s="14"/>
      <c r="M632" s="14"/>
      <c r="N632" s="14">
        <v>1.03</v>
      </c>
      <c r="O632" s="33"/>
      <c r="P632" s="11">
        <f t="shared" si="53"/>
        <v>1.03</v>
      </c>
      <c r="Q632" s="246"/>
    </row>
    <row r="633" spans="1:17" s="70" customFormat="1" ht="16.149999999999999" customHeight="1">
      <c r="A633" s="212"/>
      <c r="B633" s="210"/>
      <c r="C633" s="187"/>
      <c r="D633" s="187"/>
      <c r="E633" s="187"/>
      <c r="F633" s="187"/>
      <c r="G633" s="187"/>
      <c r="H633" s="187"/>
      <c r="I633" s="53" t="s">
        <v>268</v>
      </c>
      <c r="J633" s="180"/>
      <c r="K633" s="79" t="s">
        <v>42</v>
      </c>
      <c r="L633" s="14"/>
      <c r="M633" s="14">
        <v>138.96</v>
      </c>
      <c r="N633" s="14"/>
      <c r="O633" s="33"/>
      <c r="P633" s="11">
        <f t="shared" si="53"/>
        <v>138.96</v>
      </c>
      <c r="Q633" s="246"/>
    </row>
    <row r="634" spans="1:17" s="70" customFormat="1" ht="16.149999999999999" customHeight="1">
      <c r="A634" s="212"/>
      <c r="B634" s="210"/>
      <c r="C634" s="187"/>
      <c r="D634" s="187"/>
      <c r="E634" s="187"/>
      <c r="F634" s="187"/>
      <c r="G634" s="187"/>
      <c r="H634" s="187"/>
      <c r="I634" s="53" t="s">
        <v>268</v>
      </c>
      <c r="J634" s="180"/>
      <c r="K634" s="79" t="s">
        <v>113</v>
      </c>
      <c r="L634" s="14"/>
      <c r="M634" s="14"/>
      <c r="N634" s="14">
        <v>187</v>
      </c>
      <c r="O634" s="33"/>
      <c r="P634" s="11">
        <f t="shared" si="53"/>
        <v>187</v>
      </c>
      <c r="Q634" s="246"/>
    </row>
    <row r="635" spans="1:17" s="70" customFormat="1" ht="16.149999999999999" customHeight="1">
      <c r="A635" s="212"/>
      <c r="B635" s="210"/>
      <c r="C635" s="187"/>
      <c r="D635" s="187"/>
      <c r="E635" s="187"/>
      <c r="F635" s="187"/>
      <c r="G635" s="187"/>
      <c r="H635" s="187"/>
      <c r="I635" s="53" t="s">
        <v>268</v>
      </c>
      <c r="J635" s="180"/>
      <c r="K635" s="79" t="s">
        <v>48</v>
      </c>
      <c r="L635" s="14"/>
      <c r="M635" s="14">
        <v>403.2</v>
      </c>
      <c r="N635" s="14">
        <v>748</v>
      </c>
      <c r="O635" s="33"/>
      <c r="P635" s="11">
        <f t="shared" si="53"/>
        <v>1151.2</v>
      </c>
      <c r="Q635" s="246"/>
    </row>
    <row r="636" spans="1:17" s="70" customFormat="1" ht="16.149999999999999" customHeight="1">
      <c r="A636" s="212"/>
      <c r="B636" s="210"/>
      <c r="C636" s="187"/>
      <c r="D636" s="187"/>
      <c r="E636" s="187"/>
      <c r="F636" s="187"/>
      <c r="G636" s="187"/>
      <c r="H636" s="187"/>
      <c r="I636" s="53" t="s">
        <v>268</v>
      </c>
      <c r="J636" s="180"/>
      <c r="K636" s="79" t="s">
        <v>16</v>
      </c>
      <c r="L636" s="14"/>
      <c r="M636" s="14">
        <v>22.8611</v>
      </c>
      <c r="N636" s="14">
        <v>15.8576</v>
      </c>
      <c r="O636" s="33"/>
      <c r="P636" s="11">
        <f t="shared" si="53"/>
        <v>38.718699999999998</v>
      </c>
      <c r="Q636" s="246"/>
    </row>
    <row r="637" spans="1:17" s="72" customFormat="1" ht="15.75">
      <c r="A637" s="212"/>
      <c r="B637" s="104" t="s">
        <v>267</v>
      </c>
      <c r="C637" s="187"/>
      <c r="D637" s="187"/>
      <c r="E637" s="187"/>
      <c r="F637" s="187"/>
      <c r="G637" s="187"/>
      <c r="H637" s="187"/>
      <c r="I637" s="105"/>
      <c r="J637" s="141"/>
      <c r="K637" s="106"/>
      <c r="L637" s="107">
        <f>SUM(L613:L636)</f>
        <v>1064.5819999999999</v>
      </c>
      <c r="M637" s="107">
        <f t="shared" ref="M637:N637" si="54">SUM(M613:M636)</f>
        <v>2010.8212000000001</v>
      </c>
      <c r="N637" s="107">
        <f t="shared" si="54"/>
        <v>2252.4549000000002</v>
      </c>
      <c r="O637" s="117"/>
      <c r="P637" s="107">
        <f t="shared" ref="P637" si="55">SUM(P613:P636)</f>
        <v>5327.8581000000004</v>
      </c>
      <c r="Q637" s="246"/>
    </row>
    <row r="638" spans="1:17" s="75" customFormat="1" ht="18" customHeight="1">
      <c r="A638" s="212"/>
      <c r="B638" s="209" t="s">
        <v>248</v>
      </c>
      <c r="C638" s="187"/>
      <c r="D638" s="187"/>
      <c r="E638" s="187"/>
      <c r="F638" s="187"/>
      <c r="G638" s="187"/>
      <c r="H638" s="187"/>
      <c r="I638" s="53" t="s">
        <v>268</v>
      </c>
      <c r="J638" s="202">
        <v>112</v>
      </c>
      <c r="K638" s="79" t="s">
        <v>2</v>
      </c>
      <c r="L638" s="14">
        <v>41.936999999999998</v>
      </c>
      <c r="M638" s="14">
        <v>46.927</v>
      </c>
      <c r="N638" s="14">
        <v>49.676000000000002</v>
      </c>
      <c r="O638" s="33"/>
      <c r="P638" s="20">
        <f>SUM(L638:O638)</f>
        <v>138.54000000000002</v>
      </c>
      <c r="Q638" s="246"/>
    </row>
    <row r="639" spans="1:17" ht="18" customHeight="1">
      <c r="A639" s="212"/>
      <c r="B639" s="210"/>
      <c r="C639" s="187"/>
      <c r="D639" s="187"/>
      <c r="E639" s="187"/>
      <c r="F639" s="187"/>
      <c r="G639" s="187"/>
      <c r="H639" s="187"/>
      <c r="I639" s="53" t="s">
        <v>268</v>
      </c>
      <c r="J639" s="202"/>
      <c r="K639" s="79" t="s">
        <v>10</v>
      </c>
      <c r="L639" s="14"/>
      <c r="M639" s="14">
        <v>0.30599999999999999</v>
      </c>
      <c r="N639" s="14">
        <v>0.56630000000000003</v>
      </c>
      <c r="O639" s="33"/>
      <c r="P639" s="20">
        <f t="shared" ref="P639:P641" si="56">SUM(L639:O639)</f>
        <v>0.87230000000000008</v>
      </c>
      <c r="Q639" s="246"/>
    </row>
    <row r="640" spans="1:17" s="76" customFormat="1" ht="18" customHeight="1">
      <c r="A640" s="212"/>
      <c r="B640" s="210"/>
      <c r="C640" s="187"/>
      <c r="D640" s="187"/>
      <c r="E640" s="187"/>
      <c r="F640" s="187"/>
      <c r="G640" s="187"/>
      <c r="H640" s="187"/>
      <c r="I640" s="53" t="s">
        <v>268</v>
      </c>
      <c r="J640" s="202"/>
      <c r="K640" s="79" t="s">
        <v>4</v>
      </c>
      <c r="L640" s="14"/>
      <c r="M640" s="14"/>
      <c r="N640" s="14">
        <v>2.165</v>
      </c>
      <c r="O640" s="33"/>
      <c r="P640" s="20">
        <f t="shared" si="56"/>
        <v>2.165</v>
      </c>
      <c r="Q640" s="246"/>
    </row>
    <row r="641" spans="1:17" s="75" customFormat="1" ht="18" customHeight="1">
      <c r="A641" s="212"/>
      <c r="B641" s="210"/>
      <c r="C641" s="187"/>
      <c r="D641" s="187"/>
      <c r="E641" s="187"/>
      <c r="F641" s="187"/>
      <c r="G641" s="187"/>
      <c r="H641" s="187"/>
      <c r="I641" s="53" t="s">
        <v>268</v>
      </c>
      <c r="J641" s="202"/>
      <c r="K641" s="79" t="s">
        <v>5</v>
      </c>
      <c r="L641" s="14"/>
      <c r="M641" s="14"/>
      <c r="N641" s="14">
        <v>0.35199999999999998</v>
      </c>
      <c r="O641" s="33"/>
      <c r="P641" s="20">
        <f t="shared" si="56"/>
        <v>0.35199999999999998</v>
      </c>
      <c r="Q641" s="246"/>
    </row>
    <row r="642" spans="1:17" s="77" customFormat="1" ht="15.75">
      <c r="A642" s="212"/>
      <c r="B642" s="104" t="s">
        <v>267</v>
      </c>
      <c r="C642" s="187"/>
      <c r="D642" s="187"/>
      <c r="E642" s="187"/>
      <c r="F642" s="187"/>
      <c r="G642" s="187"/>
      <c r="H642" s="187"/>
      <c r="I642" s="105"/>
      <c r="J642" s="119"/>
      <c r="K642" s="106"/>
      <c r="L642" s="107">
        <f>SUM(L638:L641)</f>
        <v>41.936999999999998</v>
      </c>
      <c r="M642" s="107">
        <f t="shared" ref="M642:N642" si="57">SUM(M638:M641)</f>
        <v>47.232999999999997</v>
      </c>
      <c r="N642" s="107">
        <f t="shared" si="57"/>
        <v>52.759299999999996</v>
      </c>
      <c r="O642" s="117"/>
      <c r="P642" s="107">
        <f t="shared" ref="P642" si="58">SUM(P638:P641)</f>
        <v>141.92930000000001</v>
      </c>
      <c r="Q642" s="246"/>
    </row>
    <row r="643" spans="1:17" ht="18" customHeight="1">
      <c r="A643" s="212"/>
      <c r="B643" s="209" t="s">
        <v>249</v>
      </c>
      <c r="C643" s="187"/>
      <c r="D643" s="187"/>
      <c r="E643" s="187"/>
      <c r="F643" s="187"/>
      <c r="G643" s="187"/>
      <c r="H643" s="187"/>
      <c r="I643" s="54" t="s">
        <v>0</v>
      </c>
      <c r="J643" s="202">
        <v>124</v>
      </c>
      <c r="K643" s="79" t="s">
        <v>1</v>
      </c>
      <c r="L643" s="14"/>
      <c r="M643" s="14">
        <v>3.5999999999999997E-2</v>
      </c>
      <c r="N643" s="14"/>
      <c r="O643" s="33"/>
      <c r="P643" s="11">
        <f>SUM(L643:O643)</f>
        <v>3.5999999999999997E-2</v>
      </c>
      <c r="Q643" s="246"/>
    </row>
    <row r="644" spans="1:17" s="70" customFormat="1" ht="18" customHeight="1">
      <c r="A644" s="212"/>
      <c r="B644" s="210"/>
      <c r="C644" s="187"/>
      <c r="D644" s="187"/>
      <c r="E644" s="187"/>
      <c r="F644" s="187"/>
      <c r="G644" s="187"/>
      <c r="H644" s="187"/>
      <c r="I644" s="53" t="s">
        <v>268</v>
      </c>
      <c r="J644" s="180"/>
      <c r="K644" s="79" t="s">
        <v>2</v>
      </c>
      <c r="L644" s="14">
        <v>45.271999999999998</v>
      </c>
      <c r="M644" s="14">
        <v>48.5974</v>
      </c>
      <c r="N644" s="14">
        <v>56.482999999999997</v>
      </c>
      <c r="O644" s="33"/>
      <c r="P644" s="11">
        <f t="shared" ref="P644:P656" si="59">SUM(L644:O644)</f>
        <v>150.35239999999999</v>
      </c>
      <c r="Q644" s="246"/>
    </row>
    <row r="645" spans="1:17" s="70" customFormat="1" ht="18" customHeight="1">
      <c r="A645" s="212"/>
      <c r="B645" s="210"/>
      <c r="C645" s="187"/>
      <c r="D645" s="187"/>
      <c r="E645" s="187"/>
      <c r="F645" s="187"/>
      <c r="G645" s="187"/>
      <c r="H645" s="187"/>
      <c r="I645" s="53" t="s">
        <v>268</v>
      </c>
      <c r="J645" s="180"/>
      <c r="K645" s="79" t="s">
        <v>10</v>
      </c>
      <c r="L645" s="14"/>
      <c r="M645" s="14">
        <v>0.1883</v>
      </c>
      <c r="N645" s="14">
        <v>0.3201</v>
      </c>
      <c r="O645" s="33"/>
      <c r="P645" s="11">
        <f t="shared" si="59"/>
        <v>0.50839999999999996</v>
      </c>
      <c r="Q645" s="246"/>
    </row>
    <row r="646" spans="1:17" s="65" customFormat="1" ht="16.5" customHeight="1" outlineLevel="1">
      <c r="A646" s="212"/>
      <c r="B646" s="210"/>
      <c r="C646" s="187"/>
      <c r="D646" s="187"/>
      <c r="E646" s="187"/>
      <c r="F646" s="187"/>
      <c r="G646" s="187"/>
      <c r="H646" s="187"/>
      <c r="I646" s="53" t="s">
        <v>268</v>
      </c>
      <c r="J646" s="180"/>
      <c r="K646" s="79" t="s">
        <v>50</v>
      </c>
      <c r="L646" s="14">
        <v>5.84</v>
      </c>
      <c r="M646" s="14"/>
      <c r="N646" s="14"/>
      <c r="O646" s="33"/>
      <c r="P646" s="11">
        <f t="shared" si="59"/>
        <v>5.84</v>
      </c>
      <c r="Q646" s="246"/>
    </row>
    <row r="647" spans="1:17" ht="20.25" customHeight="1">
      <c r="A647" s="212"/>
      <c r="B647" s="210"/>
      <c r="C647" s="187"/>
      <c r="D647" s="187"/>
      <c r="E647" s="187"/>
      <c r="F647" s="187"/>
      <c r="G647" s="187"/>
      <c r="H647" s="187"/>
      <c r="I647" s="53" t="s">
        <v>268</v>
      </c>
      <c r="J647" s="180"/>
      <c r="K647" s="79" t="s">
        <v>59</v>
      </c>
      <c r="L647" s="14">
        <v>9.3049999999999997</v>
      </c>
      <c r="M647" s="14">
        <v>9.7200000000000006</v>
      </c>
      <c r="N647" s="14">
        <v>12.847</v>
      </c>
      <c r="O647" s="33"/>
      <c r="P647" s="11">
        <f t="shared" si="59"/>
        <v>31.872</v>
      </c>
      <c r="Q647" s="246"/>
    </row>
    <row r="648" spans="1:17" ht="20.25" customHeight="1">
      <c r="A648" s="212"/>
      <c r="B648" s="210"/>
      <c r="C648" s="187"/>
      <c r="D648" s="187"/>
      <c r="E648" s="187"/>
      <c r="F648" s="187"/>
      <c r="G648" s="187"/>
      <c r="H648" s="187"/>
      <c r="I648" s="53" t="s">
        <v>268</v>
      </c>
      <c r="J648" s="180"/>
      <c r="K648" s="79" t="s">
        <v>51</v>
      </c>
      <c r="L648" s="14">
        <v>10.2004</v>
      </c>
      <c r="M648" s="14"/>
      <c r="N648" s="14"/>
      <c r="O648" s="33"/>
      <c r="P648" s="11">
        <f t="shared" si="59"/>
        <v>10.2004</v>
      </c>
      <c r="Q648" s="246"/>
    </row>
    <row r="649" spans="1:17" ht="20.25" customHeight="1">
      <c r="A649" s="212"/>
      <c r="B649" s="210"/>
      <c r="C649" s="187"/>
      <c r="D649" s="187"/>
      <c r="E649" s="187"/>
      <c r="F649" s="187"/>
      <c r="G649" s="187"/>
      <c r="H649" s="187"/>
      <c r="I649" s="53" t="s">
        <v>268</v>
      </c>
      <c r="J649" s="180"/>
      <c r="K649" s="79" t="s">
        <v>52</v>
      </c>
      <c r="L649" s="14">
        <v>0.61699999999999999</v>
      </c>
      <c r="M649" s="14">
        <v>0.63839999999999997</v>
      </c>
      <c r="N649" s="14">
        <v>0.67500000000000004</v>
      </c>
      <c r="O649" s="33"/>
      <c r="P649" s="11">
        <f t="shared" si="59"/>
        <v>1.9303999999999999</v>
      </c>
      <c r="Q649" s="246"/>
    </row>
    <row r="650" spans="1:17" ht="20.25" customHeight="1">
      <c r="A650" s="212"/>
      <c r="B650" s="210"/>
      <c r="C650" s="187"/>
      <c r="D650" s="187"/>
      <c r="E650" s="187"/>
      <c r="F650" s="187"/>
      <c r="G650" s="187"/>
      <c r="H650" s="187"/>
      <c r="I650" s="53" t="s">
        <v>268</v>
      </c>
      <c r="J650" s="180"/>
      <c r="K650" s="79" t="s">
        <v>25</v>
      </c>
      <c r="L650" s="14"/>
      <c r="M650" s="14"/>
      <c r="N650" s="14">
        <v>0.51800000000000002</v>
      </c>
      <c r="O650" s="33"/>
      <c r="P650" s="11">
        <f t="shared" si="59"/>
        <v>0.51800000000000002</v>
      </c>
      <c r="Q650" s="246"/>
    </row>
    <row r="651" spans="1:17" ht="20.25" customHeight="1">
      <c r="A651" s="212"/>
      <c r="B651" s="210"/>
      <c r="C651" s="187"/>
      <c r="D651" s="187"/>
      <c r="E651" s="187"/>
      <c r="F651" s="187"/>
      <c r="G651" s="187"/>
      <c r="H651" s="187"/>
      <c r="I651" s="53" t="s">
        <v>268</v>
      </c>
      <c r="J651" s="180"/>
      <c r="K651" s="79" t="s">
        <v>54</v>
      </c>
      <c r="L651" s="14">
        <v>7.1456</v>
      </c>
      <c r="M651" s="14"/>
      <c r="N651" s="14">
        <v>1.4059999999999999</v>
      </c>
      <c r="O651" s="33"/>
      <c r="P651" s="11">
        <f t="shared" si="59"/>
        <v>8.5516000000000005</v>
      </c>
      <c r="Q651" s="246"/>
    </row>
    <row r="652" spans="1:17" ht="20.25" customHeight="1">
      <c r="A652" s="212"/>
      <c r="B652" s="210"/>
      <c r="C652" s="187"/>
      <c r="D652" s="187"/>
      <c r="E652" s="187"/>
      <c r="F652" s="187"/>
      <c r="G652" s="187"/>
      <c r="H652" s="187"/>
      <c r="I652" s="53" t="s">
        <v>268</v>
      </c>
      <c r="J652" s="180"/>
      <c r="K652" s="79" t="s">
        <v>43</v>
      </c>
      <c r="L652" s="14">
        <v>7.61</v>
      </c>
      <c r="M652" s="14">
        <v>8.3859999999999992</v>
      </c>
      <c r="N652" s="14">
        <v>10.202</v>
      </c>
      <c r="O652" s="33"/>
      <c r="P652" s="11">
        <f t="shared" si="59"/>
        <v>26.198</v>
      </c>
      <c r="Q652" s="246"/>
    </row>
    <row r="653" spans="1:17" ht="20.25" customHeight="1">
      <c r="A653" s="212"/>
      <c r="B653" s="210"/>
      <c r="C653" s="187"/>
      <c r="D653" s="187"/>
      <c r="E653" s="187"/>
      <c r="F653" s="187"/>
      <c r="G653" s="187"/>
      <c r="H653" s="187"/>
      <c r="I653" s="53" t="s">
        <v>268</v>
      </c>
      <c r="J653" s="180"/>
      <c r="K653" s="79" t="s">
        <v>55</v>
      </c>
      <c r="L653" s="14"/>
      <c r="M653" s="14"/>
      <c r="N653" s="14">
        <v>46.609000000000002</v>
      </c>
      <c r="O653" s="33"/>
      <c r="P653" s="11">
        <f t="shared" si="59"/>
        <v>46.609000000000002</v>
      </c>
      <c r="Q653" s="246"/>
    </row>
    <row r="654" spans="1:17" ht="20.25" customHeight="1">
      <c r="A654" s="212"/>
      <c r="B654" s="210"/>
      <c r="C654" s="187"/>
      <c r="D654" s="187"/>
      <c r="E654" s="187"/>
      <c r="F654" s="187"/>
      <c r="G654" s="187"/>
      <c r="H654" s="187"/>
      <c r="I654" s="53" t="s">
        <v>268</v>
      </c>
      <c r="J654" s="180"/>
      <c r="K654" s="79" t="s">
        <v>22</v>
      </c>
      <c r="L654" s="14"/>
      <c r="M654" s="14"/>
      <c r="N654" s="14">
        <v>0.39600000000000002</v>
      </c>
      <c r="O654" s="33"/>
      <c r="P654" s="11">
        <f t="shared" si="59"/>
        <v>0.39600000000000002</v>
      </c>
      <c r="Q654" s="246"/>
    </row>
    <row r="655" spans="1:17" ht="20.25" customHeight="1">
      <c r="A655" s="212"/>
      <c r="B655" s="210"/>
      <c r="C655" s="187"/>
      <c r="D655" s="187"/>
      <c r="E655" s="187"/>
      <c r="F655" s="187"/>
      <c r="G655" s="187"/>
      <c r="H655" s="187"/>
      <c r="I655" s="53" t="s">
        <v>268</v>
      </c>
      <c r="J655" s="180"/>
      <c r="K655" s="79" t="s">
        <v>57</v>
      </c>
      <c r="L655" s="14">
        <v>1.01E-2</v>
      </c>
      <c r="M655" s="14"/>
      <c r="N655" s="14"/>
      <c r="O655" s="33"/>
      <c r="P655" s="11">
        <f t="shared" si="59"/>
        <v>1.01E-2</v>
      </c>
      <c r="Q655" s="246"/>
    </row>
    <row r="656" spans="1:17" ht="17.25" customHeight="1">
      <c r="A656" s="212"/>
      <c r="B656" s="210"/>
      <c r="C656" s="187"/>
      <c r="D656" s="187"/>
      <c r="E656" s="187"/>
      <c r="F656" s="187"/>
      <c r="G656" s="187"/>
      <c r="H656" s="187"/>
      <c r="I656" s="53" t="s">
        <v>268</v>
      </c>
      <c r="J656" s="180"/>
      <c r="K656" s="79" t="s">
        <v>56</v>
      </c>
      <c r="L656" s="14">
        <v>8.0000000000000004E-4</v>
      </c>
      <c r="M656" s="14">
        <v>5.9999999999999995E-4</v>
      </c>
      <c r="N656" s="14">
        <v>149.3134</v>
      </c>
      <c r="O656" s="33"/>
      <c r="P656" s="11">
        <f t="shared" si="59"/>
        <v>149.31479999999999</v>
      </c>
      <c r="Q656" s="246"/>
    </row>
    <row r="657" spans="1:17" ht="17.25" customHeight="1">
      <c r="A657" s="212"/>
      <c r="B657" s="104" t="s">
        <v>267</v>
      </c>
      <c r="C657" s="187"/>
      <c r="D657" s="187"/>
      <c r="E657" s="187"/>
      <c r="F657" s="187"/>
      <c r="G657" s="187"/>
      <c r="H657" s="187"/>
      <c r="I657" s="105"/>
      <c r="J657" s="141"/>
      <c r="K657" s="106"/>
      <c r="L657" s="107">
        <f>SUM(L643:L656)</f>
        <v>86.000899999999987</v>
      </c>
      <c r="M657" s="107">
        <f t="shared" ref="M657:N657" si="60">SUM(M643:M656)</f>
        <v>67.566699999999997</v>
      </c>
      <c r="N657" s="107">
        <f t="shared" si="60"/>
        <v>278.76949999999999</v>
      </c>
      <c r="O657" s="117"/>
      <c r="P657" s="107">
        <f t="shared" ref="P657" si="61">SUM(P643:P656)</f>
        <v>432.33710000000002</v>
      </c>
      <c r="Q657" s="246"/>
    </row>
    <row r="658" spans="1:17" ht="17.25" customHeight="1">
      <c r="A658" s="212"/>
      <c r="B658" s="209" t="s">
        <v>250</v>
      </c>
      <c r="C658" s="187"/>
      <c r="D658" s="187"/>
      <c r="E658" s="187"/>
      <c r="F658" s="187"/>
      <c r="G658" s="187"/>
      <c r="H658" s="187"/>
      <c r="I658" s="54" t="s">
        <v>0</v>
      </c>
      <c r="J658" s="202">
        <v>124</v>
      </c>
      <c r="K658" s="79" t="s">
        <v>1</v>
      </c>
      <c r="L658" s="14"/>
      <c r="M658" s="14">
        <v>0.06</v>
      </c>
      <c r="N658" s="14"/>
      <c r="O658" s="33"/>
      <c r="P658" s="11">
        <f t="shared" si="46"/>
        <v>0.06</v>
      </c>
      <c r="Q658" s="246"/>
    </row>
    <row r="659" spans="1:17" ht="17.25" customHeight="1">
      <c r="A659" s="212"/>
      <c r="B659" s="210"/>
      <c r="C659" s="187"/>
      <c r="D659" s="187"/>
      <c r="E659" s="187"/>
      <c r="F659" s="187"/>
      <c r="G659" s="187"/>
      <c r="H659" s="187"/>
      <c r="I659" s="53" t="s">
        <v>268</v>
      </c>
      <c r="J659" s="202"/>
      <c r="K659" s="79" t="s">
        <v>2</v>
      </c>
      <c r="L659" s="14">
        <v>28.2624</v>
      </c>
      <c r="M659" s="14">
        <v>53.384</v>
      </c>
      <c r="N659" s="14">
        <v>50.0745</v>
      </c>
      <c r="O659" s="33"/>
      <c r="P659" s="11">
        <f t="shared" si="46"/>
        <v>131.7209</v>
      </c>
      <c r="Q659" s="246"/>
    </row>
    <row r="660" spans="1:17" ht="17.25" customHeight="1">
      <c r="A660" s="212"/>
      <c r="B660" s="210"/>
      <c r="C660" s="187"/>
      <c r="D660" s="187"/>
      <c r="E660" s="187"/>
      <c r="F660" s="187"/>
      <c r="G660" s="187"/>
      <c r="H660" s="187"/>
      <c r="I660" s="53" t="s">
        <v>268</v>
      </c>
      <c r="J660" s="202"/>
      <c r="K660" s="79" t="s">
        <v>10</v>
      </c>
      <c r="L660" s="14"/>
      <c r="M660" s="14">
        <v>0.3</v>
      </c>
      <c r="N660" s="14">
        <v>0.24099999999999999</v>
      </c>
      <c r="O660" s="33"/>
      <c r="P660" s="11">
        <f t="shared" si="46"/>
        <v>0.54099999999999993</v>
      </c>
      <c r="Q660" s="246"/>
    </row>
    <row r="661" spans="1:17" ht="17.25" customHeight="1">
      <c r="A661" s="212"/>
      <c r="B661" s="210"/>
      <c r="C661" s="187"/>
      <c r="D661" s="187"/>
      <c r="E661" s="187"/>
      <c r="F661" s="187"/>
      <c r="G661" s="187"/>
      <c r="H661" s="187"/>
      <c r="I661" s="53" t="s">
        <v>268</v>
      </c>
      <c r="J661" s="202"/>
      <c r="K661" s="79" t="s">
        <v>50</v>
      </c>
      <c r="L661" s="14">
        <v>10.885999999999999</v>
      </c>
      <c r="M661" s="14">
        <v>34.445999999999998</v>
      </c>
      <c r="N661" s="14"/>
      <c r="O661" s="33"/>
      <c r="P661" s="11">
        <f t="shared" si="46"/>
        <v>45.331999999999994</v>
      </c>
      <c r="Q661" s="246"/>
    </row>
    <row r="662" spans="1:17" ht="17.25" customHeight="1">
      <c r="A662" s="212"/>
      <c r="B662" s="210"/>
      <c r="C662" s="187"/>
      <c r="D662" s="187"/>
      <c r="E662" s="187"/>
      <c r="F662" s="187"/>
      <c r="G662" s="187"/>
      <c r="H662" s="187"/>
      <c r="I662" s="53" t="s">
        <v>268</v>
      </c>
      <c r="J662" s="202"/>
      <c r="K662" s="79" t="s">
        <v>59</v>
      </c>
      <c r="L662" s="14">
        <v>5.327</v>
      </c>
      <c r="M662" s="14">
        <v>13.302</v>
      </c>
      <c r="N662" s="14">
        <v>22.853200000000001</v>
      </c>
      <c r="O662" s="33"/>
      <c r="P662" s="11">
        <f t="shared" si="46"/>
        <v>41.482199999999999</v>
      </c>
      <c r="Q662" s="246"/>
    </row>
    <row r="663" spans="1:17" ht="17.25" customHeight="1">
      <c r="A663" s="212"/>
      <c r="B663" s="210"/>
      <c r="C663" s="187"/>
      <c r="D663" s="187"/>
      <c r="E663" s="187"/>
      <c r="F663" s="187"/>
      <c r="G663" s="187"/>
      <c r="H663" s="187"/>
      <c r="I663" s="53" t="s">
        <v>268</v>
      </c>
      <c r="J663" s="202"/>
      <c r="K663" s="79" t="s">
        <v>51</v>
      </c>
      <c r="L663" s="14">
        <v>12.1655</v>
      </c>
      <c r="M663" s="14">
        <v>25.721</v>
      </c>
      <c r="N663" s="14"/>
      <c r="O663" s="33"/>
      <c r="P663" s="11">
        <f t="shared" si="46"/>
        <v>37.886499999999998</v>
      </c>
      <c r="Q663" s="246"/>
    </row>
    <row r="664" spans="1:17" ht="17.25" customHeight="1">
      <c r="A664" s="212"/>
      <c r="B664" s="210"/>
      <c r="C664" s="187"/>
      <c r="D664" s="187"/>
      <c r="E664" s="187"/>
      <c r="F664" s="187"/>
      <c r="G664" s="187"/>
      <c r="H664" s="187"/>
      <c r="I664" s="53" t="s">
        <v>268</v>
      </c>
      <c r="J664" s="202"/>
      <c r="K664" s="79" t="s">
        <v>52</v>
      </c>
      <c r="L664" s="14">
        <v>2.06</v>
      </c>
      <c r="M664" s="14">
        <v>5.8330000000000002</v>
      </c>
      <c r="N664" s="14">
        <v>9.31</v>
      </c>
      <c r="O664" s="33"/>
      <c r="P664" s="11">
        <f t="shared" si="46"/>
        <v>17.203000000000003</v>
      </c>
      <c r="Q664" s="246"/>
    </row>
    <row r="665" spans="1:17" ht="17.25" customHeight="1">
      <c r="A665" s="212"/>
      <c r="B665" s="210"/>
      <c r="C665" s="187"/>
      <c r="D665" s="187"/>
      <c r="E665" s="187"/>
      <c r="F665" s="187"/>
      <c r="G665" s="187"/>
      <c r="H665" s="187"/>
      <c r="I665" s="53" t="s">
        <v>268</v>
      </c>
      <c r="J665" s="202"/>
      <c r="K665" s="79" t="s">
        <v>25</v>
      </c>
      <c r="L665" s="14">
        <v>1.794</v>
      </c>
      <c r="M665" s="14">
        <v>15.743</v>
      </c>
      <c r="N665" s="14">
        <v>28.248200000000001</v>
      </c>
      <c r="O665" s="33"/>
      <c r="P665" s="11">
        <f t="shared" si="46"/>
        <v>45.785200000000003</v>
      </c>
      <c r="Q665" s="246"/>
    </row>
    <row r="666" spans="1:17" ht="17.25" customHeight="1">
      <c r="A666" s="212"/>
      <c r="B666" s="210"/>
      <c r="C666" s="187"/>
      <c r="D666" s="187"/>
      <c r="E666" s="187"/>
      <c r="F666" s="187"/>
      <c r="G666" s="187"/>
      <c r="H666" s="187"/>
      <c r="I666" s="53" t="s">
        <v>268</v>
      </c>
      <c r="J666" s="202"/>
      <c r="K666" s="79" t="s">
        <v>54</v>
      </c>
      <c r="L666" s="14">
        <v>42.246699999999997</v>
      </c>
      <c r="M666" s="14">
        <v>54.390999999999998</v>
      </c>
      <c r="N666" s="14"/>
      <c r="O666" s="33"/>
      <c r="P666" s="11">
        <f t="shared" si="46"/>
        <v>96.637699999999995</v>
      </c>
      <c r="Q666" s="246"/>
    </row>
    <row r="667" spans="1:17" ht="17.25" customHeight="1">
      <c r="A667" s="212"/>
      <c r="B667" s="210"/>
      <c r="C667" s="187"/>
      <c r="D667" s="187"/>
      <c r="E667" s="187"/>
      <c r="F667" s="187"/>
      <c r="G667" s="187"/>
      <c r="H667" s="187"/>
      <c r="I667" s="53" t="s">
        <v>268</v>
      </c>
      <c r="J667" s="202"/>
      <c r="K667" s="79" t="s">
        <v>43</v>
      </c>
      <c r="L667" s="14"/>
      <c r="M667" s="14">
        <v>30.417999999999999</v>
      </c>
      <c r="N667" s="14">
        <v>32.6111</v>
      </c>
      <c r="O667" s="33"/>
      <c r="P667" s="11">
        <f t="shared" si="46"/>
        <v>63.0291</v>
      </c>
      <c r="Q667" s="246"/>
    </row>
    <row r="668" spans="1:17" ht="17.25" customHeight="1">
      <c r="A668" s="212"/>
      <c r="B668" s="210"/>
      <c r="C668" s="187"/>
      <c r="D668" s="187"/>
      <c r="E668" s="187"/>
      <c r="F668" s="187"/>
      <c r="G668" s="187"/>
      <c r="H668" s="187"/>
      <c r="I668" s="53" t="s">
        <v>268</v>
      </c>
      <c r="J668" s="202"/>
      <c r="K668" s="79" t="s">
        <v>55</v>
      </c>
      <c r="L668" s="14">
        <v>23.469000000000001</v>
      </c>
      <c r="M668" s="14">
        <v>45.94</v>
      </c>
      <c r="N668" s="14"/>
      <c r="O668" s="33"/>
      <c r="P668" s="11">
        <f t="shared" si="46"/>
        <v>69.408999999999992</v>
      </c>
      <c r="Q668" s="246"/>
    </row>
    <row r="669" spans="1:17" ht="17.25" customHeight="1">
      <c r="A669" s="212"/>
      <c r="B669" s="210"/>
      <c r="C669" s="187"/>
      <c r="D669" s="187"/>
      <c r="E669" s="187"/>
      <c r="F669" s="187"/>
      <c r="G669" s="187"/>
      <c r="H669" s="187"/>
      <c r="I669" s="53" t="s">
        <v>268</v>
      </c>
      <c r="J669" s="202"/>
      <c r="K669" s="79" t="s">
        <v>22</v>
      </c>
      <c r="L669" s="14"/>
      <c r="M669" s="14">
        <v>1.08</v>
      </c>
      <c r="N669" s="14"/>
      <c r="O669" s="33"/>
      <c r="P669" s="11">
        <f t="shared" si="46"/>
        <v>1.08</v>
      </c>
      <c r="Q669" s="246"/>
    </row>
    <row r="670" spans="1:17" ht="17.25" customHeight="1">
      <c r="A670" s="212"/>
      <c r="B670" s="210"/>
      <c r="C670" s="187"/>
      <c r="D670" s="187"/>
      <c r="E670" s="187"/>
      <c r="F670" s="187"/>
      <c r="G670" s="187"/>
      <c r="H670" s="187"/>
      <c r="I670" s="53" t="s">
        <v>268</v>
      </c>
      <c r="J670" s="202"/>
      <c r="K670" s="79" t="s">
        <v>117</v>
      </c>
      <c r="L670" s="14"/>
      <c r="M670" s="14"/>
      <c r="N670" s="14">
        <v>58.875</v>
      </c>
      <c r="O670" s="33"/>
      <c r="P670" s="11">
        <f t="shared" si="46"/>
        <v>58.875</v>
      </c>
      <c r="Q670" s="246"/>
    </row>
    <row r="671" spans="1:17" ht="16.149999999999999" customHeight="1">
      <c r="A671" s="212"/>
      <c r="B671" s="210"/>
      <c r="C671" s="187"/>
      <c r="D671" s="187"/>
      <c r="E671" s="187"/>
      <c r="F671" s="187"/>
      <c r="G671" s="187"/>
      <c r="H671" s="187"/>
      <c r="I671" s="53" t="s">
        <v>268</v>
      </c>
      <c r="J671" s="202"/>
      <c r="K671" s="79" t="s">
        <v>56</v>
      </c>
      <c r="L671" s="14">
        <v>1E-4</v>
      </c>
      <c r="M671" s="14">
        <v>1.6000000000000001E-3</v>
      </c>
      <c r="N671" s="14">
        <v>3.0999999999999999E-3</v>
      </c>
      <c r="O671" s="33"/>
      <c r="P671" s="11">
        <f t="shared" si="46"/>
        <v>4.8000000000000004E-3</v>
      </c>
      <c r="Q671" s="246"/>
    </row>
    <row r="672" spans="1:17" ht="16.149999999999999" customHeight="1">
      <c r="A672" s="212"/>
      <c r="B672" s="210"/>
      <c r="C672" s="187"/>
      <c r="D672" s="187"/>
      <c r="E672" s="187"/>
      <c r="F672" s="187"/>
      <c r="G672" s="187"/>
      <c r="H672" s="187"/>
      <c r="I672" s="53" t="s">
        <v>268</v>
      </c>
      <c r="J672" s="202"/>
      <c r="K672" s="79" t="s">
        <v>16</v>
      </c>
      <c r="L672" s="14">
        <v>10.43</v>
      </c>
      <c r="M672" s="14">
        <v>7.06</v>
      </c>
      <c r="N672" s="14"/>
      <c r="O672" s="33"/>
      <c r="P672" s="11">
        <f t="shared" si="46"/>
        <v>17.489999999999998</v>
      </c>
      <c r="Q672" s="246"/>
    </row>
    <row r="673" spans="1:17" ht="16.149999999999999" customHeight="1">
      <c r="A673" s="213"/>
      <c r="B673" s="104" t="s">
        <v>267</v>
      </c>
      <c r="C673" s="213"/>
      <c r="D673" s="213"/>
      <c r="E673" s="213"/>
      <c r="F673" s="213"/>
      <c r="G673" s="213"/>
      <c r="H673" s="213"/>
      <c r="I673" s="105"/>
      <c r="J673" s="142"/>
      <c r="K673" s="106"/>
      <c r="L673" s="107">
        <f>SUM(L658:L672)</f>
        <v>136.64070000000001</v>
      </c>
      <c r="M673" s="107">
        <f t="shared" ref="M673:N673" si="62">SUM(M658:M672)</f>
        <v>287.67959999999999</v>
      </c>
      <c r="N673" s="107">
        <f t="shared" si="62"/>
        <v>202.21609999999998</v>
      </c>
      <c r="O673" s="117"/>
      <c r="P673" s="107">
        <f t="shared" ref="P673" si="63">SUM(P658:P672)</f>
        <v>626.53640000000007</v>
      </c>
      <c r="Q673" s="247"/>
    </row>
    <row r="674" spans="1:17" s="70" customFormat="1" ht="16.149999999999999" customHeight="1">
      <c r="A674" s="185" t="s">
        <v>260</v>
      </c>
      <c r="B674" s="185"/>
      <c r="C674" s="185"/>
      <c r="D674" s="185"/>
      <c r="E674" s="185"/>
      <c r="F674" s="21"/>
      <c r="G674" s="21"/>
      <c r="H674" s="21"/>
      <c r="I674" s="97"/>
      <c r="J674" s="73"/>
      <c r="K674" s="97"/>
      <c r="L674" s="22">
        <f>L567+L580+L585+L596+L612+L637+L642+L657+L673</f>
        <v>2166.2293999999997</v>
      </c>
      <c r="M674" s="22">
        <f t="shared" ref="M674:N674" si="64">M567+M580+M585+M596+M612+M637+M642+M657+M673</f>
        <v>3891.4241000000002</v>
      </c>
      <c r="N674" s="22">
        <f t="shared" si="64"/>
        <v>4736.0426000000007</v>
      </c>
      <c r="O674" s="103"/>
      <c r="P674" s="101">
        <f t="shared" ref="P674" si="65">P567+P580+P585+P596+P612+P637+P642+P657+P673</f>
        <v>10793.696100000001</v>
      </c>
      <c r="Q674" s="102"/>
    </row>
    <row r="675" spans="1:17" s="70" customFormat="1" ht="16.149999999999999" customHeight="1">
      <c r="A675" s="181" t="s">
        <v>261</v>
      </c>
      <c r="B675" s="181"/>
      <c r="C675" s="181"/>
      <c r="D675" s="181"/>
      <c r="E675" s="181"/>
      <c r="F675" s="59"/>
      <c r="G675" s="59"/>
      <c r="H675" s="59"/>
      <c r="I675" s="62"/>
      <c r="J675" s="82"/>
      <c r="K675" s="62"/>
      <c r="L675" s="25">
        <f>L548+L553+L674</f>
        <v>9286.1851999999999</v>
      </c>
      <c r="M675" s="25">
        <f t="shared" ref="M675:P675" si="66">M548+M553+M674</f>
        <v>30198.612891999997</v>
      </c>
      <c r="N675" s="25">
        <f t="shared" si="66"/>
        <v>44237.231132000008</v>
      </c>
      <c r="O675" s="25">
        <f t="shared" si="66"/>
        <v>0</v>
      </c>
      <c r="P675" s="25">
        <f t="shared" si="66"/>
        <v>83722.029223999998</v>
      </c>
      <c r="Q675" s="24"/>
    </row>
    <row r="676" spans="1:17" ht="19.5">
      <c r="A676" s="203" t="s">
        <v>269</v>
      </c>
      <c r="B676" s="204"/>
      <c r="C676" s="143">
        <v>13</v>
      </c>
      <c r="D676" s="143">
        <v>94</v>
      </c>
      <c r="E676" s="144"/>
      <c r="F676" s="145"/>
      <c r="G676" s="145"/>
      <c r="H676" s="145"/>
      <c r="I676" s="132"/>
      <c r="J676" s="132"/>
      <c r="K676" s="132"/>
      <c r="L676" s="133">
        <f>L82+L160+L407+L675</f>
        <v>23152.360499999999</v>
      </c>
      <c r="M676" s="133">
        <f>M82+M160+M407+M675</f>
        <v>66301.953911999997</v>
      </c>
      <c r="N676" s="133">
        <f>N82+N160+N407+N675</f>
        <v>78704.895382000017</v>
      </c>
      <c r="O676" s="133">
        <f>O82+O160+O407+O675</f>
        <v>163.83000000000001</v>
      </c>
      <c r="P676" s="133">
        <f>P82+P160+P407+P675</f>
        <v>168323.03979400001</v>
      </c>
      <c r="Q676" s="132"/>
    </row>
    <row r="774" spans="1:17" ht="54.75" customHeight="1"/>
    <row r="775" spans="1:17" s="4" customFormat="1" ht="66" customHeight="1">
      <c r="A775" s="5"/>
      <c r="B775" s="5"/>
      <c r="I775" s="2"/>
      <c r="J775" s="2"/>
      <c r="K775" s="2"/>
      <c r="L775" s="2"/>
      <c r="M775" s="2"/>
      <c r="N775" s="2"/>
      <c r="O775" s="2"/>
      <c r="P775" s="2"/>
      <c r="Q775" s="3"/>
    </row>
    <row r="776" spans="1:17" s="4" customFormat="1" ht="101.25" customHeight="1">
      <c r="A776" s="5"/>
      <c r="B776" s="5"/>
      <c r="I776" s="2"/>
      <c r="J776" s="2"/>
      <c r="K776" s="2"/>
      <c r="L776" s="2"/>
      <c r="M776" s="2"/>
      <c r="N776" s="2"/>
      <c r="O776" s="2"/>
      <c r="P776" s="2"/>
      <c r="Q776" s="3"/>
    </row>
    <row r="777" spans="1:17" ht="84.75" customHeight="1"/>
    <row r="778" spans="1:17" ht="68.25" customHeight="1"/>
    <row r="779" spans="1:17" ht="68.25" customHeight="1"/>
    <row r="780" spans="1:17" ht="68.25" customHeight="1"/>
    <row r="781" spans="1:17" ht="68.25" customHeight="1"/>
    <row r="782" spans="1:17" ht="68.25" customHeight="1"/>
    <row r="783" spans="1:17" ht="68.25" customHeight="1"/>
    <row r="784" spans="1:17" ht="68.25" customHeight="1"/>
    <row r="785" ht="68.25" customHeight="1"/>
    <row r="786" ht="68.25" customHeight="1"/>
    <row r="787" ht="52.5" customHeight="1"/>
    <row r="788" ht="39.75" customHeight="1"/>
    <row r="789" ht="66" customHeight="1"/>
  </sheetData>
  <mergeCells count="234">
    <mergeCell ref="F68:F74"/>
    <mergeCell ref="G68:G74"/>
    <mergeCell ref="H68:H74"/>
    <mergeCell ref="J68:J73"/>
    <mergeCell ref="A411:A547"/>
    <mergeCell ref="A84:A118"/>
    <mergeCell ref="A75:E75"/>
    <mergeCell ref="B250:B284"/>
    <mergeCell ref="B120:B133"/>
    <mergeCell ref="B134:B149"/>
    <mergeCell ref="C120:C149"/>
    <mergeCell ref="A150:E150"/>
    <mergeCell ref="D167:D319"/>
    <mergeCell ref="B84:B102"/>
    <mergeCell ref="B104:B117"/>
    <mergeCell ref="A162:A165"/>
    <mergeCell ref="C84:C117"/>
    <mergeCell ref="D84:D117"/>
    <mergeCell ref="E84:E117"/>
    <mergeCell ref="A167:A319"/>
    <mergeCell ref="D162:D165"/>
    <mergeCell ref="C162:C165"/>
    <mergeCell ref="A120:A149"/>
    <mergeCell ref="A151:A158"/>
    <mergeCell ref="A68:A74"/>
    <mergeCell ref="B290:B294"/>
    <mergeCell ref="B344:B346"/>
    <mergeCell ref="J296:J305"/>
    <mergeCell ref="B351:B354"/>
    <mergeCell ref="N3:P3"/>
    <mergeCell ref="Q411:Q547"/>
    <mergeCell ref="H411:H547"/>
    <mergeCell ref="G411:G547"/>
    <mergeCell ref="F411:F547"/>
    <mergeCell ref="J411:J434"/>
    <mergeCell ref="J436:J442"/>
    <mergeCell ref="J444:J466"/>
    <mergeCell ref="Q69:Q74"/>
    <mergeCell ref="G162:G165"/>
    <mergeCell ref="F162:F165"/>
    <mergeCell ref="J76:J80"/>
    <mergeCell ref="F84:F117"/>
    <mergeCell ref="G84:G117"/>
    <mergeCell ref="H84:H117"/>
    <mergeCell ref="F120:F149"/>
    <mergeCell ref="B355:B359"/>
    <mergeCell ref="B68:B73"/>
    <mergeCell ref="C68:C74"/>
    <mergeCell ref="Q76:Q80"/>
    <mergeCell ref="F76:F80"/>
    <mergeCell ref="G76:G80"/>
    <mergeCell ref="H76:H80"/>
    <mergeCell ref="F549:F552"/>
    <mergeCell ref="G549:G552"/>
    <mergeCell ref="H549:H552"/>
    <mergeCell ref="Q549:Q552"/>
    <mergeCell ref="J162:J165"/>
    <mergeCell ref="J500:J511"/>
    <mergeCell ref="J513:J530"/>
    <mergeCell ref="J532:J545"/>
    <mergeCell ref="J468:J471"/>
    <mergeCell ref="F321:F405"/>
    <mergeCell ref="G321:G405"/>
    <mergeCell ref="H321:H405"/>
    <mergeCell ref="Q321:Q405"/>
    <mergeCell ref="J321:J405"/>
    <mergeCell ref="J167:J182"/>
    <mergeCell ref="J184:J204"/>
    <mergeCell ref="J206:J222"/>
    <mergeCell ref="J104:J117"/>
    <mergeCell ref="J84:J102"/>
    <mergeCell ref="Q167:Q319"/>
    <mergeCell ref="J638:J641"/>
    <mergeCell ref="J643:J656"/>
    <mergeCell ref="J658:J672"/>
    <mergeCell ref="J554:J566"/>
    <mergeCell ref="J568:J579"/>
    <mergeCell ref="J581:J584"/>
    <mergeCell ref="J586:J595"/>
    <mergeCell ref="J597:J611"/>
    <mergeCell ref="J613:J636"/>
    <mergeCell ref="B586:B595"/>
    <mergeCell ref="B597:B611"/>
    <mergeCell ref="B613:B636"/>
    <mergeCell ref="B638:B641"/>
    <mergeCell ref="B643:B656"/>
    <mergeCell ref="A321:A405"/>
    <mergeCell ref="B513:B530"/>
    <mergeCell ref="B532:B545"/>
    <mergeCell ref="F554:F673"/>
    <mergeCell ref="B468:B471"/>
    <mergeCell ref="B436:B442"/>
    <mergeCell ref="B369:B373"/>
    <mergeCell ref="C411:C547"/>
    <mergeCell ref="B365:B368"/>
    <mergeCell ref="B337:B340"/>
    <mergeCell ref="B341:B343"/>
    <mergeCell ref="B500:B511"/>
    <mergeCell ref="B411:B434"/>
    <mergeCell ref="C321:C405"/>
    <mergeCell ref="D321:D405"/>
    <mergeCell ref="A408:Q408"/>
    <mergeCell ref="G554:G673"/>
    <mergeCell ref="H554:H673"/>
    <mergeCell ref="Q554:Q673"/>
    <mergeCell ref="E76:E80"/>
    <mergeCell ref="A81:E81"/>
    <mergeCell ref="B58:B62"/>
    <mergeCell ref="B63:B66"/>
    <mergeCell ref="B29:B32"/>
    <mergeCell ref="B41:B45"/>
    <mergeCell ref="D68:D74"/>
    <mergeCell ref="E68:E74"/>
    <mergeCell ref="B658:B672"/>
    <mergeCell ref="B374:B379"/>
    <mergeCell ref="B380:B384"/>
    <mergeCell ref="B385:B388"/>
    <mergeCell ref="B389:B393"/>
    <mergeCell ref="B394:B397"/>
    <mergeCell ref="B398:B401"/>
    <mergeCell ref="B402:B405"/>
    <mergeCell ref="A406:E406"/>
    <mergeCell ref="A554:A673"/>
    <mergeCell ref="C554:C673"/>
    <mergeCell ref="D554:D673"/>
    <mergeCell ref="E554:E673"/>
    <mergeCell ref="B554:B566"/>
    <mergeCell ref="B568:B579"/>
    <mergeCell ref="B581:B584"/>
    <mergeCell ref="J152:J158"/>
    <mergeCell ref="J286:J288"/>
    <mergeCell ref="J473:J491"/>
    <mergeCell ref="J493:J498"/>
    <mergeCell ref="B347:B350"/>
    <mergeCell ref="B162:B165"/>
    <mergeCell ref="B329:B332"/>
    <mergeCell ref="B333:B336"/>
    <mergeCell ref="B167:B182"/>
    <mergeCell ref="E7:E8"/>
    <mergeCell ref="F7:H7"/>
    <mergeCell ref="I7:P7"/>
    <mergeCell ref="Q7:Q8"/>
    <mergeCell ref="E151:E158"/>
    <mergeCell ref="B184:B204"/>
    <mergeCell ref="B206:B222"/>
    <mergeCell ref="G120:G149"/>
    <mergeCell ref="H120:H149"/>
    <mergeCell ref="Q84:Q117"/>
    <mergeCell ref="Q120:Q149"/>
    <mergeCell ref="D120:D149"/>
    <mergeCell ref="Q162:Q165"/>
    <mergeCell ref="G167:G319"/>
    <mergeCell ref="H167:H319"/>
    <mergeCell ref="J290:J294"/>
    <mergeCell ref="J309:J317"/>
    <mergeCell ref="F167:F319"/>
    <mergeCell ref="F151:F158"/>
    <mergeCell ref="G151:G158"/>
    <mergeCell ref="Q151:Q158"/>
    <mergeCell ref="C151:C158"/>
    <mergeCell ref="D151:D158"/>
    <mergeCell ref="B309:B317"/>
    <mergeCell ref="P1:Q1"/>
    <mergeCell ref="J120:J133"/>
    <mergeCell ref="J134:J149"/>
    <mergeCell ref="B296:B307"/>
    <mergeCell ref="E167:E319"/>
    <mergeCell ref="A82:E82"/>
    <mergeCell ref="A83:Q83"/>
    <mergeCell ref="A160:E160"/>
    <mergeCell ref="A161:Q161"/>
    <mergeCell ref="A10:Q10"/>
    <mergeCell ref="B37:B40"/>
    <mergeCell ref="A11:A66"/>
    <mergeCell ref="C11:C66"/>
    <mergeCell ref="D11:D66"/>
    <mergeCell ref="B24:B28"/>
    <mergeCell ref="J11:J66"/>
    <mergeCell ref="Q11:Q66"/>
    <mergeCell ref="F11:F66"/>
    <mergeCell ref="E11:E66"/>
    <mergeCell ref="B5:Q5"/>
    <mergeCell ref="A7:A8"/>
    <mergeCell ref="B7:B8"/>
    <mergeCell ref="C7:C8"/>
    <mergeCell ref="D7:D8"/>
    <mergeCell ref="D76:D80"/>
    <mergeCell ref="A676:B676"/>
    <mergeCell ref="A119:E119"/>
    <mergeCell ref="E321:E405"/>
    <mergeCell ref="G11:G66"/>
    <mergeCell ref="J224:J230"/>
    <mergeCell ref="J238:J248"/>
    <mergeCell ref="J250:J284"/>
    <mergeCell ref="B360:B364"/>
    <mergeCell ref="B325:B328"/>
    <mergeCell ref="B321:B324"/>
    <mergeCell ref="E162:E165"/>
    <mergeCell ref="A320:E320"/>
    <mergeCell ref="H151:H158"/>
    <mergeCell ref="B224:B230"/>
    <mergeCell ref="B232:B236"/>
    <mergeCell ref="B238:B248"/>
    <mergeCell ref="C167:C319"/>
    <mergeCell ref="A166:E166"/>
    <mergeCell ref="A410:E410"/>
    <mergeCell ref="E411:E547"/>
    <mergeCell ref="E120:E149"/>
    <mergeCell ref="D411:D547"/>
    <mergeCell ref="B286:B288"/>
    <mergeCell ref="H11:H66"/>
    <mergeCell ref="A675:E675"/>
    <mergeCell ref="A67:E67"/>
    <mergeCell ref="A674:E674"/>
    <mergeCell ref="A549:A552"/>
    <mergeCell ref="C549:C552"/>
    <mergeCell ref="D549:D552"/>
    <mergeCell ref="E549:E552"/>
    <mergeCell ref="A553:E553"/>
    <mergeCell ref="B33:B36"/>
    <mergeCell ref="A407:E407"/>
    <mergeCell ref="B46:B49"/>
    <mergeCell ref="B50:B53"/>
    <mergeCell ref="H162:H165"/>
    <mergeCell ref="B54:B57"/>
    <mergeCell ref="A548:E548"/>
    <mergeCell ref="B444:B466"/>
    <mergeCell ref="B473:B491"/>
    <mergeCell ref="B493:B498"/>
    <mergeCell ref="A159:E159"/>
    <mergeCell ref="B17:B20"/>
    <mergeCell ref="B21:B23"/>
    <mergeCell ref="A76:A80"/>
    <mergeCell ref="C76:C80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</vt:lpstr>
      <vt:lpstr>'Проект перечня'!Область_печати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kuanish kairatuly</cp:lastModifiedBy>
  <cp:lastPrinted>2025-12-04T10:33:28Z</cp:lastPrinted>
  <dcterms:created xsi:type="dcterms:W3CDTF">2020-08-11T09:15:17Z</dcterms:created>
  <dcterms:modified xsi:type="dcterms:W3CDTF">2026-08-12T11:48:09Z</dcterms:modified>
</cp:coreProperties>
</file>