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CAB316D5-F5B4-43A7-ACCB-E29A1A99D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" sheetId="29" r:id="rId1"/>
  </sheets>
  <externalReferences>
    <externalReference r:id="rId2"/>
  </externalReferences>
  <definedNames>
    <definedName name="ВидПредмета">'[1]Вид предмета'!$A$1:$A$3</definedName>
    <definedName name="_xlnm.Print_Area" localSheetId="0">'01.10.'!$A$1:$O$25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8" i="29" l="1"/>
  <c r="O10" i="29"/>
  <c r="M10" i="29"/>
  <c r="L10" i="29"/>
  <c r="G10" i="29"/>
  <c r="G17" i="29"/>
  <c r="L17" i="29" s="1"/>
  <c r="L18" i="29" s="1"/>
  <c r="O9" i="29"/>
  <c r="G9" i="29"/>
  <c r="P16" i="29"/>
  <c r="P13" i="29"/>
  <c r="P11" i="29"/>
  <c r="G16" i="29"/>
  <c r="O16" i="29"/>
  <c r="G11" i="29"/>
  <c r="G12" i="29" s="1"/>
  <c r="M12" i="29"/>
  <c r="G15" i="29"/>
  <c r="P15" i="29" s="1"/>
  <c r="G13" i="29"/>
  <c r="O17" i="29" l="1"/>
  <c r="P14" i="29"/>
  <c r="P12" i="29"/>
  <c r="O15" i="29"/>
  <c r="O18" i="29" s="1"/>
  <c r="O13" i="29"/>
  <c r="O14" i="29" s="1"/>
  <c r="G14" i="29"/>
  <c r="G18" i="29"/>
  <c r="G19" i="29" l="1"/>
  <c r="P18" i="29"/>
  <c r="O11" i="29"/>
  <c r="L12" i="29"/>
  <c r="L19" i="29" s="1"/>
  <c r="L14" i="29"/>
  <c r="M14" i="29"/>
  <c r="M19" i="29" s="1"/>
  <c r="O12" i="29" l="1"/>
  <c r="O19" i="29" s="1"/>
  <c r="P19" i="29"/>
</calcChain>
</file>

<file path=xl/sharedStrings.xml><?xml version="1.0" encoding="utf-8"?>
<sst xmlns="http://schemas.openxmlformats.org/spreadsheetml/2006/main" count="94" uniqueCount="58">
  <si>
    <t>ед.изм</t>
  </si>
  <si>
    <t>цена за ед.(тенге)</t>
  </si>
  <si>
    <t xml:space="preserve">общая сумма тенге </t>
  </si>
  <si>
    <t>Поставщик</t>
  </si>
  <si>
    <t>Способ проведения  закупки</t>
  </si>
  <si>
    <t>№ и дата договора</t>
  </si>
  <si>
    <t>сумма договора</t>
  </si>
  <si>
    <t>Статус</t>
  </si>
  <si>
    <t>№</t>
  </si>
  <si>
    <t>специфика</t>
  </si>
  <si>
    <t xml:space="preserve">Вид бюджета </t>
  </si>
  <si>
    <t>Единица измерения</t>
  </si>
  <si>
    <t>Наименование товара (работ, услуг)</t>
  </si>
  <si>
    <t>х</t>
  </si>
  <si>
    <t>кол-во</t>
  </si>
  <si>
    <t>Запрос ценовых предложений</t>
  </si>
  <si>
    <t>Из одного источника по несостоявшимся закупкам</t>
  </si>
  <si>
    <t>остаток</t>
  </si>
  <si>
    <t>Услуги связи</t>
  </si>
  <si>
    <t>усл</t>
  </si>
  <si>
    <t>БИН поставщика</t>
  </si>
  <si>
    <t>АО "Казахтелеком"</t>
  </si>
  <si>
    <t>ИТОГО по специфике 718 001 015 152</t>
  </si>
  <si>
    <t>Услуги по сопровождению информационно-технической платформы Gos24.kz</t>
  </si>
  <si>
    <t>ТОО "Госсектор.KZ"</t>
  </si>
  <si>
    <t>ИТОГО по специфике 718 001 015 158</t>
  </si>
  <si>
    <t>Услуги по переподготовке и повышению квалификации административных государственных служащих</t>
  </si>
  <si>
    <t>РГКП «Академия государственного управления при Президенте Республики Казахстан»</t>
  </si>
  <si>
    <t>090240000429</t>
  </si>
  <si>
    <t>Из одного источника путем прямого заключения договора</t>
  </si>
  <si>
    <t>ИТОГО по специфике 718 001 015 159</t>
  </si>
  <si>
    <t>Всего по программе 718 001 015</t>
  </si>
  <si>
    <t xml:space="preserve"> ГУ "Управление государственных закупок Мангистауской области "</t>
  </si>
  <si>
    <t>02-Областной бюджет, бюджеты города республиканского значения, столицы</t>
  </si>
  <si>
    <t>718 Упраление государственных закупок области</t>
  </si>
  <si>
    <t>Тенге</t>
  </si>
  <si>
    <t>Источник финансирования</t>
  </si>
  <si>
    <t>1-Бюджет</t>
  </si>
  <si>
    <t>Администратор бюджетных программ</t>
  </si>
  <si>
    <t>Участие сотрудников в семинаре по государственным закупкам</t>
  </si>
  <si>
    <t>Экономия</t>
  </si>
  <si>
    <t>Открытый конкурс</t>
  </si>
  <si>
    <t xml:space="preserve">дог№250140024982/260001/00 от 16.01.2026 г.          </t>
  </si>
  <si>
    <t>действует</t>
  </si>
  <si>
    <t>дог № №250140024982/260002/00 от 27.01.2026 г.</t>
  </si>
  <si>
    <t>ТОО "Mobile Communication"</t>
  </si>
  <si>
    <t>210440016678</t>
  </si>
  <si>
    <t>кассавый расход</t>
  </si>
  <si>
    <t>Отчет о государственных закупках товаров (работ, услуг) на 30.06.2026  г.</t>
  </si>
  <si>
    <t>Бумаги А4 для офисного оборудования</t>
  </si>
  <si>
    <t>шт</t>
  </si>
  <si>
    <t>ТОО "Qagaz Ordasy"</t>
  </si>
  <si>
    <t>200340007059</t>
  </si>
  <si>
    <t xml:space="preserve">дог№250140024982/260006/00 от 15.05.2026 г.     </t>
  </si>
  <si>
    <t>Услуги по повышению квалификации административных государственных служащих</t>
  </si>
  <si>
    <t xml:space="preserve">дог  №250140024982/260003/00 от 25.02.2026 г.           </t>
  </si>
  <si>
    <t>дог №250140024982/260005/00 от 02.03.2026 г.</t>
  </si>
  <si>
    <t>дог №250140024982/260007/00 от 19.05.2026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</si>
</sst>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8"/>
      <name val="Times New Roman"/>
      <family val="1"/>
      <charset val="204"/>
    </font>
    <font>
      <b/>
      <sz val="11"/>
      <color theme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7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/>
    <xf numFmtId="0" fontId="1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5" fillId="0" borderId="0" xfId="0" applyFont="1"/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13" fillId="4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5" borderId="1" xfId="0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3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/>
    </xf>
    <xf numFmtId="4" fontId="1" fillId="5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 wrapText="1"/>
    </xf>
    <xf numFmtId="2" fontId="1" fillId="5" borderId="1" xfId="0" applyNumberFormat="1" applyFont="1" applyFill="1" applyBorder="1" applyAlignment="1">
      <alignment horizontal="center" vertical="center" wrapText="1"/>
    </xf>
    <xf numFmtId="0" fontId="13" fillId="5" borderId="0" xfId="0" applyFont="1" applyFill="1"/>
    <xf numFmtId="3" fontId="1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9" fillId="5" borderId="0" xfId="0" applyFont="1" applyFill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/>
    </xf>
    <xf numFmtId="0" fontId="18" fillId="3" borderId="0" xfId="0" applyFont="1" applyFill="1"/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6" fillId="4" borderId="2" xfId="0" applyFont="1" applyFill="1" applyBorder="1" applyAlignment="1">
      <alignment horizontal="right" vertical="center"/>
    </xf>
    <xf numFmtId="0" fontId="16" fillId="4" borderId="3" xfId="0" applyFont="1" applyFill="1" applyBorder="1" applyAlignment="1">
      <alignment horizontal="right" vertical="center"/>
    </xf>
    <xf numFmtId="0" fontId="16" fillId="4" borderId="4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right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Relationship Id="rId1" Type="http://schemas.openxmlformats.org/officeDocument/2006/relationships/externalLinkPath" Target="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лан ГЗ"/>
      <sheetName val="Фонд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КТРУ_Услуги"/>
      <sheetName val="Лист1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/>
      <sheetData sheetId="6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7"/>
      <sheetData sheetId="8">
        <row r="1">
          <cell r="A1">
            <v>2011</v>
          </cell>
        </row>
      </sheetData>
      <sheetData sheetId="9">
        <row r="1">
          <cell r="A1" t="str">
            <v>01 Закупки, не превышающие финансовый год</v>
          </cell>
        </row>
      </sheetData>
      <sheetData sheetId="10">
        <row r="2">
          <cell r="A2" t="str">
            <v>101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84"/>
  <sheetViews>
    <sheetView tabSelected="1" topLeftCell="A16" zoomScaleNormal="100" workbookViewId="0">
      <selection activeCell="B22" sqref="B22:K27"/>
    </sheetView>
  </sheetViews>
  <sheetFormatPr defaultColWidth="9.140625" defaultRowHeight="15" x14ac:dyDescent="0.25"/>
  <cols>
    <col min="1" max="1" width="4.28515625" style="8" customWidth="1"/>
    <col min="2" max="2" width="15.5703125" style="11" customWidth="1"/>
    <col min="3" max="3" width="55.5703125" style="13" customWidth="1"/>
    <col min="4" max="4" width="8.42578125" style="11" customWidth="1"/>
    <col min="5" max="5" width="9.28515625" style="11" customWidth="1"/>
    <col min="6" max="6" width="13.42578125" style="11" customWidth="1"/>
    <col min="7" max="7" width="15.85546875" style="11" customWidth="1"/>
    <col min="8" max="8" width="26.85546875" style="11" customWidth="1"/>
    <col min="9" max="9" width="22.28515625" style="11" customWidth="1"/>
    <col min="10" max="10" width="28.85546875" style="11" customWidth="1"/>
    <col min="11" max="11" width="23.5703125" style="11" customWidth="1"/>
    <col min="12" max="12" width="19.140625" style="11" customWidth="1"/>
    <col min="13" max="13" width="18.85546875" style="11" customWidth="1"/>
    <col min="14" max="14" width="10.85546875" style="11" customWidth="1"/>
    <col min="15" max="15" width="18.42578125" style="11" customWidth="1"/>
    <col min="16" max="16" width="19.7109375" style="22" hidden="1" customWidth="1"/>
    <col min="17" max="17" width="9.140625" style="8"/>
    <col min="18" max="18" width="14.85546875" style="8" customWidth="1"/>
    <col min="19" max="20" width="9.140625" style="8"/>
    <col min="21" max="21" width="18.28515625" style="8" customWidth="1"/>
    <col min="22" max="22" width="13.140625" style="8" customWidth="1"/>
    <col min="23" max="16384" width="9.140625" style="8"/>
  </cols>
  <sheetData>
    <row r="1" spans="1:16" s="1" customFormat="1" ht="18.75" x14ac:dyDescent="0.3">
      <c r="A1" s="70" t="s">
        <v>48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2"/>
      <c r="O1" s="2"/>
      <c r="P1" s="22"/>
    </row>
    <row r="2" spans="1:16" s="1" customFormat="1" ht="18.75" x14ac:dyDescent="0.3">
      <c r="A2" s="70" t="s">
        <v>32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2"/>
      <c r="O2" s="2"/>
      <c r="P2" s="22"/>
    </row>
    <row r="3" spans="1:16" s="1" customFormat="1" ht="18.75" x14ac:dyDescent="0.3">
      <c r="B3" s="2"/>
      <c r="C3" s="40" t="s">
        <v>10</v>
      </c>
      <c r="D3" s="41" t="s">
        <v>33</v>
      </c>
      <c r="E3" s="41"/>
      <c r="F3" s="42"/>
      <c r="G3" s="43"/>
      <c r="H3" s="43"/>
      <c r="I3" s="4"/>
      <c r="J3" s="2"/>
      <c r="K3" s="2"/>
      <c r="L3" s="2"/>
      <c r="M3" s="2"/>
      <c r="N3" s="2"/>
      <c r="O3" s="2"/>
      <c r="P3" s="22"/>
    </row>
    <row r="4" spans="1:16" s="1" customFormat="1" ht="18.75" x14ac:dyDescent="0.3">
      <c r="B4" s="2"/>
      <c r="C4" s="40" t="s">
        <v>36</v>
      </c>
      <c r="D4" s="44" t="s">
        <v>37</v>
      </c>
      <c r="E4" s="41"/>
      <c r="F4" s="42"/>
      <c r="G4" s="43"/>
      <c r="H4" s="43"/>
      <c r="I4" s="4"/>
      <c r="J4" s="2"/>
      <c r="K4" s="2"/>
      <c r="L4" s="2"/>
      <c r="M4" s="2"/>
      <c r="N4" s="2"/>
      <c r="O4" s="2"/>
      <c r="P4" s="22"/>
    </row>
    <row r="5" spans="1:16" s="1" customFormat="1" ht="15.75" x14ac:dyDescent="0.25">
      <c r="B5" s="2"/>
      <c r="C5" s="40" t="s">
        <v>38</v>
      </c>
      <c r="D5" s="71" t="s">
        <v>34</v>
      </c>
      <c r="E5" s="71"/>
      <c r="F5" s="71"/>
      <c r="G5" s="71"/>
      <c r="H5" s="71"/>
      <c r="I5" s="7"/>
      <c r="J5" s="2"/>
      <c r="K5" s="2"/>
      <c r="L5" s="2"/>
      <c r="M5" s="2"/>
      <c r="N5" s="2"/>
      <c r="O5" s="2"/>
      <c r="P5" s="22"/>
    </row>
    <row r="6" spans="1:16" s="1" customFormat="1" ht="19.5" customHeight="1" x14ac:dyDescent="0.25">
      <c r="B6" s="2"/>
      <c r="C6" s="40" t="s">
        <v>11</v>
      </c>
      <c r="D6" s="44" t="s">
        <v>35</v>
      </c>
      <c r="E6" s="44"/>
      <c r="F6" s="42"/>
      <c r="G6" s="43"/>
      <c r="H6" s="43"/>
      <c r="I6" s="6"/>
      <c r="J6" s="2"/>
      <c r="K6" s="2"/>
      <c r="L6" s="2"/>
      <c r="M6" s="2"/>
      <c r="N6" s="2"/>
      <c r="O6" s="2"/>
      <c r="P6" s="22"/>
    </row>
    <row r="7" spans="1:16" ht="25.5" x14ac:dyDescent="0.25">
      <c r="A7" s="17" t="s">
        <v>8</v>
      </c>
      <c r="B7" s="17" t="s">
        <v>9</v>
      </c>
      <c r="C7" s="18" t="s">
        <v>12</v>
      </c>
      <c r="D7" s="18" t="s">
        <v>0</v>
      </c>
      <c r="E7" s="18" t="s">
        <v>14</v>
      </c>
      <c r="F7" s="18" t="s">
        <v>1</v>
      </c>
      <c r="G7" s="18" t="s">
        <v>2</v>
      </c>
      <c r="H7" s="18" t="s">
        <v>3</v>
      </c>
      <c r="I7" s="18" t="s">
        <v>20</v>
      </c>
      <c r="J7" s="18" t="s">
        <v>4</v>
      </c>
      <c r="K7" s="18" t="s">
        <v>5</v>
      </c>
      <c r="L7" s="18" t="s">
        <v>6</v>
      </c>
      <c r="M7" s="18" t="s">
        <v>47</v>
      </c>
      <c r="N7" s="18" t="s">
        <v>7</v>
      </c>
      <c r="O7" s="18" t="s">
        <v>17</v>
      </c>
      <c r="P7" s="21" t="s">
        <v>40</v>
      </c>
    </row>
    <row r="8" spans="1:16" ht="12.75" customHeight="1" x14ac:dyDescent="0.25">
      <c r="A8" s="16">
        <v>1</v>
      </c>
      <c r="B8" s="15">
        <v>2</v>
      </c>
      <c r="C8" s="15">
        <v>3</v>
      </c>
      <c r="D8" s="15">
        <v>4</v>
      </c>
      <c r="E8" s="15"/>
      <c r="F8" s="16">
        <v>5</v>
      </c>
      <c r="G8" s="15">
        <v>6</v>
      </c>
      <c r="H8" s="15">
        <v>7</v>
      </c>
      <c r="I8" s="15"/>
      <c r="J8" s="15">
        <v>8</v>
      </c>
      <c r="K8" s="16">
        <v>9</v>
      </c>
      <c r="L8" s="15">
        <v>10</v>
      </c>
      <c r="M8" s="15">
        <v>11</v>
      </c>
      <c r="N8" s="15">
        <v>12</v>
      </c>
      <c r="O8" s="16">
        <v>13</v>
      </c>
      <c r="P8" s="23"/>
    </row>
    <row r="9" spans="1:16" s="63" customFormat="1" ht="35.25" customHeight="1" x14ac:dyDescent="0.25">
      <c r="A9" s="60">
        <v>1</v>
      </c>
      <c r="B9" s="56">
        <v>718001015149</v>
      </c>
      <c r="C9" s="57" t="s">
        <v>49</v>
      </c>
      <c r="D9" s="49" t="s">
        <v>50</v>
      </c>
      <c r="E9" s="49">
        <v>68</v>
      </c>
      <c r="F9" s="60">
        <v>2400.79</v>
      </c>
      <c r="G9" s="49">
        <f>F9*E9</f>
        <v>163253.72</v>
      </c>
      <c r="H9" s="49" t="s">
        <v>51</v>
      </c>
      <c r="I9" s="58" t="s">
        <v>52</v>
      </c>
      <c r="J9" s="49" t="s">
        <v>15</v>
      </c>
      <c r="K9" s="49" t="s">
        <v>53</v>
      </c>
      <c r="L9" s="54">
        <v>157760</v>
      </c>
      <c r="M9" s="49">
        <v>0</v>
      </c>
      <c r="N9" s="49" t="s">
        <v>43</v>
      </c>
      <c r="O9" s="61">
        <f>L9-M9</f>
        <v>157760</v>
      </c>
      <c r="P9" s="62"/>
    </row>
    <row r="10" spans="1:16" s="67" customFormat="1" ht="30.75" customHeight="1" x14ac:dyDescent="0.25">
      <c r="A10" s="64"/>
      <c r="B10" s="65"/>
      <c r="C10" s="65"/>
      <c r="D10" s="65"/>
      <c r="E10" s="65"/>
      <c r="F10" s="64"/>
      <c r="G10" s="65">
        <f>SUM(G9)</f>
        <v>163253.72</v>
      </c>
      <c r="H10" s="65"/>
      <c r="I10" s="65"/>
      <c r="J10" s="65"/>
      <c r="K10" s="64"/>
      <c r="L10" s="68">
        <f>SUM(L9)</f>
        <v>157760</v>
      </c>
      <c r="M10" s="65">
        <f>SUM(M9)</f>
        <v>0</v>
      </c>
      <c r="N10" s="65"/>
      <c r="O10" s="69">
        <f>SUM(O9)</f>
        <v>157760</v>
      </c>
      <c r="P10" s="66"/>
    </row>
    <row r="11" spans="1:16" s="55" customFormat="1" ht="52.5" customHeight="1" x14ac:dyDescent="0.2">
      <c r="A11" s="46">
        <v>2</v>
      </c>
      <c r="B11" s="47">
        <v>718001015152</v>
      </c>
      <c r="C11" s="48" t="s">
        <v>18</v>
      </c>
      <c r="D11" s="49" t="s">
        <v>19</v>
      </c>
      <c r="E11" s="50">
        <v>1</v>
      </c>
      <c r="F11" s="51">
        <v>2552000</v>
      </c>
      <c r="G11" s="52">
        <f>F11</f>
        <v>2552000</v>
      </c>
      <c r="H11" s="52" t="s">
        <v>21</v>
      </c>
      <c r="I11" s="53">
        <v>941240000193</v>
      </c>
      <c r="J11" s="49" t="s">
        <v>41</v>
      </c>
      <c r="K11" s="49" t="s">
        <v>42</v>
      </c>
      <c r="L11" s="51">
        <v>2320000</v>
      </c>
      <c r="M11" s="51">
        <v>229525.72</v>
      </c>
      <c r="N11" s="54" t="s">
        <v>43</v>
      </c>
      <c r="O11" s="51">
        <f>L11-M11</f>
        <v>2090474.28</v>
      </c>
      <c r="P11" s="51">
        <f>F11-L11</f>
        <v>232000</v>
      </c>
    </row>
    <row r="12" spans="1:16" s="32" customFormat="1" ht="37.5" customHeight="1" x14ac:dyDescent="0.2">
      <c r="A12" s="72" t="s">
        <v>22</v>
      </c>
      <c r="B12" s="73"/>
      <c r="C12" s="74"/>
      <c r="D12" s="27" t="s">
        <v>13</v>
      </c>
      <c r="E12" s="28"/>
      <c r="F12" s="29" t="s">
        <v>13</v>
      </c>
      <c r="G12" s="30">
        <f>SUM(G11)</f>
        <v>2552000</v>
      </c>
      <c r="H12" s="30" t="s">
        <v>13</v>
      </c>
      <c r="I12" s="30"/>
      <c r="J12" s="27" t="s">
        <v>13</v>
      </c>
      <c r="K12" s="27" t="s">
        <v>13</v>
      </c>
      <c r="L12" s="29">
        <f>SUM(L11)</f>
        <v>2320000</v>
      </c>
      <c r="M12" s="29">
        <f>SUM(M11)</f>
        <v>229525.72</v>
      </c>
      <c r="N12" s="31" t="s">
        <v>13</v>
      </c>
      <c r="O12" s="29">
        <f>SUM(O11)</f>
        <v>2090474.28</v>
      </c>
      <c r="P12" s="29">
        <f>SUM(P11)</f>
        <v>232000</v>
      </c>
    </row>
    <row r="13" spans="1:16" s="55" customFormat="1" ht="36.75" customHeight="1" x14ac:dyDescent="0.2">
      <c r="A13" s="46">
        <v>3</v>
      </c>
      <c r="B13" s="47">
        <v>718001015158</v>
      </c>
      <c r="C13" s="48" t="s">
        <v>23</v>
      </c>
      <c r="D13" s="49" t="s">
        <v>19</v>
      </c>
      <c r="E13" s="50">
        <v>1</v>
      </c>
      <c r="F13" s="51">
        <v>725116.1</v>
      </c>
      <c r="G13" s="52">
        <f>F13</f>
        <v>725116.1</v>
      </c>
      <c r="H13" s="52" t="s">
        <v>24</v>
      </c>
      <c r="I13" s="53">
        <v>180840031281</v>
      </c>
      <c r="J13" s="49" t="s">
        <v>16</v>
      </c>
      <c r="K13" s="49" t="s">
        <v>44</v>
      </c>
      <c r="L13" s="51">
        <v>725116.1</v>
      </c>
      <c r="M13" s="51">
        <v>241704</v>
      </c>
      <c r="N13" s="54" t="s">
        <v>43</v>
      </c>
      <c r="O13" s="51">
        <f>L13-M13</f>
        <v>483412.1</v>
      </c>
      <c r="P13" s="51">
        <f>F13-L13</f>
        <v>0</v>
      </c>
    </row>
    <row r="14" spans="1:16" s="32" customFormat="1" ht="48" customHeight="1" x14ac:dyDescent="0.2">
      <c r="A14" s="75" t="s">
        <v>25</v>
      </c>
      <c r="B14" s="76"/>
      <c r="C14" s="77"/>
      <c r="D14" s="27" t="s">
        <v>13</v>
      </c>
      <c r="E14" s="28"/>
      <c r="F14" s="29" t="s">
        <v>13</v>
      </c>
      <c r="G14" s="30">
        <f>SUM(G13:G13)</f>
        <v>725116.1</v>
      </c>
      <c r="H14" s="30" t="s">
        <v>13</v>
      </c>
      <c r="I14" s="30"/>
      <c r="J14" s="27" t="s">
        <v>13</v>
      </c>
      <c r="K14" s="27" t="s">
        <v>13</v>
      </c>
      <c r="L14" s="29">
        <f>SUM(L13:L13)</f>
        <v>725116.1</v>
      </c>
      <c r="M14" s="29">
        <f>SUM(M13:M13)</f>
        <v>241704</v>
      </c>
      <c r="N14" s="31" t="s">
        <v>13</v>
      </c>
      <c r="O14" s="29">
        <f>SUM(O13)</f>
        <v>483412.1</v>
      </c>
      <c r="P14" s="29">
        <f>SUM(P13:P13)</f>
        <v>0</v>
      </c>
    </row>
    <row r="15" spans="1:16" s="55" customFormat="1" ht="57" customHeight="1" x14ac:dyDescent="0.2">
      <c r="A15" s="46">
        <v>4</v>
      </c>
      <c r="B15" s="56">
        <v>718001015159</v>
      </c>
      <c r="C15" s="57" t="s">
        <v>26</v>
      </c>
      <c r="D15" s="49" t="s">
        <v>19</v>
      </c>
      <c r="E15" s="50">
        <v>1</v>
      </c>
      <c r="F15" s="51">
        <v>1251120</v>
      </c>
      <c r="G15" s="52">
        <f>F15</f>
        <v>1251120</v>
      </c>
      <c r="H15" s="49" t="s">
        <v>27</v>
      </c>
      <c r="I15" s="58" t="s">
        <v>28</v>
      </c>
      <c r="J15" s="49" t="s">
        <v>29</v>
      </c>
      <c r="K15" s="49" t="s">
        <v>55</v>
      </c>
      <c r="L15" s="51">
        <v>1251120</v>
      </c>
      <c r="M15" s="51">
        <v>240600</v>
      </c>
      <c r="N15" s="49" t="s">
        <v>43</v>
      </c>
      <c r="O15" s="51">
        <f>L15-M15</f>
        <v>1010520</v>
      </c>
      <c r="P15" s="51">
        <f>G15-L15</f>
        <v>0</v>
      </c>
    </row>
    <row r="16" spans="1:16" s="55" customFormat="1" ht="42.75" customHeight="1" x14ac:dyDescent="0.2">
      <c r="A16" s="46">
        <v>5</v>
      </c>
      <c r="B16" s="56">
        <v>718001015159</v>
      </c>
      <c r="C16" s="57" t="s">
        <v>39</v>
      </c>
      <c r="D16" s="49" t="s">
        <v>19</v>
      </c>
      <c r="E16" s="50">
        <v>1</v>
      </c>
      <c r="F16" s="51">
        <v>1000000</v>
      </c>
      <c r="G16" s="52">
        <f t="shared" ref="G16" si="0">F16</f>
        <v>1000000</v>
      </c>
      <c r="H16" s="49" t="s">
        <v>45</v>
      </c>
      <c r="I16" s="58" t="s">
        <v>46</v>
      </c>
      <c r="J16" s="49" t="s">
        <v>15</v>
      </c>
      <c r="K16" s="49" t="s">
        <v>56</v>
      </c>
      <c r="L16" s="51">
        <v>621990</v>
      </c>
      <c r="M16" s="52">
        <v>0</v>
      </c>
      <c r="N16" s="49" t="s">
        <v>43</v>
      </c>
      <c r="O16" s="51">
        <f t="shared" ref="O16" si="1">L16-M16</f>
        <v>621990</v>
      </c>
      <c r="P16" s="51">
        <f>F16-L16</f>
        <v>378010</v>
      </c>
    </row>
    <row r="17" spans="1:16" s="55" customFormat="1" ht="57" customHeight="1" x14ac:dyDescent="0.2">
      <c r="A17" s="59">
        <v>6</v>
      </c>
      <c r="B17" s="56">
        <v>718001015159</v>
      </c>
      <c r="C17" s="59" t="s">
        <v>54</v>
      </c>
      <c r="D17" s="49" t="s">
        <v>19</v>
      </c>
      <c r="E17" s="50">
        <v>1</v>
      </c>
      <c r="F17" s="51">
        <v>82440</v>
      </c>
      <c r="G17" s="52">
        <f>F17</f>
        <v>82440</v>
      </c>
      <c r="H17" s="49" t="s">
        <v>27</v>
      </c>
      <c r="I17" s="58" t="s">
        <v>28</v>
      </c>
      <c r="J17" s="49" t="s">
        <v>29</v>
      </c>
      <c r="K17" s="49" t="s">
        <v>57</v>
      </c>
      <c r="L17" s="51">
        <f>G17</f>
        <v>82440</v>
      </c>
      <c r="M17" s="52">
        <v>0</v>
      </c>
      <c r="N17" s="49" t="s">
        <v>43</v>
      </c>
      <c r="O17" s="51">
        <f>L17-M17</f>
        <v>82440</v>
      </c>
      <c r="P17" s="51"/>
    </row>
    <row r="18" spans="1:16" s="32" customFormat="1" ht="41.25" customHeight="1" x14ac:dyDescent="0.2">
      <c r="A18" s="75" t="s">
        <v>30</v>
      </c>
      <c r="B18" s="76"/>
      <c r="C18" s="77"/>
      <c r="D18" s="33" t="s">
        <v>13</v>
      </c>
      <c r="E18" s="34"/>
      <c r="F18" s="35" t="s">
        <v>13</v>
      </c>
      <c r="G18" s="30">
        <f>SUM(G15:G16)</f>
        <v>2251120</v>
      </c>
      <c r="H18" s="36" t="s">
        <v>13</v>
      </c>
      <c r="I18" s="37"/>
      <c r="J18" s="38" t="s">
        <v>13</v>
      </c>
      <c r="K18" s="33" t="s">
        <v>13</v>
      </c>
      <c r="L18" s="29">
        <f>L15+L16+L17</f>
        <v>1955550</v>
      </c>
      <c r="M18" s="29">
        <f>M15+M16+M17</f>
        <v>240600</v>
      </c>
      <c r="N18" s="39" t="s">
        <v>13</v>
      </c>
      <c r="O18" s="29">
        <f>O15+O16+O17</f>
        <v>1714950</v>
      </c>
      <c r="P18" s="29">
        <f>SUM(P15:P16)</f>
        <v>378010</v>
      </c>
    </row>
    <row r="19" spans="1:16" s="26" customFormat="1" ht="63" customHeight="1" x14ac:dyDescent="0.25">
      <c r="A19" s="78" t="s">
        <v>31</v>
      </c>
      <c r="B19" s="78"/>
      <c r="C19" s="78"/>
      <c r="D19" s="19" t="s">
        <v>13</v>
      </c>
      <c r="E19" s="19"/>
      <c r="F19" s="19" t="s">
        <v>13</v>
      </c>
      <c r="G19" s="25">
        <f>G12+G14+G18</f>
        <v>5528236.0999999996</v>
      </c>
      <c r="H19" s="19" t="s">
        <v>13</v>
      </c>
      <c r="I19" s="19"/>
      <c r="J19" s="19" t="s">
        <v>13</v>
      </c>
      <c r="K19" s="19" t="s">
        <v>13</v>
      </c>
      <c r="L19" s="25">
        <f>L10+L12+L14+L18</f>
        <v>5158426.0999999996</v>
      </c>
      <c r="M19" s="25">
        <f>M10+M12+M14+M18</f>
        <v>711829.72</v>
      </c>
      <c r="N19" s="25" t="s">
        <v>13</v>
      </c>
      <c r="O19" s="25">
        <f>O10+O12+O14+O18</f>
        <v>4446596.3800000008</v>
      </c>
      <c r="P19" s="25" t="e">
        <f>#REF!+P12+P14+P18</f>
        <v>#REF!</v>
      </c>
    </row>
    <row r="20" spans="1:16" s="9" customFormat="1" ht="22.5" customHeight="1" x14ac:dyDescent="0.25">
      <c r="A20" s="8"/>
      <c r="B20" s="11"/>
      <c r="C20" s="13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22"/>
    </row>
    <row r="21" spans="1:16" s="9" customFormat="1" x14ac:dyDescent="0.25">
      <c r="A21" s="8"/>
      <c r="B21" s="11"/>
      <c r="C21" s="14"/>
      <c r="D21" s="11"/>
      <c r="E21" s="11"/>
      <c r="F21" s="11"/>
      <c r="G21" s="3"/>
      <c r="H21" s="11"/>
      <c r="I21" s="11"/>
      <c r="J21" s="11"/>
      <c r="K21" s="11"/>
      <c r="L21" s="11"/>
      <c r="M21" s="11"/>
      <c r="N21" s="11"/>
      <c r="O21" s="11"/>
      <c r="P21" s="22"/>
    </row>
    <row r="22" spans="1:16" s="9" customFormat="1" ht="12.75" customHeight="1" x14ac:dyDescent="0.3">
      <c r="A22" s="8"/>
      <c r="B22" s="11"/>
      <c r="C22" s="45"/>
      <c r="D22" s="4"/>
      <c r="E22" s="4"/>
      <c r="F22" s="4"/>
      <c r="G22" s="4"/>
      <c r="H22" s="4"/>
      <c r="I22" s="4"/>
      <c r="J22" s="4"/>
      <c r="K22" s="11"/>
      <c r="L22" s="11"/>
      <c r="M22" s="11"/>
      <c r="N22" s="11"/>
      <c r="O22" s="11"/>
      <c r="P22" s="22"/>
    </row>
    <row r="23" spans="1:16" s="9" customFormat="1" ht="22.5" customHeight="1" x14ac:dyDescent="0.25">
      <c r="A23" s="8"/>
      <c r="B23" s="11"/>
      <c r="C23" s="1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22"/>
    </row>
    <row r="24" spans="1:16" s="9" customFormat="1" ht="6.75" customHeight="1" x14ac:dyDescent="0.25">
      <c r="A24" s="8"/>
      <c r="B24" s="11"/>
      <c r="C24" s="13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22"/>
    </row>
    <row r="25" spans="1:16" s="9" customFormat="1" ht="21" customHeight="1" x14ac:dyDescent="0.25">
      <c r="A25" s="8"/>
      <c r="B25" s="11"/>
      <c r="C25" s="13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22"/>
    </row>
    <row r="26" spans="1:16" s="9" customFormat="1" ht="66.75" customHeight="1" x14ac:dyDescent="0.25">
      <c r="A26" s="8"/>
      <c r="B26" s="11"/>
      <c r="C26" s="13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22"/>
    </row>
    <row r="27" spans="1:16" s="9" customFormat="1" x14ac:dyDescent="0.25">
      <c r="A27" s="8"/>
      <c r="B27" s="11"/>
      <c r="C27" s="13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22"/>
    </row>
    <row r="28" spans="1:16" s="9" customFormat="1" ht="19.5" customHeight="1" x14ac:dyDescent="0.25">
      <c r="A28" s="8"/>
      <c r="B28" s="11"/>
      <c r="C28" s="13"/>
      <c r="D28" s="11"/>
      <c r="E28" s="11"/>
      <c r="F28" s="11"/>
      <c r="G28" s="11"/>
      <c r="H28" s="11"/>
      <c r="I28" s="11"/>
      <c r="J28" s="11"/>
      <c r="K28" s="11"/>
      <c r="L28" s="11"/>
      <c r="M28" s="20"/>
      <c r="N28" s="11"/>
      <c r="O28" s="11"/>
      <c r="P28" s="22"/>
    </row>
    <row r="29" spans="1:16" s="9" customFormat="1" x14ac:dyDescent="0.25">
      <c r="A29" s="8"/>
      <c r="B29" s="11"/>
      <c r="C29" s="13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22"/>
    </row>
    <row r="30" spans="1:16" s="9" customFormat="1" x14ac:dyDescent="0.25">
      <c r="A30" s="8"/>
      <c r="B30" s="11"/>
      <c r="C30" s="13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22"/>
    </row>
    <row r="31" spans="1:16" s="9" customFormat="1" x14ac:dyDescent="0.25">
      <c r="A31" s="8"/>
      <c r="B31" s="11"/>
      <c r="C31" s="13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22"/>
    </row>
    <row r="32" spans="1:16" s="9" customFormat="1" x14ac:dyDescent="0.25">
      <c r="A32" s="8"/>
      <c r="B32" s="11"/>
      <c r="C32" s="13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2"/>
    </row>
    <row r="33" spans="1:57" s="10" customFormat="1" x14ac:dyDescent="0.25">
      <c r="A33" s="8"/>
      <c r="B33" s="11"/>
      <c r="C33" s="13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22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</row>
    <row r="34" spans="1:57" s="10" customFormat="1" x14ac:dyDescent="0.25">
      <c r="A34" s="8"/>
      <c r="B34" s="11"/>
      <c r="C34" s="13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22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</row>
    <row r="35" spans="1:57" s="9" customFormat="1" x14ac:dyDescent="0.25">
      <c r="A35" s="8"/>
      <c r="B35" s="11"/>
      <c r="C35" s="13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22"/>
    </row>
    <row r="36" spans="1:57" s="9" customFormat="1" x14ac:dyDescent="0.25">
      <c r="A36" s="8"/>
      <c r="B36" s="11"/>
      <c r="C36" s="13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22"/>
    </row>
    <row r="37" spans="1:57" s="9" customFormat="1" x14ac:dyDescent="0.25">
      <c r="A37" s="8"/>
      <c r="B37" s="11"/>
      <c r="C37" s="13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22"/>
    </row>
    <row r="38" spans="1:57" s="12" customFormat="1" x14ac:dyDescent="0.25">
      <c r="A38" s="8"/>
      <c r="B38" s="11"/>
      <c r="C38" s="13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24"/>
    </row>
    <row r="39" spans="1:57" s="9" customFormat="1" x14ac:dyDescent="0.25">
      <c r="A39" s="8"/>
      <c r="B39" s="11"/>
      <c r="C39" s="13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22"/>
    </row>
    <row r="40" spans="1:57" s="9" customFormat="1" ht="27" customHeight="1" x14ac:dyDescent="0.25">
      <c r="A40" s="8"/>
      <c r="B40" s="11"/>
      <c r="C40" s="13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22"/>
    </row>
    <row r="41" spans="1:57" s="9" customFormat="1" x14ac:dyDescent="0.25">
      <c r="A41" s="8"/>
      <c r="B41" s="11"/>
      <c r="C41" s="13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22"/>
    </row>
    <row r="42" spans="1:57" s="9" customFormat="1" x14ac:dyDescent="0.25">
      <c r="A42" s="8"/>
      <c r="B42" s="11"/>
      <c r="C42" s="13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22"/>
    </row>
    <row r="43" spans="1:57" s="9" customFormat="1" x14ac:dyDescent="0.25">
      <c r="A43" s="8"/>
      <c r="B43" s="11"/>
      <c r="C43" s="13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22"/>
    </row>
    <row r="44" spans="1:57" s="9" customFormat="1" x14ac:dyDescent="0.25">
      <c r="A44" s="8"/>
      <c r="B44" s="11"/>
      <c r="C44" s="13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22"/>
    </row>
    <row r="45" spans="1:57" s="9" customFormat="1" x14ac:dyDescent="0.25">
      <c r="A45" s="8"/>
      <c r="B45" s="11"/>
      <c r="C45" s="13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22"/>
    </row>
    <row r="46" spans="1:57" s="9" customFormat="1" x14ac:dyDescent="0.25">
      <c r="A46" s="8"/>
      <c r="B46" s="11"/>
      <c r="C46" s="13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22"/>
    </row>
    <row r="47" spans="1:57" s="9" customFormat="1" x14ac:dyDescent="0.25">
      <c r="A47" s="8"/>
      <c r="B47" s="11"/>
      <c r="C47" s="13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22"/>
    </row>
    <row r="48" spans="1:57" s="9" customFormat="1" x14ac:dyDescent="0.25">
      <c r="A48" s="8"/>
      <c r="B48" s="11"/>
      <c r="C48" s="13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22"/>
    </row>
    <row r="49" spans="1:16" s="9" customFormat="1" x14ac:dyDescent="0.25">
      <c r="A49" s="8"/>
      <c r="B49" s="11"/>
      <c r="C49" s="13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22"/>
    </row>
    <row r="50" spans="1:16" s="9" customFormat="1" x14ac:dyDescent="0.25">
      <c r="A50" s="8"/>
      <c r="B50" s="11"/>
      <c r="C50" s="13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22"/>
    </row>
    <row r="51" spans="1:16" s="9" customFormat="1" x14ac:dyDescent="0.25">
      <c r="A51" s="8"/>
      <c r="B51" s="11"/>
      <c r="C51" s="13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22"/>
    </row>
    <row r="52" spans="1:16" s="9" customFormat="1" x14ac:dyDescent="0.25">
      <c r="A52" s="8"/>
      <c r="B52" s="11"/>
      <c r="C52" s="13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22"/>
    </row>
    <row r="53" spans="1:16" s="9" customFormat="1" x14ac:dyDescent="0.25">
      <c r="A53" s="8"/>
      <c r="B53" s="11"/>
      <c r="C53" s="13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22"/>
    </row>
    <row r="54" spans="1:16" s="9" customFormat="1" x14ac:dyDescent="0.25">
      <c r="A54" s="8"/>
      <c r="B54" s="11"/>
      <c r="C54" s="13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22"/>
    </row>
    <row r="55" spans="1:16" s="9" customFormat="1" x14ac:dyDescent="0.25">
      <c r="A55" s="8"/>
      <c r="B55" s="11"/>
      <c r="C55" s="13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22"/>
    </row>
    <row r="56" spans="1:16" s="12" customFormat="1" x14ac:dyDescent="0.25">
      <c r="A56" s="8"/>
      <c r="B56" s="11"/>
      <c r="C56" s="13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24"/>
    </row>
    <row r="57" spans="1:16" s="9" customFormat="1" x14ac:dyDescent="0.25">
      <c r="A57" s="8"/>
      <c r="B57" s="11"/>
      <c r="C57" s="13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22"/>
    </row>
    <row r="58" spans="1:16" s="9" customFormat="1" x14ac:dyDescent="0.25">
      <c r="A58" s="8"/>
      <c r="B58" s="11"/>
      <c r="C58" s="13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22"/>
    </row>
    <row r="59" spans="1:16" s="9" customFormat="1" x14ac:dyDescent="0.25">
      <c r="A59" s="8"/>
      <c r="B59" s="11"/>
      <c r="C59" s="13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22"/>
    </row>
    <row r="60" spans="1:16" s="9" customFormat="1" x14ac:dyDescent="0.25">
      <c r="A60" s="8"/>
      <c r="B60" s="11"/>
      <c r="C60" s="13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22"/>
    </row>
    <row r="61" spans="1:16" s="9" customFormat="1" x14ac:dyDescent="0.25">
      <c r="A61" s="8"/>
      <c r="B61" s="11"/>
      <c r="C61" s="13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22"/>
    </row>
    <row r="62" spans="1:16" s="9" customFormat="1" x14ac:dyDescent="0.25">
      <c r="A62" s="8"/>
      <c r="B62" s="11"/>
      <c r="C62" s="13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22"/>
    </row>
    <row r="63" spans="1:16" s="9" customFormat="1" x14ac:dyDescent="0.25">
      <c r="A63" s="8"/>
      <c r="B63" s="11"/>
      <c r="C63" s="13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22"/>
    </row>
    <row r="64" spans="1:16" s="9" customFormat="1" ht="36.75" customHeight="1" x14ac:dyDescent="0.25">
      <c r="A64" s="8"/>
      <c r="B64" s="11"/>
      <c r="C64" s="13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22"/>
    </row>
    <row r="65" spans="1:16" s="9" customFormat="1" x14ac:dyDescent="0.25">
      <c r="A65" s="8"/>
      <c r="B65" s="11"/>
      <c r="C65" s="13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22"/>
    </row>
    <row r="66" spans="1:16" s="9" customFormat="1" x14ac:dyDescent="0.25">
      <c r="A66" s="8"/>
      <c r="B66" s="11"/>
      <c r="C66" s="13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22"/>
    </row>
    <row r="67" spans="1:16" s="9" customFormat="1" x14ac:dyDescent="0.25">
      <c r="A67" s="8"/>
      <c r="B67" s="11"/>
      <c r="C67" s="13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22"/>
    </row>
    <row r="68" spans="1:16" s="9" customFormat="1" x14ac:dyDescent="0.25">
      <c r="A68" s="8"/>
      <c r="B68" s="11"/>
      <c r="C68" s="13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22"/>
    </row>
    <row r="69" spans="1:16" s="9" customFormat="1" x14ac:dyDescent="0.25">
      <c r="A69" s="8"/>
      <c r="B69" s="11"/>
      <c r="C69" s="13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22"/>
    </row>
    <row r="70" spans="1:16" s="9" customFormat="1" x14ac:dyDescent="0.25">
      <c r="A70" s="8"/>
      <c r="B70" s="11"/>
      <c r="C70" s="13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22"/>
    </row>
    <row r="71" spans="1:16" s="9" customFormat="1" x14ac:dyDescent="0.25">
      <c r="A71" s="8"/>
      <c r="B71" s="11"/>
      <c r="C71" s="13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22"/>
    </row>
    <row r="72" spans="1:16" s="9" customFormat="1" ht="40.5" customHeight="1" x14ac:dyDescent="0.25">
      <c r="A72" s="8"/>
      <c r="B72" s="11"/>
      <c r="C72" s="13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22"/>
    </row>
    <row r="73" spans="1:16" s="9" customFormat="1" ht="43.5" customHeight="1" x14ac:dyDescent="0.25">
      <c r="A73" s="8"/>
      <c r="B73" s="11"/>
      <c r="C73" s="13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22"/>
    </row>
    <row r="74" spans="1:16" s="5" customFormat="1" x14ac:dyDescent="0.25">
      <c r="A74" s="8"/>
      <c r="B74" s="11"/>
      <c r="C74" s="13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6"/>
    </row>
    <row r="75" spans="1:16" s="9" customFormat="1" x14ac:dyDescent="0.25">
      <c r="A75" s="8"/>
      <c r="B75" s="11"/>
      <c r="C75" s="13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22"/>
    </row>
    <row r="76" spans="1:16" s="9" customFormat="1" ht="27.75" customHeight="1" x14ac:dyDescent="0.25">
      <c r="A76" s="8"/>
      <c r="B76" s="11"/>
      <c r="C76" s="13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22"/>
    </row>
    <row r="77" spans="1:16" s="9" customFormat="1" ht="51" customHeight="1" x14ac:dyDescent="0.25">
      <c r="A77" s="8"/>
      <c r="B77" s="11"/>
      <c r="C77" s="13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22"/>
    </row>
    <row r="78" spans="1:16" s="9" customFormat="1" ht="18.75" customHeight="1" x14ac:dyDescent="0.25">
      <c r="A78" s="8"/>
      <c r="B78" s="11"/>
      <c r="C78" s="13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22"/>
    </row>
    <row r="79" spans="1:16" s="9" customFormat="1" ht="18" customHeight="1" x14ac:dyDescent="0.25">
      <c r="A79" s="8"/>
      <c r="B79" s="11"/>
      <c r="C79" s="13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22"/>
    </row>
    <row r="80" spans="1:16" s="9" customFormat="1" x14ac:dyDescent="0.25">
      <c r="A80" s="8"/>
      <c r="B80" s="11"/>
      <c r="C80" s="13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22"/>
    </row>
    <row r="81" spans="1:16" s="9" customFormat="1" ht="24.75" customHeight="1" x14ac:dyDescent="0.25">
      <c r="A81" s="8"/>
      <c r="B81" s="11"/>
      <c r="C81" s="13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22"/>
    </row>
    <row r="82" spans="1:16" s="9" customFormat="1" ht="43.5" customHeight="1" x14ac:dyDescent="0.25">
      <c r="A82" s="8"/>
      <c r="B82" s="11"/>
      <c r="C82" s="13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22"/>
    </row>
    <row r="83" spans="1:16" s="9" customFormat="1" x14ac:dyDescent="0.25">
      <c r="A83" s="8"/>
      <c r="B83" s="11"/>
      <c r="C83" s="13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22"/>
    </row>
    <row r="84" spans="1:16" s="9" customFormat="1" x14ac:dyDescent="0.25">
      <c r="A84" s="8"/>
      <c r="B84" s="11"/>
      <c r="C84" s="13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22"/>
    </row>
  </sheetData>
  <mergeCells count="7">
    <mergeCell ref="A1:M1"/>
    <mergeCell ref="A2:M2"/>
    <mergeCell ref="D5:H5"/>
    <mergeCell ref="A12:C12"/>
    <mergeCell ref="A14:C14"/>
    <mergeCell ref="A18:C18"/>
    <mergeCell ref="A19:C19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</vt:lpstr>
      <vt:lpstr>'01.10.'!Область_печати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2026-10-29T10:54:00Z</dcterms:modified>
</cp:coreProperties>
</file>