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Обмен\Генрихс Анастасия Валерьевна\План мероприятий в акимат\"/>
    </mc:Choice>
  </mc:AlternateContent>
  <xr:revisionPtr revIDLastSave="0" documentId="13_ncr:1_{8F6C896E-E741-440F-BD93-45BF3E1C7C59}" xr6:coauthVersionLast="47" xr6:coauthVersionMax="47" xr10:uidLastSave="{00000000-0000-0000-0000-000000000000}"/>
  <bookViews>
    <workbookView xWindow="13395" yWindow="75" windowWidth="14700" windowHeight="15225" xr2:uid="{00000000-000D-0000-FFFF-FFFF00000000}"/>
  </bookViews>
  <sheets>
    <sheet name="июнь" sheetId="4" r:id="rId1"/>
    <sheet name="май" sheetId="3" r:id="rId2"/>
    <sheet name="апрель" sheetId="2" r:id="rId3"/>
    <sheet name="март" sheetId="1" r:id="rId4"/>
  </sheets>
  <definedNames>
    <definedName name="_xlnm.Print_Titles" localSheetId="2">апрель!$2:$2</definedName>
    <definedName name="_xlnm.Print_Titles" localSheetId="0">июнь!$2:$2</definedName>
    <definedName name="_xlnm.Print_Titles" localSheetId="1">май!$2:$2</definedName>
    <definedName name="_xlnm.Print_Titles" localSheetId="3">март!$2:$2</definedName>
    <definedName name="_xlnm.Print_Area" localSheetId="2">апрель!$A$1:$E$9</definedName>
    <definedName name="_xlnm.Print_Area" localSheetId="0">июнь!$A$1:$E$9</definedName>
    <definedName name="_xlnm.Print_Area" localSheetId="1">май!$A$1:$E$9</definedName>
    <definedName name="_xlnm.Print_Area" localSheetId="3">март!$A$1:$G$44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E4" i="4"/>
  <c r="D9" i="3"/>
  <c r="D7" i="3" s="1"/>
  <c r="E7" i="4" l="1"/>
  <c r="E7" i="3"/>
  <c r="E4" i="3"/>
  <c r="D7" i="2"/>
  <c r="E7" i="2" s="1"/>
  <c r="E4" i="2"/>
  <c r="G36" i="1" l="1"/>
  <c r="G37" i="1"/>
  <c r="G40" i="1"/>
  <c r="G41" i="1"/>
  <c r="G42" i="1"/>
  <c r="G43" i="1"/>
  <c r="G44" i="1"/>
  <c r="G15" i="1"/>
  <c r="G19" i="1"/>
  <c r="G20" i="1"/>
  <c r="G21" i="1"/>
  <c r="G23" i="1"/>
  <c r="G24" i="1"/>
  <c r="G25" i="1"/>
  <c r="G26" i="1"/>
  <c r="G27" i="1"/>
  <c r="G28" i="1"/>
  <c r="G30" i="1"/>
  <c r="G6" i="1"/>
  <c r="G7" i="1"/>
  <c r="G8" i="1"/>
  <c r="G9" i="1"/>
  <c r="G11" i="1"/>
  <c r="G12" i="1"/>
  <c r="G13" i="1"/>
  <c r="G14" i="1"/>
  <c r="G16" i="1"/>
  <c r="G18" i="1"/>
  <c r="E29" i="1"/>
  <c r="E22" i="1"/>
  <c r="E17" i="1"/>
  <c r="E10" i="1"/>
  <c r="E39" i="1"/>
  <c r="E35" i="1"/>
  <c r="F40" i="1"/>
  <c r="F41" i="1"/>
  <c r="F42" i="1"/>
  <c r="F43" i="1"/>
  <c r="F44" i="1"/>
  <c r="E5" i="1" l="1"/>
  <c r="E32" i="1"/>
  <c r="D39" i="1"/>
  <c r="C39" i="1"/>
  <c r="F37" i="1"/>
  <c r="F36" i="1"/>
  <c r="F30" i="1"/>
  <c r="F24" i="1"/>
  <c r="F25" i="1"/>
  <c r="F26" i="1"/>
  <c r="F27" i="1"/>
  <c r="F28" i="1"/>
  <c r="F23" i="1"/>
  <c r="F19" i="1"/>
  <c r="F20" i="1"/>
  <c r="F21" i="1"/>
  <c r="F18" i="1"/>
  <c r="F12" i="1"/>
  <c r="F13" i="1"/>
  <c r="F14" i="1"/>
  <c r="F15" i="1"/>
  <c r="F16" i="1"/>
  <c r="F11" i="1"/>
  <c r="F7" i="1"/>
  <c r="F8" i="1"/>
  <c r="F9" i="1"/>
  <c r="F6" i="1"/>
  <c r="D10" i="1"/>
  <c r="F39" i="1" l="1"/>
  <c r="G39" i="1"/>
  <c r="E3" i="1"/>
  <c r="D29" i="1"/>
  <c r="D22" i="1"/>
  <c r="D17" i="1"/>
  <c r="C22" i="1" l="1"/>
  <c r="C17" i="1"/>
  <c r="G17" i="1" s="1"/>
  <c r="F17" i="1" l="1"/>
  <c r="F22" i="1"/>
  <c r="G22" i="1"/>
  <c r="C10" i="1"/>
  <c r="C29" i="1"/>
  <c r="C35" i="1"/>
  <c r="C32" i="1" s="1"/>
  <c r="F10" i="1" l="1"/>
  <c r="G10" i="1"/>
  <c r="F29" i="1"/>
  <c r="G29" i="1"/>
  <c r="C5" i="1"/>
  <c r="G5" i="1" s="1"/>
  <c r="C3" i="1" l="1"/>
  <c r="G3" i="1" s="1"/>
  <c r="D35" i="1" l="1"/>
  <c r="G35" i="1" s="1"/>
  <c r="D32" i="1" l="1"/>
  <c r="F35" i="1"/>
  <c r="D5" i="1"/>
  <c r="F32" i="1" l="1"/>
  <c r="G32" i="1"/>
  <c r="D3" i="1"/>
  <c r="F5" i="1"/>
  <c r="F3" i="1" l="1"/>
</calcChain>
</file>

<file path=xl/sharedStrings.xml><?xml version="1.0" encoding="utf-8"?>
<sst xmlns="http://schemas.openxmlformats.org/spreadsheetml/2006/main" count="101" uniqueCount="63">
  <si>
    <t>№</t>
  </si>
  <si>
    <t>Бруцеллез КРС</t>
  </si>
  <si>
    <t>Бруцеллез МРС</t>
  </si>
  <si>
    <t>Бруцеллез лошадей</t>
  </si>
  <si>
    <t>Бруцеллез свиней</t>
  </si>
  <si>
    <t>Бруцеллез плотоядных</t>
  </si>
  <si>
    <t>Аллергические исследования</t>
  </si>
  <si>
    <t>Туберкулез КРС</t>
  </si>
  <si>
    <t>Сап лошадей</t>
  </si>
  <si>
    <t>Вакцинации</t>
  </si>
  <si>
    <t>Сибирская язва КРС</t>
  </si>
  <si>
    <t>Сибирская язва МРС</t>
  </si>
  <si>
    <t>Сиб. язва лошадей</t>
  </si>
  <si>
    <t>Сибирская язва свиней</t>
  </si>
  <si>
    <t>Эмкар КРС</t>
  </si>
  <si>
    <t>ИРТ и ВД КРС</t>
  </si>
  <si>
    <t>Ринопневмония лошадей</t>
  </si>
  <si>
    <t>Нодулярный дерм КРС</t>
  </si>
  <si>
    <t>Грипп птиц -куры</t>
  </si>
  <si>
    <t>Ньюкасла птиц</t>
  </si>
  <si>
    <t>Ящур КРС</t>
  </si>
  <si>
    <t>Ящур МРС</t>
  </si>
  <si>
    <t>Ящур свиней</t>
  </si>
  <si>
    <t>Бешенство КРС</t>
  </si>
  <si>
    <t>Бешенство МРС</t>
  </si>
  <si>
    <t>Бешенство лошадей</t>
  </si>
  <si>
    <t>Бешенство собак</t>
  </si>
  <si>
    <t>Бешенство кошек</t>
  </si>
  <si>
    <t>Бешенство диких плотоядных</t>
  </si>
  <si>
    <t>Эхинококкоз плотоядных</t>
  </si>
  <si>
    <t>Всего  по СКО</t>
  </si>
  <si>
    <t>Наименование мероприятий</t>
  </si>
  <si>
    <t>По вакцинациям, всего</t>
  </si>
  <si>
    <t>Всего  по аллерг. иссл.</t>
  </si>
  <si>
    <t>в том числе</t>
  </si>
  <si>
    <t>Исследования</t>
  </si>
  <si>
    <t>Всего сиб.язва</t>
  </si>
  <si>
    <t>Всего птиц</t>
  </si>
  <si>
    <t>Всего ящура</t>
  </si>
  <si>
    <t>Всего бешенства</t>
  </si>
  <si>
    <t>Всего по исследованиям (аллерг+диагн)</t>
  </si>
  <si>
    <t>Грипп птиц (гуси,утки)</t>
  </si>
  <si>
    <t>Серологические исследования</t>
  </si>
  <si>
    <t>Всего  по серологии</t>
  </si>
  <si>
    <t>План на 2026 год</t>
  </si>
  <si>
    <t>Выполнено</t>
  </si>
  <si>
    <t>%</t>
  </si>
  <si>
    <t>План Апрель на 2026 год</t>
  </si>
  <si>
    <t>Всего по исследованиям (аллергические+серологические)</t>
  </si>
  <si>
    <t>Всего</t>
  </si>
  <si>
    <t>По вакцинациям</t>
  </si>
  <si>
    <t>аллергические</t>
  </si>
  <si>
    <t>серологические</t>
  </si>
  <si>
    <t>План</t>
  </si>
  <si>
    <t>Ветеринарные мероприятия за апрель 2026 год</t>
  </si>
  <si>
    <t>крс</t>
  </si>
  <si>
    <t xml:space="preserve">мрс </t>
  </si>
  <si>
    <t>лош</t>
  </si>
  <si>
    <t>св</t>
  </si>
  <si>
    <t>Ветеринарные мероприятия за май 2026 год</t>
  </si>
  <si>
    <t>План май на 2026 год</t>
  </si>
  <si>
    <t>Ветеринарные мероприятия за июль 2026 год</t>
  </si>
  <si>
    <t>План июль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</si>
</sst>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rial"/>
      <family val="2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4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3" fontId="0" fillId="5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3" fontId="2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6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03DBC-5A91-43FC-A7CB-2E03F849E089}">
  <sheetPr>
    <pageSetUpPr fitToPage="1"/>
  </sheetPr>
  <dimension ref="A1:F14"/>
  <sheetViews>
    <sheetView tabSelected="1"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5.140625" style="14" customWidth="1"/>
    <col min="2" max="2" width="23.28515625" customWidth="1"/>
    <col min="3" max="3" width="14.7109375" customWidth="1"/>
    <col min="4" max="4" width="13" customWidth="1"/>
    <col min="5" max="5" width="9.5703125" bestFit="1" customWidth="1"/>
  </cols>
  <sheetData>
    <row r="1" spans="1:6" ht="58.5" customHeight="1" x14ac:dyDescent="0.25">
      <c r="A1" s="41" t="s">
        <v>61</v>
      </c>
      <c r="B1" s="41"/>
      <c r="C1" s="41"/>
      <c r="D1" s="41"/>
      <c r="E1" s="41"/>
    </row>
    <row r="2" spans="1:6" ht="63.75" customHeight="1" x14ac:dyDescent="0.25">
      <c r="A2" s="2" t="s">
        <v>0</v>
      </c>
      <c r="B2" s="7" t="s">
        <v>31</v>
      </c>
      <c r="C2" s="4" t="s">
        <v>62</v>
      </c>
      <c r="D2" s="4" t="s">
        <v>45</v>
      </c>
      <c r="E2" s="12" t="s">
        <v>46</v>
      </c>
      <c r="F2" s="12" t="s">
        <v>53</v>
      </c>
    </row>
    <row r="3" spans="1:6" ht="15" customHeight="1" x14ac:dyDescent="0.25">
      <c r="A3" s="2"/>
      <c r="B3" s="39" t="s">
        <v>49</v>
      </c>
      <c r="C3" s="39"/>
      <c r="D3" s="39"/>
      <c r="E3" s="28"/>
    </row>
    <row r="4" spans="1:6" ht="16.5" customHeight="1" x14ac:dyDescent="0.25">
      <c r="A4" s="2"/>
      <c r="B4" s="40" t="s">
        <v>50</v>
      </c>
      <c r="C4" s="15">
        <v>7628660</v>
      </c>
      <c r="D4" s="15">
        <v>663943</v>
      </c>
      <c r="E4" s="37">
        <f>(D4*100)/C4</f>
        <v>8.70327160995509</v>
      </c>
      <c r="F4">
        <v>7</v>
      </c>
    </row>
    <row r="5" spans="1:6" ht="16.5" customHeight="1" x14ac:dyDescent="0.25">
      <c r="A5" s="2"/>
      <c r="B5" s="40"/>
      <c r="C5" s="15"/>
      <c r="D5" s="15"/>
      <c r="E5" s="37"/>
    </row>
    <row r="6" spans="1:6" ht="15" customHeight="1" x14ac:dyDescent="0.25">
      <c r="A6" s="38"/>
      <c r="B6" s="38" t="s">
        <v>35</v>
      </c>
      <c r="C6" s="38"/>
      <c r="D6" s="38"/>
      <c r="E6" s="37"/>
    </row>
    <row r="7" spans="1:6" ht="47.25" customHeight="1" x14ac:dyDescent="0.25">
      <c r="A7" s="4"/>
      <c r="B7" s="6" t="s">
        <v>48</v>
      </c>
      <c r="C7" s="15">
        <v>1250702</v>
      </c>
      <c r="D7" s="15">
        <f>D8+D9</f>
        <v>14097</v>
      </c>
      <c r="E7" s="37">
        <f t="shared" ref="E7" si="0">(D7*100)/C7</f>
        <v>1.1271270054737259</v>
      </c>
      <c r="F7">
        <v>2</v>
      </c>
    </row>
    <row r="8" spans="1:6" x14ac:dyDescent="0.25">
      <c r="B8" s="27" t="s">
        <v>51</v>
      </c>
      <c r="C8" s="27">
        <v>388300</v>
      </c>
      <c r="D8">
        <v>14095</v>
      </c>
    </row>
    <row r="9" spans="1:6" x14ac:dyDescent="0.25">
      <c r="B9" s="27" t="s">
        <v>52</v>
      </c>
      <c r="C9" s="27">
        <v>862402</v>
      </c>
      <c r="D9">
        <v>2</v>
      </c>
    </row>
    <row r="10" spans="1:6" x14ac:dyDescent="0.25">
      <c r="B10" s="27" t="s">
        <v>55</v>
      </c>
      <c r="C10" s="27"/>
      <c r="D10">
        <v>6758</v>
      </c>
    </row>
    <row r="11" spans="1:6" x14ac:dyDescent="0.25">
      <c r="B11" s="27" t="s">
        <v>56</v>
      </c>
      <c r="C11" s="27"/>
      <c r="D11">
        <v>19344</v>
      </c>
    </row>
    <row r="12" spans="1:6" x14ac:dyDescent="0.25">
      <c r="B12" s="27" t="s">
        <v>57</v>
      </c>
      <c r="C12" s="27"/>
      <c r="D12">
        <v>60</v>
      </c>
    </row>
    <row r="13" spans="1:6" x14ac:dyDescent="0.25">
      <c r="B13" s="27" t="s">
        <v>58</v>
      </c>
      <c r="C13" s="27"/>
      <c r="D13">
        <v>550</v>
      </c>
    </row>
    <row r="14" spans="1:6" x14ac:dyDescent="0.25">
      <c r="D14">
        <v>9</v>
      </c>
    </row>
  </sheetData>
  <mergeCells count="1">
    <mergeCell ref="A1:E1"/>
  </mergeCells>
  <pageMargins left="0.31496062992125984" right="0.31496062992125984" top="0.15748031496062992" bottom="0.1574803149606299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CBAD1-0A3B-476C-AEF7-B9CD3E2E58CB}">
  <sheetPr>
    <pageSetUpPr fitToPage="1"/>
  </sheetPr>
  <dimension ref="A1:F14"/>
  <sheetViews>
    <sheetView view="pageBreakPreview" zoomScaleNormal="100" zoomScaleSheetLayoutView="100" workbookViewId="0">
      <selection activeCell="G9" sqref="G9"/>
    </sheetView>
  </sheetViews>
  <sheetFormatPr defaultRowHeight="15" x14ac:dyDescent="0.25"/>
  <cols>
    <col min="1" max="1" width="5.140625" style="14" customWidth="1"/>
    <col min="2" max="2" width="23.28515625" customWidth="1"/>
    <col min="3" max="3" width="14.7109375" customWidth="1"/>
    <col min="4" max="4" width="13" customWidth="1"/>
    <col min="5" max="5" width="9.5703125" bestFit="1" customWidth="1"/>
  </cols>
  <sheetData>
    <row r="1" spans="1:6" ht="58.5" customHeight="1" x14ac:dyDescent="0.25">
      <c r="A1" s="41" t="s">
        <v>59</v>
      </c>
      <c r="B1" s="41"/>
      <c r="C1" s="41"/>
      <c r="D1" s="41"/>
      <c r="E1" s="41"/>
    </row>
    <row r="2" spans="1:6" ht="63.75" customHeight="1" x14ac:dyDescent="0.25">
      <c r="A2" s="2" t="s">
        <v>0</v>
      </c>
      <c r="B2" s="7" t="s">
        <v>31</v>
      </c>
      <c r="C2" s="4" t="s">
        <v>60</v>
      </c>
      <c r="D2" s="4" t="s">
        <v>45</v>
      </c>
      <c r="E2" s="12" t="s">
        <v>46</v>
      </c>
      <c r="F2" s="12" t="s">
        <v>53</v>
      </c>
    </row>
    <row r="3" spans="1:6" ht="15" customHeight="1" x14ac:dyDescent="0.25">
      <c r="A3" s="2"/>
      <c r="B3" s="39" t="s">
        <v>49</v>
      </c>
      <c r="C3" s="39"/>
      <c r="D3" s="39"/>
      <c r="E3" s="28"/>
    </row>
    <row r="4" spans="1:6" ht="16.5" customHeight="1" x14ac:dyDescent="0.25">
      <c r="A4" s="2"/>
      <c r="B4" s="40" t="s">
        <v>50</v>
      </c>
      <c r="C4" s="15">
        <v>7628660</v>
      </c>
      <c r="D4" s="15">
        <v>395711</v>
      </c>
      <c r="E4" s="37">
        <f>(D4*100)/C4</f>
        <v>5.1871626209583335</v>
      </c>
      <c r="F4">
        <v>13</v>
      </c>
    </row>
    <row r="5" spans="1:6" ht="16.5" customHeight="1" x14ac:dyDescent="0.25">
      <c r="A5" s="2"/>
      <c r="B5" s="40"/>
      <c r="C5" s="15"/>
      <c r="D5" s="15"/>
      <c r="E5" s="37"/>
    </row>
    <row r="6" spans="1:6" ht="15" customHeight="1" x14ac:dyDescent="0.25">
      <c r="A6" s="38"/>
      <c r="B6" s="38" t="s">
        <v>35</v>
      </c>
      <c r="C6" s="38"/>
      <c r="D6" s="38"/>
      <c r="E6" s="37"/>
    </row>
    <row r="7" spans="1:6" ht="47.25" customHeight="1" x14ac:dyDescent="0.25">
      <c r="A7" s="4"/>
      <c r="B7" s="6" t="s">
        <v>48</v>
      </c>
      <c r="C7" s="15">
        <v>1250702</v>
      </c>
      <c r="D7" s="15">
        <f>D8+D9</f>
        <v>99293</v>
      </c>
      <c r="E7" s="37">
        <f t="shared" ref="E7" si="0">(D7*100)/C7</f>
        <v>7.938981468007567</v>
      </c>
      <c r="F7">
        <v>16</v>
      </c>
    </row>
    <row r="8" spans="1:6" x14ac:dyDescent="0.25">
      <c r="B8" s="27" t="s">
        <v>51</v>
      </c>
      <c r="C8" s="27">
        <v>388300</v>
      </c>
      <c r="D8">
        <v>11652</v>
      </c>
    </row>
    <row r="9" spans="1:6" x14ac:dyDescent="0.25">
      <c r="B9" s="27" t="s">
        <v>52</v>
      </c>
      <c r="C9" s="27">
        <v>862402</v>
      </c>
      <c r="D9">
        <f>D10+D11+D12+D13+D14</f>
        <v>87641</v>
      </c>
    </row>
    <row r="10" spans="1:6" x14ac:dyDescent="0.25">
      <c r="B10" s="27" t="s">
        <v>55</v>
      </c>
      <c r="C10" s="27"/>
      <c r="D10">
        <v>28559</v>
      </c>
    </row>
    <row r="11" spans="1:6" x14ac:dyDescent="0.25">
      <c r="B11" s="27" t="s">
        <v>56</v>
      </c>
      <c r="C11" s="27"/>
      <c r="D11">
        <v>57040</v>
      </c>
    </row>
    <row r="12" spans="1:6" x14ac:dyDescent="0.25">
      <c r="B12" s="27" t="s">
        <v>57</v>
      </c>
      <c r="C12" s="27"/>
      <c r="D12">
        <v>250</v>
      </c>
    </row>
    <row r="13" spans="1:6" x14ac:dyDescent="0.25">
      <c r="B13" s="27" t="s">
        <v>58</v>
      </c>
      <c r="C13" s="27"/>
      <c r="D13">
        <v>1686</v>
      </c>
    </row>
    <row r="14" spans="1:6" x14ac:dyDescent="0.25">
      <c r="D14">
        <v>106</v>
      </c>
    </row>
  </sheetData>
  <mergeCells count="1">
    <mergeCell ref="A1:E1"/>
  </mergeCells>
  <pageMargins left="0.31496062992125984" right="0.31496062992125984" top="0.15748031496062992" bottom="0.1574803149606299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26BAC-00FB-472B-9D87-147A11716575}">
  <sheetPr>
    <pageSetUpPr fitToPage="1"/>
  </sheetPr>
  <dimension ref="A1:F14"/>
  <sheetViews>
    <sheetView view="pageBreakPreview" zoomScaleNormal="100" zoomScaleSheetLayoutView="100" workbookViewId="0">
      <selection activeCell="D8" sqref="D8"/>
    </sheetView>
  </sheetViews>
  <sheetFormatPr defaultRowHeight="15" x14ac:dyDescent="0.25"/>
  <cols>
    <col min="1" max="1" width="5.140625" style="14" customWidth="1"/>
    <col min="2" max="2" width="23.28515625" customWidth="1"/>
    <col min="3" max="3" width="14.7109375" customWidth="1"/>
    <col min="4" max="4" width="13" customWidth="1"/>
    <col min="5" max="5" width="9.5703125" bestFit="1" customWidth="1"/>
  </cols>
  <sheetData>
    <row r="1" spans="1:6" ht="58.5" customHeight="1" x14ac:dyDescent="0.25">
      <c r="A1" s="41" t="s">
        <v>54</v>
      </c>
      <c r="B1" s="41"/>
      <c r="C1" s="41"/>
      <c r="D1" s="41"/>
      <c r="E1" s="41"/>
    </row>
    <row r="2" spans="1:6" ht="63.75" customHeight="1" x14ac:dyDescent="0.25">
      <c r="A2" s="2" t="s">
        <v>0</v>
      </c>
      <c r="B2" s="7" t="s">
        <v>31</v>
      </c>
      <c r="C2" s="4" t="s">
        <v>47</v>
      </c>
      <c r="D2" s="4" t="s">
        <v>45</v>
      </c>
      <c r="E2" s="12" t="s">
        <v>46</v>
      </c>
      <c r="F2" s="12" t="s">
        <v>53</v>
      </c>
    </row>
    <row r="3" spans="1:6" ht="15" customHeight="1" x14ac:dyDescent="0.25">
      <c r="A3" s="2"/>
      <c r="B3" s="39" t="s">
        <v>49</v>
      </c>
      <c r="C3" s="39"/>
      <c r="D3" s="39"/>
      <c r="E3" s="28"/>
    </row>
    <row r="4" spans="1:6" ht="16.5" customHeight="1" x14ac:dyDescent="0.25">
      <c r="A4" s="2"/>
      <c r="B4" s="40" t="s">
        <v>50</v>
      </c>
      <c r="C4" s="15">
        <v>7628660</v>
      </c>
      <c r="D4" s="15">
        <v>1030589</v>
      </c>
      <c r="E4" s="37">
        <f>(D4*100)/C4</f>
        <v>13.509436781820137</v>
      </c>
      <c r="F4">
        <v>12</v>
      </c>
    </row>
    <row r="5" spans="1:6" ht="16.5" customHeight="1" x14ac:dyDescent="0.25">
      <c r="A5" s="2"/>
      <c r="B5" s="40"/>
      <c r="C5" s="15"/>
      <c r="D5" s="15"/>
      <c r="E5" s="37"/>
    </row>
    <row r="6" spans="1:6" ht="15" customHeight="1" x14ac:dyDescent="0.25">
      <c r="A6" s="38"/>
      <c r="B6" s="38" t="s">
        <v>35</v>
      </c>
      <c r="C6" s="38"/>
      <c r="D6" s="38"/>
      <c r="E6" s="37"/>
    </row>
    <row r="7" spans="1:6" ht="47.25" customHeight="1" x14ac:dyDescent="0.25">
      <c r="A7" s="4"/>
      <c r="B7" s="6" t="s">
        <v>48</v>
      </c>
      <c r="C7" s="15">
        <v>1250702</v>
      </c>
      <c r="D7" s="15">
        <f>D8+D9</f>
        <v>218760</v>
      </c>
      <c r="E7" s="37">
        <f t="shared" ref="E7" si="0">(D7*100)/C7</f>
        <v>17.490977067279015</v>
      </c>
      <c r="F7">
        <v>19</v>
      </c>
    </row>
    <row r="8" spans="1:6" x14ac:dyDescent="0.25">
      <c r="B8" s="27" t="s">
        <v>51</v>
      </c>
      <c r="C8" s="27">
        <v>388300</v>
      </c>
      <c r="D8">
        <v>53145</v>
      </c>
    </row>
    <row r="9" spans="1:6" x14ac:dyDescent="0.25">
      <c r="B9" s="27" t="s">
        <v>52</v>
      </c>
      <c r="C9" s="27">
        <v>862402</v>
      </c>
      <c r="D9">
        <v>165615</v>
      </c>
    </row>
    <row r="10" spans="1:6" x14ac:dyDescent="0.25">
      <c r="B10" s="27" t="s">
        <v>55</v>
      </c>
      <c r="C10" s="27"/>
      <c r="D10">
        <v>68811</v>
      </c>
    </row>
    <row r="11" spans="1:6" x14ac:dyDescent="0.25">
      <c r="B11" s="27" t="s">
        <v>56</v>
      </c>
      <c r="C11" s="27"/>
      <c r="D11">
        <v>95095</v>
      </c>
    </row>
    <row r="12" spans="1:6" x14ac:dyDescent="0.25">
      <c r="B12" s="27" t="s">
        <v>57</v>
      </c>
      <c r="C12" s="27"/>
      <c r="D12">
        <v>820</v>
      </c>
    </row>
    <row r="13" spans="1:6" x14ac:dyDescent="0.25">
      <c r="B13" s="27" t="s">
        <v>58</v>
      </c>
      <c r="C13" s="27"/>
      <c r="D13">
        <v>663</v>
      </c>
    </row>
    <row r="14" spans="1:6" x14ac:dyDescent="0.25">
      <c r="D14">
        <v>226</v>
      </c>
    </row>
  </sheetData>
  <mergeCells count="1">
    <mergeCell ref="A1:E1"/>
  </mergeCells>
  <pageMargins left="0.31496062992125984" right="0.31496062992125984" top="0.15748031496062992" bottom="0.1574803149606299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view="pageBreakPreview" topLeftCell="A19" zoomScaleNormal="100" zoomScaleSheetLayoutView="100" workbookViewId="0">
      <selection activeCell="C39" sqref="C39"/>
    </sheetView>
  </sheetViews>
  <sheetFormatPr defaultRowHeight="15" x14ac:dyDescent="0.25"/>
  <cols>
    <col min="1" max="1" width="5.140625" style="14" customWidth="1"/>
    <col min="2" max="2" width="23.28515625" customWidth="1"/>
    <col min="3" max="3" width="14.7109375" customWidth="1"/>
    <col min="4" max="4" width="13" customWidth="1"/>
    <col min="5" max="5" width="13" hidden="1" customWidth="1"/>
    <col min="6" max="6" width="14.7109375" hidden="1" customWidth="1"/>
    <col min="7" max="7" width="9.5703125" bestFit="1" customWidth="1"/>
  </cols>
  <sheetData>
    <row r="1" spans="1:7" ht="15" customHeight="1" x14ac:dyDescent="0.25">
      <c r="A1" s="50"/>
      <c r="B1" s="50"/>
      <c r="C1" s="50"/>
      <c r="D1" s="50"/>
      <c r="E1" s="50"/>
      <c r="F1" s="50"/>
    </row>
    <row r="2" spans="1:7" ht="63.75" customHeight="1" x14ac:dyDescent="0.25">
      <c r="A2" s="2" t="s">
        <v>0</v>
      </c>
      <c r="B2" s="7" t="s">
        <v>31</v>
      </c>
      <c r="C2" s="4" t="s">
        <v>44</v>
      </c>
      <c r="D2" s="4" t="s">
        <v>45</v>
      </c>
      <c r="E2" s="4" t="s">
        <v>45</v>
      </c>
      <c r="F2" s="4" t="s">
        <v>46</v>
      </c>
      <c r="G2" s="12" t="s">
        <v>46</v>
      </c>
    </row>
    <row r="3" spans="1:7" ht="14.25" hidden="1" customHeight="1" x14ac:dyDescent="0.25">
      <c r="A3" s="53" t="s">
        <v>30</v>
      </c>
      <c r="B3" s="54"/>
      <c r="C3" s="15">
        <f>C5+C32</f>
        <v>8879362</v>
      </c>
      <c r="D3" s="15">
        <f>D5+D32</f>
        <v>1305055</v>
      </c>
      <c r="E3" s="15">
        <f>E5+E32</f>
        <v>2104539</v>
      </c>
      <c r="F3" s="15">
        <f>F5+F32</f>
        <v>33.141365224165071</v>
      </c>
      <c r="G3" s="37">
        <f t="shared" ref="G3:G17" si="0">E3/C3*100</f>
        <v>23.70146638913922</v>
      </c>
    </row>
    <row r="4" spans="1:7" ht="15" customHeight="1" x14ac:dyDescent="0.25">
      <c r="A4" s="2"/>
      <c r="B4" s="57" t="s">
        <v>9</v>
      </c>
      <c r="C4" s="58"/>
      <c r="D4" s="58"/>
      <c r="E4" s="58"/>
      <c r="F4" s="58"/>
      <c r="G4" s="28"/>
    </row>
    <row r="5" spans="1:7" ht="16.5" customHeight="1" x14ac:dyDescent="0.25">
      <c r="A5" s="2"/>
      <c r="B5" s="5" t="s">
        <v>32</v>
      </c>
      <c r="C5" s="15">
        <f>C10+C11+C12+C13+C14+C17+C18+C22+C29+C30</f>
        <v>7628660</v>
      </c>
      <c r="D5" s="15">
        <f>D10+D11+D12+D13+D14+D17+D18+D22+D29+D30</f>
        <v>1065191</v>
      </c>
      <c r="E5" s="15">
        <f>E10+E11+E12+E13+E14+E17+E18+E22+E29+E30</f>
        <v>1864675</v>
      </c>
      <c r="F5" s="15">
        <f>D5/C5*100</f>
        <v>13.963015785209985</v>
      </c>
      <c r="G5" s="37">
        <f>E5/C5*100</f>
        <v>24.443021448065586</v>
      </c>
    </row>
    <row r="6" spans="1:7" ht="15" customHeight="1" x14ac:dyDescent="0.25">
      <c r="A6" s="47">
        <v>1</v>
      </c>
      <c r="B6" s="20" t="s">
        <v>10</v>
      </c>
      <c r="C6" s="3">
        <v>373670</v>
      </c>
      <c r="D6" s="10">
        <v>42716</v>
      </c>
      <c r="E6" s="10">
        <v>77900</v>
      </c>
      <c r="F6" s="28">
        <f>D6/C6*100</f>
        <v>11.431476971659485</v>
      </c>
      <c r="G6" s="28">
        <f t="shared" si="0"/>
        <v>20.847271656809486</v>
      </c>
    </row>
    <row r="7" spans="1:7" ht="15" customHeight="1" x14ac:dyDescent="0.25">
      <c r="A7" s="48"/>
      <c r="B7" s="20" t="s">
        <v>11</v>
      </c>
      <c r="C7" s="3">
        <v>569300</v>
      </c>
      <c r="D7" s="10">
        <v>77994</v>
      </c>
      <c r="E7" s="10">
        <v>121450</v>
      </c>
      <c r="F7" s="28">
        <f t="shared" ref="F7:F9" si="1">D7/C7*100</f>
        <v>13.699982434568769</v>
      </c>
      <c r="G7" s="28">
        <f t="shared" si="0"/>
        <v>21.333216230458458</v>
      </c>
    </row>
    <row r="8" spans="1:7" ht="15" customHeight="1" x14ac:dyDescent="0.25">
      <c r="A8" s="48"/>
      <c r="B8" s="20" t="s">
        <v>12</v>
      </c>
      <c r="C8" s="20">
        <v>144650</v>
      </c>
      <c r="D8" s="16">
        <v>2527</v>
      </c>
      <c r="E8" s="16">
        <v>2527</v>
      </c>
      <c r="F8" s="28">
        <f t="shared" si="1"/>
        <v>1.746975458002074</v>
      </c>
      <c r="G8" s="28">
        <f t="shared" si="0"/>
        <v>1.746975458002074</v>
      </c>
    </row>
    <row r="9" spans="1:7" ht="15" customHeight="1" x14ac:dyDescent="0.25">
      <c r="A9" s="48"/>
      <c r="B9" s="20" t="s">
        <v>13</v>
      </c>
      <c r="C9" s="20">
        <v>211000</v>
      </c>
      <c r="D9" s="16">
        <v>3676</v>
      </c>
      <c r="E9" s="16">
        <v>43660</v>
      </c>
      <c r="F9" s="28">
        <f t="shared" si="1"/>
        <v>1.7421800947867299</v>
      </c>
      <c r="G9" s="28">
        <f t="shared" si="0"/>
        <v>20.691943127962084</v>
      </c>
    </row>
    <row r="10" spans="1:7" x14ac:dyDescent="0.25">
      <c r="A10" s="13"/>
      <c r="B10" s="21" t="s">
        <v>36</v>
      </c>
      <c r="C10" s="22">
        <f>SUM(C6:C9)</f>
        <v>1298620</v>
      </c>
      <c r="D10" s="22">
        <f>SUM(D6:D9)</f>
        <v>126913</v>
      </c>
      <c r="E10" s="22">
        <f>SUM(E6:E9)</f>
        <v>245537</v>
      </c>
      <c r="F10" s="22">
        <f>D10/C10*100</f>
        <v>9.7729127843402992</v>
      </c>
      <c r="G10" s="28">
        <f t="shared" si="0"/>
        <v>18.907532611541484</v>
      </c>
    </row>
    <row r="11" spans="1:7" ht="13.5" customHeight="1" x14ac:dyDescent="0.25">
      <c r="A11" s="26">
        <v>2</v>
      </c>
      <c r="B11" s="20" t="s">
        <v>14</v>
      </c>
      <c r="C11" s="20">
        <v>260950</v>
      </c>
      <c r="D11" s="28">
        <v>9633</v>
      </c>
      <c r="E11" s="28">
        <v>34930</v>
      </c>
      <c r="F11" s="28">
        <f>D11/C11*100</f>
        <v>3.6915117838666411</v>
      </c>
      <c r="G11" s="28">
        <f t="shared" si="0"/>
        <v>13.385706073960529</v>
      </c>
    </row>
    <row r="12" spans="1:7" x14ac:dyDescent="0.25">
      <c r="A12" s="26">
        <v>4</v>
      </c>
      <c r="B12" s="20" t="s">
        <v>15</v>
      </c>
      <c r="C12" s="20">
        <v>75050</v>
      </c>
      <c r="D12" s="28">
        <v>4273</v>
      </c>
      <c r="E12" s="28">
        <v>6750</v>
      </c>
      <c r="F12" s="28">
        <f t="shared" ref="F12:F17" si="2">D12/C12*100</f>
        <v>5.6935376415722851</v>
      </c>
      <c r="G12" s="28">
        <f t="shared" si="0"/>
        <v>8.9940039973351098</v>
      </c>
    </row>
    <row r="13" spans="1:7" ht="29.25" customHeight="1" x14ac:dyDescent="0.25">
      <c r="A13" s="26">
        <v>5</v>
      </c>
      <c r="B13" s="3" t="s">
        <v>16</v>
      </c>
      <c r="C13" s="3">
        <v>119000</v>
      </c>
      <c r="D13" s="28">
        <v>14063</v>
      </c>
      <c r="E13" s="28">
        <v>14063</v>
      </c>
      <c r="F13" s="28">
        <f t="shared" si="2"/>
        <v>11.81764705882353</v>
      </c>
      <c r="G13" s="28">
        <f t="shared" si="0"/>
        <v>11.81764705882353</v>
      </c>
    </row>
    <row r="14" spans="1:7" ht="14.25" customHeight="1" x14ac:dyDescent="0.25">
      <c r="A14" s="26">
        <v>6</v>
      </c>
      <c r="B14" s="20" t="s">
        <v>17</v>
      </c>
      <c r="C14" s="20">
        <v>302600</v>
      </c>
      <c r="D14" s="28">
        <v>15010</v>
      </c>
      <c r="E14" s="28">
        <v>70250</v>
      </c>
      <c r="F14" s="28">
        <f t="shared" si="2"/>
        <v>4.9603436880370122</v>
      </c>
      <c r="G14" s="28">
        <f t="shared" si="0"/>
        <v>23.215465961665565</v>
      </c>
    </row>
    <row r="15" spans="1:7" ht="12.75" customHeight="1" x14ac:dyDescent="0.25">
      <c r="A15" s="47">
        <v>7</v>
      </c>
      <c r="B15" s="3" t="s">
        <v>18</v>
      </c>
      <c r="C15" s="3">
        <v>2064750</v>
      </c>
      <c r="D15" s="28">
        <v>64728</v>
      </c>
      <c r="E15" s="28">
        <v>354728</v>
      </c>
      <c r="F15" s="28">
        <f t="shared" si="2"/>
        <v>3.1349073737740643</v>
      </c>
      <c r="G15" s="28">
        <f>E15/C15*100</f>
        <v>17.180191306453565</v>
      </c>
    </row>
    <row r="16" spans="1:7" ht="12" customHeight="1" x14ac:dyDescent="0.25">
      <c r="A16" s="49"/>
      <c r="B16" s="3" t="s">
        <v>41</v>
      </c>
      <c r="C16" s="3">
        <v>447750</v>
      </c>
      <c r="D16" s="28">
        <v>922</v>
      </c>
      <c r="E16" s="28">
        <v>56500</v>
      </c>
      <c r="F16" s="28">
        <f t="shared" si="2"/>
        <v>0.20591848129536569</v>
      </c>
      <c r="G16" s="28">
        <f t="shared" si="0"/>
        <v>12.618648799553323</v>
      </c>
    </row>
    <row r="17" spans="1:8" ht="12.75" customHeight="1" x14ac:dyDescent="0.25">
      <c r="A17" s="13"/>
      <c r="B17" s="21" t="s">
        <v>37</v>
      </c>
      <c r="C17" s="22">
        <f>SUM(C15:C16)</f>
        <v>2512500</v>
      </c>
      <c r="D17" s="22">
        <f t="shared" ref="D17:E17" si="3">SUM(D15:D16)</f>
        <v>65650</v>
      </c>
      <c r="E17" s="22">
        <f t="shared" si="3"/>
        <v>411228</v>
      </c>
      <c r="F17" s="22">
        <f t="shared" si="2"/>
        <v>2.6129353233830845</v>
      </c>
      <c r="G17" s="28">
        <f t="shared" si="0"/>
        <v>16.367283582089552</v>
      </c>
    </row>
    <row r="18" spans="1:8" x14ac:dyDescent="0.25">
      <c r="A18" s="26">
        <v>8</v>
      </c>
      <c r="B18" s="20" t="s">
        <v>19</v>
      </c>
      <c r="C18" s="3">
        <v>555700</v>
      </c>
      <c r="D18" s="10"/>
      <c r="E18" s="10">
        <v>163850</v>
      </c>
      <c r="F18" s="28">
        <f>D18/C18*100</f>
        <v>0</v>
      </c>
      <c r="G18" s="28">
        <f>E18/C18*100</f>
        <v>29.485333813208563</v>
      </c>
    </row>
    <row r="19" spans="1:8" ht="13.5" customHeight="1" x14ac:dyDescent="0.25">
      <c r="A19" s="45">
        <v>9</v>
      </c>
      <c r="B19" s="23" t="s">
        <v>20</v>
      </c>
      <c r="C19" s="23">
        <v>695590</v>
      </c>
      <c r="D19" s="24">
        <v>262105</v>
      </c>
      <c r="E19" s="24">
        <v>262105</v>
      </c>
      <c r="F19" s="28">
        <f t="shared" ref="F19:F22" si="4">D19/C19*100</f>
        <v>37.680961485932805</v>
      </c>
      <c r="G19" s="28">
        <f t="shared" ref="G19:G30" si="5">E19/C19*100</f>
        <v>37.680961485932805</v>
      </c>
    </row>
    <row r="20" spans="1:8" ht="13.5" customHeight="1" x14ac:dyDescent="0.25">
      <c r="A20" s="46"/>
      <c r="B20" s="23" t="s">
        <v>21</v>
      </c>
      <c r="C20" s="23">
        <v>975200</v>
      </c>
      <c r="D20" s="24">
        <v>344267</v>
      </c>
      <c r="E20" s="24">
        <v>344267</v>
      </c>
      <c r="F20" s="28">
        <f t="shared" si="4"/>
        <v>35.302194421657099</v>
      </c>
      <c r="G20" s="28">
        <f t="shared" si="5"/>
        <v>35.302194421657099</v>
      </c>
    </row>
    <row r="21" spans="1:8" ht="13.5" customHeight="1" x14ac:dyDescent="0.25">
      <c r="A21" s="46"/>
      <c r="B21" s="23" t="s">
        <v>22</v>
      </c>
      <c r="C21" s="23">
        <v>280550</v>
      </c>
      <c r="D21" s="24">
        <v>139445</v>
      </c>
      <c r="E21" s="24">
        <v>139445</v>
      </c>
      <c r="F21" s="28">
        <f t="shared" si="4"/>
        <v>49.704152557476384</v>
      </c>
      <c r="G21" s="28">
        <f t="shared" si="5"/>
        <v>49.704152557476384</v>
      </c>
    </row>
    <row r="22" spans="1:8" ht="12" customHeight="1" x14ac:dyDescent="0.25">
      <c r="A22" s="12"/>
      <c r="B22" s="21" t="s">
        <v>38</v>
      </c>
      <c r="C22" s="22">
        <f>SUM(C19:C21)</f>
        <v>1951340</v>
      </c>
      <c r="D22" s="22">
        <f t="shared" ref="D22:E22" si="6">SUM(D19:D21)</f>
        <v>745817</v>
      </c>
      <c r="E22" s="22">
        <f t="shared" si="6"/>
        <v>745817</v>
      </c>
      <c r="F22" s="22">
        <f t="shared" si="4"/>
        <v>38.220761118000965</v>
      </c>
      <c r="G22" s="28">
        <f t="shared" si="5"/>
        <v>38.220761118000965</v>
      </c>
    </row>
    <row r="23" spans="1:8" ht="13.5" customHeight="1" x14ac:dyDescent="0.25">
      <c r="A23" s="47">
        <v>10</v>
      </c>
      <c r="B23" s="23" t="s">
        <v>23</v>
      </c>
      <c r="C23" s="23">
        <v>132150</v>
      </c>
      <c r="D23" s="28">
        <v>22124</v>
      </c>
      <c r="E23" s="28">
        <v>38750</v>
      </c>
      <c r="F23" s="28">
        <f>D23/C23*100</f>
        <v>16.741581536133182</v>
      </c>
      <c r="G23" s="28">
        <f t="shared" si="5"/>
        <v>29.322739311388574</v>
      </c>
    </row>
    <row r="24" spans="1:8" ht="13.5" customHeight="1" x14ac:dyDescent="0.25">
      <c r="A24" s="48"/>
      <c r="B24" s="23" t="s">
        <v>24</v>
      </c>
      <c r="C24" s="23">
        <v>199050</v>
      </c>
      <c r="D24" s="24">
        <v>34414</v>
      </c>
      <c r="E24" s="24">
        <v>58400</v>
      </c>
      <c r="F24" s="28">
        <f t="shared" ref="F24:F29" si="7">D24/C24*100</f>
        <v>17.289123335845265</v>
      </c>
      <c r="G24" s="28">
        <f t="shared" si="5"/>
        <v>29.339361969354432</v>
      </c>
    </row>
    <row r="25" spans="1:8" ht="13.5" customHeight="1" x14ac:dyDescent="0.25">
      <c r="A25" s="48"/>
      <c r="B25" s="23" t="s">
        <v>25</v>
      </c>
      <c r="C25" s="23">
        <v>53200</v>
      </c>
      <c r="D25" s="24">
        <v>10924</v>
      </c>
      <c r="E25" s="24">
        <v>14800</v>
      </c>
      <c r="F25" s="28">
        <f t="shared" si="7"/>
        <v>20.533834586466167</v>
      </c>
      <c r="G25" s="28">
        <f t="shared" si="5"/>
        <v>27.819548872180448</v>
      </c>
    </row>
    <row r="26" spans="1:8" ht="13.5" customHeight="1" x14ac:dyDescent="0.25">
      <c r="A26" s="48"/>
      <c r="B26" s="3" t="s">
        <v>26</v>
      </c>
      <c r="C26" s="3">
        <v>31000</v>
      </c>
      <c r="D26" s="10">
        <v>5850</v>
      </c>
      <c r="E26" s="10">
        <v>5850</v>
      </c>
      <c r="F26" s="28">
        <f t="shared" si="7"/>
        <v>18.870967741935484</v>
      </c>
      <c r="G26" s="28">
        <f t="shared" si="5"/>
        <v>18.870967741935484</v>
      </c>
    </row>
    <row r="27" spans="1:8" ht="13.5" customHeight="1" x14ac:dyDescent="0.25">
      <c r="A27" s="48"/>
      <c r="B27" s="3" t="s">
        <v>27</v>
      </c>
      <c r="C27" s="3">
        <v>14200</v>
      </c>
      <c r="D27" s="10">
        <v>1900</v>
      </c>
      <c r="E27" s="10">
        <v>3950</v>
      </c>
      <c r="F27" s="28">
        <f t="shared" si="7"/>
        <v>13.380281690140844</v>
      </c>
      <c r="G27" s="28">
        <f t="shared" si="5"/>
        <v>27.816901408450708</v>
      </c>
    </row>
    <row r="28" spans="1:8" ht="24" customHeight="1" x14ac:dyDescent="0.25">
      <c r="A28" s="49"/>
      <c r="B28" s="20" t="s">
        <v>28</v>
      </c>
      <c r="C28" s="20">
        <v>24800</v>
      </c>
      <c r="D28" s="10"/>
      <c r="E28" s="10">
        <v>24800</v>
      </c>
      <c r="F28" s="28">
        <f t="shared" si="7"/>
        <v>0</v>
      </c>
      <c r="G28" s="28">
        <f t="shared" si="5"/>
        <v>100</v>
      </c>
    </row>
    <row r="29" spans="1:8" x14ac:dyDescent="0.25">
      <c r="A29" s="13"/>
      <c r="B29" s="25" t="s">
        <v>39</v>
      </c>
      <c r="C29" s="22">
        <f>SUM(C23:C28)</f>
        <v>454400</v>
      </c>
      <c r="D29" s="22">
        <f t="shared" ref="D29:E29" si="8">SUM(D23:D28)</f>
        <v>75212</v>
      </c>
      <c r="E29" s="22">
        <f t="shared" si="8"/>
        <v>146550</v>
      </c>
      <c r="F29" s="22">
        <f t="shared" si="7"/>
        <v>16.551936619718312</v>
      </c>
      <c r="G29" s="28">
        <f t="shared" si="5"/>
        <v>32.251320422535215</v>
      </c>
    </row>
    <row r="30" spans="1:8" ht="25.5" customHeight="1" x14ac:dyDescent="0.25">
      <c r="A30" s="26">
        <v>11</v>
      </c>
      <c r="B30" s="3" t="s">
        <v>29</v>
      </c>
      <c r="C30" s="3">
        <v>98500</v>
      </c>
      <c r="D30" s="10">
        <v>8620</v>
      </c>
      <c r="E30" s="10">
        <v>25700</v>
      </c>
      <c r="F30" s="24">
        <f>D30/C30*100</f>
        <v>8.7512690355329958</v>
      </c>
      <c r="G30" s="28">
        <f t="shared" si="5"/>
        <v>26.091370558375637</v>
      </c>
    </row>
    <row r="31" spans="1:8" ht="15" customHeight="1" x14ac:dyDescent="0.25">
      <c r="A31" s="55" t="s">
        <v>35</v>
      </c>
      <c r="B31" s="56"/>
      <c r="C31" s="56"/>
      <c r="D31" s="56"/>
      <c r="E31" s="56"/>
      <c r="F31" s="56"/>
    </row>
    <row r="32" spans="1:8" ht="29.25" customHeight="1" x14ac:dyDescent="0.25">
      <c r="A32" s="4" t="s">
        <v>0</v>
      </c>
      <c r="B32" s="6" t="s">
        <v>40</v>
      </c>
      <c r="C32" s="15">
        <f>C35+C39</f>
        <v>1250702</v>
      </c>
      <c r="D32" s="15">
        <f>D35+D39</f>
        <v>239864</v>
      </c>
      <c r="E32" s="15">
        <f>E35+E39</f>
        <v>239864</v>
      </c>
      <c r="F32" s="15">
        <f>D32/C32*100</f>
        <v>19.178349438955085</v>
      </c>
      <c r="G32" s="36">
        <f>D32/C32*100</f>
        <v>19.178349438955085</v>
      </c>
      <c r="H32">
        <v>14</v>
      </c>
    </row>
    <row r="33" spans="1:7" ht="12.75" customHeight="1" x14ac:dyDescent="0.25">
      <c r="A33" s="4"/>
      <c r="B33" s="51" t="s">
        <v>34</v>
      </c>
      <c r="C33" s="52"/>
      <c r="D33" s="52"/>
      <c r="E33" s="52"/>
      <c r="F33" s="52"/>
    </row>
    <row r="34" spans="1:7" x14ac:dyDescent="0.25">
      <c r="A34" s="19"/>
      <c r="B34" s="17" t="s">
        <v>6</v>
      </c>
      <c r="C34" s="18"/>
      <c r="D34" s="18"/>
      <c r="E34" s="18"/>
      <c r="F34" s="18"/>
    </row>
    <row r="35" spans="1:7" ht="13.5" customHeight="1" x14ac:dyDescent="0.25">
      <c r="A35" s="9"/>
      <c r="B35" s="2" t="s">
        <v>33</v>
      </c>
      <c r="C35" s="8">
        <f>C36+C37</f>
        <v>388300</v>
      </c>
      <c r="D35" s="8">
        <f>D36+D37</f>
        <v>60547</v>
      </c>
      <c r="E35" s="8">
        <f>E36+E37</f>
        <v>60547</v>
      </c>
      <c r="F35" s="30">
        <f>D35/C35*100</f>
        <v>15.592840587174864</v>
      </c>
      <c r="G35" s="35">
        <f>D35/C35*100</f>
        <v>15.592840587174864</v>
      </c>
    </row>
    <row r="36" spans="1:7" x14ac:dyDescent="0.25">
      <c r="A36" s="9">
        <v>1</v>
      </c>
      <c r="B36" s="1" t="s">
        <v>7</v>
      </c>
      <c r="C36" s="29">
        <v>366100</v>
      </c>
      <c r="D36" s="11">
        <v>55314</v>
      </c>
      <c r="E36" s="11">
        <v>55314</v>
      </c>
      <c r="F36" s="31">
        <f>D36/C36*100</f>
        <v>15.108986615678777</v>
      </c>
      <c r="G36" s="34">
        <f t="shared" ref="G36:G44" si="9">D36/C36*100</f>
        <v>15.108986615678777</v>
      </c>
    </row>
    <row r="37" spans="1:7" x14ac:dyDescent="0.25">
      <c r="A37" s="9">
        <v>2</v>
      </c>
      <c r="B37" s="1" t="s">
        <v>8</v>
      </c>
      <c r="C37" s="29">
        <v>22200</v>
      </c>
      <c r="D37" s="11">
        <v>5233</v>
      </c>
      <c r="E37" s="11">
        <v>5233</v>
      </c>
      <c r="F37" s="31">
        <f>D37/C37*100</f>
        <v>23.572072072072071</v>
      </c>
      <c r="G37" s="34">
        <f t="shared" si="9"/>
        <v>23.572072072072071</v>
      </c>
    </row>
    <row r="38" spans="1:7" x14ac:dyDescent="0.25">
      <c r="A38" s="19"/>
      <c r="B38" s="17" t="s">
        <v>42</v>
      </c>
      <c r="C38" s="18"/>
      <c r="D38" s="18"/>
      <c r="E38" s="18"/>
      <c r="F38" s="18"/>
      <c r="G38" s="34"/>
    </row>
    <row r="39" spans="1:7" ht="13.5" customHeight="1" x14ac:dyDescent="0.25">
      <c r="A39" s="9"/>
      <c r="B39" s="2" t="s">
        <v>43</v>
      </c>
      <c r="C39" s="8">
        <f>C40+C41+C42+C43+C44</f>
        <v>862402</v>
      </c>
      <c r="D39" s="8">
        <f>D40+D41+D42+D43+D44</f>
        <v>179317</v>
      </c>
      <c r="E39" s="8">
        <f>E40+E41+E42+E43+E44</f>
        <v>179317</v>
      </c>
      <c r="F39" s="32">
        <f>D39/C39*100</f>
        <v>20.79273934893472</v>
      </c>
      <c r="G39" s="35">
        <f t="shared" si="9"/>
        <v>20.79273934893472</v>
      </c>
    </row>
    <row r="40" spans="1:7" ht="11.25" customHeight="1" x14ac:dyDescent="0.25">
      <c r="A40" s="42">
        <v>1</v>
      </c>
      <c r="B40" s="3" t="s">
        <v>1</v>
      </c>
      <c r="C40" s="10">
        <v>350869</v>
      </c>
      <c r="D40" s="10">
        <v>79028</v>
      </c>
      <c r="E40" s="10">
        <v>79028</v>
      </c>
      <c r="F40" s="33">
        <f t="shared" ref="F40:F44" si="10">D40/C40*100</f>
        <v>22.523505923863322</v>
      </c>
      <c r="G40" s="34">
        <f t="shared" si="9"/>
        <v>22.523505923863322</v>
      </c>
    </row>
    <row r="41" spans="1:7" ht="11.25" customHeight="1" x14ac:dyDescent="0.25">
      <c r="A41" s="43"/>
      <c r="B41" s="3" t="s">
        <v>2</v>
      </c>
      <c r="C41" s="10">
        <v>502402</v>
      </c>
      <c r="D41" s="10">
        <v>99335</v>
      </c>
      <c r="E41" s="10">
        <v>99335</v>
      </c>
      <c r="F41" s="33">
        <f t="shared" si="10"/>
        <v>19.772015238792839</v>
      </c>
      <c r="G41" s="34">
        <f t="shared" si="9"/>
        <v>19.772015238792839</v>
      </c>
    </row>
    <row r="42" spans="1:7" ht="11.25" customHeight="1" x14ac:dyDescent="0.25">
      <c r="A42" s="43"/>
      <c r="B42" s="3" t="s">
        <v>3</v>
      </c>
      <c r="C42" s="10">
        <v>2600</v>
      </c>
      <c r="D42" s="10">
        <v>335</v>
      </c>
      <c r="E42" s="10">
        <v>335</v>
      </c>
      <c r="F42" s="33">
        <f t="shared" si="10"/>
        <v>12.884615384615383</v>
      </c>
      <c r="G42" s="34">
        <f t="shared" si="9"/>
        <v>12.884615384615383</v>
      </c>
    </row>
    <row r="43" spans="1:7" ht="11.25" customHeight="1" x14ac:dyDescent="0.25">
      <c r="A43" s="43"/>
      <c r="B43" s="3" t="s">
        <v>4</v>
      </c>
      <c r="C43" s="10">
        <v>5920</v>
      </c>
      <c r="D43" s="10">
        <v>600</v>
      </c>
      <c r="E43" s="10">
        <v>600</v>
      </c>
      <c r="F43" s="33">
        <f t="shared" si="10"/>
        <v>10.135135135135135</v>
      </c>
      <c r="G43" s="34">
        <f t="shared" si="9"/>
        <v>10.135135135135135</v>
      </c>
    </row>
    <row r="44" spans="1:7" ht="11.25" customHeight="1" x14ac:dyDescent="0.25">
      <c r="A44" s="44"/>
      <c r="B44" s="3" t="s">
        <v>5</v>
      </c>
      <c r="C44" s="10">
        <v>611</v>
      </c>
      <c r="D44" s="4">
        <v>19</v>
      </c>
      <c r="E44" s="4">
        <v>19</v>
      </c>
      <c r="F44" s="33">
        <f t="shared" si="10"/>
        <v>3.1096563011456628</v>
      </c>
      <c r="G44" s="34">
        <f t="shared" si="9"/>
        <v>3.1096563011456628</v>
      </c>
    </row>
    <row r="45" spans="1:7" x14ac:dyDescent="0.25">
      <c r="B45" s="27"/>
      <c r="C45" s="27"/>
    </row>
    <row r="46" spans="1:7" x14ac:dyDescent="0.25">
      <c r="B46" s="27"/>
      <c r="C46" s="27"/>
    </row>
    <row r="47" spans="1:7" x14ac:dyDescent="0.25">
      <c r="B47" s="27"/>
      <c r="C47" s="27"/>
    </row>
    <row r="48" spans="1:7" x14ac:dyDescent="0.25">
      <c r="B48" s="27"/>
      <c r="C48" s="27"/>
    </row>
    <row r="49" spans="2:3" x14ac:dyDescent="0.25">
      <c r="B49" s="27"/>
      <c r="C49" s="27"/>
    </row>
    <row r="50" spans="2:3" x14ac:dyDescent="0.25">
      <c r="B50" s="27"/>
      <c r="C50" s="27"/>
    </row>
  </sheetData>
  <mergeCells count="10">
    <mergeCell ref="A40:A44"/>
    <mergeCell ref="A19:A21"/>
    <mergeCell ref="A23:A28"/>
    <mergeCell ref="A1:F1"/>
    <mergeCell ref="B33:F33"/>
    <mergeCell ref="A15:A16"/>
    <mergeCell ref="A3:B3"/>
    <mergeCell ref="A6:A9"/>
    <mergeCell ref="A31:F31"/>
    <mergeCell ref="B4:F4"/>
  </mergeCells>
  <phoneticPr fontId="4" type="noConversion"/>
  <pageMargins left="0.31496062992125984" right="0.31496062992125984" top="0.15748031496062992" bottom="0.15748031496062992" header="0.31496062992125984" footer="0.31496062992125984"/>
  <pageSetup paperSize="9" fitToHeight="0" orientation="portrait" r:id="rId1"/>
  <ignoredErrors>
    <ignoredError sqref="D29" formula="1"/>
    <ignoredError sqref="C17 C22" formulaRange="1"/>
    <ignoredError sqref="D22 D17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июнь</vt:lpstr>
      <vt:lpstr>май</vt:lpstr>
      <vt:lpstr>апрель</vt:lpstr>
      <vt:lpstr>март</vt:lpstr>
      <vt:lpstr>апрель!Заголовки_для_печати</vt:lpstr>
      <vt:lpstr>июнь!Заголовки_для_печати</vt:lpstr>
      <vt:lpstr>май!Заголовки_для_печати</vt:lpstr>
      <vt:lpstr>март!Заголовки_для_печати</vt:lpstr>
      <vt:lpstr>апрель!Область_печати</vt:lpstr>
      <vt:lpstr>июнь!Область_печати</vt:lpstr>
      <vt:lpstr>май!Область_печати</vt:lpstr>
      <vt:lpstr>март!Область_печати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2026-02-26T10:15:14Z</cp:lastPrinted>
  <dcterms:created xsi:type="dcterms:W3CDTF">2015-06-05T18:19:34Z</dcterms:created>
  <dcterms:modified xsi:type="dcterms:W3CDTF">2026-10-23T08:49:51Z</dcterms:modified>
</cp:coreProperties>
</file>