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3EC37D75-3DE5-4BF5-B53E-31385B85FE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КРОИВР" sheetId="3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3" l="1"/>
  <c r="G7" i="3"/>
  <c r="F9" i="3"/>
  <c r="G9" i="3"/>
  <c r="F8" i="3"/>
  <c r="G8" i="3"/>
  <c r="F6" i="3"/>
  <c r="G6" i="3"/>
  <c r="E6" i="3"/>
  <c r="E9" i="3"/>
  <c r="E7" i="3"/>
  <c r="E8" i="3"/>
  <c r="F21" i="3"/>
  <c r="G21" i="3"/>
  <c r="H20" i="3"/>
  <c r="H23" i="3"/>
  <c r="H24" i="3"/>
  <c r="H25" i="3"/>
  <c r="H26" i="3"/>
  <c r="H27" i="3"/>
  <c r="H28" i="3"/>
  <c r="H29" i="3"/>
  <c r="H30" i="3"/>
  <c r="H31" i="3"/>
  <c r="H32" i="3"/>
  <c r="H33" i="3"/>
  <c r="H34" i="3"/>
  <c r="H38" i="3"/>
  <c r="H40" i="3"/>
  <c r="H41" i="3"/>
  <c r="H42" i="3"/>
  <c r="H43" i="3"/>
  <c r="H45" i="3"/>
  <c r="F41" i="3"/>
  <c r="G41" i="3"/>
  <c r="F40" i="3"/>
  <c r="G40" i="3"/>
  <c r="E44" i="3"/>
  <c r="E41" i="3"/>
  <c r="E40" i="3" s="1"/>
  <c r="E21" i="3"/>
  <c r="E18" i="3"/>
  <c r="E14" i="3"/>
  <c r="E10" i="3"/>
  <c r="G44" i="3" l="1"/>
  <c r="F44" i="3"/>
  <c r="H35" i="3"/>
  <c r="H36" i="3"/>
  <c r="H37" i="3"/>
  <c r="H39" i="3"/>
  <c r="F18" i="3"/>
  <c r="G18" i="3"/>
  <c r="H18" i="3" l="1"/>
  <c r="H44" i="3"/>
  <c r="F10" i="3"/>
  <c r="G10" i="3" l="1"/>
  <c r="H22" i="3" l="1"/>
  <c r="H17" i="3"/>
  <c r="H16" i="3"/>
  <c r="H15" i="3"/>
  <c r="G14" i="3"/>
  <c r="F14" i="3"/>
  <c r="H13" i="3"/>
  <c r="H12" i="3"/>
  <c r="H11" i="3"/>
  <c r="H21" i="3" l="1"/>
  <c r="H8" i="3"/>
  <c r="H10" i="3"/>
  <c r="H14" i="3"/>
  <c r="H6" i="3" l="1"/>
  <c r="H7" i="3"/>
  <c r="H9" i="3" l="1"/>
</calcChain>
</file>

<file path=xl/sharedStrings.xml><?xml version="1.0" encoding="utf-8"?>
<sst xmlns="http://schemas.openxmlformats.org/spreadsheetml/2006/main" count="85" uniqueCount="76">
  <si>
    <t>факт</t>
  </si>
  <si>
    <t>001</t>
  </si>
  <si>
    <t>100</t>
  </si>
  <si>
    <t>131</t>
  </si>
  <si>
    <t>135</t>
  </si>
  <si>
    <t>136</t>
  </si>
  <si>
    <t>104</t>
  </si>
  <si>
    <t>149</t>
  </si>
  <si>
    <t>152</t>
  </si>
  <si>
    <t>159</t>
  </si>
  <si>
    <t>111</t>
  </si>
  <si>
    <t>123</t>
  </si>
  <si>
    <t>112</t>
  </si>
  <si>
    <t>113</t>
  </si>
  <si>
    <t>116</t>
  </si>
  <si>
    <t>121</t>
  </si>
  <si>
    <t>122</t>
  </si>
  <si>
    <t>124</t>
  </si>
  <si>
    <t>144</t>
  </si>
  <si>
    <t>153</t>
  </si>
  <si>
    <t>161</t>
  </si>
  <si>
    <t>169</t>
  </si>
  <si>
    <t>151</t>
  </si>
  <si>
    <t>165</t>
  </si>
  <si>
    <t>414</t>
  </si>
  <si>
    <t>2026 жылдың бірінші жартыжылдығында бюджет қаражатын пайдалану туралы ақпарат</t>
  </si>
  <si>
    <t>ББ</t>
  </si>
  <si>
    <t>БКБ</t>
  </si>
  <si>
    <t>Ерекшеліктер</t>
  </si>
  <si>
    <t>Бағдарламаның атауы</t>
  </si>
  <si>
    <t xml:space="preserve">Бекітілген бюджет </t>
  </si>
  <si>
    <t>Міндеттемелер бойынша 30.06.2026ж. арналған жоспарды орындау</t>
  </si>
  <si>
    <t>жоспар</t>
  </si>
  <si>
    <t xml:space="preserve">% есепті кезеңге </t>
  </si>
  <si>
    <t>Су қорын пайдалану және қорғау, сумен жабдықтау, су бұру саласындағы қызметті үйлестіру жөніндегі көрсетілетін қызметтер</t>
  </si>
  <si>
    <t>Еңбекақы төлеу және іссапар қоры</t>
  </si>
  <si>
    <t>мемлекеттік сатып алу, мемлекеттік тапсырма және басқалар</t>
  </si>
  <si>
    <t>Су қорын пайдалану және қорғау, сумен жабдықтау, су бұру саласындағы уәкілетті органның қызметін қамтамасыз ету</t>
  </si>
  <si>
    <t>Ақпараттық жүйелердің жұмыс істеуін және мемлекеттік органды ақпараттық-техникалық қамтамасыз ету</t>
  </si>
  <si>
    <t>Қазақстан Республикасы Су ресурстары және ирригация министрлігінің күрделі шығыстары</t>
  </si>
  <si>
    <t>Ағымдағы әкімшілік шығыстар</t>
  </si>
  <si>
    <t>Мемлекеттік қызметшілердің біліктілігін арттыруын қамтамасыз ету</t>
  </si>
  <si>
    <t>254</t>
  </si>
  <si>
    <t>130</t>
  </si>
  <si>
    <t>154</t>
  </si>
  <si>
    <t>156</t>
  </si>
  <si>
    <t>Су ресурстарын тиімді басқару</t>
  </si>
  <si>
    <t>Әлеуметтік, талдамалық зерттеулер жүргізу және консалтингтік қызметтер көрсету</t>
  </si>
  <si>
    <t xml:space="preserve">ҚР СРИМ СРРҚПК бойынша барлығы  </t>
  </si>
  <si>
    <t>413</t>
  </si>
  <si>
    <t>168</t>
  </si>
  <si>
    <t>Өзге де қорларды сатып алу</t>
  </si>
  <si>
    <t>Байланыс қызметтерiне ақы төлеу</t>
  </si>
  <si>
    <t>Техникалық персоналдың еңбегіне ақы төлеу</t>
  </si>
  <si>
    <t>Техникалық персонал бойынша жұмыс берушiлердiң жарналары</t>
  </si>
  <si>
    <t>Техникалық персоналдың ел ішіндегі іссапарлары мен қызметтiк жол жүрулері</t>
  </si>
  <si>
    <t>Өзге де қызметтер мен жұмыстарға ақы төлеу</t>
  </si>
  <si>
    <t xml:space="preserve">Машиналар, жабдықтар, өндірістік және шаруашылық мүккамал құралдарын сатып алу </t>
  </si>
  <si>
    <t xml:space="preserve">Көлік құралдарын сатып алу </t>
  </si>
  <si>
    <t xml:space="preserve">Зерттеулер бойынша қызметтерге ақы төлеу </t>
  </si>
  <si>
    <t xml:space="preserve">Консалтингтік қызметтерге ақы төлеу 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</si>
  <si>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</si>
  <si>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</si>
  <si>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</si>
  <si>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</si>
  <si>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Әлеуметтiк салық</t>
  </si>
  <si>
    <t>Мемлекеттiк әлеуметтiк сақтандыру қорына әлеуметтiк аударымдар</t>
  </si>
  <si>
    <t>Мiндеттi сақтандыру жарналары</t>
  </si>
  <si>
    <t>Міндетті әлеуметтік медициналық сақтандыруға аударымдар</t>
  </si>
  <si>
    <t>Отын, жанар-жағар май материалдарын сатып алу</t>
  </si>
  <si>
    <t>Коммуналдық қызметтерге ақы төлеу</t>
  </si>
  <si>
    <t>Көлiктiк қызмет көрсетулерге ақы төлеу</t>
  </si>
  <si>
    <t>Ел iшiндегi iссапарлар мен қызметтiк сапарлар</t>
  </si>
  <si>
    <t>Атқарушылық құжаттрды, сот актілерін орындау</t>
  </si>
  <si>
    <t>Айыппұлдар, өсімпұлдар және басқа да төлемдер</t>
  </si>
  <si>
    <t>Өзге де ағымдағы шығындар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</si>
</sst>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9" formatCode="0.0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center"/>
    </xf>
    <xf numFmtId="0" fontId="2" fillId="2" borderId="5" xfId="0" applyFont="1" applyFill="1" applyBorder="1"/>
    <xf numFmtId="0" fontId="3" fillId="2" borderId="5" xfId="0" applyFont="1" applyFill="1" applyBorder="1"/>
    <xf numFmtId="0" fontId="3" fillId="2" borderId="0" xfId="0" applyFont="1" applyFill="1"/>
    <xf numFmtId="0" fontId="3" fillId="0" borderId="0" xfId="0" applyFont="1"/>
    <xf numFmtId="0" fontId="4" fillId="2" borderId="1" xfId="0" applyFont="1" applyFill="1" applyBorder="1" applyAlignment="1">
      <alignment horizontal="center" vertical="top" wrapText="1"/>
    </xf>
    <xf numFmtId="4" fontId="4" fillId="2" borderId="1" xfId="0" applyNumberFormat="1" applyFont="1" applyFill="1" applyBorder="1" applyAlignment="1">
      <alignment horizontal="center" vertical="top" wrapText="1"/>
    </xf>
    <xf numFmtId="4" fontId="4" fillId="2" borderId="2" xfId="0" applyNumberFormat="1" applyFont="1" applyFill="1" applyBorder="1" applyAlignment="1">
      <alignment horizontal="center" vertical="top" wrapText="1"/>
    </xf>
    <xf numFmtId="4" fontId="4" fillId="2" borderId="3" xfId="0" applyNumberFormat="1" applyFont="1" applyFill="1" applyBorder="1" applyAlignment="1">
      <alignment horizontal="center" vertical="top" wrapText="1"/>
    </xf>
    <xf numFmtId="4" fontId="4" fillId="2" borderId="4" xfId="0" applyNumberFormat="1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4" fontId="4" fillId="2" borderId="6" xfId="0" applyNumberFormat="1" applyFont="1" applyFill="1" applyBorder="1" applyAlignment="1">
      <alignment horizontal="center" vertical="top" wrapText="1"/>
    </xf>
    <xf numFmtId="4" fontId="4" fillId="2" borderId="5" xfId="0" applyNumberFormat="1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164" fontId="3" fillId="2" borderId="5" xfId="0" applyNumberFormat="1" applyFont="1" applyFill="1" applyBorder="1" applyAlignment="1">
      <alignment vertical="top"/>
    </xf>
    <xf numFmtId="49" fontId="4" fillId="2" borderId="5" xfId="0" applyNumberFormat="1" applyFont="1" applyFill="1" applyBorder="1" applyAlignment="1">
      <alignment horizontal="center" vertical="top"/>
    </xf>
    <xf numFmtId="0" fontId="2" fillId="0" borderId="0" xfId="0" applyFont="1" applyAlignment="1">
      <alignment wrapText="1"/>
    </xf>
    <xf numFmtId="49" fontId="5" fillId="2" borderId="5" xfId="0" applyNumberFormat="1" applyFont="1" applyFill="1" applyBorder="1" applyAlignment="1">
      <alignment horizontal="center" vertical="top"/>
    </xf>
    <xf numFmtId="0" fontId="5" fillId="2" borderId="5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3" fontId="5" fillId="2" borderId="5" xfId="0" applyNumberFormat="1" applyFont="1" applyFill="1" applyBorder="1" applyAlignment="1">
      <alignment vertical="top"/>
    </xf>
    <xf numFmtId="164" fontId="5" fillId="2" borderId="5" xfId="0" applyNumberFormat="1" applyFont="1" applyFill="1" applyBorder="1" applyAlignment="1">
      <alignment vertical="top"/>
    </xf>
    <xf numFmtId="49" fontId="6" fillId="2" borderId="5" xfId="0" applyNumberFormat="1" applyFont="1" applyFill="1" applyBorder="1" applyAlignment="1">
      <alignment horizontal="center" vertical="top"/>
    </xf>
    <xf numFmtId="0" fontId="2" fillId="0" borderId="5" xfId="0" applyFont="1" applyBorder="1"/>
    <xf numFmtId="169" fontId="5" fillId="2" borderId="5" xfId="0" applyNumberFormat="1" applyFont="1" applyFill="1" applyBorder="1" applyAlignment="1">
      <alignment horizontal="left" wrapText="1"/>
    </xf>
    <xf numFmtId="169" fontId="5" fillId="0" borderId="5" xfId="0" applyNumberFormat="1" applyFont="1" applyBorder="1" applyAlignment="1">
      <alignment horizontal="left" wrapText="1"/>
    </xf>
    <xf numFmtId="0" fontId="5" fillId="0" borderId="5" xfId="0" applyFont="1" applyBorder="1" applyAlignment="1">
      <alignment wrapText="1"/>
    </xf>
    <xf numFmtId="164" fontId="2" fillId="2" borderId="5" xfId="0" applyNumberFormat="1" applyFont="1" applyFill="1" applyBorder="1" applyAlignment="1">
      <alignment vertical="top"/>
    </xf>
    <xf numFmtId="164" fontId="7" fillId="2" borderId="5" xfId="0" applyNumberFormat="1" applyFont="1" applyFill="1" applyBorder="1" applyAlignment="1">
      <alignment vertical="top"/>
    </xf>
    <xf numFmtId="164" fontId="8" fillId="2" borderId="5" xfId="0" applyNumberFormat="1" applyFont="1" applyFill="1" applyBorder="1" applyAlignment="1">
      <alignment vertical="top"/>
    </xf>
    <xf numFmtId="0" fontId="9" fillId="0" borderId="5" xfId="0" applyFont="1" applyBorder="1"/>
    <xf numFmtId="1" fontId="3" fillId="2" borderId="5" xfId="0" applyNumberFormat="1" applyFont="1" applyFill="1" applyBorder="1"/>
    <xf numFmtId="4" fontId="3" fillId="2" borderId="5" xfId="0" applyNumberFormat="1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"/>
  <sheetViews>
    <sheetView tabSelected="1" workbookViewId="0">
      <selection activeCell="G10" sqref="G10"/>
    </sheetView>
  </sheetViews>
  <sheetFormatPr defaultRowHeight="15" x14ac:dyDescent="0.25"/>
  <cols>
    <col min="1" max="1" width="5.7109375" customWidth="1"/>
    <col min="2" max="3" width="5.140625" customWidth="1"/>
    <col min="4" max="4" width="86" customWidth="1"/>
    <col min="5" max="5" width="15" customWidth="1"/>
    <col min="6" max="8" width="13.42578125" customWidth="1"/>
  </cols>
  <sheetData>
    <row r="1" spans="1:8" ht="15.75" x14ac:dyDescent="0.25">
      <c r="A1" s="2" t="s">
        <v>25</v>
      </c>
      <c r="B1" s="2"/>
      <c r="C1" s="2"/>
      <c r="D1" s="2"/>
      <c r="E1" s="2"/>
      <c r="F1" s="2"/>
      <c r="G1" s="2"/>
      <c r="H1" s="2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ht="29.25" customHeight="1" x14ac:dyDescent="0.25">
      <c r="A3" s="7" t="s">
        <v>26</v>
      </c>
      <c r="B3" s="7" t="s">
        <v>27</v>
      </c>
      <c r="C3" s="7" t="s">
        <v>28</v>
      </c>
      <c r="D3" s="7" t="s">
        <v>29</v>
      </c>
      <c r="E3" s="8" t="s">
        <v>30</v>
      </c>
      <c r="F3" s="9" t="s">
        <v>31</v>
      </c>
      <c r="G3" s="10"/>
      <c r="H3" s="11"/>
    </row>
    <row r="4" spans="1:8" ht="27" customHeight="1" x14ac:dyDescent="0.25">
      <c r="A4" s="12"/>
      <c r="B4" s="12"/>
      <c r="C4" s="12"/>
      <c r="D4" s="12"/>
      <c r="E4" s="13"/>
      <c r="F4" s="14" t="s">
        <v>32</v>
      </c>
      <c r="G4" s="14" t="s">
        <v>0</v>
      </c>
      <c r="H4" s="14" t="s">
        <v>33</v>
      </c>
    </row>
    <row r="5" spans="1:8" x14ac:dyDescent="0.25">
      <c r="A5" s="15">
        <v>1</v>
      </c>
      <c r="B5" s="15">
        <v>2</v>
      </c>
      <c r="C5" s="15">
        <v>3</v>
      </c>
      <c r="D5" s="15">
        <v>4</v>
      </c>
      <c r="E5" s="15">
        <v>5</v>
      </c>
      <c r="F5" s="15">
        <v>6</v>
      </c>
      <c r="G5" s="15">
        <v>7</v>
      </c>
      <c r="H5" s="15">
        <v>8</v>
      </c>
    </row>
    <row r="6" spans="1:8" x14ac:dyDescent="0.25">
      <c r="A6" s="16" t="s">
        <v>48</v>
      </c>
      <c r="B6" s="16"/>
      <c r="C6" s="16"/>
      <c r="D6" s="16"/>
      <c r="E6" s="31">
        <f>E7+E40+E44</f>
        <v>3021515.4</v>
      </c>
      <c r="F6" s="31">
        <f t="shared" ref="F6:G6" si="0">F7+F40+F44</f>
        <v>1451602.7</v>
      </c>
      <c r="G6" s="31">
        <f t="shared" si="0"/>
        <v>1443292.14</v>
      </c>
      <c r="H6" s="31">
        <f t="shared" ref="H6:H10" si="1">G6/F6*100</f>
        <v>99.427490731451513</v>
      </c>
    </row>
    <row r="7" spans="1:8" ht="29.25" x14ac:dyDescent="0.25">
      <c r="A7" s="18" t="s">
        <v>1</v>
      </c>
      <c r="B7" s="18"/>
      <c r="C7" s="18"/>
      <c r="D7" s="19" t="s">
        <v>34</v>
      </c>
      <c r="E7" s="30">
        <f>E8+E9</f>
        <v>2633965</v>
      </c>
      <c r="F7" s="30">
        <f t="shared" ref="F7:G7" si="2">F8+F9</f>
        <v>1310077</v>
      </c>
      <c r="G7" s="30">
        <f t="shared" si="2"/>
        <v>1301855.26</v>
      </c>
      <c r="H7" s="30">
        <f>G7/F7*100</f>
        <v>99.372423147647055</v>
      </c>
    </row>
    <row r="8" spans="1:8" x14ac:dyDescent="0.25">
      <c r="A8" s="20"/>
      <c r="B8" s="20"/>
      <c r="C8" s="20"/>
      <c r="D8" s="21" t="s">
        <v>35</v>
      </c>
      <c r="E8" s="32">
        <f>E10+E22+E23+E24+E25+E26+E27+E29+E36</f>
        <v>2293022</v>
      </c>
      <c r="F8" s="32">
        <f t="shared" ref="F8:G8" si="3">F10+F22+F23+F24+F25+F26+F27+F29+F36</f>
        <v>1229560</v>
      </c>
      <c r="G8" s="32">
        <f t="shared" si="3"/>
        <v>1221423.92</v>
      </c>
      <c r="H8" s="32">
        <f t="shared" si="1"/>
        <v>99.33829337323921</v>
      </c>
    </row>
    <row r="9" spans="1:8" x14ac:dyDescent="0.25">
      <c r="A9" s="20"/>
      <c r="B9" s="20"/>
      <c r="C9" s="20"/>
      <c r="D9" s="21" t="s">
        <v>36</v>
      </c>
      <c r="E9" s="32">
        <f>E14+E18+E28+E30+E31+E32+E33+E34+E35+E37+E38+E39</f>
        <v>340943</v>
      </c>
      <c r="F9" s="32">
        <f t="shared" ref="F9:G9" si="4">F14+F18+F28+F30+F31+F32+F33+F34+F35+F37+F38+F39</f>
        <v>80517</v>
      </c>
      <c r="G9" s="32">
        <f t="shared" si="4"/>
        <v>80431.340000000011</v>
      </c>
      <c r="H9" s="32">
        <f t="shared" si="1"/>
        <v>99.893612529031145</v>
      </c>
    </row>
    <row r="10" spans="1:8" ht="30" x14ac:dyDescent="0.25">
      <c r="A10" s="18"/>
      <c r="B10" s="18" t="s">
        <v>2</v>
      </c>
      <c r="C10" s="18"/>
      <c r="D10" s="22" t="s">
        <v>37</v>
      </c>
      <c r="E10" s="30">
        <f>E11+E12+E13</f>
        <v>284526</v>
      </c>
      <c r="F10" s="30">
        <f>F11+F12+F13</f>
        <v>114820</v>
      </c>
      <c r="G10" s="30">
        <f t="shared" ref="G10" si="5">G11+G12+G13</f>
        <v>114406.61</v>
      </c>
      <c r="H10" s="30">
        <f t="shared" si="1"/>
        <v>99.639966904720438</v>
      </c>
    </row>
    <row r="11" spans="1:8" x14ac:dyDescent="0.25">
      <c r="A11" s="20"/>
      <c r="B11" s="20"/>
      <c r="C11" s="20" t="s">
        <v>3</v>
      </c>
      <c r="D11" s="21" t="s">
        <v>53</v>
      </c>
      <c r="E11" s="17">
        <v>231287</v>
      </c>
      <c r="F11" s="23">
        <v>94287</v>
      </c>
      <c r="G11" s="17">
        <v>94287</v>
      </c>
      <c r="H11" s="17">
        <f>G11/F11*100</f>
        <v>100</v>
      </c>
    </row>
    <row r="12" spans="1:8" x14ac:dyDescent="0.25">
      <c r="A12" s="20"/>
      <c r="B12" s="20"/>
      <c r="C12" s="20" t="s">
        <v>4</v>
      </c>
      <c r="D12" s="21" t="s">
        <v>54</v>
      </c>
      <c r="E12" s="17">
        <v>36133</v>
      </c>
      <c r="F12" s="24">
        <v>13333</v>
      </c>
      <c r="G12" s="17">
        <v>12919.61</v>
      </c>
      <c r="H12" s="17">
        <f t="shared" ref="H12:H34" si="6">G12/F12*100</f>
        <v>96.899497487437188</v>
      </c>
    </row>
    <row r="13" spans="1:8" x14ac:dyDescent="0.25">
      <c r="A13" s="20"/>
      <c r="B13" s="20"/>
      <c r="C13" s="20" t="s">
        <v>5</v>
      </c>
      <c r="D13" s="21" t="s">
        <v>55</v>
      </c>
      <c r="E13" s="17">
        <v>17106</v>
      </c>
      <c r="F13" s="24">
        <v>7200</v>
      </c>
      <c r="G13" s="17">
        <v>7200</v>
      </c>
      <c r="H13" s="17">
        <f t="shared" si="6"/>
        <v>100</v>
      </c>
    </row>
    <row r="14" spans="1:8" ht="30" x14ac:dyDescent="0.25">
      <c r="A14" s="25"/>
      <c r="B14" s="25" t="s">
        <v>6</v>
      </c>
      <c r="C14" s="25"/>
      <c r="D14" s="22" t="s">
        <v>38</v>
      </c>
      <c r="E14" s="30">
        <f>E15+E16+E17</f>
        <v>25302.5</v>
      </c>
      <c r="F14" s="30">
        <f t="shared" ref="F14:G14" si="7">F15+F16+F17</f>
        <v>6782.5</v>
      </c>
      <c r="G14" s="30">
        <f t="shared" si="7"/>
        <v>6768.41</v>
      </c>
      <c r="H14" s="30">
        <f t="shared" si="6"/>
        <v>99.792259491338001</v>
      </c>
    </row>
    <row r="15" spans="1:8" x14ac:dyDescent="0.25">
      <c r="A15" s="20"/>
      <c r="B15" s="20"/>
      <c r="C15" s="20" t="s">
        <v>7</v>
      </c>
      <c r="D15" s="21" t="s">
        <v>51</v>
      </c>
      <c r="E15" s="17">
        <v>8516</v>
      </c>
      <c r="F15" s="17">
        <v>3116</v>
      </c>
      <c r="G15" s="17">
        <v>3116</v>
      </c>
      <c r="H15" s="17">
        <f t="shared" si="6"/>
        <v>100</v>
      </c>
    </row>
    <row r="16" spans="1:8" x14ac:dyDescent="0.25">
      <c r="A16" s="20"/>
      <c r="B16" s="20"/>
      <c r="C16" s="20" t="s">
        <v>8</v>
      </c>
      <c r="D16" s="21" t="s">
        <v>52</v>
      </c>
      <c r="E16" s="17">
        <v>12381.5</v>
      </c>
      <c r="F16" s="17">
        <v>3381.5</v>
      </c>
      <c r="G16" s="17">
        <v>3381.5</v>
      </c>
      <c r="H16" s="17">
        <f t="shared" si="6"/>
        <v>100</v>
      </c>
    </row>
    <row r="17" spans="1:8" x14ac:dyDescent="0.25">
      <c r="A17" s="20"/>
      <c r="B17" s="20"/>
      <c r="C17" s="20" t="s">
        <v>9</v>
      </c>
      <c r="D17" s="21" t="s">
        <v>56</v>
      </c>
      <c r="E17" s="17">
        <v>4405</v>
      </c>
      <c r="F17" s="17">
        <v>285</v>
      </c>
      <c r="G17" s="17">
        <v>270.91000000000003</v>
      </c>
      <c r="H17" s="17">
        <f t="shared" si="6"/>
        <v>95.0561403508772</v>
      </c>
    </row>
    <row r="18" spans="1:8" ht="29.25" customHeight="1" x14ac:dyDescent="0.25">
      <c r="A18" s="20"/>
      <c r="B18" s="18" t="s">
        <v>10</v>
      </c>
      <c r="C18" s="20"/>
      <c r="D18" s="22" t="s">
        <v>39</v>
      </c>
      <c r="E18" s="30">
        <f>E19+E20</f>
        <v>115137</v>
      </c>
      <c r="F18" s="30">
        <f>F20</f>
        <v>9917</v>
      </c>
      <c r="G18" s="30">
        <f t="shared" ref="G18" si="8">G20</f>
        <v>9917</v>
      </c>
      <c r="H18" s="17">
        <f t="shared" si="6"/>
        <v>100</v>
      </c>
    </row>
    <row r="19" spans="1:8" ht="29.25" customHeight="1" x14ac:dyDescent="0.25">
      <c r="A19" s="20"/>
      <c r="B19" s="18"/>
      <c r="C19" s="20" t="s">
        <v>49</v>
      </c>
      <c r="D19" s="21" t="s">
        <v>58</v>
      </c>
      <c r="E19" s="17">
        <v>72720</v>
      </c>
      <c r="F19" s="17">
        <v>0</v>
      </c>
      <c r="G19" s="17">
        <v>0</v>
      </c>
      <c r="H19" s="17">
        <v>0</v>
      </c>
    </row>
    <row r="20" spans="1:8" x14ac:dyDescent="0.25">
      <c r="A20" s="20"/>
      <c r="B20" s="20"/>
      <c r="C20" s="20" t="s">
        <v>24</v>
      </c>
      <c r="D20" s="21" t="s">
        <v>57</v>
      </c>
      <c r="E20" s="17">
        <v>42417</v>
      </c>
      <c r="F20" s="17">
        <v>9917</v>
      </c>
      <c r="G20" s="17">
        <v>9917</v>
      </c>
      <c r="H20" s="17">
        <f t="shared" si="6"/>
        <v>100</v>
      </c>
    </row>
    <row r="21" spans="1:8" x14ac:dyDescent="0.25">
      <c r="A21" s="25"/>
      <c r="B21" s="25" t="s">
        <v>11</v>
      </c>
      <c r="C21" s="25"/>
      <c r="D21" s="22" t="s">
        <v>40</v>
      </c>
      <c r="E21" s="30">
        <f>E22+E23+E24+E25+E26+E27+E28+E29+E30+E31+E32+E33+E34+E35+E36+E37+E39+E38</f>
        <v>2208999.5</v>
      </c>
      <c r="F21" s="30">
        <f t="shared" ref="F21:G21" si="9">F22+F23+F24+F25+F26+F27+F28+F29+F30+F31+F32+F33+F34+F35+F36+F37+F39+F38</f>
        <v>1178557.5</v>
      </c>
      <c r="G21" s="30">
        <f t="shared" si="9"/>
        <v>1170763.24</v>
      </c>
      <c r="H21" s="30">
        <f>SUM(H22:H36)</f>
        <v>1496.1635954508072</v>
      </c>
    </row>
    <row r="22" spans="1:8" x14ac:dyDescent="0.25">
      <c r="A22" s="20"/>
      <c r="B22" s="20"/>
      <c r="C22" s="20" t="s">
        <v>10</v>
      </c>
      <c r="D22" s="27" t="s">
        <v>61</v>
      </c>
      <c r="E22" s="17">
        <v>1060742</v>
      </c>
      <c r="F22" s="17">
        <v>481000</v>
      </c>
      <c r="G22" s="17">
        <v>479694.69</v>
      </c>
      <c r="H22" s="17">
        <f t="shared" si="6"/>
        <v>99.728625779625773</v>
      </c>
    </row>
    <row r="23" spans="1:8" x14ac:dyDescent="0.25">
      <c r="A23" s="20"/>
      <c r="B23" s="20"/>
      <c r="C23" s="20" t="s">
        <v>12</v>
      </c>
      <c r="D23" s="27" t="s">
        <v>62</v>
      </c>
      <c r="E23" s="17">
        <v>418289</v>
      </c>
      <c r="F23" s="17">
        <v>363289</v>
      </c>
      <c r="G23" s="17">
        <v>357011.22</v>
      </c>
      <c r="H23" s="17">
        <f t="shared" si="6"/>
        <v>98.27195978958899</v>
      </c>
    </row>
    <row r="24" spans="1:8" x14ac:dyDescent="0.25">
      <c r="A24" s="20"/>
      <c r="B24" s="20"/>
      <c r="C24" s="20" t="s">
        <v>13</v>
      </c>
      <c r="D24" s="27" t="s">
        <v>63</v>
      </c>
      <c r="E24" s="17">
        <v>179416</v>
      </c>
      <c r="F24" s="17">
        <v>98300</v>
      </c>
      <c r="G24" s="17">
        <v>98160.4</v>
      </c>
      <c r="H24" s="17">
        <f t="shared" si="6"/>
        <v>99.857985757884023</v>
      </c>
    </row>
    <row r="25" spans="1:8" x14ac:dyDescent="0.25">
      <c r="A25" s="20"/>
      <c r="B25" s="20"/>
      <c r="C25" s="20" t="s">
        <v>14</v>
      </c>
      <c r="D25" s="27" t="s">
        <v>64</v>
      </c>
      <c r="E25" s="17">
        <v>45952</v>
      </c>
      <c r="F25" s="17">
        <v>23072</v>
      </c>
      <c r="G25" s="17">
        <v>23072</v>
      </c>
      <c r="H25" s="17">
        <f t="shared" si="6"/>
        <v>100</v>
      </c>
    </row>
    <row r="26" spans="1:8" x14ac:dyDescent="0.25">
      <c r="A26" s="20"/>
      <c r="B26" s="20"/>
      <c r="C26" s="20" t="s">
        <v>15</v>
      </c>
      <c r="D26" s="27" t="s">
        <v>65</v>
      </c>
      <c r="E26" s="17">
        <v>84237</v>
      </c>
      <c r="F26" s="17">
        <v>42218</v>
      </c>
      <c r="G26" s="17">
        <v>42218</v>
      </c>
      <c r="H26" s="17">
        <f t="shared" si="6"/>
        <v>100</v>
      </c>
    </row>
    <row r="27" spans="1:8" x14ac:dyDescent="0.25">
      <c r="A27" s="20"/>
      <c r="B27" s="20"/>
      <c r="C27" s="20" t="s">
        <v>16</v>
      </c>
      <c r="D27" s="27" t="s">
        <v>66</v>
      </c>
      <c r="E27" s="17">
        <v>60095</v>
      </c>
      <c r="F27" s="17">
        <v>28396</v>
      </c>
      <c r="G27" s="17">
        <v>28396</v>
      </c>
      <c r="H27" s="17">
        <f t="shared" si="6"/>
        <v>100</v>
      </c>
    </row>
    <row r="28" spans="1:8" x14ac:dyDescent="0.25">
      <c r="A28" s="20"/>
      <c r="B28" s="20"/>
      <c r="C28" s="20" t="s">
        <v>11</v>
      </c>
      <c r="D28" s="21" t="s">
        <v>67</v>
      </c>
      <c r="E28" s="17">
        <v>2168</v>
      </c>
      <c r="F28" s="17">
        <v>968</v>
      </c>
      <c r="G28" s="17">
        <v>964.24</v>
      </c>
      <c r="H28" s="17">
        <f t="shared" si="6"/>
        <v>99.611570247933884</v>
      </c>
    </row>
    <row r="29" spans="1:8" x14ac:dyDescent="0.25">
      <c r="A29" s="20"/>
      <c r="B29" s="20"/>
      <c r="C29" s="20" t="s">
        <v>17</v>
      </c>
      <c r="D29" s="27" t="s">
        <v>68</v>
      </c>
      <c r="E29" s="17">
        <v>47430</v>
      </c>
      <c r="F29" s="17">
        <v>21965</v>
      </c>
      <c r="G29" s="17">
        <v>21965</v>
      </c>
      <c r="H29" s="17">
        <f t="shared" si="6"/>
        <v>100</v>
      </c>
    </row>
    <row r="30" spans="1:8" x14ac:dyDescent="0.25">
      <c r="A30" s="20"/>
      <c r="B30" s="20"/>
      <c r="C30" s="20" t="s">
        <v>18</v>
      </c>
      <c r="D30" s="28" t="s">
        <v>69</v>
      </c>
      <c r="E30" s="17">
        <v>28845</v>
      </c>
      <c r="F30" s="17">
        <v>8645</v>
      </c>
      <c r="G30" s="17">
        <v>8645</v>
      </c>
      <c r="H30" s="17">
        <f t="shared" si="6"/>
        <v>100</v>
      </c>
    </row>
    <row r="31" spans="1:8" x14ac:dyDescent="0.25">
      <c r="A31" s="20"/>
      <c r="B31" s="20"/>
      <c r="C31" s="20" t="s">
        <v>7</v>
      </c>
      <c r="D31" s="29" t="s">
        <v>51</v>
      </c>
      <c r="E31" s="17">
        <v>11508</v>
      </c>
      <c r="F31" s="17">
        <v>7208</v>
      </c>
      <c r="G31" s="17">
        <v>7208</v>
      </c>
      <c r="H31" s="17">
        <f t="shared" si="6"/>
        <v>100</v>
      </c>
    </row>
    <row r="32" spans="1:8" x14ac:dyDescent="0.25">
      <c r="A32" s="20"/>
      <c r="B32" s="20"/>
      <c r="C32" s="20" t="s">
        <v>22</v>
      </c>
      <c r="D32" s="28" t="s">
        <v>70</v>
      </c>
      <c r="E32" s="17">
        <v>46976.6</v>
      </c>
      <c r="F32" s="17">
        <v>17276.599999999999</v>
      </c>
      <c r="G32" s="17">
        <v>17276.599999999999</v>
      </c>
      <c r="H32" s="17">
        <f t="shared" si="6"/>
        <v>100</v>
      </c>
    </row>
    <row r="33" spans="1:8" x14ac:dyDescent="0.25">
      <c r="A33" s="20"/>
      <c r="B33" s="20"/>
      <c r="C33" s="20" t="s">
        <v>8</v>
      </c>
      <c r="D33" s="28" t="s">
        <v>52</v>
      </c>
      <c r="E33" s="17">
        <v>13073.5</v>
      </c>
      <c r="F33" s="17">
        <v>2986.5</v>
      </c>
      <c r="G33" s="17">
        <v>2947.48</v>
      </c>
      <c r="H33" s="17">
        <f t="shared" si="6"/>
        <v>98.693453875774324</v>
      </c>
    </row>
    <row r="34" spans="1:8" x14ac:dyDescent="0.25">
      <c r="A34" s="20"/>
      <c r="B34" s="20"/>
      <c r="C34" s="20" t="s">
        <v>19</v>
      </c>
      <c r="D34" s="28" t="s">
        <v>71</v>
      </c>
      <c r="E34" s="17">
        <v>13891</v>
      </c>
      <c r="F34" s="17">
        <v>6349</v>
      </c>
      <c r="G34" s="17">
        <v>6349</v>
      </c>
      <c r="H34" s="17">
        <f t="shared" si="6"/>
        <v>100</v>
      </c>
    </row>
    <row r="35" spans="1:8" x14ac:dyDescent="0.25">
      <c r="A35" s="20"/>
      <c r="B35" s="20"/>
      <c r="C35" s="20" t="s">
        <v>9</v>
      </c>
      <c r="D35" s="21" t="s">
        <v>56</v>
      </c>
      <c r="E35" s="17">
        <v>80592.5</v>
      </c>
      <c r="F35" s="17">
        <v>19552.5</v>
      </c>
      <c r="G35" s="17">
        <v>19552.5</v>
      </c>
      <c r="H35" s="17">
        <f t="shared" ref="H29:H45" si="10">G35/F35*100</f>
        <v>100</v>
      </c>
    </row>
    <row r="36" spans="1:8" x14ac:dyDescent="0.25">
      <c r="A36" s="20"/>
      <c r="B36" s="20"/>
      <c r="C36" s="20" t="s">
        <v>20</v>
      </c>
      <c r="D36" s="28" t="s">
        <v>72</v>
      </c>
      <c r="E36" s="17">
        <v>112335</v>
      </c>
      <c r="F36" s="17">
        <v>56500</v>
      </c>
      <c r="G36" s="17">
        <v>56500</v>
      </c>
      <c r="H36" s="17">
        <f t="shared" si="10"/>
        <v>100</v>
      </c>
    </row>
    <row r="37" spans="1:8" x14ac:dyDescent="0.25">
      <c r="A37" s="20"/>
      <c r="B37" s="20"/>
      <c r="C37" s="20" t="s">
        <v>23</v>
      </c>
      <c r="D37" s="28" t="s">
        <v>73</v>
      </c>
      <c r="E37" s="17">
        <v>2179.4</v>
      </c>
      <c r="F37" s="17">
        <v>679.4</v>
      </c>
      <c r="G37" s="17">
        <v>666.55</v>
      </c>
      <c r="H37" s="17">
        <f t="shared" si="10"/>
        <v>98.108625257580215</v>
      </c>
    </row>
    <row r="38" spans="1:8" x14ac:dyDescent="0.25">
      <c r="A38" s="20"/>
      <c r="B38" s="20"/>
      <c r="C38" s="20" t="s">
        <v>50</v>
      </c>
      <c r="D38" s="28" t="s">
        <v>74</v>
      </c>
      <c r="E38" s="17">
        <v>1032.5</v>
      </c>
      <c r="F38" s="17">
        <v>132.5</v>
      </c>
      <c r="G38" s="35">
        <v>124.45</v>
      </c>
      <c r="H38" s="17">
        <f t="shared" si="10"/>
        <v>93.924528301886795</v>
      </c>
    </row>
    <row r="39" spans="1:8" x14ac:dyDescent="0.25">
      <c r="A39" s="20"/>
      <c r="B39" s="20"/>
      <c r="C39" s="20" t="s">
        <v>21</v>
      </c>
      <c r="D39" s="21" t="s">
        <v>75</v>
      </c>
      <c r="E39" s="17">
        <v>237</v>
      </c>
      <c r="F39" s="17">
        <v>20</v>
      </c>
      <c r="G39" s="17">
        <v>12.11</v>
      </c>
      <c r="H39" s="17">
        <f t="shared" si="10"/>
        <v>60.54999999999999</v>
      </c>
    </row>
    <row r="40" spans="1:8" x14ac:dyDescent="0.25">
      <c r="A40" s="18" t="s">
        <v>42</v>
      </c>
      <c r="B40" s="20"/>
      <c r="C40" s="20"/>
      <c r="D40" s="26" t="s">
        <v>46</v>
      </c>
      <c r="E40" s="30">
        <f>E41</f>
        <v>383752</v>
      </c>
      <c r="F40" s="30">
        <f t="shared" ref="F40:H40" si="11">F41</f>
        <v>139635</v>
      </c>
      <c r="G40" s="30">
        <f t="shared" si="11"/>
        <v>139546.18</v>
      </c>
      <c r="H40" s="30">
        <f t="shared" si="10"/>
        <v>99.936391305904664</v>
      </c>
    </row>
    <row r="41" spans="1:8" x14ac:dyDescent="0.25">
      <c r="A41" s="20"/>
      <c r="B41" s="20" t="s">
        <v>43</v>
      </c>
      <c r="C41" s="20"/>
      <c r="D41" s="33" t="s">
        <v>47</v>
      </c>
      <c r="E41" s="17">
        <f>E42+E43</f>
        <v>383752</v>
      </c>
      <c r="F41" s="17">
        <f t="shared" ref="F41:H41" si="12">F42+F43</f>
        <v>139635</v>
      </c>
      <c r="G41" s="17">
        <f t="shared" si="12"/>
        <v>139546.18</v>
      </c>
      <c r="H41" s="17">
        <f t="shared" si="10"/>
        <v>99.936391305904664</v>
      </c>
    </row>
    <row r="42" spans="1:8" x14ac:dyDescent="0.25">
      <c r="A42" s="20"/>
      <c r="B42" s="20"/>
      <c r="C42" s="20" t="s">
        <v>44</v>
      </c>
      <c r="D42" s="21" t="s">
        <v>59</v>
      </c>
      <c r="E42" s="17">
        <v>310990</v>
      </c>
      <c r="F42" s="17">
        <v>113160</v>
      </c>
      <c r="G42" s="17">
        <v>113087.27</v>
      </c>
      <c r="H42" s="17">
        <f t="shared" si="10"/>
        <v>99.935728172499111</v>
      </c>
    </row>
    <row r="43" spans="1:8" x14ac:dyDescent="0.25">
      <c r="A43" s="20"/>
      <c r="B43" s="20"/>
      <c r="C43" s="20" t="s">
        <v>45</v>
      </c>
      <c r="D43" s="21" t="s">
        <v>60</v>
      </c>
      <c r="E43" s="17">
        <v>72762</v>
      </c>
      <c r="F43" s="17">
        <v>26475</v>
      </c>
      <c r="G43" s="17">
        <v>26458.91</v>
      </c>
      <c r="H43" s="17">
        <f t="shared" si="10"/>
        <v>99.939225684608118</v>
      </c>
    </row>
    <row r="44" spans="1:8" x14ac:dyDescent="0.25">
      <c r="A44" s="3">
        <v>138</v>
      </c>
      <c r="B44" s="3"/>
      <c r="C44" s="3"/>
      <c r="D44" s="3" t="s">
        <v>41</v>
      </c>
      <c r="E44" s="30">
        <f>E45</f>
        <v>3798.4</v>
      </c>
      <c r="F44" s="30">
        <f>F45</f>
        <v>1890.7</v>
      </c>
      <c r="G44" s="3">
        <f>G45</f>
        <v>1890.7</v>
      </c>
      <c r="H44" s="30">
        <f t="shared" si="10"/>
        <v>100</v>
      </c>
    </row>
    <row r="45" spans="1:8" x14ac:dyDescent="0.25">
      <c r="A45" s="4"/>
      <c r="B45" s="34"/>
      <c r="C45" s="4">
        <v>159</v>
      </c>
      <c r="D45" s="4" t="s">
        <v>56</v>
      </c>
      <c r="E45" s="17">
        <v>3798.4</v>
      </c>
      <c r="F45" s="17">
        <v>1890.7</v>
      </c>
      <c r="G45" s="4">
        <v>1890.7</v>
      </c>
      <c r="H45" s="17">
        <f t="shared" si="10"/>
        <v>100</v>
      </c>
    </row>
    <row r="46" spans="1:8" x14ac:dyDescent="0.25">
      <c r="A46" s="5"/>
      <c r="B46" s="5"/>
      <c r="C46" s="5"/>
      <c r="D46" s="5"/>
      <c r="E46" s="5"/>
      <c r="F46" s="5"/>
      <c r="G46" s="5"/>
      <c r="H46" s="5"/>
    </row>
    <row r="47" spans="1:8" x14ac:dyDescent="0.25">
      <c r="A47" s="6"/>
      <c r="B47" s="6"/>
      <c r="C47" s="6"/>
      <c r="D47" s="6"/>
      <c r="E47" s="6"/>
      <c r="F47" s="6"/>
      <c r="G47" s="6"/>
      <c r="H47" s="6"/>
    </row>
    <row r="48" spans="1:8" x14ac:dyDescent="0.25">
      <c r="A48" s="6"/>
      <c r="B48" s="6"/>
      <c r="C48" s="6"/>
      <c r="D48" s="6"/>
      <c r="E48" s="6"/>
      <c r="F48" s="6"/>
      <c r="G48" s="6"/>
      <c r="H48" s="6"/>
    </row>
    <row r="49" spans="1:8" x14ac:dyDescent="0.25">
      <c r="A49" s="6"/>
      <c r="B49" s="6"/>
      <c r="C49" s="6"/>
      <c r="D49" s="6"/>
      <c r="E49" s="6"/>
      <c r="F49" s="6"/>
      <c r="G49" s="6"/>
      <c r="H49" s="6"/>
    </row>
    <row r="50" spans="1:8" x14ac:dyDescent="0.25">
      <c r="A50" s="6"/>
      <c r="B50" s="6"/>
      <c r="C50" s="6"/>
      <c r="D50" s="6"/>
      <c r="E50" s="6"/>
      <c r="F50" s="6"/>
      <c r="G50" s="6"/>
      <c r="H50" s="6"/>
    </row>
    <row r="51" spans="1:8" x14ac:dyDescent="0.25">
      <c r="A51" s="6"/>
      <c r="B51" s="6"/>
      <c r="C51" s="6"/>
      <c r="D51" s="6"/>
      <c r="E51" s="6"/>
      <c r="F51" s="6"/>
      <c r="G51" s="6"/>
      <c r="H51" s="6"/>
    </row>
  </sheetData>
  <mergeCells count="8">
    <mergeCell ref="E3:E4"/>
    <mergeCell ref="F3:H3"/>
    <mergeCell ref="A1:H1"/>
    <mergeCell ref="A6:D6"/>
    <mergeCell ref="A3:A4"/>
    <mergeCell ref="B3:B4"/>
    <mergeCell ref="C3:C4"/>
    <mergeCell ref="D3:D4"/>
  </mergeCells>
  <pageMargins left="0.19685039370078741" right="0.19685039370078741" top="0.19685039370078741" bottom="0.19685039370078741" header="0.31496062992125984" footer="0.31496062992125984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КРОИВР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2026-10-21T11:32:54Z</dcterms:modified>
</cp:coreProperties>
</file>