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S:\!ПЕРЕЧЕНЬ РЕВИЗИОННОЙ КОМИССИИ\ПЕРЕЧЕНЬ ОБЪЕКТОВ НА 2026 ГОД\10 от 20.10.2026\"/>
    </mc:Choice>
  </mc:AlternateContent>
  <xr:revisionPtr revIDLastSave="0" documentId="13_ncr:1_{2BF6B56B-0DE6-441A-B179-21283FC2EDCA}" xr6:coauthVersionLast="47" xr6:coauthVersionMax="47" xr10:uidLastSave="{00000000-0000-0000-0000-000000000000}"/>
  <bookViews>
    <workbookView xWindow="390" yWindow="390" windowWidth="21855" windowHeight="15450" tabRatio="500" xr2:uid="{00000000-000D-0000-FFFF-FFFF00000000}"/>
  </bookViews>
  <sheets>
    <sheet name="рус" sheetId="6" r:id="rId1"/>
    <sheet name="каз" sheetId="8" r:id="rId2"/>
  </sheets>
  <definedNames>
    <definedName name="_xlnm.Print_Titles" localSheetId="1">каз!$4:$5</definedName>
    <definedName name="_xlnm.Print_Titles" localSheetId="0">рус!$4:$5</definedName>
    <definedName name="_xlnm.Print_Area" localSheetId="1">каз!$A$1:$U$152</definedName>
    <definedName name="_xlnm.Print_Area" localSheetId="0">рус!$A$1:$U$147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145" i="8" l="1"/>
  <c r="S145" i="8"/>
  <c r="R145" i="8"/>
  <c r="Q145" i="8"/>
  <c r="P145" i="8"/>
  <c r="T145" i="6"/>
  <c r="Q145" i="6" l="1"/>
  <c r="R145" i="6"/>
  <c r="S145" i="6"/>
  <c r="P145" i="6" l="1"/>
  <c r="T138" i="6"/>
  <c r="T139" i="6"/>
  <c r="T140" i="6"/>
  <c r="T141" i="6"/>
  <c r="T142" i="6"/>
  <c r="T143" i="6"/>
  <c r="T144" i="6"/>
  <c r="T55" i="8" l="1"/>
  <c r="T56" i="8"/>
  <c r="M58" i="8"/>
  <c r="N58" i="8"/>
  <c r="O58" i="8"/>
  <c r="M57" i="8"/>
  <c r="N57" i="8"/>
  <c r="O57" i="8"/>
  <c r="M57" i="6"/>
  <c r="M58" i="6" s="1"/>
  <c r="N57" i="6"/>
  <c r="N58" i="6" s="1"/>
  <c r="O57" i="6"/>
  <c r="O58" i="6" s="1"/>
  <c r="T138" i="8" l="1"/>
  <c r="T139" i="8"/>
  <c r="T140" i="8"/>
  <c r="T141" i="8"/>
  <c r="T142" i="8"/>
  <c r="T143" i="8"/>
  <c r="T144" i="8"/>
  <c r="T137" i="8"/>
  <c r="T19" i="8" l="1"/>
  <c r="T18" i="8"/>
  <c r="T56" i="6" l="1"/>
  <c r="T55" i="6"/>
  <c r="T37" i="8"/>
  <c r="Q54" i="8" l="1"/>
  <c r="R54" i="8"/>
  <c r="S54" i="8"/>
  <c r="T54" i="8"/>
  <c r="P54" i="8"/>
  <c r="R54" i="6"/>
  <c r="S54" i="6"/>
  <c r="P54" i="6"/>
  <c r="Q54" i="6"/>
  <c r="S132" i="8"/>
  <c r="S123" i="8"/>
  <c r="S57" i="8"/>
  <c r="S46" i="8"/>
  <c r="S38" i="8"/>
  <c r="S32" i="8"/>
  <c r="S26" i="8"/>
  <c r="S20" i="8"/>
  <c r="S17" i="8"/>
  <c r="S13" i="8"/>
  <c r="S132" i="6"/>
  <c r="S123" i="6"/>
  <c r="S57" i="6"/>
  <c r="S46" i="6"/>
  <c r="S38" i="6"/>
  <c r="S32" i="6"/>
  <c r="S26" i="6"/>
  <c r="S20" i="6"/>
  <c r="S17" i="6"/>
  <c r="T61" i="6"/>
  <c r="T62" i="6"/>
  <c r="T63" i="6"/>
  <c r="T64" i="6"/>
  <c r="T65" i="6"/>
  <c r="T66" i="6"/>
  <c r="T67" i="6"/>
  <c r="T68" i="6"/>
  <c r="T69" i="6"/>
  <c r="T70" i="6"/>
  <c r="T71" i="6"/>
  <c r="T72" i="6"/>
  <c r="T73" i="6"/>
  <c r="T74" i="6"/>
  <c r="T75" i="6"/>
  <c r="T76" i="6"/>
  <c r="T77" i="6"/>
  <c r="T78" i="6"/>
  <c r="T79" i="6"/>
  <c r="T80" i="6"/>
  <c r="T81" i="6"/>
  <c r="T82" i="6"/>
  <c r="T83" i="6"/>
  <c r="T84" i="6"/>
  <c r="T85" i="6"/>
  <c r="T86" i="6"/>
  <c r="T87" i="6"/>
  <c r="T88" i="6"/>
  <c r="T89" i="6"/>
  <c r="T90" i="6"/>
  <c r="T91" i="6"/>
  <c r="T92" i="6"/>
  <c r="T93" i="6"/>
  <c r="T94" i="6"/>
  <c r="T95" i="6"/>
  <c r="T96" i="6"/>
  <c r="T97" i="6"/>
  <c r="T98" i="6"/>
  <c r="T99" i="6"/>
  <c r="T100" i="6"/>
  <c r="T101" i="6"/>
  <c r="T102" i="6"/>
  <c r="T103" i="6"/>
  <c r="T104" i="6"/>
  <c r="T105" i="6"/>
  <c r="T106" i="6"/>
  <c r="T107" i="6"/>
  <c r="T108" i="6"/>
  <c r="T109" i="6"/>
  <c r="T110" i="6"/>
  <c r="T111" i="6"/>
  <c r="T112" i="6"/>
  <c r="T113" i="6"/>
  <c r="T114" i="6"/>
  <c r="T115" i="6"/>
  <c r="T116" i="6"/>
  <c r="T117" i="6"/>
  <c r="T118" i="6"/>
  <c r="T119" i="6"/>
  <c r="T120" i="6"/>
  <c r="T121" i="6"/>
  <c r="T122" i="6"/>
  <c r="T60" i="6"/>
  <c r="T135" i="6"/>
  <c r="T134" i="6"/>
  <c r="T133" i="6"/>
  <c r="T131" i="6"/>
  <c r="T130" i="6"/>
  <c r="T129" i="6"/>
  <c r="T128" i="6"/>
  <c r="T127" i="6"/>
  <c r="T126" i="6"/>
  <c r="T125" i="6"/>
  <c r="T124" i="6"/>
  <c r="T53" i="6"/>
  <c r="T52" i="6"/>
  <c r="T51" i="6"/>
  <c r="T50" i="6"/>
  <c r="T49" i="6"/>
  <c r="T48" i="6"/>
  <c r="T47" i="6"/>
  <c r="T45" i="6"/>
  <c r="T44" i="6"/>
  <c r="T43" i="6"/>
  <c r="T42" i="6"/>
  <c r="T41" i="6"/>
  <c r="T37" i="6"/>
  <c r="T35" i="6"/>
  <c r="T34" i="6"/>
  <c r="T33" i="6"/>
  <c r="T31" i="6"/>
  <c r="T30" i="6"/>
  <c r="T29" i="6"/>
  <c r="T25" i="6"/>
  <c r="T24" i="6"/>
  <c r="T23" i="6"/>
  <c r="T22" i="6"/>
  <c r="T21" i="6"/>
  <c r="T19" i="6"/>
  <c r="T18" i="6"/>
  <c r="T16" i="6"/>
  <c r="T15" i="6"/>
  <c r="T14" i="6"/>
  <c r="T12" i="6"/>
  <c r="T11" i="6"/>
  <c r="T10" i="6"/>
  <c r="T9" i="6"/>
  <c r="T8" i="6"/>
  <c r="S13" i="6"/>
  <c r="S58" i="6" l="1"/>
  <c r="S146" i="8"/>
  <c r="S146" i="6"/>
  <c r="T54" i="6"/>
  <c r="S27" i="6"/>
  <c r="S27" i="8"/>
  <c r="S58" i="8"/>
  <c r="Q36" i="8"/>
  <c r="R36" i="8"/>
  <c r="S36" i="8"/>
  <c r="S39" i="8" s="1"/>
  <c r="T34" i="8"/>
  <c r="T35" i="8"/>
  <c r="T33" i="8"/>
  <c r="S36" i="6"/>
  <c r="S39" i="6" s="1"/>
  <c r="S147" i="6" l="1"/>
  <c r="S147" i="8"/>
  <c r="Q17" i="8"/>
  <c r="R17" i="8"/>
  <c r="P17" i="8"/>
  <c r="Q17" i="6"/>
  <c r="R17" i="6"/>
  <c r="P17" i="6"/>
  <c r="Q132" i="6" l="1"/>
  <c r="R132" i="6"/>
  <c r="P132" i="6"/>
  <c r="Q132" i="8" l="1"/>
  <c r="R132" i="8"/>
  <c r="P132" i="8"/>
  <c r="Q38" i="8"/>
  <c r="R38" i="8"/>
  <c r="P38" i="8"/>
  <c r="Q38" i="6"/>
  <c r="R38" i="6"/>
  <c r="P38" i="6"/>
  <c r="D146" i="6" l="1"/>
  <c r="D146" i="8"/>
  <c r="R123" i="8"/>
  <c r="Q123" i="8"/>
  <c r="P123" i="8"/>
  <c r="O123" i="8"/>
  <c r="O146" i="8" s="1"/>
  <c r="N123" i="8"/>
  <c r="N146" i="8" s="1"/>
  <c r="N147" i="8" s="1"/>
  <c r="M123" i="8"/>
  <c r="M146" i="8" s="1"/>
  <c r="M147" i="8" s="1"/>
  <c r="T120" i="8"/>
  <c r="T119" i="8"/>
  <c r="T118" i="8"/>
  <c r="T117" i="8"/>
  <c r="T116" i="8"/>
  <c r="T115" i="8"/>
  <c r="T114" i="8"/>
  <c r="T113" i="8"/>
  <c r="T112" i="8"/>
  <c r="T111" i="8"/>
  <c r="T110" i="8"/>
  <c r="T109" i="8"/>
  <c r="T108" i="8"/>
  <c r="T107" i="8"/>
  <c r="T106" i="8"/>
  <c r="T105" i="8"/>
  <c r="T104" i="8"/>
  <c r="T103" i="8"/>
  <c r="T102" i="8"/>
  <c r="T101" i="8"/>
  <c r="T100" i="8"/>
  <c r="T99" i="8"/>
  <c r="T98" i="8"/>
  <c r="T97" i="8"/>
  <c r="T96" i="8"/>
  <c r="T95" i="8"/>
  <c r="T94" i="8"/>
  <c r="T93" i="8"/>
  <c r="T92" i="8"/>
  <c r="T91" i="8"/>
  <c r="T90" i="8"/>
  <c r="T89" i="8"/>
  <c r="T88" i="8"/>
  <c r="T87" i="8"/>
  <c r="T86" i="8"/>
  <c r="T85" i="8"/>
  <c r="T84" i="8"/>
  <c r="T83" i="8"/>
  <c r="T82" i="8"/>
  <c r="T81" i="8"/>
  <c r="T80" i="8"/>
  <c r="T79" i="8"/>
  <c r="T78" i="8"/>
  <c r="T77" i="8"/>
  <c r="T76" i="8"/>
  <c r="T75" i="8"/>
  <c r="T74" i="8"/>
  <c r="T73" i="8"/>
  <c r="T72" i="8"/>
  <c r="T71" i="8"/>
  <c r="T70" i="8"/>
  <c r="T69" i="8"/>
  <c r="T68" i="8"/>
  <c r="T67" i="8"/>
  <c r="T66" i="8"/>
  <c r="T65" i="8"/>
  <c r="T64" i="8"/>
  <c r="T63" i="8"/>
  <c r="T62" i="8"/>
  <c r="T61" i="8"/>
  <c r="T60" i="8"/>
  <c r="R123" i="6"/>
  <c r="Q123" i="6"/>
  <c r="P123" i="6"/>
  <c r="O123" i="6"/>
  <c r="O146" i="6" s="1"/>
  <c r="N123" i="6"/>
  <c r="N146" i="6" s="1"/>
  <c r="M123" i="6"/>
  <c r="M146" i="6" s="1"/>
  <c r="M147" i="6" l="1"/>
  <c r="N147" i="6"/>
  <c r="T123" i="8"/>
  <c r="T123" i="6"/>
  <c r="T137" i="6" l="1"/>
  <c r="R32" i="8"/>
  <c r="Q32" i="8"/>
  <c r="T31" i="8" l="1"/>
  <c r="R32" i="6"/>
  <c r="Q32" i="6"/>
  <c r="D27" i="6" l="1"/>
  <c r="D27" i="8"/>
  <c r="O17" i="8"/>
  <c r="T15" i="8"/>
  <c r="T14" i="8"/>
  <c r="T17" i="8" s="1"/>
  <c r="O17" i="6"/>
  <c r="T17" i="6"/>
  <c r="Q26" i="8"/>
  <c r="R26" i="8"/>
  <c r="Q20" i="8"/>
  <c r="R20" i="8"/>
  <c r="T9" i="8"/>
  <c r="T10" i="8"/>
  <c r="T11" i="8"/>
  <c r="T12" i="8"/>
  <c r="D58" i="8"/>
  <c r="D39" i="6"/>
  <c r="D39" i="8"/>
  <c r="P57" i="6" l="1"/>
  <c r="Q57" i="6"/>
  <c r="R57" i="6"/>
  <c r="D58" i="6"/>
  <c r="T57" i="6" l="1"/>
  <c r="T131" i="8" l="1"/>
  <c r="T130" i="8"/>
  <c r="T129" i="8"/>
  <c r="T128" i="8"/>
  <c r="T127" i="8"/>
  <c r="T126" i="8"/>
  <c r="T125" i="8"/>
  <c r="T124" i="8"/>
  <c r="P36" i="8"/>
  <c r="P32" i="8"/>
  <c r="O32" i="8"/>
  <c r="T30" i="8"/>
  <c r="T29" i="8"/>
  <c r="T46" i="8"/>
  <c r="R46" i="8"/>
  <c r="Q46" i="8"/>
  <c r="P46" i="8"/>
  <c r="O39" i="8"/>
  <c r="T38" i="8"/>
  <c r="P20" i="8"/>
  <c r="T20" i="8"/>
  <c r="P26" i="8"/>
  <c r="O26" i="8"/>
  <c r="T25" i="8"/>
  <c r="T24" i="8"/>
  <c r="T23" i="8"/>
  <c r="T22" i="8"/>
  <c r="T21" i="8"/>
  <c r="R57" i="8"/>
  <c r="Q57" i="8"/>
  <c r="P57" i="8"/>
  <c r="R13" i="8"/>
  <c r="R27" i="8" s="1"/>
  <c r="Q13" i="8"/>
  <c r="Q27" i="8" s="1"/>
  <c r="P13" i="8"/>
  <c r="O13" i="8"/>
  <c r="T8" i="8"/>
  <c r="T32" i="8" l="1"/>
  <c r="T132" i="8"/>
  <c r="O27" i="8"/>
  <c r="O147" i="8" s="1"/>
  <c r="P146" i="8"/>
  <c r="Q146" i="8"/>
  <c r="R146" i="8"/>
  <c r="T26" i="8"/>
  <c r="R58" i="8"/>
  <c r="P27" i="8"/>
  <c r="P39" i="8"/>
  <c r="Q39" i="8"/>
  <c r="R39" i="8"/>
  <c r="P58" i="8"/>
  <c r="Q58" i="8"/>
  <c r="T36" i="8"/>
  <c r="T146" i="8"/>
  <c r="T13" i="8"/>
  <c r="T57" i="8"/>
  <c r="D147" i="8"/>
  <c r="T27" i="8" l="1"/>
  <c r="R147" i="8"/>
  <c r="Q147" i="8"/>
  <c r="P147" i="8"/>
  <c r="T58" i="8"/>
  <c r="T39" i="8"/>
  <c r="T147" i="8" l="1"/>
  <c r="D147" i="6" l="1"/>
  <c r="P13" i="6"/>
  <c r="Q13" i="6"/>
  <c r="R13" i="6"/>
  <c r="O13" i="6"/>
  <c r="Q26" i="6" l="1"/>
  <c r="R26" i="6"/>
  <c r="T26" i="6"/>
  <c r="O26" i="6"/>
  <c r="O27" i="6" s="1"/>
  <c r="P26" i="6"/>
  <c r="P32" i="6" l="1"/>
  <c r="Q20" i="6"/>
  <c r="Q27" i="6" s="1"/>
  <c r="R20" i="6"/>
  <c r="R27" i="6" s="1"/>
  <c r="T20" i="6"/>
  <c r="P20" i="6"/>
  <c r="P27" i="6" s="1"/>
  <c r="T132" i="6" l="1"/>
  <c r="O32" i="6" l="1"/>
  <c r="O39" i="6" l="1"/>
  <c r="O147" i="6" s="1"/>
  <c r="T32" i="6"/>
  <c r="Q36" i="6"/>
  <c r="Q39" i="6" s="1"/>
  <c r="R36" i="6"/>
  <c r="R39" i="6" s="1"/>
  <c r="T36" i="6"/>
  <c r="P36" i="6"/>
  <c r="T38" i="6" l="1"/>
  <c r="P39" i="6" l="1"/>
  <c r="T146" i="6"/>
  <c r="R146" i="6"/>
  <c r="Q146" i="6"/>
  <c r="P146" i="6"/>
  <c r="T39" i="6" l="1"/>
  <c r="Q46" i="6"/>
  <c r="Q58" i="6" s="1"/>
  <c r="R46" i="6"/>
  <c r="R58" i="6" s="1"/>
  <c r="T46" i="6"/>
  <c r="T58" i="6" s="1"/>
  <c r="P46" i="6"/>
  <c r="P58" i="6" s="1"/>
  <c r="P147" i="6" s="1"/>
  <c r="Q147" i="6" l="1"/>
  <c r="R147" i="6"/>
  <c r="T13" i="6" l="1"/>
  <c r="T27" i="6" l="1"/>
  <c r="T147" i="6" s="1"/>
</calcChain>
</file>

<file path=xl/sharedStrings.xml><?xml version="1.0" encoding="utf-8"?>
<sst xmlns="http://schemas.openxmlformats.org/spreadsheetml/2006/main" count="721" uniqueCount="304">
  <si>
    <t>Объект(ы) государственного аудита</t>
  </si>
  <si>
    <t>Краткое наименование аудиторского мероприятия</t>
  </si>
  <si>
    <t>Сроки по аудиторскому мероприятию
(указываются в разбивке по кварталам)</t>
  </si>
  <si>
    <t>подготовительный</t>
  </si>
  <si>
    <t>основной</t>
  </si>
  <si>
    <t>заключительный</t>
  </si>
  <si>
    <t>Всего</t>
  </si>
  <si>
    <t>1</t>
  </si>
  <si>
    <t>2022 год</t>
  </si>
  <si>
    <t>код администратора бюджетной программы</t>
  </si>
  <si>
    <t>номер бюджетной программы</t>
  </si>
  <si>
    <t xml:space="preserve">Прогноз по планируемым суммам охвата государственным аудитом бюджетных средств и активов в разрезе по годам (млн. тенге) </t>
  </si>
  <si>
    <t>источник финансирования  (бюджет, активы)</t>
  </si>
  <si>
    <t>ГУ "Управление строительства города Астаны"</t>
  </si>
  <si>
    <t>ГУ "Управление образования города Астаны"</t>
  </si>
  <si>
    <t>ГУ "Управление энергетики города Астаны"</t>
  </si>
  <si>
    <t>ГУ "Управление активов и государственных закупок города Астаны"</t>
  </si>
  <si>
    <t>ГУ "Управление финансов города Астаны"</t>
  </si>
  <si>
    <t>ГУ "Управление охраны окружающей среды и природопользования города Астаны"</t>
  </si>
  <si>
    <t>ГУ "Управление коммунального хозяйства города Астаны"</t>
  </si>
  <si>
    <t>2023 год</t>
  </si>
  <si>
    <t xml:space="preserve">2024 год </t>
  </si>
  <si>
    <t>ТОО "City Transportation Systems"</t>
  </si>
  <si>
    <t>017</t>
  </si>
  <si>
    <t>015</t>
  </si>
  <si>
    <t>Активы</t>
  </si>
  <si>
    <t xml:space="preserve">АО "Астана-Энергия" </t>
  </si>
  <si>
    <t>ГКП на ПХВ "Школа-гимназия №83 имени Ибрая Алтынсарина"</t>
  </si>
  <si>
    <t>ГКП на ПХВ "Гимназия №90 имени Кайыма Мухамедханова"</t>
  </si>
  <si>
    <t xml:space="preserve">КГУ "Санаторный ясли-сад №46 "Самал" </t>
  </si>
  <si>
    <t>КГУ "Специальный детский сад №64 "Асыл бөбек"</t>
  </si>
  <si>
    <t>Государственный аудит эффективности использования бюджетных средств, направленных на развитие благоустройство столицы</t>
  </si>
  <si>
    <t>ГУ "Управление культуры города Астаны"</t>
  </si>
  <si>
    <t>Государственный аудит эффективности налогового администрирования поступлений в местный бюджет</t>
  </si>
  <si>
    <t>активы</t>
  </si>
  <si>
    <t>Альжанова М.Н. - Член Ревизионной комиссии</t>
  </si>
  <si>
    <t>Лебо Е.В. - Член Ревизионной комиссии</t>
  </si>
  <si>
    <t>Муканов С.Т. - Член Ревизионной комиссии</t>
  </si>
  <si>
    <t>Салыкова А.А. - Член Ревизионной комиссии</t>
  </si>
  <si>
    <t>034</t>
  </si>
  <si>
    <t>038</t>
  </si>
  <si>
    <t>061</t>
  </si>
  <si>
    <t>069</t>
  </si>
  <si>
    <t>011</t>
  </si>
  <si>
    <t>ТОО "Астана-Өрнек"</t>
  </si>
  <si>
    <t xml:space="preserve">ГККП "Центр по профилактике ВИЧ-инфекции" </t>
  </si>
  <si>
    <t>003</t>
  </si>
  <si>
    <t>040</t>
  </si>
  <si>
    <t>360</t>
  </si>
  <si>
    <t xml:space="preserve">Государственный аудит эффективности управления активами отдельных субъектов квазигосударственного сектора </t>
  </si>
  <si>
    <t>Всего по Члену РК</t>
  </si>
  <si>
    <t>004</t>
  </si>
  <si>
    <t xml:space="preserve">КГУ "Средняя школа № 20 имени Шәкена Айманова" </t>
  </si>
  <si>
    <t>ГКП на ПХВ "Школа-гимназия №74 имени Мукагали Макатаева"</t>
  </si>
  <si>
    <t>ГКП на ПХВ "Школа-лицей №89" имени Дулата Бабатайұлы</t>
  </si>
  <si>
    <t>ТОО "Кусаинова Ж.С"</t>
  </si>
  <si>
    <t>ТОО "BALAQAI"</t>
  </si>
  <si>
    <t>4 кв 2025 года</t>
  </si>
  <si>
    <t>4кв 2025 года - 1 квартал 2026 года</t>
  </si>
  <si>
    <t>2 квартал 2026 года</t>
  </si>
  <si>
    <t>3 квартал 2026 года</t>
  </si>
  <si>
    <t xml:space="preserve">3 квартал 2026 года </t>
  </si>
  <si>
    <t>4 квартал 2026 года</t>
  </si>
  <si>
    <t xml:space="preserve">1 квартал 2026 года </t>
  </si>
  <si>
    <t>1-2 кварталы 2026 года</t>
  </si>
  <si>
    <t>ГККП "Ясли-сад №65 "Бал бала"</t>
  </si>
  <si>
    <t>ТОО "Beles 2018"</t>
  </si>
  <si>
    <t>РБ</t>
  </si>
  <si>
    <t>МБ</t>
  </si>
  <si>
    <t>ГКП на ПХВ "Высший медицинский колледж"</t>
  </si>
  <si>
    <t>ГКП  на ПХВ "Многопрофильная городская больница №3" акимата города Астаны</t>
  </si>
  <si>
    <t>ГККП "Ясли-сад №55 "Қарақат"</t>
  </si>
  <si>
    <t>Вид проверки</t>
  </si>
  <si>
    <t>Информация по привлечению ассистента (ов) гос. аудитора(ов), других органов внешнего гос. аудита и финансового контроля, Уполномоченного органа, экспертов и негосударственных аудиторов</t>
  </si>
  <si>
    <t>Тип государственного аудита</t>
  </si>
  <si>
    <t>Аудит эффективности</t>
  </si>
  <si>
    <t xml:space="preserve">Внешний государственный аудит </t>
  </si>
  <si>
    <t xml:space="preserve">Государственный аудит эффективности реализации подушевого финансирования и размещения государственного заказа  организаций дошкольного образования </t>
  </si>
  <si>
    <t>ИТОГО</t>
  </si>
  <si>
    <t>Аудит финансовой отчетности</t>
  </si>
  <si>
    <t>ГКП на ПХВ "Городская поликлиника №12"</t>
  </si>
  <si>
    <t>ГККП "Театр кукол"</t>
  </si>
  <si>
    <t>ГККП "Столичный цирк"</t>
  </si>
  <si>
    <t>ГККП "Государственный театр драмы и комедии имени Азербайжана Мамбетова"</t>
  </si>
  <si>
    <t>ГККП "Музыкальный театр юного зрителя" акимата города Астаны</t>
  </si>
  <si>
    <t>ТОО "Астана Зеленстрой"</t>
  </si>
  <si>
    <t>ТОО "Өркен қала"</t>
  </si>
  <si>
    <t>"Управление государственных доходов по району Байконыр"</t>
  </si>
  <si>
    <t>"Управление государственных доходов по району Нұра"</t>
  </si>
  <si>
    <t>Государственный аудит эффективности деятельности отдельных субъектов квазигосударственного сектора в сфере здравоохранения</t>
  </si>
  <si>
    <t xml:space="preserve">Государственный аудит эффективности управления активами государства отдельных субъектов квазигосударственного сектора в сфере здравоохранения </t>
  </si>
  <si>
    <t xml:space="preserve">2025 год </t>
  </si>
  <si>
    <t>1 квартал 2026 года</t>
  </si>
  <si>
    <t>2-3 квартал 2026 года</t>
  </si>
  <si>
    <t>1-2 квартал 2026 года</t>
  </si>
  <si>
    <t>3-4 квартал 2026 года</t>
  </si>
  <si>
    <t>Мемлекеттік аудит объектісі</t>
  </si>
  <si>
    <t>Мемлекеттік аудит түрі</t>
  </si>
  <si>
    <t>Тексеру түрі</t>
  </si>
  <si>
    <t>Аудиторлық іс-шараның қысқаша атауы</t>
  </si>
  <si>
    <t>Аудиторлық іс-шара бойынша мерзімдер
(тоқсан бойынша бөліністе көрсетіледі)</t>
  </si>
  <si>
    <t>Жылдар бойынша бөліністе бюджет қаражаты мен активтерін мемлекеттік аудитпен қамтудың жоспарланатын сомалары бойынша болжам (млн. теңге)</t>
  </si>
  <si>
    <t>Мемлекеттік аудитор (лар) ассистентін, сыртқы мемлекеттік аудит және қаржылық бақылаудың басқа органдарын, уәкілетті органды, сарапшылар мен мемлекеттік емес аудиторларды тарту жөніндегі ақпарат</t>
  </si>
  <si>
    <t>дайындық</t>
  </si>
  <si>
    <t>негізгі</t>
  </si>
  <si>
    <t>қорытынды</t>
  </si>
  <si>
    <t>қаржыландыру көзі (бюджет, активтер)</t>
  </si>
  <si>
    <t>бюджеттік бағдарлама әкімшісінің коды</t>
  </si>
  <si>
    <t>бюджеттік бағдарламаның нөмірі</t>
  </si>
  <si>
    <t>2022  жыл</t>
  </si>
  <si>
    <t>2023жыл</t>
  </si>
  <si>
    <t xml:space="preserve">2024 жыл </t>
  </si>
  <si>
    <t xml:space="preserve">2025 жыл </t>
  </si>
  <si>
    <t>Барлығы</t>
  </si>
  <si>
    <t>М. Н. Әлжанова-Тексеру комиссиясының мүшесі</t>
  </si>
  <si>
    <t>Тиімділік аудиті</t>
  </si>
  <si>
    <t>Сыртқы мемлекеттік аудит</t>
  </si>
  <si>
    <t>Денсаулық сақтау саласында квазимемлекеттік сектордың жекелеген субъектілері қызметінің тиімділігіне мемлекеттік аудит</t>
  </si>
  <si>
    <t>2025 жылғы 4  тоқсан</t>
  </si>
  <si>
    <t>2026 жылғы 1 тоқсан</t>
  </si>
  <si>
    <t>Активтер</t>
  </si>
  <si>
    <t>"Қалалық инфекциялық орталық" ШЖҚ МКК</t>
  </si>
  <si>
    <t>"Қалалық фтизиопульмонология орталығы" ШЖҚ МКК</t>
  </si>
  <si>
    <t>"Перинаталдық орталық" ШЖҚ МКК</t>
  </si>
  <si>
    <t>"Астана қаласының қоршаған ортаны қорғау және табиғат пайдалану басқармасы" ММ</t>
  </si>
  <si>
    <t>Елорданы абаттандыруды дамытуға бағытталған бюджет қаражатын пайдалану тиімділігінің мемлекеттік аудиті</t>
  </si>
  <si>
    <t>2026 жылғы 2 тоқсан</t>
  </si>
  <si>
    <t>2026 жылғы 2-3 тоқсан</t>
  </si>
  <si>
    <t>Денсаулық сақтау саласындағы квазимемлекеттік сектордың жекелеген субъектілері мемлекетінің активтерін басқару тиімділігінің мемлекеттік аудиті</t>
  </si>
  <si>
    <t>2026 жылғы 3 тоқсан</t>
  </si>
  <si>
    <t>2026 жылғы 3-4 тоқсан</t>
  </si>
  <si>
    <t>2026 жылғы 4 тоқсан</t>
  </si>
  <si>
    <t>"АИТВ-инфекциясының алдын алу орталығы" МКҚК</t>
  </si>
  <si>
    <t>"Жоғары медициналық колледж" ШЖҚ МКК</t>
  </si>
  <si>
    <t>ТК  мүшесі бойынша барлығы</t>
  </si>
  <si>
    <t xml:space="preserve"> Е. В.Лебо - Тексеру комиссиясының мүшесі</t>
  </si>
  <si>
    <t>"Астана қаласының мәдениет басқармасы" ММ</t>
  </si>
  <si>
    <t>2026 жылғы 1-2 тоқсан</t>
  </si>
  <si>
    <t>"Қуыршақ театры" МКҚК</t>
  </si>
  <si>
    <t>ЖБ</t>
  </si>
  <si>
    <t>"Әзірбайжан Мамбетов атындағы мемлекеттік драма және комедия театры" МКҚК</t>
  </si>
  <si>
    <t>Астана қаласы әкімдігінің "Жас көрерменнің музыкалық театры" МКҚК</t>
  </si>
  <si>
    <t>активтер</t>
  </si>
  <si>
    <t>"City Transportation Systems" ЖШС</t>
  </si>
  <si>
    <t>ТК мүшесі бойынша барлығы</t>
  </si>
  <si>
    <t>С. Т. Мұқанов-Тексеру комиссиясының мүшесі</t>
  </si>
  <si>
    <t>"Астана қаласының қаржы басқармасы" ММ</t>
  </si>
  <si>
    <t>Қаржылық есептілік аудиті</t>
  </si>
  <si>
    <t>"Астана қаласының коммуналдық шаруашылық басқармасы" ММ</t>
  </si>
  <si>
    <t>"Астана қаласының энергетика басқармасы" ММ</t>
  </si>
  <si>
    <t>"Астана қаласының активтер және мемлекеттік сатып алу басқармасы" ММ</t>
  </si>
  <si>
    <t>"Астана қаласының құрылыс басқармасы" ММ</t>
  </si>
  <si>
    <t>"Астана Зеленстрой" ЖШС</t>
  </si>
  <si>
    <t>Квазимемлекеттік сектордың жекелеген субъектілерінің активтерін басқару тиімділігінің мемлекеттік аудиті</t>
  </si>
  <si>
    <t>А. А.Салықова  - Тексеру комиссиясының мүшесі</t>
  </si>
  <si>
    <t>"Астана қаласының білім басқармасы" ММ</t>
  </si>
  <si>
    <t>"Шәкен Айманов атындағы № 20 орта мектебі" КММ</t>
  </si>
  <si>
    <t>Мұқағали Мақатаев атындағы №74 мектеп-гимназиясы ШЖҚ МКК</t>
  </si>
  <si>
    <t>"Ыбырай Алтынсарин атындағы №83 мектеп-гимназиясы" ШЖҚ МКК</t>
  </si>
  <si>
    <t>Дулат Бабатайұлы атындағы "№ 89 мектеп-лицей " ШЖҚ МКК</t>
  </si>
  <si>
    <t>"Қайым Мұхамедханов атындағы №90 Гимназия" ШЖҚ МКК</t>
  </si>
  <si>
    <t>"Байқоңыр ауданы бойынша Мемлекеттік кірістер басқармасы"</t>
  </si>
  <si>
    <t>"Нұра ауданы бойынша Мемлекеттік кірістер басқармасы"</t>
  </si>
  <si>
    <t>Жан басына шаққандағы қаржыландыруды іске асыру және мектепке дейінгі білім беру ұйымдарының мемлекеттік тапсырысын орналастыру тиімділігінің мемлекеттік аудиті</t>
  </si>
  <si>
    <t>"Самал" № 46 санаторий бөбекжайы " КММ</t>
  </si>
  <si>
    <t>"Қарақат" №55 бөбекжай-бақшасы"МКҚК"</t>
  </si>
  <si>
    <t>"Асыл бөбек" № 64 арнайы балабақшасы " КММ</t>
  </si>
  <si>
    <t>"Бал бала" №65  бөбекжай-бақшасы " МКҚК</t>
  </si>
  <si>
    <t>"Ж.С.Құсайынов"  ЖШС</t>
  </si>
  <si>
    <t>"BALAQAI" ЖШС</t>
  </si>
  <si>
    <t>БАРЛЫҒЫ</t>
  </si>
  <si>
    <t>ГКП на ПХВ «Городская поликлиника №6»</t>
  </si>
  <si>
    <t>Астана қаласы әкімдігінің "№3 көпсалалы қалалық аурухана" ШЖҚ МКК</t>
  </si>
  <si>
    <t>"№6 қалалық емхана" ШЖҚ МКК</t>
  </si>
  <si>
    <t>"№12 қалалық емхана" ШЖҚ МКК</t>
  </si>
  <si>
    <t>"Астаналық цирк" МКҚК</t>
  </si>
  <si>
    <t>Астана қаласында әлеуметтік сала объектілерін және мемлекеттік органдарды дамытуға бөлінген бюджет қаражатын пайдалану тиімділігінің мемлекеттік аудиті</t>
  </si>
  <si>
    <t>Жергілікті бюджетке түсетін түсімдерді салықтық әкімшілендіру тиімділігінің мемлекеттік аудиті</t>
  </si>
  <si>
    <t>005</t>
  </si>
  <si>
    <t>1 эксперт</t>
  </si>
  <si>
    <t>ГКП на ПХВ "Городская поликлиника №3" акимата города Астаны</t>
  </si>
  <si>
    <t>ГКП на ПХВ "Городская поликлиника №7" акимата города Астаны</t>
  </si>
  <si>
    <t>ГКП на ПХВ «Городской инфекционный центр» акимата города Астаны</t>
  </si>
  <si>
    <t>ГКП на ПХВ «Городской центр фтизиопульмонологии» акимата города Астаны</t>
  </si>
  <si>
    <t>ГКП на ПХВ «Городской перинатальный центр» акимата города Астаны</t>
  </si>
  <si>
    <t>ГУ "Управление цифровизации и государственных услуг города Астаны"</t>
  </si>
  <si>
    <t>007</t>
  </si>
  <si>
    <t>096</t>
  </si>
  <si>
    <t>"Астана қаласының цифрландыру және мемлекеттік қызметтер басқармасы" ММ</t>
  </si>
  <si>
    <t>"Астана-Өрнек" АҚ</t>
  </si>
  <si>
    <t>"Beles 2018" ЖШС</t>
  </si>
  <si>
    <t>ГКП на ПХВ "Астана су арнасы"</t>
  </si>
  <si>
    <t>"Астана су арнасы" ШЖҚ МКК</t>
  </si>
  <si>
    <t>"Өркен қала" ЖШС</t>
  </si>
  <si>
    <t>1 сарапшы</t>
  </si>
  <si>
    <t xml:space="preserve"> "Астана-Энергия" АҚ </t>
  </si>
  <si>
    <t>"№3 қалалық емхана" ШЖҚ МКК</t>
  </si>
  <si>
    <t>"№7 Қалалық емхана" ШЖҚ МКК</t>
  </si>
  <si>
    <t>"Мемлекеттік кірістер комитетінің Астана қаласы бойынша Мемлекеттік кірістер департаменті" РММ</t>
  </si>
  <si>
    <t xml:space="preserve">РГУ "Департамент государственных доходов по городу Астана Комитета государственных доходов" </t>
  </si>
  <si>
    <t xml:space="preserve">4 квартал 2026 года </t>
  </si>
  <si>
    <t>4 кварталы 2026 года - 1 квартал 2027 года</t>
  </si>
  <si>
    <t>1 квартал 2027 года</t>
  </si>
  <si>
    <t>2025 жылғы 4 тоқсан - 2026 жылғы 1 тоқсан</t>
  </si>
  <si>
    <t>2026 жылғы 4 тоқсан - 2027 жылғы 1 тоқсан</t>
  </si>
  <si>
    <t>2027 жылғы 1 тоқсан</t>
  </si>
  <si>
    <t>Аудит эффективности, соответствия</t>
  </si>
  <si>
    <t>Внешний государственный аудит, Совместная проверка</t>
  </si>
  <si>
    <t>Государственный аудит эффективности использования государственных ресурсов в городе Астана</t>
  </si>
  <si>
    <t>2-3 квартал 2025 года</t>
  </si>
  <si>
    <t>3-4 кварталы 2025 года</t>
  </si>
  <si>
    <t>4 квартал 2025 года - 
1 квартал 2026 года</t>
  </si>
  <si>
    <t>010</t>
  </si>
  <si>
    <t>ГУ "Управление жилья и жилищной инспекции"</t>
  </si>
  <si>
    <t>ЗВЗ</t>
  </si>
  <si>
    <t>006</t>
  </si>
  <si>
    <t>ГУ "Управление общественного здравоохранения города Астана"</t>
  </si>
  <si>
    <t>008</t>
  </si>
  <si>
    <t>027</t>
  </si>
  <si>
    <t>033</t>
  </si>
  <si>
    <t>041</t>
  </si>
  <si>
    <t>ГТ НФ</t>
  </si>
  <si>
    <t>ГУ "Управление коммунального хозяйства города Астана"</t>
  </si>
  <si>
    <t>001</t>
  </si>
  <si>
    <t>НФ</t>
  </si>
  <si>
    <t>ГУ "Управление строительства города Астана"</t>
  </si>
  <si>
    <t>ПР</t>
  </si>
  <si>
    <t>139</t>
  </si>
  <si>
    <t>012</t>
  </si>
  <si>
    <t>098</t>
  </si>
  <si>
    <t>028</t>
  </si>
  <si>
    <t>Фонд поддержки инфраструктуры образования (спец. счет)</t>
  </si>
  <si>
    <t>205</t>
  </si>
  <si>
    <t>ГУ "Управление транспорта и развития дорожно-транспортной инфраструктуры города Астана"</t>
  </si>
  <si>
    <t>ГУ "Управление энергетики города Астана"</t>
  </si>
  <si>
    <t>029</t>
  </si>
  <si>
    <t>ГУ "Управление экономики и бюджетного планирования города Астана"</t>
  </si>
  <si>
    <t>ТОО "Эко Полигон Астаны"</t>
  </si>
  <si>
    <t>Встречная проверка</t>
  </si>
  <si>
    <t>ГКП на ПХВ "Elorda Eco System"</t>
  </si>
  <si>
    <t xml:space="preserve"> КГУ "Жилищный фонд" акимата города Астаны</t>
  </si>
  <si>
    <t xml:space="preserve"> АО "Международный аэропорт Нурсултан Назарбаев"</t>
  </si>
  <si>
    <t xml:space="preserve"> ТОО "Астана-Тазалык"</t>
  </si>
  <si>
    <t>АО "Автобусный парк №1"</t>
  </si>
  <si>
    <t>ГКП на ПХВ «Elorda Aqua»</t>
  </si>
  <si>
    <t>Всего по аудиторскому мероприятию</t>
  </si>
  <si>
    <t>2020 год</t>
  </si>
  <si>
    <t>2021 год</t>
  </si>
  <si>
    <t>2020  жыл</t>
  </si>
  <si>
    <t>2021  жыл</t>
  </si>
  <si>
    <t>"Астана қаласының Активтер және мемлекеттік сатып алу басқармасы" ММ</t>
  </si>
  <si>
    <t>Тиімділік аудиті, сәйкестік аудиті</t>
  </si>
  <si>
    <t>Сыртқы мемлекеттік аудит, Бірлескен тексеру</t>
  </si>
  <si>
    <t>Астана қаласында мемлекеттік ресурстардың пайдаланылу тиімділігіне мемлекеттік аудит жүргізу</t>
  </si>
  <si>
    <t>2025 жылғы 
2-3-тоқсан</t>
  </si>
  <si>
    <t>2025 жылғы 
3-4-тоқсан</t>
  </si>
  <si>
    <t>2025 жылғы 
4-тоқсан-
2026 жылғы 
1-тоқсан</t>
  </si>
  <si>
    <t>"Астана қаласының Тұрғын үй және тұрғын үй инспекциясы басқармасы" ММ</t>
  </si>
  <si>
    <t>ІҚЕ</t>
  </si>
  <si>
    <t>"Астана қаласының Қоғамдық денсаулық сақтау басқармасы" ММ</t>
  </si>
  <si>
    <t>ҰҚ КТ</t>
  </si>
  <si>
    <t>"Астана қаласының Коммуналдық шаруашылық басқармасы" ММ</t>
  </si>
  <si>
    <t>ҰҚ</t>
  </si>
  <si>
    <t>"Астана қаласының Құрылыс басқармасы" ММ</t>
  </si>
  <si>
    <t>ҮР</t>
  </si>
  <si>
    <t>Білім беру инфрақұрылымын қолдау қоры (арнайы шот)</t>
  </si>
  <si>
    <t>"Астана қаласының Көлік және жол-көлік инфрақұрылымын дамыту басқармасы" ММ</t>
  </si>
  <si>
    <t xml:space="preserve">"Астана қаласының Энергетика басқармасы" ММ </t>
  </si>
  <si>
    <t>"Астана қаласының Экономика және бюджеттік жоспарлау басқармасы" ММ</t>
  </si>
  <si>
    <t>"Эко Полигон Астаны" ЖШС</t>
  </si>
  <si>
    <t>Үстеме тексеру</t>
  </si>
  <si>
    <t>"Астана қаласы әкімдігінің "Elorda Eco System" ШЖҚ МКК</t>
  </si>
  <si>
    <t>Астана қаласы әкімдігінің "Тұрғын үй қоры" КММ</t>
  </si>
  <si>
    <t>"Нұрсұлтан Назарбаев халықаралық әуежайы" АО</t>
  </si>
  <si>
    <t>"Астана Тазалық" ЖШС</t>
  </si>
  <si>
    <t>"№1 Автобус паркі" АҚ</t>
  </si>
  <si>
    <t>«Elorda Aqua» ШЖҚ МКК</t>
  </si>
  <si>
    <t>Аудиторлық іс-шара бойынша барлығы</t>
  </si>
  <si>
    <t xml:space="preserve"> Перечень объектов государственного аудита Ревизионной комиссии по городу Астана на 2026 год </t>
  </si>
  <si>
    <t>Астана қаласы бойынша Тексеру комиссиясының 2026 жылға арналған мемлекеттік аудит объектілері Тізбесі</t>
  </si>
  <si>
    <t>2 сарапшы</t>
  </si>
  <si>
    <t>Государственный аудит консолидированной финансовой отчетности местного бюджета и финансовой отчетности отдельных администраторов бюджетных программ</t>
  </si>
  <si>
    <t xml:space="preserve">Жергілікті бюджеттің шоғырландырылған қаржылық есептілігінің және бюджеттік бағдарламалардың жекелеген әкімшілерінің қаржылық есептілігінің мемлекеттік аудиті </t>
  </si>
  <si>
    <t>приложение 1 к приказу
Председателя Ревизионной комиссии по городу Астана
«___» ________ 2026 года №________</t>
  </si>
  <si>
    <t xml:space="preserve">
Астана қаласы бойынша Тексеру комиссиясы  төрағасының
 2026 жылғы "___" ________  №________бұйрығына 1-қосымша</t>
  </si>
  <si>
    <t>Государственный аудит эффективности использования бюджетных средств, выделенных на развитие объектов социальной сферы и государственных органов в городе Астана</t>
  </si>
  <si>
    <t>Аудит эффективности реализации государственного образовательного заказа по подушевому финансированию среднего образования и средств использованных на материально-техническое оснащение</t>
  </si>
  <si>
    <t>067</t>
  </si>
  <si>
    <t>Орта білім беруді жан басына шаққандағы қаржыландыру бойынша мемлекеттік білім беру тапсырысын және материалдық-техникалық жарақтандыруға пайдаланылған қаражатты іске асыру тиімділігінің аудиті</t>
  </si>
  <si>
    <t>Государственный аудит эффективности реализации бюджетных программ в сфере цифровизации и выполнения государственных обязательств по проектам государственно-частного партнерства</t>
  </si>
  <si>
    <t>АО «Astana Innovations»</t>
  </si>
  <si>
    <t>встречная проверка</t>
  </si>
  <si>
    <t xml:space="preserve">2 квартал 2026 года </t>
  </si>
  <si>
    <t>Цифрландыру және мемлекеттік-жекешелік әріптестік жобалары бойынша мемлекеттік міндеттемелерді орындау саласындағы бюджеттік бағдарламаларды іске асыру тиімділігінің мемлекеттік аудиті</t>
  </si>
  <si>
    <t>032</t>
  </si>
  <si>
    <t>2026 год</t>
  </si>
  <si>
    <t xml:space="preserve">2026 жыл </t>
  </si>
  <si>
    <t xml:space="preserve">Государственный аудит эффективности использования бюджетных средств и активов государства, направленных на организационное и ресурсное обеспечение деятельности организаций  в сфере культуры города Астаны </t>
  </si>
  <si>
    <t>Астана қаласының мәдениет саласындағы ұйымдардың қызметін ұйымдастырушылық және ресурстық қамтамасыз етуге бағытталған бюджет қаражаты мен мемлекеттік активтерін  пайдалану тиімділігінің мемлекеттік аудиті</t>
  </si>
  <si>
    <t xml:space="preserve">Государственный аудит эффективности  деятельности субъекта квазигосударственного сектора ТОО "City Transportation Systems" </t>
  </si>
  <si>
    <t>"City Transportation Systems" ЖШС квазимемлекеттік сектор субъекті қызметінің тиімділігіне мемлекеттік аудит</t>
  </si>
  <si>
    <t>Государственный аудит эффективности управления активами субъектов квазигосударственного сектора  в сфере теплоснабжения, а также использования финансовых средств, выделенных организациям, осуществляющим производство тепловой и электрической энергии</t>
  </si>
  <si>
    <t xml:space="preserve">Жылумен жабдықтау саласындағы квазимемлекеттік сектор субъектілерінің активтерін басқару, сондай-ақ жылу және электр энергиясын өндіруді жүзеге асыратын ұйымдарға бөлінген қаражатты пайдалану тиімділігінің мемлекеттік аудиті                        </t>
  </si>
  <si>
    <t>2 эксперта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</si>
</sst>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-* #,##0.00\ _₽_-;\-* #,##0.00\ _₽_-;_-* &quot;-&quot;??\ _₽_-;_-@_-"/>
    <numFmt numFmtId="165" formatCode="#,##0.0"/>
    <numFmt numFmtId="166" formatCode="_-* #,##0.0\ _₽_-;\-* #,##0.0\ _₽_-;_-* &quot;-&quot;??\ _₽_-;_-@_-"/>
    <numFmt numFmtId="167" formatCode="0.0"/>
    <numFmt numFmtId="168" formatCode="_-* #,##0.0\ _₽_-;\-* #,##0.0\ _₽_-;_-* &quot;-&quot;?\ _₽_-;_-@_-"/>
    <numFmt numFmtId="169" formatCode="_-* #,##0.0_-;\-* #,##0.0_-;_-* &quot;-&quot;??_-;_-@_-"/>
    <numFmt numFmtId="170" formatCode="#,##0.0_р_."/>
  </numFmts>
  <fonts count="28" x14ac:knownFonts="1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1"/>
    </font>
    <font>
      <sz val="11"/>
      <color theme="1"/>
      <name val="Calibri"/>
      <family val="2"/>
      <scheme val="minor"/>
    </font>
    <font>
      <b/>
      <sz val="18"/>
      <name val="Times New Roman"/>
      <family val="1"/>
      <charset val="204"/>
    </font>
    <font>
      <sz val="16"/>
      <name val="Times New Roman"/>
      <family val="1"/>
      <charset val="204"/>
    </font>
    <font>
      <sz val="14"/>
      <name val="Calibri"/>
      <family val="2"/>
      <charset val="204"/>
    </font>
    <font>
      <sz val="16"/>
      <name val="Calibri"/>
      <family val="2"/>
      <charset val="204"/>
    </font>
    <font>
      <b/>
      <sz val="16"/>
      <name val="Times New Roman"/>
      <family val="1"/>
      <charset val="204"/>
    </font>
    <font>
      <sz val="20"/>
      <name val="Calibri"/>
      <family val="2"/>
      <charset val="204"/>
    </font>
    <font>
      <sz val="14"/>
      <name val="Times New Roman"/>
      <family val="1"/>
      <charset val="204"/>
    </font>
    <font>
      <b/>
      <sz val="22"/>
      <name val="Times New Roman"/>
      <family val="1"/>
      <charset val="204"/>
    </font>
    <font>
      <sz val="22"/>
      <name val="Times New Roman"/>
      <family val="1"/>
      <charset val="204"/>
    </font>
    <font>
      <i/>
      <sz val="14"/>
      <name val="Times New Roman"/>
      <family val="1"/>
      <charset val="204"/>
    </font>
    <font>
      <i/>
      <sz val="20"/>
      <name val="Times New Roman"/>
      <family val="1"/>
      <charset val="204"/>
    </font>
    <font>
      <sz val="22"/>
      <name val="Calibri"/>
      <family val="2"/>
      <charset val="204"/>
    </font>
    <font>
      <sz val="22"/>
      <name val="Times New Roman"/>
      <family val="2"/>
      <charset val="204"/>
    </font>
    <font>
      <sz val="18"/>
      <name val="Calibri"/>
      <family val="2"/>
      <charset val="204"/>
    </font>
    <font>
      <b/>
      <sz val="20"/>
      <name val="Times New Roman"/>
      <family val="1"/>
      <charset val="204"/>
    </font>
    <font>
      <b/>
      <sz val="14"/>
      <name val="Times New Roman"/>
      <family val="1"/>
      <charset val="204"/>
    </font>
    <font>
      <sz val="16"/>
      <name val="Times New Roman"/>
      <family val="2"/>
      <charset val="204"/>
    </font>
    <font>
      <i/>
      <sz val="12"/>
      <name val="Times New Roman"/>
      <family val="1"/>
      <charset val="204"/>
    </font>
    <font>
      <i/>
      <sz val="18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rgb="FFFFFF00"/>
      </patternFill>
    </fill>
    <fill>
      <patternFill patternType="solid">
        <fgColor rgb="FF92D050"/>
        <b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rgb="FF33CCCC"/>
      </patternFill>
    </fill>
    <fill>
      <patternFill patternType="solid">
        <fgColor theme="3" tint="0.59999389629810485"/>
        <bgColor rgb="FFFFFF00"/>
      </patternFill>
    </fill>
    <fill>
      <patternFill patternType="solid">
        <fgColor theme="0"/>
        <bgColor theme="0"/>
      </patternFill>
    </fill>
  </fills>
  <borders count="11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4">
    <xf numFmtId="0" fontId="0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6" fillId="0" borderId="0"/>
    <xf numFmtId="164" fontId="7" fillId="0" borderId="0" applyFont="0" applyFill="0" applyBorder="0" applyAlignment="0" applyProtection="0"/>
    <xf numFmtId="0" fontId="5" fillId="0" borderId="0"/>
    <xf numFmtId="0" fontId="4" fillId="0" borderId="0"/>
    <xf numFmtId="0" fontId="3" fillId="0" borderId="0"/>
    <xf numFmtId="0" fontId="2" fillId="0" borderId="0"/>
    <xf numFmtId="164" fontId="8" fillId="0" borderId="0" applyFont="0" applyFill="0" applyBorder="0" applyAlignment="0" applyProtection="0"/>
    <xf numFmtId="0" fontId="1" fillId="0" borderId="0"/>
    <xf numFmtId="164" fontId="8" fillId="0" borderId="0" applyFont="0" applyFill="0" applyBorder="0" applyAlignment="0" applyProtection="0"/>
  </cellStyleXfs>
  <cellXfs count="299">
    <xf numFmtId="0" fontId="0" fillId="0" borderId="0" xfId="0"/>
    <xf numFmtId="0" fontId="11" fillId="0" borderId="0" xfId="0" applyFont="1" applyFill="1" applyBorder="1"/>
    <xf numFmtId="0" fontId="11" fillId="0" borderId="0" xfId="0" applyFont="1" applyFill="1"/>
    <xf numFmtId="49" fontId="10" fillId="0" borderId="6" xfId="0" applyNumberFormat="1" applyFont="1" applyFill="1" applyBorder="1" applyAlignment="1" applyProtection="1">
      <alignment horizontal="center" vertical="center" wrapText="1"/>
      <protection locked="0"/>
    </xf>
    <xf numFmtId="49" fontId="10" fillId="0" borderId="6" xfId="0" applyNumberFormat="1" applyFont="1" applyFill="1" applyBorder="1" applyAlignment="1" applyProtection="1">
      <alignment horizontal="center" vertical="top" wrapText="1"/>
      <protection locked="0"/>
    </xf>
    <xf numFmtId="166" fontId="10" fillId="0" borderId="6" xfId="6" applyNumberFormat="1" applyFont="1" applyFill="1" applyBorder="1" applyAlignment="1">
      <alignment horizontal="center" vertical="center"/>
    </xf>
    <xf numFmtId="0" fontId="14" fillId="0" borderId="0" xfId="0" applyFont="1" applyBorder="1"/>
    <xf numFmtId="0" fontId="14" fillId="0" borderId="0" xfId="0" applyFont="1"/>
    <xf numFmtId="49" fontId="10" fillId="0" borderId="6" xfId="0" applyNumberFormat="1" applyFont="1" applyBorder="1" applyAlignment="1" applyProtection="1">
      <alignment horizontal="center" vertical="center" wrapText="1"/>
      <protection locked="0"/>
    </xf>
    <xf numFmtId="0" fontId="10" fillId="0" borderId="6" xfId="0" applyFont="1" applyBorder="1" applyAlignment="1" applyProtection="1">
      <alignment horizontal="left" vertical="center" wrapText="1"/>
      <protection locked="0"/>
    </xf>
    <xf numFmtId="0" fontId="13" fillId="8" borderId="6" xfId="0" applyFont="1" applyFill="1" applyBorder="1" applyAlignment="1" applyProtection="1">
      <alignment horizontal="center" vertical="top" wrapText="1"/>
      <protection locked="0"/>
    </xf>
    <xf numFmtId="168" fontId="13" fillId="8" borderId="6" xfId="0" applyNumberFormat="1" applyFont="1" applyFill="1" applyBorder="1" applyAlignment="1" applyProtection="1">
      <alignment horizontal="left" vertical="top" wrapText="1"/>
      <protection locked="0"/>
    </xf>
    <xf numFmtId="165" fontId="9" fillId="2" borderId="6" xfId="0" applyNumberFormat="1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wrapText="1"/>
    </xf>
    <xf numFmtId="165" fontId="13" fillId="0" borderId="6" xfId="0" applyNumberFormat="1" applyFont="1" applyBorder="1" applyAlignment="1">
      <alignment horizontal="center" vertical="center" wrapText="1"/>
    </xf>
    <xf numFmtId="49" fontId="10" fillId="0" borderId="6" xfId="0" applyNumberFormat="1" applyFont="1" applyBorder="1" applyAlignment="1" applyProtection="1">
      <alignment vertical="center" wrapText="1"/>
      <protection locked="0"/>
    </xf>
    <xf numFmtId="167" fontId="10" fillId="0" borderId="6" xfId="12" applyNumberFormat="1" applyFont="1" applyBorder="1" applyAlignment="1">
      <alignment horizontal="center" vertical="center"/>
    </xf>
    <xf numFmtId="0" fontId="11" fillId="0" borderId="0" xfId="0" applyFont="1"/>
    <xf numFmtId="0" fontId="13" fillId="0" borderId="6" xfId="0" applyFont="1" applyBorder="1" applyAlignment="1" applyProtection="1">
      <alignment horizontal="left" vertical="top" wrapText="1"/>
      <protection locked="0"/>
    </xf>
    <xf numFmtId="166" fontId="10" fillId="0" borderId="6" xfId="6" applyNumberFormat="1" applyFont="1" applyFill="1" applyBorder="1" applyAlignment="1">
      <alignment horizontal="left" vertical="center" wrapText="1"/>
    </xf>
    <xf numFmtId="0" fontId="11" fillId="0" borderId="0" xfId="4" applyFont="1"/>
    <xf numFmtId="0" fontId="10" fillId="0" borderId="6" xfId="4" applyFont="1" applyBorder="1" applyAlignment="1" applyProtection="1">
      <alignment horizontal="center" vertical="center" wrapText="1"/>
      <protection locked="0"/>
    </xf>
    <xf numFmtId="169" fontId="10" fillId="0" borderId="6" xfId="6" applyNumberFormat="1" applyFont="1" applyFill="1" applyBorder="1" applyAlignment="1" applyProtection="1">
      <alignment horizontal="center" vertical="center" wrapText="1"/>
      <protection locked="0"/>
    </xf>
    <xf numFmtId="165" fontId="13" fillId="3" borderId="6" xfId="4" applyNumberFormat="1" applyFont="1" applyFill="1" applyBorder="1" applyAlignment="1">
      <alignment horizontal="center" vertical="center" wrapText="1"/>
    </xf>
    <xf numFmtId="165" fontId="13" fillId="8" borderId="6" xfId="0" applyNumberFormat="1" applyFont="1" applyFill="1" applyBorder="1" applyAlignment="1" applyProtection="1">
      <alignment horizontal="center" vertical="top" wrapText="1"/>
      <protection locked="0"/>
    </xf>
    <xf numFmtId="170" fontId="10" fillId="0" borderId="6" xfId="13" applyNumberFormat="1" applyFont="1" applyFill="1" applyBorder="1" applyAlignment="1" applyProtection="1">
      <alignment horizontal="center" vertical="center" wrapText="1"/>
      <protection locked="0"/>
    </xf>
    <xf numFmtId="0" fontId="10" fillId="0" borderId="6" xfId="0" applyFont="1" applyBorder="1" applyAlignment="1">
      <alignment vertical="center" wrapText="1"/>
    </xf>
    <xf numFmtId="165" fontId="16" fillId="2" borderId="6" xfId="0" applyNumberFormat="1" applyFont="1" applyFill="1" applyBorder="1" applyAlignment="1" applyProtection="1">
      <alignment horizontal="center" vertical="center" wrapText="1"/>
    </xf>
    <xf numFmtId="0" fontId="17" fillId="0" borderId="6" xfId="0" applyFont="1" applyFill="1" applyBorder="1" applyAlignment="1">
      <alignment horizontal="left" vertical="top" wrapText="1"/>
    </xf>
    <xf numFmtId="166" fontId="17" fillId="0" borderId="6" xfId="6" applyNumberFormat="1" applyFont="1" applyFill="1" applyBorder="1" applyAlignment="1">
      <alignment horizontal="left" vertical="center" wrapText="1"/>
    </xf>
    <xf numFmtId="166" fontId="17" fillId="0" borderId="6" xfId="6" applyNumberFormat="1" applyFont="1" applyFill="1" applyBorder="1" applyAlignment="1">
      <alignment horizontal="center" vertical="center"/>
    </xf>
    <xf numFmtId="0" fontId="17" fillId="0" borderId="6" xfId="0" applyFont="1" applyFill="1" applyBorder="1" applyAlignment="1">
      <alignment vertical="center" wrapText="1"/>
    </xf>
    <xf numFmtId="0" fontId="17" fillId="0" borderId="6" xfId="4" applyFont="1" applyBorder="1" applyAlignment="1" applyProtection="1">
      <alignment horizontal="center" vertical="center" wrapText="1"/>
      <protection locked="0"/>
    </xf>
    <xf numFmtId="169" fontId="17" fillId="0" borderId="6" xfId="6" applyNumberFormat="1" applyFont="1" applyFill="1" applyBorder="1" applyAlignment="1" applyProtection="1">
      <alignment horizontal="center" vertical="center" wrapText="1"/>
      <protection locked="0"/>
    </xf>
    <xf numFmtId="0" fontId="17" fillId="0" borderId="6" xfId="4" applyFont="1" applyBorder="1" applyAlignment="1">
      <alignment horizontal="center" vertical="center"/>
    </xf>
    <xf numFmtId="49" fontId="17" fillId="0" borderId="6" xfId="4" applyNumberFormat="1" applyFont="1" applyBorder="1" applyAlignment="1" applyProtection="1">
      <alignment horizontal="center" vertical="center" wrapText="1"/>
      <protection locked="0"/>
    </xf>
    <xf numFmtId="169" fontId="17" fillId="0" borderId="6" xfId="6" applyNumberFormat="1" applyFont="1" applyFill="1" applyBorder="1" applyAlignment="1">
      <alignment horizontal="center" vertical="center" wrapText="1"/>
    </xf>
    <xf numFmtId="49" fontId="17" fillId="0" borderId="6" xfId="0" applyNumberFormat="1" applyFont="1" applyFill="1" applyBorder="1" applyAlignment="1" applyProtection="1">
      <alignment horizontal="center" vertical="center" wrapText="1"/>
      <protection locked="0"/>
    </xf>
    <xf numFmtId="0" fontId="17" fillId="0" borderId="6" xfId="0" applyFont="1" applyFill="1" applyBorder="1" applyAlignment="1" applyProtection="1">
      <alignment horizontal="left" vertical="center" wrapText="1"/>
      <protection locked="0"/>
    </xf>
    <xf numFmtId="167" fontId="17" fillId="0" borderId="6" xfId="7" applyNumberFormat="1" applyFont="1" applyFill="1" applyBorder="1" applyAlignment="1">
      <alignment horizontal="center" vertical="center"/>
    </xf>
    <xf numFmtId="0" fontId="16" fillId="0" borderId="6" xfId="0" applyFont="1" applyFill="1" applyBorder="1" applyAlignment="1" applyProtection="1">
      <alignment horizontal="left" vertical="top" wrapText="1"/>
      <protection locked="0"/>
    </xf>
    <xf numFmtId="0" fontId="17" fillId="0" borderId="6" xfId="0" applyFont="1" applyBorder="1" applyAlignment="1" applyProtection="1">
      <alignment horizontal="center" vertical="center" wrapText="1"/>
      <protection locked="0"/>
    </xf>
    <xf numFmtId="49" fontId="17" fillId="0" borderId="6" xfId="0" applyNumberFormat="1" applyFont="1" applyBorder="1" applyAlignment="1" applyProtection="1">
      <alignment horizontal="center" vertical="center" wrapText="1"/>
      <protection locked="0"/>
    </xf>
    <xf numFmtId="0" fontId="17" fillId="0" borderId="6" xfId="0" applyFont="1" applyBorder="1" applyAlignment="1" applyProtection="1">
      <alignment horizontal="left" vertical="center" wrapText="1"/>
      <protection locked="0"/>
    </xf>
    <xf numFmtId="0" fontId="16" fillId="8" borderId="6" xfId="0" applyFont="1" applyFill="1" applyBorder="1" applyAlignment="1" applyProtection="1">
      <alignment horizontal="center" vertical="top" wrapText="1"/>
      <protection locked="0"/>
    </xf>
    <xf numFmtId="165" fontId="16" fillId="8" borderId="6" xfId="0" applyNumberFormat="1" applyFont="1" applyFill="1" applyBorder="1" applyAlignment="1" applyProtection="1">
      <alignment horizontal="center" vertical="top" wrapText="1"/>
      <protection locked="0"/>
    </xf>
    <xf numFmtId="168" fontId="16" fillId="8" borderId="6" xfId="0" applyNumberFormat="1" applyFont="1" applyFill="1" applyBorder="1" applyAlignment="1" applyProtection="1">
      <alignment horizontal="left" vertical="top" wrapText="1"/>
      <protection locked="0"/>
    </xf>
    <xf numFmtId="167" fontId="18" fillId="0" borderId="6" xfId="12" applyNumberFormat="1" applyFont="1" applyBorder="1" applyAlignment="1">
      <alignment horizontal="center" vertical="center"/>
    </xf>
    <xf numFmtId="166" fontId="18" fillId="0" borderId="6" xfId="6" applyNumberFormat="1" applyFont="1" applyFill="1" applyBorder="1" applyAlignment="1">
      <alignment horizontal="center" vertical="center"/>
    </xf>
    <xf numFmtId="167" fontId="19" fillId="0" borderId="6" xfId="7" applyNumberFormat="1" applyFont="1" applyFill="1" applyBorder="1" applyAlignment="1">
      <alignment horizontal="center" vertical="center"/>
    </xf>
    <xf numFmtId="166" fontId="19" fillId="0" borderId="6" xfId="6" applyNumberFormat="1" applyFont="1" applyFill="1" applyBorder="1" applyAlignment="1">
      <alignment horizontal="center" vertical="center"/>
    </xf>
    <xf numFmtId="0" fontId="20" fillId="0" borderId="0" xfId="0" applyFont="1"/>
    <xf numFmtId="0" fontId="20" fillId="0" borderId="0" xfId="0" applyFont="1" applyFill="1"/>
    <xf numFmtId="0" fontId="17" fillId="0" borderId="0" xfId="0" applyFont="1" applyFill="1" applyBorder="1" applyAlignment="1"/>
    <xf numFmtId="0" fontId="17" fillId="0" borderId="0" xfId="0" applyFont="1" applyFill="1" applyBorder="1" applyAlignment="1">
      <alignment horizontal="left" vertical="top"/>
    </xf>
    <xf numFmtId="0" fontId="16" fillId="0" borderId="0" xfId="0" applyFont="1" applyFill="1" applyBorder="1" applyAlignment="1"/>
    <xf numFmtId="49" fontId="21" fillId="0" borderId="6" xfId="4" applyNumberFormat="1" applyFont="1" applyFill="1" applyBorder="1" applyAlignment="1" applyProtection="1">
      <alignment horizontal="center" vertical="center" wrapText="1"/>
      <protection locked="0"/>
    </xf>
    <xf numFmtId="165" fontId="16" fillId="0" borderId="6" xfId="4" applyNumberFormat="1" applyFont="1" applyFill="1" applyBorder="1" applyAlignment="1">
      <alignment horizontal="center" vertical="center" wrapText="1"/>
    </xf>
    <xf numFmtId="0" fontId="22" fillId="0" borderId="0" xfId="4" applyFont="1"/>
    <xf numFmtId="0" fontId="17" fillId="4" borderId="6" xfId="4" applyFont="1" applyFill="1" applyBorder="1" applyAlignment="1">
      <alignment horizontal="center" wrapText="1"/>
    </xf>
    <xf numFmtId="0" fontId="16" fillId="4" borderId="6" xfId="4" applyFont="1" applyFill="1" applyBorder="1" applyAlignment="1">
      <alignment horizontal="center" vertical="top" wrapText="1"/>
    </xf>
    <xf numFmtId="0" fontId="16" fillId="4" borderId="6" xfId="4" applyFont="1" applyFill="1" applyBorder="1" applyAlignment="1">
      <alignment horizontal="left" vertical="top" wrapText="1"/>
    </xf>
    <xf numFmtId="165" fontId="16" fillId="4" borderId="6" xfId="4" applyNumberFormat="1" applyFont="1" applyFill="1" applyBorder="1" applyAlignment="1">
      <alignment horizontal="center" vertical="center" wrapText="1"/>
    </xf>
    <xf numFmtId="0" fontId="17" fillId="4" borderId="6" xfId="4" applyFont="1" applyFill="1" applyBorder="1" applyAlignment="1">
      <alignment horizontal="right" vertical="top" wrapText="1"/>
    </xf>
    <xf numFmtId="0" fontId="17" fillId="4" borderId="6" xfId="4" applyFont="1" applyFill="1" applyBorder="1" applyAlignment="1">
      <alignment horizontal="center" vertical="top" wrapText="1"/>
    </xf>
    <xf numFmtId="166" fontId="17" fillId="0" borderId="6" xfId="6" applyNumberFormat="1" applyFont="1" applyFill="1" applyBorder="1" applyAlignment="1">
      <alignment horizontal="center" vertical="center" wrapText="1"/>
    </xf>
    <xf numFmtId="165" fontId="17" fillId="0" borderId="6" xfId="4" applyNumberFormat="1" applyFont="1" applyBorder="1" applyAlignment="1">
      <alignment horizontal="center" vertical="center" wrapText="1"/>
    </xf>
    <xf numFmtId="0" fontId="11" fillId="6" borderId="0" xfId="0" applyFont="1" applyFill="1"/>
    <xf numFmtId="0" fontId="17" fillId="4" borderId="6" xfId="0" applyFont="1" applyFill="1" applyBorder="1" applyAlignment="1">
      <alignment horizontal="center" vertical="top" wrapText="1"/>
    </xf>
    <xf numFmtId="0" fontId="16" fillId="4" borderId="6" xfId="0" applyFont="1" applyFill="1" applyBorder="1" applyAlignment="1" applyProtection="1">
      <alignment horizontal="left" vertical="top" wrapText="1"/>
      <protection locked="0"/>
    </xf>
    <xf numFmtId="0" fontId="16" fillId="4" borderId="6" xfId="0" applyFont="1" applyFill="1" applyBorder="1" applyAlignment="1" applyProtection="1">
      <alignment vertical="top" wrapText="1"/>
      <protection locked="0"/>
    </xf>
    <xf numFmtId="166" fontId="16" fillId="4" borderId="6" xfId="6" applyNumberFormat="1" applyFont="1" applyFill="1" applyBorder="1" applyAlignment="1" applyProtection="1">
      <alignment horizontal="left" vertical="top" wrapText="1"/>
      <protection locked="0"/>
    </xf>
    <xf numFmtId="166" fontId="16" fillId="4" borderId="6" xfId="6" applyNumberFormat="1" applyFont="1" applyFill="1" applyBorder="1" applyAlignment="1" applyProtection="1">
      <alignment horizontal="center" vertical="top" wrapText="1"/>
      <protection locked="0"/>
    </xf>
    <xf numFmtId="0" fontId="20" fillId="0" borderId="6" xfId="0" applyFont="1" applyBorder="1" applyAlignment="1">
      <alignment horizontal="center" vertical="center"/>
    </xf>
    <xf numFmtId="0" fontId="17" fillId="4" borderId="6" xfId="0" applyFont="1" applyFill="1" applyBorder="1" applyAlignment="1" applyProtection="1">
      <alignment horizontal="center" vertical="top" wrapText="1"/>
    </xf>
    <xf numFmtId="0" fontId="11" fillId="0" borderId="0" xfId="0" applyFont="1" applyBorder="1"/>
    <xf numFmtId="49" fontId="17" fillId="0" borderId="6" xfId="0" applyNumberFormat="1" applyFont="1" applyFill="1" applyBorder="1" applyAlignment="1" applyProtection="1">
      <alignment horizontal="left" vertical="center"/>
      <protection locked="0"/>
    </xf>
    <xf numFmtId="168" fontId="16" fillId="8" borderId="6" xfId="0" applyNumberFormat="1" applyFont="1" applyFill="1" applyBorder="1" applyAlignment="1" applyProtection="1">
      <alignment horizontal="center" vertical="top" wrapText="1"/>
      <protection locked="0"/>
    </xf>
    <xf numFmtId="0" fontId="16" fillId="8" borderId="6" xfId="0" applyFont="1" applyFill="1" applyBorder="1" applyAlignment="1" applyProtection="1">
      <alignment horizontal="center" vertical="center" wrapText="1"/>
      <protection locked="0"/>
    </xf>
    <xf numFmtId="168" fontId="16" fillId="8" borderId="6" xfId="0" applyNumberFormat="1" applyFont="1" applyFill="1" applyBorder="1" applyAlignment="1" applyProtection="1">
      <alignment horizontal="left" vertical="center" wrapText="1"/>
      <protection locked="0"/>
    </xf>
    <xf numFmtId="0" fontId="14" fillId="0" borderId="0" xfId="0" applyFont="1" applyBorder="1" applyAlignment="1">
      <alignment vertical="center"/>
    </xf>
    <xf numFmtId="0" fontId="14" fillId="0" borderId="0" xfId="0" applyFont="1" applyAlignment="1">
      <alignment vertical="center"/>
    </xf>
    <xf numFmtId="0" fontId="17" fillId="0" borderId="6" xfId="0" applyFont="1" applyFill="1" applyBorder="1" applyAlignment="1" applyProtection="1">
      <alignment vertical="center" wrapText="1"/>
      <protection locked="0"/>
    </xf>
    <xf numFmtId="0" fontId="11" fillId="6" borderId="0" xfId="0" applyFont="1" applyFill="1" applyBorder="1"/>
    <xf numFmtId="169" fontId="20" fillId="0" borderId="0" xfId="6" applyNumberFormat="1" applyFont="1" applyFill="1"/>
    <xf numFmtId="0" fontId="17" fillId="0" borderId="6" xfId="4" applyFont="1" applyBorder="1" applyAlignment="1">
      <alignment vertical="center" wrapText="1"/>
    </xf>
    <xf numFmtId="170" fontId="17" fillId="3" borderId="6" xfId="0" applyNumberFormat="1" applyFont="1" applyFill="1" applyBorder="1" applyAlignment="1">
      <alignment vertical="center" wrapText="1"/>
    </xf>
    <xf numFmtId="170" fontId="17" fillId="3" borderId="4" xfId="0" applyNumberFormat="1" applyFont="1" applyFill="1" applyBorder="1" applyAlignment="1">
      <alignment vertical="center" wrapText="1"/>
    </xf>
    <xf numFmtId="0" fontId="17" fillId="4" borderId="6" xfId="4" applyFont="1" applyFill="1" applyBorder="1" applyAlignment="1">
      <alignment horizontal="center" vertical="center" wrapText="1"/>
    </xf>
    <xf numFmtId="0" fontId="17" fillId="4" borderId="6" xfId="4" applyFont="1" applyFill="1" applyBorder="1" applyAlignment="1">
      <alignment horizontal="right" vertical="center" wrapText="1"/>
    </xf>
    <xf numFmtId="0" fontId="11" fillId="0" borderId="0" xfId="4" applyFont="1" applyAlignment="1">
      <alignment vertical="center"/>
    </xf>
    <xf numFmtId="0" fontId="11" fillId="3" borderId="0" xfId="0" applyFont="1" applyFill="1" applyBorder="1"/>
    <xf numFmtId="0" fontId="11" fillId="3" borderId="0" xfId="0" applyFont="1" applyFill="1"/>
    <xf numFmtId="0" fontId="11" fillId="0" borderId="0" xfId="0" applyFont="1" applyAlignment="1">
      <alignment horizontal="left" vertical="top"/>
    </xf>
    <xf numFmtId="0" fontId="11" fillId="0" borderId="0" xfId="0" applyFont="1" applyAlignment="1">
      <alignment vertical="center" wrapText="1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165" fontId="11" fillId="0" borderId="0" xfId="0" applyNumberFormat="1" applyFont="1" applyAlignment="1">
      <alignment horizontal="center" vertical="center"/>
    </xf>
    <xf numFmtId="49" fontId="17" fillId="0" borderId="2" xfId="0" applyNumberFormat="1" applyFont="1" applyFill="1" applyBorder="1" applyAlignment="1" applyProtection="1">
      <alignment vertical="center" wrapText="1"/>
      <protection locked="0"/>
    </xf>
    <xf numFmtId="49" fontId="17" fillId="0" borderId="6" xfId="0" applyNumberFormat="1" applyFont="1" applyFill="1" applyBorder="1" applyAlignment="1" applyProtection="1">
      <alignment vertical="center" wrapText="1"/>
      <protection locked="0"/>
    </xf>
    <xf numFmtId="49" fontId="10" fillId="0" borderId="6" xfId="0" applyNumberFormat="1" applyFont="1" applyFill="1" applyBorder="1" applyAlignment="1" applyProtection="1">
      <alignment vertical="center" wrapText="1"/>
      <protection locked="0"/>
    </xf>
    <xf numFmtId="0" fontId="15" fillId="0" borderId="0" xfId="0" applyFont="1" applyFill="1"/>
    <xf numFmtId="0" fontId="15" fillId="0" borderId="0" xfId="0" applyFont="1" applyFill="1" applyAlignment="1">
      <alignment horizontal="left" vertical="top"/>
    </xf>
    <xf numFmtId="0" fontId="24" fillId="0" borderId="0" xfId="0" applyFont="1" applyFill="1"/>
    <xf numFmtId="49" fontId="25" fillId="0" borderId="6" xfId="4" applyNumberFormat="1" applyFont="1" applyBorder="1" applyAlignment="1" applyProtection="1">
      <alignment horizontal="center" vertical="center" wrapText="1"/>
      <protection locked="0"/>
    </xf>
    <xf numFmtId="165" fontId="13" fillId="0" borderId="6" xfId="4" applyNumberFormat="1" applyFont="1" applyBorder="1" applyAlignment="1">
      <alignment horizontal="center" vertical="center" wrapText="1"/>
    </xf>
    <xf numFmtId="0" fontId="10" fillId="4" borderId="6" xfId="4" applyFont="1" applyFill="1" applyBorder="1" applyAlignment="1">
      <alignment horizontal="center" wrapText="1"/>
    </xf>
    <xf numFmtId="165" fontId="13" fillId="4" borderId="6" xfId="4" applyNumberFormat="1" applyFont="1" applyFill="1" applyBorder="1" applyAlignment="1">
      <alignment horizontal="center" vertical="center" wrapText="1"/>
    </xf>
    <xf numFmtId="0" fontId="10" fillId="4" borderId="6" xfId="4" applyFont="1" applyFill="1" applyBorder="1" applyAlignment="1">
      <alignment horizontal="right" vertical="top" wrapText="1"/>
    </xf>
    <xf numFmtId="0" fontId="10" fillId="4" borderId="6" xfId="4" applyFont="1" applyFill="1" applyBorder="1" applyAlignment="1">
      <alignment horizontal="center" vertical="top" wrapText="1"/>
    </xf>
    <xf numFmtId="166" fontId="10" fillId="0" borderId="6" xfId="6" applyNumberFormat="1" applyFont="1" applyFill="1" applyBorder="1" applyAlignment="1">
      <alignment horizontal="center" vertical="center" wrapText="1"/>
    </xf>
    <xf numFmtId="0" fontId="10" fillId="4" borderId="6" xfId="0" applyFont="1" applyFill="1" applyBorder="1" applyAlignment="1">
      <alignment horizontal="center" vertical="top" wrapText="1"/>
    </xf>
    <xf numFmtId="0" fontId="13" fillId="4" borderId="6" xfId="0" applyFont="1" applyFill="1" applyBorder="1" applyAlignment="1" applyProtection="1">
      <alignment horizontal="left" vertical="top" wrapText="1"/>
      <protection locked="0"/>
    </xf>
    <xf numFmtId="166" fontId="13" fillId="4" borderId="6" xfId="6" applyNumberFormat="1" applyFont="1" applyFill="1" applyBorder="1" applyAlignment="1" applyProtection="1">
      <alignment horizontal="left" vertical="top" wrapText="1"/>
      <protection locked="0"/>
    </xf>
    <xf numFmtId="166" fontId="13" fillId="4" borderId="6" xfId="6" applyNumberFormat="1" applyFont="1" applyFill="1" applyBorder="1" applyAlignment="1" applyProtection="1">
      <alignment horizontal="center" vertical="top" wrapText="1"/>
      <protection locked="0"/>
    </xf>
    <xf numFmtId="49" fontId="10" fillId="0" borderId="6" xfId="0" applyNumberFormat="1" applyFont="1" applyBorder="1" applyAlignment="1" applyProtection="1">
      <alignment horizontal="left" vertical="center"/>
      <protection locked="0"/>
    </xf>
    <xf numFmtId="0" fontId="10" fillId="0" borderId="6" xfId="0" applyFont="1" applyFill="1" applyBorder="1" applyAlignment="1" applyProtection="1">
      <alignment horizontal="left" vertical="center" wrapText="1"/>
      <protection locked="0"/>
    </xf>
    <xf numFmtId="168" fontId="13" fillId="8" borderId="6" xfId="0" applyNumberFormat="1" applyFont="1" applyFill="1" applyBorder="1" applyAlignment="1" applyProtection="1">
      <alignment horizontal="center" vertical="top" wrapText="1"/>
      <protection locked="0"/>
    </xf>
    <xf numFmtId="0" fontId="10" fillId="0" borderId="6" xfId="0" applyFont="1" applyBorder="1" applyAlignment="1" applyProtection="1">
      <alignment vertical="center" wrapText="1"/>
      <protection locked="0"/>
    </xf>
    <xf numFmtId="0" fontId="10" fillId="3" borderId="6" xfId="4" applyFont="1" applyFill="1" applyBorder="1" applyAlignment="1">
      <alignment horizontal="center" vertical="center"/>
    </xf>
    <xf numFmtId="49" fontId="10" fillId="0" borderId="6" xfId="4" applyNumberFormat="1" applyFont="1" applyBorder="1" applyAlignment="1" applyProtection="1">
      <alignment horizontal="center" vertical="top" wrapText="1"/>
      <protection locked="0"/>
    </xf>
    <xf numFmtId="0" fontId="12" fillId="0" borderId="0" xfId="4" applyFont="1"/>
    <xf numFmtId="0" fontId="10" fillId="0" borderId="6" xfId="4" applyFont="1" applyBorder="1" applyAlignment="1">
      <alignment horizontal="center" vertical="center"/>
    </xf>
    <xf numFmtId="49" fontId="10" fillId="0" borderId="6" xfId="4" applyNumberFormat="1" applyFont="1" applyBorder="1" applyAlignment="1" applyProtection="1">
      <alignment horizontal="center" vertical="center" wrapText="1"/>
      <protection locked="0"/>
    </xf>
    <xf numFmtId="169" fontId="10" fillId="0" borderId="6" xfId="6" applyNumberFormat="1" applyFont="1" applyFill="1" applyBorder="1" applyAlignment="1">
      <alignment horizontal="center" vertical="center" wrapText="1"/>
    </xf>
    <xf numFmtId="0" fontId="10" fillId="3" borderId="6" xfId="4" applyFont="1" applyFill="1" applyBorder="1" applyAlignment="1">
      <alignment vertical="center" wrapText="1"/>
    </xf>
    <xf numFmtId="170" fontId="10" fillId="3" borderId="6" xfId="0" applyNumberFormat="1" applyFont="1" applyFill="1" applyBorder="1" applyAlignment="1">
      <alignment vertical="center" wrapText="1"/>
    </xf>
    <xf numFmtId="0" fontId="10" fillId="4" borderId="6" xfId="4" applyFont="1" applyFill="1" applyBorder="1" applyAlignment="1">
      <alignment horizontal="justify" vertical="top" wrapText="1"/>
    </xf>
    <xf numFmtId="166" fontId="26" fillId="0" borderId="6" xfId="6" applyNumberFormat="1" applyFont="1" applyFill="1" applyBorder="1" applyAlignment="1">
      <alignment horizontal="center" vertical="center"/>
    </xf>
    <xf numFmtId="0" fontId="10" fillId="0" borderId="2" xfId="0" applyFont="1" applyBorder="1" applyAlignment="1" applyProtection="1">
      <alignment horizontal="center" vertical="top" wrapText="1"/>
      <protection locked="0"/>
    </xf>
    <xf numFmtId="166" fontId="27" fillId="0" borderId="6" xfId="6" applyNumberFormat="1" applyFont="1" applyFill="1" applyBorder="1" applyAlignment="1">
      <alignment horizontal="center" vertical="center"/>
    </xf>
    <xf numFmtId="166" fontId="11" fillId="0" borderId="0" xfId="6" applyNumberFormat="1" applyFont="1"/>
    <xf numFmtId="166" fontId="11" fillId="0" borderId="0" xfId="6" applyNumberFormat="1" applyFont="1" applyAlignment="1">
      <alignment horizontal="left"/>
    </xf>
    <xf numFmtId="166" fontId="11" fillId="0" borderId="0" xfId="6" applyNumberFormat="1" applyFont="1" applyAlignment="1">
      <alignment horizontal="center" vertical="center"/>
    </xf>
    <xf numFmtId="168" fontId="11" fillId="0" borderId="0" xfId="0" applyNumberFormat="1" applyFont="1"/>
    <xf numFmtId="165" fontId="10" fillId="0" borderId="6" xfId="4" applyNumberFormat="1" applyFont="1" applyFill="1" applyBorder="1" applyAlignment="1">
      <alignment horizontal="center" vertical="center" wrapText="1"/>
    </xf>
    <xf numFmtId="0" fontId="16" fillId="7" borderId="6" xfId="4" applyFont="1" applyFill="1" applyBorder="1" applyAlignment="1">
      <alignment horizontal="center" vertical="center" wrapText="1"/>
    </xf>
    <xf numFmtId="0" fontId="16" fillId="4" borderId="6" xfId="0" applyFont="1" applyFill="1" applyBorder="1" applyAlignment="1" applyProtection="1">
      <alignment horizontal="center" vertical="center" wrapText="1"/>
      <protection locked="0"/>
    </xf>
    <xf numFmtId="0" fontId="16" fillId="4" borderId="6" xfId="0" applyFont="1" applyFill="1" applyBorder="1" applyAlignment="1" applyProtection="1">
      <alignment horizontal="center" vertical="top" wrapText="1"/>
      <protection locked="0"/>
    </xf>
    <xf numFmtId="0" fontId="17" fillId="0" borderId="6" xfId="0" applyFont="1" applyFill="1" applyBorder="1" applyAlignment="1" applyProtection="1">
      <alignment horizontal="center" vertical="center" wrapText="1"/>
      <protection locked="0"/>
    </xf>
    <xf numFmtId="0" fontId="17" fillId="0" borderId="2" xfId="4" applyFont="1" applyFill="1" applyBorder="1" applyAlignment="1">
      <alignment horizontal="center" vertical="center" wrapText="1"/>
    </xf>
    <xf numFmtId="0" fontId="17" fillId="0" borderId="6" xfId="0" applyFont="1" applyBorder="1" applyAlignment="1">
      <alignment horizontal="left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7" fillId="0" borderId="6" xfId="4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6" xfId="0" applyFont="1" applyFill="1" applyBorder="1" applyAlignment="1">
      <alignment horizontal="left" vertical="center" wrapText="1"/>
    </xf>
    <xf numFmtId="0" fontId="17" fillId="0" borderId="2" xfId="0" applyFont="1" applyFill="1" applyBorder="1" applyAlignment="1" applyProtection="1">
      <alignment horizontal="center" vertical="center" wrapText="1"/>
    </xf>
    <xf numFmtId="0" fontId="20" fillId="0" borderId="3" xfId="0" applyFont="1" applyBorder="1" applyAlignment="1">
      <alignment horizontal="center" vertical="center"/>
    </xf>
    <xf numFmtId="0" fontId="17" fillId="0" borderId="3" xfId="0" applyFont="1" applyBorder="1" applyAlignment="1">
      <alignment horizontal="left" vertical="center" wrapText="1"/>
    </xf>
    <xf numFmtId="49" fontId="17" fillId="0" borderId="3" xfId="0" applyNumberFormat="1" applyFont="1" applyBorder="1" applyAlignment="1" applyProtection="1">
      <alignment horizontal="center" vertical="center" wrapText="1"/>
      <protection locked="0"/>
    </xf>
    <xf numFmtId="0" fontId="17" fillId="0" borderId="2" xfId="0" applyFont="1" applyFill="1" applyBorder="1" applyAlignment="1" applyProtection="1">
      <alignment horizontal="center" vertical="center" wrapText="1"/>
      <protection locked="0"/>
    </xf>
    <xf numFmtId="0" fontId="17" fillId="0" borderId="3" xfId="0" applyFont="1" applyFill="1" applyBorder="1" applyAlignment="1" applyProtection="1">
      <alignment horizontal="center" vertical="center" wrapText="1"/>
      <protection locked="0"/>
    </xf>
    <xf numFmtId="0" fontId="16" fillId="2" borderId="6" xfId="0" applyFont="1" applyFill="1" applyBorder="1" applyAlignment="1" applyProtection="1">
      <alignment horizontal="center" vertical="center" wrapText="1"/>
    </xf>
    <xf numFmtId="0" fontId="17" fillId="0" borderId="6" xfId="4" applyFont="1" applyFill="1" applyBorder="1" applyAlignment="1">
      <alignment horizontal="center" vertical="center" wrapText="1"/>
    </xf>
    <xf numFmtId="165" fontId="17" fillId="0" borderId="6" xfId="4" applyNumberFormat="1" applyFont="1" applyFill="1" applyBorder="1" applyAlignment="1">
      <alignment horizontal="center" vertical="center" wrapText="1"/>
    </xf>
    <xf numFmtId="0" fontId="16" fillId="7" borderId="6" xfId="4" applyFont="1" applyFill="1" applyBorder="1" applyAlignment="1">
      <alignment horizontal="center" vertical="top" wrapText="1"/>
    </xf>
    <xf numFmtId="0" fontId="20" fillId="0" borderId="6" xfId="0" applyFont="1" applyFill="1" applyBorder="1" applyAlignment="1">
      <alignment horizontal="center" vertical="center"/>
    </xf>
    <xf numFmtId="0" fontId="13" fillId="4" borderId="6" xfId="0" applyFont="1" applyFill="1" applyBorder="1" applyAlignment="1" applyProtection="1">
      <alignment horizontal="center" vertical="center" wrapText="1"/>
      <protection locked="0"/>
    </xf>
    <xf numFmtId="0" fontId="13" fillId="4" borderId="6" xfId="0" applyFont="1" applyFill="1" applyBorder="1" applyAlignment="1" applyProtection="1">
      <alignment horizontal="center" vertical="top" wrapText="1"/>
      <protection locked="0"/>
    </xf>
    <xf numFmtId="0" fontId="10" fillId="0" borderId="6" xfId="0" applyFont="1" applyBorder="1" applyAlignment="1" applyProtection="1">
      <alignment horizontal="center" vertical="center" wrapText="1"/>
      <protection locked="0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3" fillId="7" borderId="6" xfId="4" applyFont="1" applyFill="1" applyBorder="1" applyAlignment="1">
      <alignment horizontal="center" vertical="top" wrapText="1"/>
    </xf>
    <xf numFmtId="0" fontId="12" fillId="0" borderId="3" xfId="0" applyFont="1" applyBorder="1" applyAlignment="1">
      <alignment horizontal="center" vertical="center"/>
    </xf>
    <xf numFmtId="0" fontId="10" fillId="0" borderId="3" xfId="0" applyFont="1" applyBorder="1" applyAlignment="1">
      <alignment horizontal="left" vertical="center" wrapText="1"/>
    </xf>
    <xf numFmtId="0" fontId="10" fillId="0" borderId="2" xfId="0" applyFont="1" applyBorder="1" applyAlignment="1" applyProtection="1">
      <alignment horizontal="center" vertical="center" wrapText="1"/>
      <protection locked="0"/>
    </xf>
    <xf numFmtId="0" fontId="10" fillId="0" borderId="3" xfId="0" applyFont="1" applyBorder="1" applyAlignment="1" applyProtection="1">
      <alignment horizontal="center" vertical="center" wrapText="1"/>
      <protection locked="0"/>
    </xf>
    <xf numFmtId="0" fontId="9" fillId="2" borderId="6" xfId="0" applyFont="1" applyFill="1" applyBorder="1" applyAlignment="1">
      <alignment horizontal="center" vertical="center" wrapText="1"/>
    </xf>
    <xf numFmtId="0" fontId="10" fillId="0" borderId="6" xfId="4" applyFont="1" applyBorder="1" applyAlignment="1">
      <alignment horizontal="center" vertical="center" wrapText="1"/>
    </xf>
    <xf numFmtId="165" fontId="10" fillId="0" borderId="6" xfId="4" applyNumberFormat="1" applyFont="1" applyBorder="1" applyAlignment="1">
      <alignment horizontal="center" vertical="center" wrapText="1"/>
    </xf>
    <xf numFmtId="49" fontId="10" fillId="0" borderId="3" xfId="0" applyNumberFormat="1" applyFont="1" applyBorder="1" applyAlignment="1" applyProtection="1">
      <alignment horizontal="center" vertical="center" wrapText="1"/>
      <protection locked="0"/>
    </xf>
    <xf numFmtId="0" fontId="12" fillId="0" borderId="6" xfId="0" applyFont="1" applyBorder="1" applyAlignment="1">
      <alignment horizontal="center" vertical="center"/>
    </xf>
    <xf numFmtId="0" fontId="10" fillId="0" borderId="6" xfId="0" applyFont="1" applyBorder="1" applyAlignment="1">
      <alignment horizontal="left" vertical="center" wrapText="1"/>
    </xf>
    <xf numFmtId="0" fontId="10" fillId="0" borderId="6" xfId="0" applyFont="1" applyBorder="1" applyAlignment="1">
      <alignment horizontal="left" vertical="top" wrapText="1"/>
    </xf>
    <xf numFmtId="0" fontId="13" fillId="4" borderId="6" xfId="4" applyFont="1" applyFill="1" applyBorder="1" applyAlignment="1">
      <alignment horizontal="center" vertical="top" wrapText="1"/>
    </xf>
    <xf numFmtId="0" fontId="13" fillId="4" borderId="6" xfId="4" applyFont="1" applyFill="1" applyBorder="1" applyAlignment="1">
      <alignment horizontal="left" vertical="top" wrapText="1"/>
    </xf>
    <xf numFmtId="0" fontId="10" fillId="0" borderId="2" xfId="4" applyFont="1" applyBorder="1" applyAlignment="1">
      <alignment horizontal="center" vertical="center" wrapText="1"/>
    </xf>
    <xf numFmtId="166" fontId="17" fillId="0" borderId="6" xfId="6" applyNumberFormat="1" applyFont="1" applyFill="1" applyBorder="1" applyAlignment="1" applyProtection="1">
      <alignment horizontal="center" vertical="center" wrapText="1"/>
      <protection locked="0"/>
    </xf>
    <xf numFmtId="166" fontId="10" fillId="0" borderId="6" xfId="6" applyNumberFormat="1" applyFont="1" applyFill="1" applyBorder="1" applyAlignment="1" applyProtection="1">
      <alignment horizontal="center" vertical="center" wrapText="1"/>
      <protection locked="0"/>
    </xf>
    <xf numFmtId="0" fontId="17" fillId="0" borderId="2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6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7" fillId="0" borderId="5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2" xfId="0" applyFont="1" applyFill="1" applyBorder="1" applyAlignment="1" applyProtection="1">
      <alignment horizontal="center" vertical="center" wrapText="1"/>
      <protection locked="0"/>
    </xf>
    <xf numFmtId="0" fontId="17" fillId="0" borderId="3" xfId="0" applyFont="1" applyFill="1" applyBorder="1" applyAlignment="1" applyProtection="1">
      <alignment horizontal="center" vertical="center" wrapText="1"/>
      <protection locked="0"/>
    </xf>
    <xf numFmtId="0" fontId="17" fillId="0" borderId="2" xfId="4" applyFont="1" applyBorder="1" applyAlignment="1">
      <alignment horizontal="center" vertical="center" wrapText="1"/>
    </xf>
    <xf numFmtId="0" fontId="17" fillId="0" borderId="5" xfId="4" applyFont="1" applyBorder="1" applyAlignment="1">
      <alignment horizontal="center" vertical="center" wrapText="1"/>
    </xf>
    <xf numFmtId="0" fontId="17" fillId="0" borderId="3" xfId="4" applyFont="1" applyBorder="1" applyAlignment="1">
      <alignment horizontal="center" vertical="center" wrapText="1"/>
    </xf>
    <xf numFmtId="0" fontId="17" fillId="0" borderId="2" xfId="4" applyFont="1" applyBorder="1" applyAlignment="1">
      <alignment horizontal="left" vertical="center" wrapText="1"/>
    </xf>
    <xf numFmtId="0" fontId="17" fillId="0" borderId="5" xfId="4" applyFont="1" applyBorder="1" applyAlignment="1">
      <alignment horizontal="left" vertical="center" wrapText="1"/>
    </xf>
    <xf numFmtId="0" fontId="17" fillId="0" borderId="3" xfId="4" applyFont="1" applyBorder="1" applyAlignment="1">
      <alignment horizontal="left" vertical="center" wrapText="1"/>
    </xf>
    <xf numFmtId="0" fontId="17" fillId="0" borderId="6" xfId="0" applyFont="1" applyFill="1" applyBorder="1" applyAlignment="1" applyProtection="1">
      <alignment horizontal="center" vertical="center" wrapText="1"/>
    </xf>
    <xf numFmtId="0" fontId="16" fillId="7" borderId="6" xfId="4" applyFont="1" applyFill="1" applyBorder="1" applyAlignment="1">
      <alignment horizontal="center" vertical="top" wrapText="1"/>
    </xf>
    <xf numFmtId="0" fontId="16" fillId="4" borderId="6" xfId="0" applyFont="1" applyFill="1" applyBorder="1" applyAlignment="1" applyProtection="1">
      <alignment horizontal="center" vertical="top" wrapText="1"/>
      <protection locked="0"/>
    </xf>
    <xf numFmtId="0" fontId="17" fillId="9" borderId="2" xfId="0" applyFont="1" applyFill="1" applyBorder="1" applyAlignment="1" applyProtection="1">
      <alignment horizontal="center" vertical="center" wrapText="1"/>
      <protection locked="0"/>
    </xf>
    <xf numFmtId="0" fontId="17" fillId="9" borderId="5" xfId="0" applyFont="1" applyFill="1" applyBorder="1" applyAlignment="1" applyProtection="1">
      <alignment horizontal="center" vertical="center" wrapText="1"/>
      <protection locked="0"/>
    </xf>
    <xf numFmtId="0" fontId="17" fillId="9" borderId="3" xfId="0" applyFont="1" applyFill="1" applyBorder="1" applyAlignment="1" applyProtection="1">
      <alignment horizontal="center" vertical="center" wrapText="1"/>
      <protection locked="0"/>
    </xf>
    <xf numFmtId="0" fontId="16" fillId="4" borderId="6" xfId="4" applyFont="1" applyFill="1" applyBorder="1" applyAlignment="1">
      <alignment horizontal="center" vertical="center" wrapText="1"/>
    </xf>
    <xf numFmtId="0" fontId="16" fillId="4" borderId="6" xfId="4" applyFont="1" applyFill="1" applyBorder="1" applyAlignment="1">
      <alignment horizontal="left" vertical="center" wrapText="1"/>
    </xf>
    <xf numFmtId="0" fontId="17" fillId="0" borderId="6" xfId="0" applyFont="1" applyBorder="1" applyAlignment="1">
      <alignment horizontal="center" vertical="center"/>
    </xf>
    <xf numFmtId="165" fontId="15" fillId="0" borderId="0" xfId="0" applyNumberFormat="1" applyFont="1" applyAlignment="1">
      <alignment horizontal="right" vertical="center" wrapText="1"/>
    </xf>
    <xf numFmtId="0" fontId="17" fillId="0" borderId="6" xfId="0" applyFont="1" applyFill="1" applyBorder="1" applyAlignment="1" applyProtection="1">
      <alignment horizontal="center" vertical="top" wrapText="1"/>
      <protection locked="0"/>
    </xf>
    <xf numFmtId="0" fontId="16" fillId="5" borderId="4" xfId="0" applyFont="1" applyFill="1" applyBorder="1" applyAlignment="1" applyProtection="1">
      <alignment horizontal="center" vertical="center" wrapText="1"/>
    </xf>
    <xf numFmtId="0" fontId="16" fillId="5" borderId="7" xfId="0" applyFont="1" applyFill="1" applyBorder="1" applyAlignment="1" applyProtection="1">
      <alignment horizontal="center" vertical="center" wrapText="1"/>
    </xf>
    <xf numFmtId="0" fontId="16" fillId="5" borderId="1" xfId="0" applyFont="1" applyFill="1" applyBorder="1" applyAlignment="1" applyProtection="1">
      <alignment horizontal="center" vertical="center" wrapText="1"/>
    </xf>
    <xf numFmtId="0" fontId="16" fillId="2" borderId="6" xfId="0" applyFont="1" applyFill="1" applyBorder="1" applyAlignment="1" applyProtection="1">
      <alignment horizontal="center" vertical="center" wrapText="1"/>
    </xf>
    <xf numFmtId="0" fontId="17" fillId="0" borderId="6" xfId="4" applyFont="1" applyFill="1" applyBorder="1" applyAlignment="1">
      <alignment horizontal="center" vertical="center" wrapText="1"/>
    </xf>
    <xf numFmtId="0" fontId="17" fillId="0" borderId="6" xfId="0" applyFont="1" applyFill="1" applyBorder="1" applyAlignment="1" applyProtection="1">
      <alignment horizontal="center" vertical="center" wrapText="1"/>
      <protection locked="0"/>
    </xf>
    <xf numFmtId="0" fontId="17" fillId="0" borderId="5" xfId="0" applyFont="1" applyFill="1" applyBorder="1" applyAlignment="1" applyProtection="1">
      <alignment horizontal="center" vertical="center" wrapText="1"/>
      <protection locked="0"/>
    </xf>
    <xf numFmtId="0" fontId="20" fillId="0" borderId="6" xfId="0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165" fontId="17" fillId="0" borderId="6" xfId="4" applyNumberFormat="1" applyFont="1" applyFill="1" applyBorder="1" applyAlignment="1">
      <alignment horizontal="center" vertical="center" wrapText="1"/>
    </xf>
    <xf numFmtId="0" fontId="16" fillId="2" borderId="6" xfId="0" applyFont="1" applyFill="1" applyBorder="1" applyAlignment="1" applyProtection="1">
      <alignment horizontal="center" vertical="top" wrapText="1"/>
    </xf>
    <xf numFmtId="0" fontId="16" fillId="2" borderId="4" xfId="0" applyFont="1" applyFill="1" applyBorder="1" applyAlignment="1" applyProtection="1">
      <alignment horizontal="center" vertical="center" wrapText="1"/>
    </xf>
    <xf numFmtId="0" fontId="16" fillId="2" borderId="1" xfId="0" applyFont="1" applyFill="1" applyBorder="1" applyAlignment="1" applyProtection="1">
      <alignment horizontal="center" vertical="center" wrapText="1"/>
    </xf>
    <xf numFmtId="0" fontId="20" fillId="0" borderId="2" xfId="0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17" fillId="0" borderId="2" xfId="0" applyFont="1" applyBorder="1" applyAlignment="1">
      <alignment horizontal="left" vertical="center" wrapText="1"/>
    </xf>
    <xf numFmtId="0" fontId="17" fillId="0" borderId="3" xfId="0" applyFont="1" applyBorder="1" applyAlignment="1">
      <alignment horizontal="left" vertical="center" wrapText="1"/>
    </xf>
    <xf numFmtId="0" fontId="17" fillId="0" borderId="2" xfId="0" applyFont="1" applyFill="1" applyBorder="1" applyAlignment="1" applyProtection="1">
      <alignment horizontal="center" vertical="center" wrapText="1"/>
    </xf>
    <xf numFmtId="0" fontId="17" fillId="0" borderId="5" xfId="0" applyFont="1" applyFill="1" applyBorder="1" applyAlignment="1" applyProtection="1">
      <alignment horizontal="center" vertical="center" wrapText="1"/>
    </xf>
    <xf numFmtId="0" fontId="17" fillId="0" borderId="3" xfId="0" applyFont="1" applyFill="1" applyBorder="1" applyAlignment="1" applyProtection="1">
      <alignment horizontal="center" vertical="center" wrapText="1"/>
    </xf>
    <xf numFmtId="0" fontId="17" fillId="0" borderId="6" xfId="0" applyFont="1" applyFill="1" applyBorder="1" applyAlignment="1">
      <alignment horizontal="center" vertical="center"/>
    </xf>
    <xf numFmtId="0" fontId="16" fillId="4" borderId="6" xfId="0" applyFont="1" applyFill="1" applyBorder="1" applyAlignment="1" applyProtection="1">
      <alignment horizontal="center" vertical="center" wrapText="1"/>
      <protection locked="0"/>
    </xf>
    <xf numFmtId="0" fontId="17" fillId="0" borderId="6" xfId="0" applyFont="1" applyFill="1" applyBorder="1" applyAlignment="1">
      <alignment horizontal="left" vertical="center" wrapText="1"/>
    </xf>
    <xf numFmtId="0" fontId="16" fillId="7" borderId="6" xfId="4" applyFont="1" applyFill="1" applyBorder="1" applyAlignment="1">
      <alignment horizontal="center" vertical="center" wrapText="1"/>
    </xf>
    <xf numFmtId="49" fontId="17" fillId="0" borderId="2" xfId="0" applyNumberFormat="1" applyFont="1" applyBorder="1" applyAlignment="1" applyProtection="1">
      <alignment horizontal="center" vertical="center" wrapText="1"/>
      <protection locked="0"/>
    </xf>
    <xf numFmtId="49" fontId="17" fillId="0" borderId="3" xfId="0" applyNumberFormat="1" applyFont="1" applyBorder="1" applyAlignment="1" applyProtection="1">
      <alignment horizontal="center" vertical="center" wrapText="1"/>
      <protection locked="0"/>
    </xf>
    <xf numFmtId="0" fontId="17" fillId="0" borderId="2" xfId="0" applyFont="1" applyBorder="1" applyAlignment="1" applyProtection="1">
      <alignment horizontal="center" vertical="center" wrapText="1"/>
      <protection locked="0"/>
    </xf>
    <xf numFmtId="0" fontId="17" fillId="0" borderId="5" xfId="0" applyFont="1" applyBorder="1" applyAlignment="1" applyProtection="1">
      <alignment horizontal="center" vertical="center" wrapText="1"/>
      <protection locked="0"/>
    </xf>
    <xf numFmtId="0" fontId="17" fillId="0" borderId="3" xfId="0" applyFont="1" applyBorder="1" applyAlignment="1" applyProtection="1">
      <alignment horizontal="center" vertical="center" wrapText="1"/>
      <protection locked="0"/>
    </xf>
    <xf numFmtId="0" fontId="17" fillId="0" borderId="2" xfId="0" applyFont="1" applyFill="1" applyBorder="1" applyAlignment="1">
      <alignment horizontal="left" vertical="center" wrapText="1"/>
    </xf>
    <xf numFmtId="0" fontId="17" fillId="0" borderId="5" xfId="0" applyFont="1" applyFill="1" applyBorder="1" applyAlignment="1">
      <alignment horizontal="left" vertical="center" wrapText="1"/>
    </xf>
    <xf numFmtId="0" fontId="17" fillId="0" borderId="3" xfId="0" applyFont="1" applyFill="1" applyBorder="1" applyAlignment="1">
      <alignment horizontal="left" vertical="center" wrapText="1"/>
    </xf>
    <xf numFmtId="0" fontId="17" fillId="0" borderId="2" xfId="4" applyFont="1" applyFill="1" applyBorder="1" applyAlignment="1">
      <alignment horizontal="center" vertical="center" wrapText="1"/>
    </xf>
    <xf numFmtId="0" fontId="17" fillId="0" borderId="5" xfId="4" applyFont="1" applyFill="1" applyBorder="1" applyAlignment="1">
      <alignment horizontal="center" vertical="center" wrapText="1"/>
    </xf>
    <xf numFmtId="0" fontId="17" fillId="0" borderId="3" xfId="4" applyFont="1" applyFill="1" applyBorder="1" applyAlignment="1">
      <alignment horizontal="center" vertical="center" wrapText="1"/>
    </xf>
    <xf numFmtId="0" fontId="17" fillId="0" borderId="6" xfId="0" applyFont="1" applyBorder="1" applyAlignment="1">
      <alignment horizontal="left" vertical="center" wrapText="1"/>
    </xf>
    <xf numFmtId="0" fontId="17" fillId="0" borderId="6" xfId="4" applyFont="1" applyBorder="1" applyAlignment="1">
      <alignment horizontal="center" vertical="center" wrapText="1"/>
    </xf>
    <xf numFmtId="0" fontId="17" fillId="0" borderId="4" xfId="4" applyFont="1" applyBorder="1" applyAlignment="1">
      <alignment horizontal="center" vertical="center" wrapText="1"/>
    </xf>
    <xf numFmtId="0" fontId="10" fillId="0" borderId="2" xfId="4" applyFont="1" applyBorder="1" applyAlignment="1">
      <alignment horizontal="center" vertical="center" wrapText="1"/>
    </xf>
    <xf numFmtId="0" fontId="10" fillId="0" borderId="5" xfId="4" applyFont="1" applyBorder="1" applyAlignment="1">
      <alignment horizontal="center" vertical="center" wrapText="1"/>
    </xf>
    <xf numFmtId="0" fontId="10" fillId="0" borderId="3" xfId="4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3" fillId="7" borderId="6" xfId="4" applyFont="1" applyFill="1" applyBorder="1" applyAlignment="1">
      <alignment horizontal="center" vertical="top" wrapText="1"/>
    </xf>
    <xf numFmtId="0" fontId="13" fillId="4" borderId="6" xfId="0" applyFont="1" applyFill="1" applyBorder="1" applyAlignment="1" applyProtection="1">
      <alignment horizontal="center" vertical="center" wrapText="1"/>
      <protection locked="0"/>
    </xf>
    <xf numFmtId="0" fontId="13" fillId="4" borderId="6" xfId="0" applyFont="1" applyFill="1" applyBorder="1" applyAlignment="1" applyProtection="1">
      <alignment horizontal="center" vertical="top" wrapText="1"/>
      <protection locked="0"/>
    </xf>
    <xf numFmtId="0" fontId="10" fillId="0" borderId="8" xfId="4" applyFont="1" applyBorder="1" applyAlignment="1">
      <alignment horizontal="center" vertical="center" wrapText="1"/>
    </xf>
    <xf numFmtId="0" fontId="10" fillId="0" borderId="9" xfId="4" applyFont="1" applyBorder="1" applyAlignment="1">
      <alignment horizontal="center" vertical="center" wrapText="1"/>
    </xf>
    <xf numFmtId="0" fontId="10" fillId="0" borderId="10" xfId="4" applyFont="1" applyBorder="1" applyAlignment="1">
      <alignment horizontal="center" vertical="center" wrapText="1"/>
    </xf>
    <xf numFmtId="0" fontId="10" fillId="3" borderId="2" xfId="4" applyFont="1" applyFill="1" applyBorder="1" applyAlignment="1">
      <alignment horizontal="left" vertical="center" wrapText="1"/>
    </xf>
    <xf numFmtId="0" fontId="10" fillId="3" borderId="5" xfId="4" applyFont="1" applyFill="1" applyBorder="1" applyAlignment="1">
      <alignment horizontal="left" vertical="center" wrapText="1"/>
    </xf>
    <xf numFmtId="0" fontId="10" fillId="3" borderId="3" xfId="4" applyFont="1" applyFill="1" applyBorder="1" applyAlignment="1">
      <alignment horizontal="left" vertical="center" wrapText="1"/>
    </xf>
    <xf numFmtId="0" fontId="10" fillId="9" borderId="2" xfId="0" applyFont="1" applyFill="1" applyBorder="1" applyAlignment="1">
      <alignment horizontal="left" vertical="center" wrapText="1"/>
    </xf>
    <xf numFmtId="0" fontId="10" fillId="9" borderId="5" xfId="0" applyFont="1" applyFill="1" applyBorder="1" applyAlignment="1">
      <alignment horizontal="left" vertical="center" wrapText="1"/>
    </xf>
    <xf numFmtId="0" fontId="10" fillId="9" borderId="3" xfId="0" applyFont="1" applyFill="1" applyBorder="1" applyAlignment="1">
      <alignment horizontal="left" vertical="center" wrapText="1"/>
    </xf>
    <xf numFmtId="0" fontId="10" fillId="9" borderId="2" xfId="0" applyFont="1" applyFill="1" applyBorder="1" applyAlignment="1">
      <alignment vertical="center" wrapText="1"/>
    </xf>
    <xf numFmtId="0" fontId="10" fillId="9" borderId="5" xfId="0" applyFont="1" applyFill="1" applyBorder="1" applyAlignment="1">
      <alignment vertical="center" wrapText="1"/>
    </xf>
    <xf numFmtId="0" fontId="10" fillId="9" borderId="3" xfId="0" applyFont="1" applyFill="1" applyBorder="1" applyAlignment="1">
      <alignment vertical="center" wrapText="1"/>
    </xf>
    <xf numFmtId="0" fontId="10" fillId="9" borderId="2" xfId="0" applyFont="1" applyFill="1" applyBorder="1" applyAlignment="1" applyProtection="1">
      <alignment horizontal="center" vertical="center" wrapText="1"/>
      <protection locked="0"/>
    </xf>
    <xf numFmtId="0" fontId="10" fillId="9" borderId="5" xfId="0" applyFont="1" applyFill="1" applyBorder="1" applyAlignment="1" applyProtection="1">
      <alignment horizontal="center" vertical="center" wrapText="1"/>
      <protection locked="0"/>
    </xf>
    <xf numFmtId="0" fontId="10" fillId="9" borderId="3" xfId="0" applyFont="1" applyFill="1" applyBorder="1" applyAlignment="1" applyProtection="1">
      <alignment horizontal="center" vertical="center" wrapText="1"/>
      <protection locked="0"/>
    </xf>
    <xf numFmtId="0" fontId="10" fillId="3" borderId="2" xfId="4" applyFont="1" applyFill="1" applyBorder="1" applyAlignment="1">
      <alignment horizontal="center" vertical="center" wrapText="1"/>
    </xf>
    <xf numFmtId="0" fontId="10" fillId="3" borderId="3" xfId="4" applyFont="1" applyFill="1" applyBorder="1" applyAlignment="1">
      <alignment horizontal="center" vertical="center" wrapText="1"/>
    </xf>
    <xf numFmtId="0" fontId="10" fillId="0" borderId="6" xfId="0" applyFont="1" applyBorder="1" applyAlignment="1" applyProtection="1">
      <alignment horizontal="center" vertical="center" wrapText="1"/>
      <protection locked="0"/>
    </xf>
    <xf numFmtId="0" fontId="10" fillId="0" borderId="6" xfId="0" applyFont="1" applyBorder="1" applyAlignment="1">
      <alignment horizontal="center" vertical="center"/>
    </xf>
    <xf numFmtId="0" fontId="10" fillId="0" borderId="2" xfId="0" applyFont="1" applyBorder="1" applyAlignment="1" applyProtection="1">
      <alignment horizontal="center" vertical="center" wrapText="1"/>
      <protection locked="0"/>
    </xf>
    <xf numFmtId="0" fontId="10" fillId="0" borderId="5" xfId="0" applyFont="1" applyBorder="1" applyAlignment="1" applyProtection="1">
      <alignment horizontal="center" vertical="center" wrapText="1"/>
      <protection locked="0"/>
    </xf>
    <xf numFmtId="0" fontId="10" fillId="0" borderId="3" xfId="0" applyFont="1" applyBorder="1" applyAlignment="1" applyProtection="1">
      <alignment horizontal="center" vertical="center" wrapText="1"/>
      <protection locked="0"/>
    </xf>
    <xf numFmtId="0" fontId="10" fillId="0" borderId="6" xfId="0" applyFont="1" applyBorder="1" applyAlignment="1">
      <alignment horizontal="left" vertical="top" wrapText="1"/>
    </xf>
    <xf numFmtId="0" fontId="13" fillId="4" borderId="6" xfId="4" applyFont="1" applyFill="1" applyBorder="1" applyAlignment="1">
      <alignment horizontal="center" vertical="top" wrapText="1"/>
    </xf>
    <xf numFmtId="0" fontId="13" fillId="4" borderId="6" xfId="4" applyFont="1" applyFill="1" applyBorder="1" applyAlignment="1">
      <alignment horizontal="left" vertical="top" wrapText="1"/>
    </xf>
    <xf numFmtId="0" fontId="10" fillId="0" borderId="6" xfId="0" applyFont="1" applyBorder="1" applyAlignment="1">
      <alignment horizontal="left" vertical="center" wrapText="1"/>
    </xf>
    <xf numFmtId="0" fontId="13" fillId="5" borderId="4" xfId="0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49" fontId="10" fillId="0" borderId="2" xfId="0" applyNumberFormat="1" applyFont="1" applyBorder="1" applyAlignment="1" applyProtection="1">
      <alignment horizontal="center" vertical="center" wrapText="1"/>
      <protection locked="0"/>
    </xf>
    <xf numFmtId="49" fontId="10" fillId="0" borderId="3" xfId="0" applyNumberFormat="1" applyFont="1" applyBorder="1" applyAlignment="1" applyProtection="1">
      <alignment horizontal="center" vertical="center" wrapText="1"/>
      <protection locked="0"/>
    </xf>
    <xf numFmtId="0" fontId="12" fillId="0" borderId="6" xfId="0" applyFont="1" applyBorder="1" applyAlignment="1">
      <alignment horizontal="center" vertical="center"/>
    </xf>
    <xf numFmtId="0" fontId="23" fillId="0" borderId="0" xfId="0" applyFont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top" wrapText="1"/>
    </xf>
    <xf numFmtId="0" fontId="13" fillId="2" borderId="4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0" fillId="0" borderId="6" xfId="4" applyFont="1" applyBorder="1" applyAlignment="1">
      <alignment horizontal="center" vertical="center" wrapText="1"/>
    </xf>
    <xf numFmtId="165" fontId="10" fillId="0" borderId="6" xfId="4" applyNumberFormat="1" applyFont="1" applyBorder="1" applyAlignment="1">
      <alignment horizontal="center" vertical="center" wrapText="1"/>
    </xf>
    <xf numFmtId="0" fontId="13" fillId="4" borderId="6" xfId="4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</cellXfs>
  <cellStyles count="14">
    <cellStyle name="Обычный" xfId="0" builtinId="0"/>
    <cellStyle name="Обычный 2" xfId="4" xr:uid="{00000000-0005-0000-0000-000001000000}"/>
    <cellStyle name="Обычный 3" xfId="2" xr:uid="{00000000-0005-0000-0000-000002000000}"/>
    <cellStyle name="Обычный 4" xfId="7" xr:uid="{00000000-0005-0000-0000-000003000000}"/>
    <cellStyle name="Обычный 4 2" xfId="8" xr:uid="{00000000-0005-0000-0000-000004000000}"/>
    <cellStyle name="Обычный 4 2 2" xfId="9" xr:uid="{00000000-0005-0000-0000-000005000000}"/>
    <cellStyle name="Обычный 4 3" xfId="10" xr:uid="{00000000-0005-0000-0000-000006000000}"/>
    <cellStyle name="Обычный 4 4" xfId="12" xr:uid="{04D650E3-9CD2-4F54-BEC9-E68A5FAA6871}"/>
    <cellStyle name="Обычный 6 2" xfId="5" xr:uid="{00000000-0005-0000-0000-000007000000}"/>
    <cellStyle name="Обычный 8" xfId="3" xr:uid="{00000000-0005-0000-0000-000008000000}"/>
    <cellStyle name="Пояснение" xfId="1" builtinId="53" customBuiltin="1"/>
    <cellStyle name="Финансовый" xfId="6" builtinId="3"/>
    <cellStyle name="Финансовый 2" xfId="11" xr:uid="{00000000-0005-0000-0000-00000B000000}"/>
    <cellStyle name="Финансовый 2 2" xfId="13" xr:uid="{3A78E8CD-F78B-4705-ACCE-7C5DD2CB6093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FFC000"/>
      <rgbColor rgb="FFFF9900"/>
      <rgbColor rgb="FFFF6600"/>
      <rgbColor rgb="FF558ED5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495BFE-13CC-4790-8074-5C7A34997448}">
  <dimension ref="A1:AB147"/>
  <sheetViews>
    <sheetView tabSelected="1" view="pageBreakPreview" zoomScale="40" zoomScaleNormal="60" zoomScaleSheetLayoutView="40" workbookViewId="0">
      <pane xSplit="12" ySplit="5" topLeftCell="M136" activePane="bottomRight" state="frozen"/>
      <selection pane="topRight" activeCell="M1" sqref="M1"/>
      <selection pane="bottomLeft" activeCell="A6" sqref="A6"/>
      <selection pane="bottomRight" activeCell="N133" sqref="N133"/>
    </sheetView>
  </sheetViews>
  <sheetFormatPr defaultRowHeight="18.75" x14ac:dyDescent="0.3"/>
  <cols>
    <col min="1" max="1" width="7.42578125" style="17" customWidth="1"/>
    <col min="2" max="2" width="8.42578125" style="17" customWidth="1"/>
    <col min="3" max="3" width="33.140625" style="93" customWidth="1"/>
    <col min="4" max="4" width="12.85546875" style="93" customWidth="1"/>
    <col min="5" max="5" width="16.7109375" style="93" customWidth="1"/>
    <col min="6" max="6" width="37" style="17" customWidth="1"/>
    <col min="7" max="9" width="13.42578125" style="94" customWidth="1"/>
    <col min="10" max="10" width="13.140625" style="17" customWidth="1"/>
    <col min="11" max="11" width="9.140625" style="95" customWidth="1"/>
    <col min="12" max="12" width="9.5703125" style="17" customWidth="1"/>
    <col min="13" max="13" width="21.85546875" style="17" customWidth="1"/>
    <col min="14" max="14" width="22" style="17" customWidth="1"/>
    <col min="15" max="15" width="25" style="96" customWidth="1"/>
    <col min="16" max="16" width="28" style="97" bestFit="1" customWidth="1"/>
    <col min="17" max="17" width="30.140625" style="97" bestFit="1" customWidth="1"/>
    <col min="18" max="19" width="28" style="97" bestFit="1" customWidth="1"/>
    <col min="20" max="20" width="30.5703125" style="97" bestFit="1" customWidth="1"/>
    <col min="21" max="21" width="12.28515625" style="17" customWidth="1"/>
    <col min="22" max="16384" width="9.140625" style="17"/>
  </cols>
  <sheetData>
    <row r="1" spans="1:21" ht="65.25" customHeight="1" x14ac:dyDescent="0.3">
      <c r="A1" s="204" t="s">
        <v>283</v>
      </c>
      <c r="B1" s="204"/>
      <c r="C1" s="204"/>
      <c r="D1" s="204"/>
      <c r="E1" s="204"/>
      <c r="F1" s="204"/>
      <c r="G1" s="204"/>
      <c r="H1" s="204"/>
      <c r="I1" s="204"/>
      <c r="J1" s="204"/>
      <c r="K1" s="204"/>
      <c r="L1" s="204"/>
      <c r="M1" s="204"/>
      <c r="N1" s="204"/>
      <c r="O1" s="204"/>
      <c r="P1" s="204"/>
      <c r="Q1" s="204"/>
      <c r="R1" s="204"/>
      <c r="S1" s="204"/>
      <c r="T1" s="204"/>
      <c r="U1" s="204"/>
    </row>
    <row r="2" spans="1:21" s="7" customFormat="1" ht="37.5" customHeight="1" x14ac:dyDescent="0.45">
      <c r="A2" s="214" t="s">
        <v>278</v>
      </c>
      <c r="B2" s="214"/>
      <c r="C2" s="214"/>
      <c r="D2" s="214"/>
      <c r="E2" s="214"/>
      <c r="F2" s="214"/>
      <c r="G2" s="214"/>
      <c r="H2" s="214"/>
      <c r="I2" s="214"/>
      <c r="J2" s="214"/>
      <c r="K2" s="214"/>
      <c r="L2" s="214"/>
      <c r="M2" s="214"/>
      <c r="N2" s="214"/>
      <c r="O2" s="214"/>
      <c r="P2" s="214"/>
      <c r="Q2" s="214"/>
      <c r="R2" s="214"/>
      <c r="S2" s="214"/>
      <c r="T2" s="214"/>
      <c r="U2" s="51"/>
    </row>
    <row r="3" spans="1:21" s="2" customFormat="1" ht="28.5" x14ac:dyDescent="0.45">
      <c r="A3" s="52"/>
      <c r="B3" s="53"/>
      <c r="C3" s="54"/>
      <c r="D3" s="54"/>
      <c r="E3" s="54"/>
      <c r="F3" s="53"/>
      <c r="G3" s="53"/>
      <c r="H3" s="53"/>
      <c r="I3" s="53"/>
      <c r="J3" s="53"/>
      <c r="K3" s="53"/>
      <c r="L3" s="53"/>
      <c r="M3" s="53"/>
      <c r="N3" s="53"/>
      <c r="O3" s="55"/>
      <c r="P3" s="52"/>
      <c r="Q3" s="53"/>
      <c r="R3" s="52"/>
      <c r="S3" s="52"/>
      <c r="T3" s="53"/>
      <c r="U3" s="52"/>
    </row>
    <row r="4" spans="1:21" ht="67.5" customHeight="1" x14ac:dyDescent="0.3">
      <c r="A4" s="209"/>
      <c r="B4" s="209" t="s">
        <v>0</v>
      </c>
      <c r="C4" s="209"/>
      <c r="D4" s="209" t="s">
        <v>74</v>
      </c>
      <c r="E4" s="209" t="s">
        <v>72</v>
      </c>
      <c r="F4" s="209" t="s">
        <v>1</v>
      </c>
      <c r="G4" s="216" t="s">
        <v>2</v>
      </c>
      <c r="H4" s="216"/>
      <c r="I4" s="216"/>
      <c r="J4" s="209" t="s">
        <v>11</v>
      </c>
      <c r="K4" s="209"/>
      <c r="L4" s="209"/>
      <c r="M4" s="209"/>
      <c r="N4" s="209"/>
      <c r="O4" s="209"/>
      <c r="P4" s="209"/>
      <c r="Q4" s="209"/>
      <c r="R4" s="209"/>
      <c r="S4" s="209"/>
      <c r="T4" s="209"/>
      <c r="U4" s="209" t="s">
        <v>73</v>
      </c>
    </row>
    <row r="5" spans="1:21" ht="83.25" customHeight="1" x14ac:dyDescent="0.3">
      <c r="A5" s="209"/>
      <c r="B5" s="209"/>
      <c r="C5" s="209"/>
      <c r="D5" s="209"/>
      <c r="E5" s="209"/>
      <c r="F5" s="209"/>
      <c r="G5" s="152" t="s">
        <v>3</v>
      </c>
      <c r="H5" s="152" t="s">
        <v>4</v>
      </c>
      <c r="I5" s="152" t="s">
        <v>5</v>
      </c>
      <c r="J5" s="152" t="s">
        <v>12</v>
      </c>
      <c r="K5" s="152" t="s">
        <v>9</v>
      </c>
      <c r="L5" s="152" t="s">
        <v>10</v>
      </c>
      <c r="M5" s="27" t="s">
        <v>246</v>
      </c>
      <c r="N5" s="27" t="s">
        <v>247</v>
      </c>
      <c r="O5" s="27" t="s">
        <v>8</v>
      </c>
      <c r="P5" s="27" t="s">
        <v>20</v>
      </c>
      <c r="Q5" s="27" t="s">
        <v>21</v>
      </c>
      <c r="R5" s="27" t="s">
        <v>91</v>
      </c>
      <c r="S5" s="27" t="s">
        <v>295</v>
      </c>
      <c r="T5" s="27" t="s">
        <v>6</v>
      </c>
      <c r="U5" s="209"/>
    </row>
    <row r="6" spans="1:21" ht="29.25" customHeight="1" x14ac:dyDescent="0.3">
      <c r="A6" s="152" t="s">
        <v>7</v>
      </c>
      <c r="B6" s="217">
        <v>2</v>
      </c>
      <c r="C6" s="218"/>
      <c r="D6" s="152">
        <v>3</v>
      </c>
      <c r="E6" s="152">
        <v>4</v>
      </c>
      <c r="F6" s="152">
        <v>5</v>
      </c>
      <c r="G6" s="152">
        <v>6</v>
      </c>
      <c r="H6" s="152">
        <v>7</v>
      </c>
      <c r="I6" s="152">
        <v>8</v>
      </c>
      <c r="J6" s="152">
        <v>9</v>
      </c>
      <c r="K6" s="152">
        <v>10</v>
      </c>
      <c r="L6" s="152">
        <v>11</v>
      </c>
      <c r="M6" s="152">
        <v>12</v>
      </c>
      <c r="N6" s="152">
        <v>13</v>
      </c>
      <c r="O6" s="152">
        <v>14</v>
      </c>
      <c r="P6" s="152">
        <v>15</v>
      </c>
      <c r="Q6" s="152">
        <v>16</v>
      </c>
      <c r="R6" s="152">
        <v>17</v>
      </c>
      <c r="S6" s="152"/>
      <c r="T6" s="152">
        <v>18</v>
      </c>
      <c r="U6" s="152">
        <v>19</v>
      </c>
    </row>
    <row r="7" spans="1:21" ht="42" customHeight="1" x14ac:dyDescent="0.3">
      <c r="A7" s="206" t="s">
        <v>35</v>
      </c>
      <c r="B7" s="207"/>
      <c r="C7" s="207"/>
      <c r="D7" s="207"/>
      <c r="E7" s="207"/>
      <c r="F7" s="207"/>
      <c r="G7" s="207"/>
      <c r="H7" s="207"/>
      <c r="I7" s="207"/>
      <c r="J7" s="207"/>
      <c r="K7" s="207"/>
      <c r="L7" s="207"/>
      <c r="M7" s="207"/>
      <c r="N7" s="207"/>
      <c r="O7" s="207"/>
      <c r="P7" s="207"/>
      <c r="Q7" s="207"/>
      <c r="R7" s="207"/>
      <c r="S7" s="207"/>
      <c r="T7" s="207"/>
      <c r="U7" s="208"/>
    </row>
    <row r="8" spans="1:21" s="58" customFormat="1" ht="139.5" customHeight="1" x14ac:dyDescent="0.35">
      <c r="A8" s="210">
        <v>1</v>
      </c>
      <c r="B8" s="153">
        <v>1</v>
      </c>
      <c r="C8" s="145" t="s">
        <v>180</v>
      </c>
      <c r="D8" s="183" t="s">
        <v>75</v>
      </c>
      <c r="E8" s="183" t="s">
        <v>76</v>
      </c>
      <c r="F8" s="210" t="s">
        <v>89</v>
      </c>
      <c r="G8" s="215" t="s">
        <v>57</v>
      </c>
      <c r="H8" s="215" t="s">
        <v>58</v>
      </c>
      <c r="I8" s="215" t="s">
        <v>92</v>
      </c>
      <c r="J8" s="210" t="s">
        <v>25</v>
      </c>
      <c r="K8" s="153"/>
      <c r="L8" s="56"/>
      <c r="M8" s="56"/>
      <c r="N8" s="56"/>
      <c r="O8" s="154"/>
      <c r="P8" s="154"/>
      <c r="Q8" s="154"/>
      <c r="R8" s="154">
        <v>572.99620000000004</v>
      </c>
      <c r="S8" s="154"/>
      <c r="T8" s="57">
        <f>SUM(O8:S8)</f>
        <v>572.99620000000004</v>
      </c>
      <c r="U8" s="183" t="s">
        <v>179</v>
      </c>
    </row>
    <row r="9" spans="1:21" s="58" customFormat="1" ht="150.75" customHeight="1" x14ac:dyDescent="0.35">
      <c r="A9" s="210"/>
      <c r="B9" s="153">
        <v>2</v>
      </c>
      <c r="C9" s="28" t="s">
        <v>181</v>
      </c>
      <c r="D9" s="184"/>
      <c r="E9" s="184"/>
      <c r="F9" s="210"/>
      <c r="G9" s="215"/>
      <c r="H9" s="215"/>
      <c r="I9" s="215"/>
      <c r="J9" s="210"/>
      <c r="K9" s="153"/>
      <c r="L9" s="56"/>
      <c r="M9" s="56"/>
      <c r="N9" s="56"/>
      <c r="O9" s="154"/>
      <c r="P9" s="154"/>
      <c r="Q9" s="154"/>
      <c r="R9" s="154">
        <v>2040.6552999999999</v>
      </c>
      <c r="S9" s="154"/>
      <c r="T9" s="57">
        <f t="shared" ref="T9:T12" si="0">SUM(O9:S9)</f>
        <v>2040.6552999999999</v>
      </c>
      <c r="U9" s="184"/>
    </row>
    <row r="10" spans="1:21" s="58" customFormat="1" ht="146.25" customHeight="1" x14ac:dyDescent="0.35">
      <c r="A10" s="210"/>
      <c r="B10" s="153">
        <v>3</v>
      </c>
      <c r="C10" s="145" t="s">
        <v>182</v>
      </c>
      <c r="D10" s="184"/>
      <c r="E10" s="184"/>
      <c r="F10" s="210"/>
      <c r="G10" s="215"/>
      <c r="H10" s="215"/>
      <c r="I10" s="215"/>
      <c r="J10" s="210"/>
      <c r="K10" s="153"/>
      <c r="L10" s="56"/>
      <c r="M10" s="56"/>
      <c r="N10" s="56"/>
      <c r="O10" s="154"/>
      <c r="P10" s="154"/>
      <c r="Q10" s="154"/>
      <c r="R10" s="154">
        <v>2522.9137999999998</v>
      </c>
      <c r="S10" s="154"/>
      <c r="T10" s="57">
        <f t="shared" si="0"/>
        <v>2522.9137999999998</v>
      </c>
      <c r="U10" s="184"/>
    </row>
    <row r="11" spans="1:21" s="58" customFormat="1" ht="191.25" customHeight="1" x14ac:dyDescent="0.35">
      <c r="A11" s="210"/>
      <c r="B11" s="153">
        <v>4</v>
      </c>
      <c r="C11" s="145" t="s">
        <v>183</v>
      </c>
      <c r="D11" s="184"/>
      <c r="E11" s="184"/>
      <c r="F11" s="210"/>
      <c r="G11" s="215"/>
      <c r="H11" s="215"/>
      <c r="I11" s="215"/>
      <c r="J11" s="210"/>
      <c r="K11" s="153"/>
      <c r="L11" s="56"/>
      <c r="M11" s="56"/>
      <c r="N11" s="56"/>
      <c r="O11" s="154"/>
      <c r="P11" s="154"/>
      <c r="Q11" s="154"/>
      <c r="R11" s="154">
        <v>8674.5182000000004</v>
      </c>
      <c r="S11" s="154"/>
      <c r="T11" s="57">
        <f t="shared" si="0"/>
        <v>8674.5182000000004</v>
      </c>
      <c r="U11" s="184"/>
    </row>
    <row r="12" spans="1:21" s="58" customFormat="1" ht="141.75" customHeight="1" x14ac:dyDescent="0.35">
      <c r="A12" s="210"/>
      <c r="B12" s="153">
        <v>5</v>
      </c>
      <c r="C12" s="145" t="s">
        <v>184</v>
      </c>
      <c r="D12" s="185"/>
      <c r="E12" s="185"/>
      <c r="F12" s="210"/>
      <c r="G12" s="215"/>
      <c r="H12" s="215"/>
      <c r="I12" s="215"/>
      <c r="J12" s="210"/>
      <c r="K12" s="153"/>
      <c r="L12" s="56"/>
      <c r="M12" s="56"/>
      <c r="N12" s="56"/>
      <c r="O12" s="154"/>
      <c r="P12" s="154"/>
      <c r="Q12" s="154"/>
      <c r="R12" s="154">
        <v>2503.4863999999998</v>
      </c>
      <c r="S12" s="154"/>
      <c r="T12" s="57">
        <f t="shared" si="0"/>
        <v>2503.4863999999998</v>
      </c>
      <c r="U12" s="185"/>
    </row>
    <row r="13" spans="1:21" s="20" customFormat="1" ht="42" customHeight="1" x14ac:dyDescent="0.4">
      <c r="A13" s="59"/>
      <c r="B13" s="201">
        <v>5</v>
      </c>
      <c r="C13" s="201"/>
      <c r="D13" s="60"/>
      <c r="E13" s="60"/>
      <c r="F13" s="61"/>
      <c r="G13" s="62"/>
      <c r="H13" s="62"/>
      <c r="I13" s="62"/>
      <c r="J13" s="63"/>
      <c r="K13" s="64"/>
      <c r="L13" s="63"/>
      <c r="M13" s="63"/>
      <c r="N13" s="63"/>
      <c r="O13" s="62">
        <f t="shared" ref="O13:T13" si="1">SUM(O8:O12)</f>
        <v>0</v>
      </c>
      <c r="P13" s="62">
        <f t="shared" si="1"/>
        <v>0</v>
      </c>
      <c r="Q13" s="62">
        <f t="shared" si="1"/>
        <v>0</v>
      </c>
      <c r="R13" s="62">
        <f t="shared" si="1"/>
        <v>16314.5699</v>
      </c>
      <c r="S13" s="62">
        <f t="shared" si="1"/>
        <v>0</v>
      </c>
      <c r="T13" s="62">
        <f t="shared" si="1"/>
        <v>16314.5699</v>
      </c>
      <c r="U13" s="62"/>
    </row>
    <row r="14" spans="1:21" s="67" customFormat="1" ht="118.5" customHeight="1" x14ac:dyDescent="0.3">
      <c r="A14" s="179">
        <v>2</v>
      </c>
      <c r="B14" s="219">
        <v>1</v>
      </c>
      <c r="C14" s="221" t="s">
        <v>185</v>
      </c>
      <c r="D14" s="179" t="s">
        <v>75</v>
      </c>
      <c r="E14" s="179" t="s">
        <v>76</v>
      </c>
      <c r="F14" s="232" t="s">
        <v>289</v>
      </c>
      <c r="G14" s="179" t="s">
        <v>292</v>
      </c>
      <c r="H14" s="179" t="s">
        <v>59</v>
      </c>
      <c r="I14" s="179" t="s">
        <v>93</v>
      </c>
      <c r="J14" s="230" t="s">
        <v>68</v>
      </c>
      <c r="K14" s="41">
        <v>310</v>
      </c>
      <c r="L14" s="42" t="s">
        <v>178</v>
      </c>
      <c r="M14" s="42"/>
      <c r="N14" s="42"/>
      <c r="O14" s="29"/>
      <c r="P14" s="65">
        <v>0</v>
      </c>
      <c r="Q14" s="65">
        <v>4025.3</v>
      </c>
      <c r="R14" s="66">
        <v>6674.9040000000005</v>
      </c>
      <c r="S14" s="66"/>
      <c r="T14" s="57">
        <f t="shared" ref="T14:T16" si="2">SUM(O14:S14)</f>
        <v>10700.204000000002</v>
      </c>
      <c r="U14" s="179" t="s">
        <v>179</v>
      </c>
    </row>
    <row r="15" spans="1:21" s="67" customFormat="1" ht="118.5" customHeight="1" x14ac:dyDescent="0.3">
      <c r="A15" s="180"/>
      <c r="B15" s="220"/>
      <c r="C15" s="222"/>
      <c r="D15" s="181"/>
      <c r="E15" s="180"/>
      <c r="F15" s="233"/>
      <c r="G15" s="180"/>
      <c r="H15" s="180"/>
      <c r="I15" s="180"/>
      <c r="J15" s="231"/>
      <c r="K15" s="41">
        <v>310</v>
      </c>
      <c r="L15" s="42" t="s">
        <v>187</v>
      </c>
      <c r="M15" s="42"/>
      <c r="N15" s="42"/>
      <c r="O15" s="29"/>
      <c r="P15" s="65">
        <v>4196.326</v>
      </c>
      <c r="Q15" s="65">
        <v>2953.6309999999999</v>
      </c>
      <c r="R15" s="66">
        <v>0</v>
      </c>
      <c r="S15" s="66"/>
      <c r="T15" s="57">
        <f t="shared" si="2"/>
        <v>7149.9570000000003</v>
      </c>
      <c r="U15" s="180"/>
    </row>
    <row r="16" spans="1:21" s="67" customFormat="1" ht="126.75" customHeight="1" x14ac:dyDescent="0.3">
      <c r="A16" s="181"/>
      <c r="B16" s="147">
        <v>2</v>
      </c>
      <c r="C16" s="148" t="s">
        <v>290</v>
      </c>
      <c r="D16" s="144" t="s">
        <v>291</v>
      </c>
      <c r="E16" s="181"/>
      <c r="F16" s="234"/>
      <c r="G16" s="181"/>
      <c r="H16" s="181"/>
      <c r="I16" s="181"/>
      <c r="J16" s="149" t="s">
        <v>25</v>
      </c>
      <c r="K16" s="41"/>
      <c r="L16" s="42"/>
      <c r="M16" s="42"/>
      <c r="N16" s="42"/>
      <c r="O16" s="29"/>
      <c r="P16" s="65"/>
      <c r="Q16" s="65"/>
      <c r="R16" s="66"/>
      <c r="S16" s="66"/>
      <c r="T16" s="57">
        <f t="shared" si="2"/>
        <v>0</v>
      </c>
      <c r="U16" s="181"/>
    </row>
    <row r="17" spans="1:28" ht="42.75" customHeight="1" x14ac:dyDescent="0.3">
      <c r="A17" s="68"/>
      <c r="B17" s="227">
        <v>2</v>
      </c>
      <c r="C17" s="227"/>
      <c r="D17" s="138"/>
      <c r="E17" s="138"/>
      <c r="F17" s="69"/>
      <c r="G17" s="70"/>
      <c r="H17" s="70"/>
      <c r="I17" s="70"/>
      <c r="J17" s="70"/>
      <c r="K17" s="138"/>
      <c r="L17" s="138"/>
      <c r="M17" s="138"/>
      <c r="N17" s="138"/>
      <c r="O17" s="71">
        <f>O14</f>
        <v>0</v>
      </c>
      <c r="P17" s="71">
        <f>P14+P15</f>
        <v>4196.326</v>
      </c>
      <c r="Q17" s="71">
        <f t="shared" ref="Q17:T17" si="3">Q14+Q15</f>
        <v>6978.9310000000005</v>
      </c>
      <c r="R17" s="71">
        <f t="shared" si="3"/>
        <v>6674.9040000000005</v>
      </c>
      <c r="S17" s="71">
        <f t="shared" si="3"/>
        <v>0</v>
      </c>
      <c r="T17" s="71">
        <f t="shared" si="3"/>
        <v>17850.161</v>
      </c>
      <c r="U17" s="72"/>
    </row>
    <row r="18" spans="1:28" ht="220.5" customHeight="1" x14ac:dyDescent="0.3">
      <c r="A18" s="195">
        <v>3</v>
      </c>
      <c r="B18" s="73">
        <v>1</v>
      </c>
      <c r="C18" s="141" t="s">
        <v>26</v>
      </c>
      <c r="D18" s="183" t="s">
        <v>75</v>
      </c>
      <c r="E18" s="183" t="s">
        <v>76</v>
      </c>
      <c r="F18" s="211" t="s">
        <v>301</v>
      </c>
      <c r="G18" s="182" t="s">
        <v>60</v>
      </c>
      <c r="H18" s="182" t="s">
        <v>95</v>
      </c>
      <c r="I18" s="182" t="s">
        <v>62</v>
      </c>
      <c r="J18" s="139" t="s">
        <v>34</v>
      </c>
      <c r="K18" s="139"/>
      <c r="L18" s="139"/>
      <c r="M18" s="139"/>
      <c r="N18" s="139"/>
      <c r="O18" s="38"/>
      <c r="P18" s="39"/>
      <c r="Q18" s="30">
        <v>5905.3509999999997</v>
      </c>
      <c r="R18" s="39">
        <v>7799.9049999999997</v>
      </c>
      <c r="S18" s="39">
        <v>8779.3970000000008</v>
      </c>
      <c r="T18" s="57">
        <f t="shared" ref="T18:T19" si="4">SUM(O18:S18)</f>
        <v>22484.652999999998</v>
      </c>
      <c r="U18" s="183" t="s">
        <v>179</v>
      </c>
    </row>
    <row r="19" spans="1:28" s="2" customFormat="1" ht="201" customHeight="1" x14ac:dyDescent="0.3">
      <c r="A19" s="195"/>
      <c r="B19" s="156">
        <v>2</v>
      </c>
      <c r="C19" s="145" t="s">
        <v>44</v>
      </c>
      <c r="D19" s="185"/>
      <c r="E19" s="185"/>
      <c r="F19" s="211"/>
      <c r="G19" s="182"/>
      <c r="H19" s="182"/>
      <c r="I19" s="182"/>
      <c r="J19" s="139" t="s">
        <v>34</v>
      </c>
      <c r="K19" s="139"/>
      <c r="L19" s="139"/>
      <c r="M19" s="139"/>
      <c r="N19" s="139"/>
      <c r="O19" s="38"/>
      <c r="P19" s="39"/>
      <c r="Q19" s="30">
        <v>1008.866</v>
      </c>
      <c r="R19" s="39">
        <v>1413.5340000000001</v>
      </c>
      <c r="S19" s="39">
        <v>2108.7829999999999</v>
      </c>
      <c r="T19" s="57">
        <f t="shared" si="4"/>
        <v>4531.183</v>
      </c>
      <c r="U19" s="185"/>
      <c r="V19" s="1"/>
      <c r="W19" s="1"/>
      <c r="X19" s="1"/>
      <c r="Y19" s="1"/>
      <c r="Z19" s="1"/>
      <c r="AA19" s="1"/>
      <c r="AB19" s="1"/>
    </row>
    <row r="20" spans="1:28" ht="31.5" customHeight="1" x14ac:dyDescent="0.3">
      <c r="A20" s="74"/>
      <c r="B20" s="227">
        <v>2</v>
      </c>
      <c r="C20" s="227"/>
      <c r="D20" s="137"/>
      <c r="E20" s="137"/>
      <c r="F20" s="69"/>
      <c r="G20" s="70"/>
      <c r="H20" s="70"/>
      <c r="I20" s="70"/>
      <c r="J20" s="70"/>
      <c r="K20" s="138"/>
      <c r="L20" s="138"/>
      <c r="M20" s="138"/>
      <c r="N20" s="138"/>
      <c r="O20" s="69"/>
      <c r="P20" s="72">
        <f>P18+P19</f>
        <v>0</v>
      </c>
      <c r="Q20" s="72">
        <f t="shared" ref="Q20:S20" si="5">Q18+Q19</f>
        <v>6914.2169999999996</v>
      </c>
      <c r="R20" s="72">
        <f t="shared" si="5"/>
        <v>9213.4390000000003</v>
      </c>
      <c r="S20" s="72">
        <f t="shared" si="5"/>
        <v>10888.18</v>
      </c>
      <c r="T20" s="72">
        <f>T18+T19</f>
        <v>27015.835999999999</v>
      </c>
      <c r="U20" s="72"/>
      <c r="V20" s="75"/>
      <c r="W20" s="75"/>
      <c r="X20" s="75"/>
      <c r="Y20" s="75"/>
      <c r="Z20" s="75"/>
      <c r="AA20" s="75"/>
      <c r="AB20" s="75"/>
    </row>
    <row r="21" spans="1:28" s="2" customFormat="1" ht="180" customHeight="1" x14ac:dyDescent="0.3">
      <c r="A21" s="195">
        <v>4</v>
      </c>
      <c r="B21" s="153">
        <v>1</v>
      </c>
      <c r="C21" s="145" t="s">
        <v>70</v>
      </c>
      <c r="D21" s="183" t="s">
        <v>75</v>
      </c>
      <c r="E21" s="183" t="s">
        <v>76</v>
      </c>
      <c r="F21" s="211" t="s">
        <v>90</v>
      </c>
      <c r="G21" s="182" t="s">
        <v>200</v>
      </c>
      <c r="H21" s="182" t="s">
        <v>201</v>
      </c>
      <c r="I21" s="182" t="s">
        <v>202</v>
      </c>
      <c r="J21" s="211" t="s">
        <v>25</v>
      </c>
      <c r="K21" s="139"/>
      <c r="L21" s="76"/>
      <c r="M21" s="76"/>
      <c r="N21" s="76"/>
      <c r="O21" s="38"/>
      <c r="P21" s="30">
        <v>8598.4979999999996</v>
      </c>
      <c r="Q21" s="30">
        <v>10635.173000000001</v>
      </c>
      <c r="R21" s="30">
        <v>13034.445299999999</v>
      </c>
      <c r="S21" s="30"/>
      <c r="T21" s="57">
        <f t="shared" ref="T21:T25" si="6">SUM(O21:S21)</f>
        <v>32268.116300000002</v>
      </c>
      <c r="U21" s="183" t="s">
        <v>179</v>
      </c>
      <c r="V21" s="1"/>
      <c r="W21" s="1"/>
      <c r="X21" s="1"/>
      <c r="Y21" s="1"/>
      <c r="Z21" s="1"/>
      <c r="AA21" s="1"/>
      <c r="AB21" s="1"/>
    </row>
    <row r="22" spans="1:28" s="2" customFormat="1" ht="121.5" customHeight="1" x14ac:dyDescent="0.3">
      <c r="A22" s="195"/>
      <c r="B22" s="153">
        <v>2</v>
      </c>
      <c r="C22" s="145" t="s">
        <v>171</v>
      </c>
      <c r="D22" s="184"/>
      <c r="E22" s="184"/>
      <c r="F22" s="211"/>
      <c r="G22" s="182"/>
      <c r="H22" s="182"/>
      <c r="I22" s="182"/>
      <c r="J22" s="211"/>
      <c r="K22" s="139"/>
      <c r="L22" s="76"/>
      <c r="M22" s="76"/>
      <c r="N22" s="76"/>
      <c r="O22" s="38"/>
      <c r="P22" s="30">
        <v>4333.6628000000001</v>
      </c>
      <c r="Q22" s="30">
        <v>4337.5828000000001</v>
      </c>
      <c r="R22" s="30">
        <v>3935.2379999999998</v>
      </c>
      <c r="S22" s="30"/>
      <c r="T22" s="57">
        <f t="shared" si="6"/>
        <v>12606.4836</v>
      </c>
      <c r="U22" s="184"/>
      <c r="V22" s="1"/>
      <c r="W22" s="1"/>
      <c r="X22" s="1"/>
      <c r="Y22" s="1"/>
      <c r="Z22" s="1"/>
      <c r="AA22" s="1"/>
      <c r="AB22" s="1"/>
    </row>
    <row r="23" spans="1:28" s="2" customFormat="1" ht="126" customHeight="1" x14ac:dyDescent="0.3">
      <c r="A23" s="195"/>
      <c r="B23" s="153">
        <v>3</v>
      </c>
      <c r="C23" s="145" t="s">
        <v>80</v>
      </c>
      <c r="D23" s="184"/>
      <c r="E23" s="184"/>
      <c r="F23" s="211"/>
      <c r="G23" s="182"/>
      <c r="H23" s="182"/>
      <c r="I23" s="182"/>
      <c r="J23" s="211"/>
      <c r="K23" s="139"/>
      <c r="L23" s="76"/>
      <c r="M23" s="76"/>
      <c r="N23" s="76"/>
      <c r="O23" s="38"/>
      <c r="P23" s="30">
        <v>1443.4188999999999</v>
      </c>
      <c r="Q23" s="30">
        <v>1503.9576999999999</v>
      </c>
      <c r="R23" s="30">
        <v>1466.0581</v>
      </c>
      <c r="S23" s="30"/>
      <c r="T23" s="57">
        <f t="shared" si="6"/>
        <v>4413.4346999999998</v>
      </c>
      <c r="U23" s="184"/>
      <c r="V23" s="1"/>
      <c r="W23" s="1"/>
      <c r="X23" s="1"/>
      <c r="Y23" s="1"/>
      <c r="Z23" s="1"/>
      <c r="AA23" s="1"/>
      <c r="AB23" s="1"/>
    </row>
    <row r="24" spans="1:28" s="2" customFormat="1" ht="105" customHeight="1" x14ac:dyDescent="0.3">
      <c r="A24" s="195"/>
      <c r="B24" s="153">
        <v>4</v>
      </c>
      <c r="C24" s="145" t="s">
        <v>45</v>
      </c>
      <c r="D24" s="184"/>
      <c r="E24" s="184"/>
      <c r="F24" s="211"/>
      <c r="G24" s="182"/>
      <c r="H24" s="182"/>
      <c r="I24" s="182"/>
      <c r="J24" s="211"/>
      <c r="K24" s="139"/>
      <c r="L24" s="37"/>
      <c r="M24" s="37"/>
      <c r="N24" s="37"/>
      <c r="O24" s="38"/>
      <c r="P24" s="30">
        <v>1819.2270000000001</v>
      </c>
      <c r="Q24" s="30">
        <v>2037.4728</v>
      </c>
      <c r="R24" s="30">
        <v>1575.0426</v>
      </c>
      <c r="S24" s="30"/>
      <c r="T24" s="57">
        <f t="shared" si="6"/>
        <v>5431.7424000000001</v>
      </c>
      <c r="U24" s="184"/>
      <c r="V24" s="1"/>
      <c r="W24" s="1"/>
      <c r="X24" s="1"/>
      <c r="Y24" s="1"/>
      <c r="Z24" s="1"/>
      <c r="AA24" s="1"/>
      <c r="AB24" s="1"/>
    </row>
    <row r="25" spans="1:28" s="2" customFormat="1" ht="117.75" customHeight="1" x14ac:dyDescent="0.3">
      <c r="A25" s="195"/>
      <c r="B25" s="153">
        <v>5</v>
      </c>
      <c r="C25" s="145" t="s">
        <v>69</v>
      </c>
      <c r="D25" s="185"/>
      <c r="E25" s="185"/>
      <c r="F25" s="211"/>
      <c r="G25" s="182"/>
      <c r="H25" s="182"/>
      <c r="I25" s="182"/>
      <c r="J25" s="211"/>
      <c r="K25" s="139"/>
      <c r="L25" s="76"/>
      <c r="M25" s="76"/>
      <c r="N25" s="76"/>
      <c r="O25" s="38"/>
      <c r="P25" s="30">
        <v>814.54499999999996</v>
      </c>
      <c r="Q25" s="30">
        <v>1225.6546000000001</v>
      </c>
      <c r="R25" s="30">
        <v>1835.9992</v>
      </c>
      <c r="S25" s="30"/>
      <c r="T25" s="57">
        <f t="shared" si="6"/>
        <v>3876.1988000000001</v>
      </c>
      <c r="U25" s="185"/>
      <c r="V25" s="1"/>
      <c r="W25" s="1"/>
      <c r="X25" s="1"/>
      <c r="Y25" s="1"/>
      <c r="Z25" s="1"/>
      <c r="AA25" s="1"/>
      <c r="AB25" s="1"/>
    </row>
    <row r="26" spans="1:28" ht="41.25" customHeight="1" x14ac:dyDescent="0.3">
      <c r="A26" s="74"/>
      <c r="B26" s="227">
        <v>5</v>
      </c>
      <c r="C26" s="227"/>
      <c r="D26" s="138"/>
      <c r="E26" s="138"/>
      <c r="F26" s="69"/>
      <c r="G26" s="70"/>
      <c r="H26" s="70"/>
      <c r="I26" s="70"/>
      <c r="J26" s="70"/>
      <c r="K26" s="138"/>
      <c r="L26" s="138"/>
      <c r="M26" s="138"/>
      <c r="N26" s="138"/>
      <c r="O26" s="72">
        <f t="shared" ref="O26:T26" si="7">SUM(O21:O25)</f>
        <v>0</v>
      </c>
      <c r="P26" s="72">
        <f t="shared" si="7"/>
        <v>17009.351699999999</v>
      </c>
      <c r="Q26" s="72">
        <f t="shared" si="7"/>
        <v>19739.840900000003</v>
      </c>
      <c r="R26" s="72">
        <f t="shared" si="7"/>
        <v>21846.783199999998</v>
      </c>
      <c r="S26" s="72">
        <f t="shared" si="7"/>
        <v>0</v>
      </c>
      <c r="T26" s="72">
        <f t="shared" si="7"/>
        <v>58595.9758</v>
      </c>
      <c r="U26" s="72"/>
      <c r="V26" s="75"/>
      <c r="W26" s="75"/>
      <c r="X26" s="75"/>
      <c r="Y26" s="75"/>
      <c r="Z26" s="75"/>
      <c r="AA26" s="75"/>
      <c r="AB26" s="75"/>
    </row>
    <row r="27" spans="1:28" s="7" customFormat="1" ht="31.5" customHeight="1" x14ac:dyDescent="0.4">
      <c r="A27" s="155">
        <v>4</v>
      </c>
      <c r="B27" s="229" t="s">
        <v>50</v>
      </c>
      <c r="C27" s="229"/>
      <c r="D27" s="155">
        <f>B26+B20+B17+B13</f>
        <v>14</v>
      </c>
      <c r="E27" s="155"/>
      <c r="F27" s="155"/>
      <c r="G27" s="44"/>
      <c r="H27" s="44"/>
      <c r="I27" s="44"/>
      <c r="J27" s="44"/>
      <c r="K27" s="44"/>
      <c r="L27" s="44"/>
      <c r="M27" s="44"/>
      <c r="N27" s="44"/>
      <c r="O27" s="77">
        <f t="shared" ref="O27:T27" si="8">O26+O20+O17+O13</f>
        <v>0</v>
      </c>
      <c r="P27" s="77">
        <f t="shared" si="8"/>
        <v>21205.6777</v>
      </c>
      <c r="Q27" s="77">
        <f t="shared" si="8"/>
        <v>33632.988900000004</v>
      </c>
      <c r="R27" s="77">
        <f t="shared" si="8"/>
        <v>54049.696100000001</v>
      </c>
      <c r="S27" s="77">
        <f t="shared" si="8"/>
        <v>10888.18</v>
      </c>
      <c r="T27" s="77">
        <f t="shared" si="8"/>
        <v>119776.54269999999</v>
      </c>
      <c r="U27" s="77"/>
      <c r="V27" s="6"/>
      <c r="W27" s="6"/>
      <c r="X27" s="6"/>
      <c r="Y27" s="6"/>
      <c r="Z27" s="6"/>
      <c r="AA27" s="6"/>
      <c r="AB27" s="6"/>
    </row>
    <row r="28" spans="1:28" ht="39.75" customHeight="1" x14ac:dyDescent="0.3">
      <c r="A28" s="206" t="s">
        <v>36</v>
      </c>
      <c r="B28" s="207"/>
      <c r="C28" s="207"/>
      <c r="D28" s="207"/>
      <c r="E28" s="207"/>
      <c r="F28" s="207"/>
      <c r="G28" s="207"/>
      <c r="H28" s="207"/>
      <c r="I28" s="207"/>
      <c r="J28" s="207"/>
      <c r="K28" s="207"/>
      <c r="L28" s="207"/>
      <c r="M28" s="207"/>
      <c r="N28" s="207"/>
      <c r="O28" s="207"/>
      <c r="P28" s="207"/>
      <c r="Q28" s="207"/>
      <c r="R28" s="207"/>
      <c r="S28" s="207"/>
      <c r="T28" s="207"/>
      <c r="U28" s="208"/>
    </row>
    <row r="29" spans="1:28" s="1" customFormat="1" ht="97.5" customHeight="1" x14ac:dyDescent="0.3">
      <c r="A29" s="223">
        <v>5</v>
      </c>
      <c r="B29" s="139">
        <v>1</v>
      </c>
      <c r="C29" s="145" t="s">
        <v>85</v>
      </c>
      <c r="D29" s="183" t="s">
        <v>75</v>
      </c>
      <c r="E29" s="183" t="s">
        <v>76</v>
      </c>
      <c r="F29" s="183" t="s">
        <v>49</v>
      </c>
      <c r="G29" s="187" t="s">
        <v>92</v>
      </c>
      <c r="H29" s="187" t="s">
        <v>94</v>
      </c>
      <c r="I29" s="187" t="s">
        <v>59</v>
      </c>
      <c r="J29" s="37" t="s">
        <v>25</v>
      </c>
      <c r="K29" s="139"/>
      <c r="L29" s="37"/>
      <c r="M29" s="37"/>
      <c r="N29" s="37"/>
      <c r="O29" s="38"/>
      <c r="P29" s="30"/>
      <c r="Q29" s="30"/>
      <c r="R29" s="30">
        <v>5120.0550000000003</v>
      </c>
      <c r="S29" s="30"/>
      <c r="T29" s="57">
        <f t="shared" ref="T29:T31" si="9">SUM(O29:S29)</f>
        <v>5120.0550000000003</v>
      </c>
      <c r="U29" s="183" t="s">
        <v>179</v>
      </c>
    </row>
    <row r="30" spans="1:28" s="1" customFormat="1" ht="81" customHeight="1" x14ac:dyDescent="0.3">
      <c r="A30" s="224"/>
      <c r="B30" s="139">
        <v>2</v>
      </c>
      <c r="C30" s="145" t="s">
        <v>86</v>
      </c>
      <c r="D30" s="184"/>
      <c r="E30" s="184"/>
      <c r="F30" s="184"/>
      <c r="G30" s="212"/>
      <c r="H30" s="212"/>
      <c r="I30" s="212"/>
      <c r="J30" s="37" t="s">
        <v>25</v>
      </c>
      <c r="K30" s="139"/>
      <c r="L30" s="37"/>
      <c r="M30" s="37"/>
      <c r="N30" s="37"/>
      <c r="O30" s="38"/>
      <c r="P30" s="30"/>
      <c r="Q30" s="30"/>
      <c r="R30" s="30">
        <v>8888.7325999999994</v>
      </c>
      <c r="S30" s="30"/>
      <c r="T30" s="57">
        <f t="shared" si="9"/>
        <v>8888.7325999999994</v>
      </c>
      <c r="U30" s="184"/>
    </row>
    <row r="31" spans="1:28" s="1" customFormat="1" ht="88.5" customHeight="1" x14ac:dyDescent="0.3">
      <c r="A31" s="225"/>
      <c r="B31" s="139">
        <v>3</v>
      </c>
      <c r="C31" s="145" t="s">
        <v>191</v>
      </c>
      <c r="D31" s="185"/>
      <c r="E31" s="185"/>
      <c r="F31" s="185"/>
      <c r="G31" s="188"/>
      <c r="H31" s="188"/>
      <c r="I31" s="188"/>
      <c r="J31" s="37" t="s">
        <v>25</v>
      </c>
      <c r="K31" s="139"/>
      <c r="L31" s="37"/>
      <c r="M31" s="37"/>
      <c r="N31" s="37"/>
      <c r="O31" s="38"/>
      <c r="P31" s="39"/>
      <c r="Q31" s="30"/>
      <c r="R31" s="30">
        <v>33376.514000000003</v>
      </c>
      <c r="S31" s="30"/>
      <c r="T31" s="57">
        <f t="shared" si="9"/>
        <v>33376.514000000003</v>
      </c>
      <c r="U31" s="185"/>
    </row>
    <row r="32" spans="1:28" ht="36.75" customHeight="1" x14ac:dyDescent="0.3">
      <c r="A32" s="74"/>
      <c r="B32" s="227">
        <v>3</v>
      </c>
      <c r="C32" s="227"/>
      <c r="D32" s="137"/>
      <c r="E32" s="137"/>
      <c r="F32" s="69"/>
      <c r="G32" s="70"/>
      <c r="H32" s="70"/>
      <c r="I32" s="70"/>
      <c r="J32" s="70"/>
      <c r="K32" s="138"/>
      <c r="L32" s="138"/>
      <c r="M32" s="138"/>
      <c r="N32" s="138"/>
      <c r="O32" s="72">
        <f>SUM(O29:O30)</f>
        <v>0</v>
      </c>
      <c r="P32" s="72">
        <f>SUM(P29:P30)</f>
        <v>0</v>
      </c>
      <c r="Q32" s="72">
        <f>SUM(Q29:Q31)</f>
        <v>0</v>
      </c>
      <c r="R32" s="72">
        <f>SUM(R29:R31)</f>
        <v>47385.301600000006</v>
      </c>
      <c r="S32" s="72">
        <f>SUM(S29:S31)</f>
        <v>0</v>
      </c>
      <c r="T32" s="72">
        <f>SUM(T29:T31)</f>
        <v>47385.301600000006</v>
      </c>
      <c r="U32" s="72"/>
      <c r="V32" s="75"/>
      <c r="W32" s="75"/>
      <c r="X32" s="75"/>
      <c r="Y32" s="75"/>
      <c r="Z32" s="75"/>
      <c r="AA32" s="75"/>
      <c r="AB32" s="75"/>
    </row>
    <row r="33" spans="1:28" ht="146.25" customHeight="1" x14ac:dyDescent="0.3">
      <c r="A33" s="226">
        <v>6</v>
      </c>
      <c r="B33" s="187">
        <v>1</v>
      </c>
      <c r="C33" s="228" t="s">
        <v>13</v>
      </c>
      <c r="D33" s="183" t="s">
        <v>75</v>
      </c>
      <c r="E33" s="183" t="s">
        <v>76</v>
      </c>
      <c r="F33" s="205" t="s">
        <v>285</v>
      </c>
      <c r="G33" s="182" t="s">
        <v>59</v>
      </c>
      <c r="H33" s="182" t="s">
        <v>93</v>
      </c>
      <c r="I33" s="182" t="s">
        <v>60</v>
      </c>
      <c r="J33" s="37" t="s">
        <v>24</v>
      </c>
      <c r="K33" s="139">
        <v>373</v>
      </c>
      <c r="L33" s="37" t="s">
        <v>40</v>
      </c>
      <c r="M33" s="37"/>
      <c r="N33" s="37"/>
      <c r="O33" s="38"/>
      <c r="P33" s="30">
        <v>195.71530000000001</v>
      </c>
      <c r="Q33" s="30">
        <v>1961.6134</v>
      </c>
      <c r="R33" s="30">
        <v>7022.951</v>
      </c>
      <c r="S33" s="30">
        <v>605.74199999999996</v>
      </c>
      <c r="T33" s="57">
        <f t="shared" ref="T33:T35" si="10">SUM(O33:S33)</f>
        <v>9786.0216999999993</v>
      </c>
      <c r="U33" s="183" t="s">
        <v>303</v>
      </c>
    </row>
    <row r="34" spans="1:28" ht="138.75" customHeight="1" x14ac:dyDescent="0.3">
      <c r="A34" s="226"/>
      <c r="B34" s="212"/>
      <c r="C34" s="228"/>
      <c r="D34" s="184"/>
      <c r="E34" s="184"/>
      <c r="F34" s="205"/>
      <c r="G34" s="182"/>
      <c r="H34" s="182"/>
      <c r="I34" s="182"/>
      <c r="J34" s="37" t="s">
        <v>24</v>
      </c>
      <c r="K34" s="139">
        <v>373</v>
      </c>
      <c r="L34" s="37" t="s">
        <v>41</v>
      </c>
      <c r="M34" s="37"/>
      <c r="N34" s="37"/>
      <c r="O34" s="38"/>
      <c r="P34" s="30">
        <v>70.230999999999995</v>
      </c>
      <c r="Q34" s="30">
        <v>2449.2323999999999</v>
      </c>
      <c r="R34" s="30">
        <v>17158.379799999999</v>
      </c>
      <c r="S34" s="30">
        <v>14172.469800000001</v>
      </c>
      <c r="T34" s="57">
        <f t="shared" si="10"/>
        <v>33850.313000000002</v>
      </c>
      <c r="U34" s="184"/>
    </row>
    <row r="35" spans="1:28" ht="121.5" customHeight="1" x14ac:dyDescent="0.3">
      <c r="A35" s="226"/>
      <c r="B35" s="188"/>
      <c r="C35" s="228"/>
      <c r="D35" s="185"/>
      <c r="E35" s="185"/>
      <c r="F35" s="205"/>
      <c r="G35" s="182"/>
      <c r="H35" s="182"/>
      <c r="I35" s="182"/>
      <c r="J35" s="37" t="s">
        <v>24</v>
      </c>
      <c r="K35" s="139">
        <v>373</v>
      </c>
      <c r="L35" s="37" t="s">
        <v>42</v>
      </c>
      <c r="M35" s="37"/>
      <c r="N35" s="37"/>
      <c r="O35" s="38"/>
      <c r="P35" s="39">
        <v>0</v>
      </c>
      <c r="Q35" s="30">
        <v>1</v>
      </c>
      <c r="R35" s="30">
        <v>16591.714</v>
      </c>
      <c r="S35" s="30">
        <v>7477.7471999999998</v>
      </c>
      <c r="T35" s="57">
        <f t="shared" si="10"/>
        <v>24070.461199999998</v>
      </c>
      <c r="U35" s="185"/>
    </row>
    <row r="36" spans="1:28" ht="30.75" customHeight="1" x14ac:dyDescent="0.3">
      <c r="A36" s="74"/>
      <c r="B36" s="227">
        <v>1</v>
      </c>
      <c r="C36" s="227"/>
      <c r="D36" s="138"/>
      <c r="E36" s="138"/>
      <c r="F36" s="69"/>
      <c r="G36" s="70"/>
      <c r="H36" s="70"/>
      <c r="I36" s="70"/>
      <c r="J36" s="70"/>
      <c r="K36" s="138"/>
      <c r="L36" s="138"/>
      <c r="M36" s="138"/>
      <c r="N36" s="138"/>
      <c r="O36" s="69"/>
      <c r="P36" s="72">
        <f>SUM(P33:P35)</f>
        <v>265.94630000000001</v>
      </c>
      <c r="Q36" s="72">
        <f>SUM(Q33:Q35)</f>
        <v>4411.8458000000001</v>
      </c>
      <c r="R36" s="72">
        <f>SUM(R33:R35)</f>
        <v>40773.044800000003</v>
      </c>
      <c r="S36" s="72">
        <f>SUM(S33:S35)</f>
        <v>22255.959000000003</v>
      </c>
      <c r="T36" s="72">
        <f>SUM(T33:T35)</f>
        <v>67706.795899999997</v>
      </c>
      <c r="U36" s="72"/>
      <c r="V36" s="75"/>
      <c r="W36" s="75"/>
      <c r="X36" s="75"/>
      <c r="Y36" s="75"/>
      <c r="Z36" s="75"/>
      <c r="AA36" s="75"/>
      <c r="AB36" s="75"/>
    </row>
    <row r="37" spans="1:28" s="2" customFormat="1" ht="219" customHeight="1" x14ac:dyDescent="0.3">
      <c r="A37" s="146">
        <v>7</v>
      </c>
      <c r="B37" s="139">
        <v>1</v>
      </c>
      <c r="C37" s="145" t="s">
        <v>22</v>
      </c>
      <c r="D37" s="142" t="s">
        <v>75</v>
      </c>
      <c r="E37" s="142" t="s">
        <v>76</v>
      </c>
      <c r="F37" s="150" t="s">
        <v>299</v>
      </c>
      <c r="G37" s="142" t="s">
        <v>60</v>
      </c>
      <c r="H37" s="142" t="s">
        <v>95</v>
      </c>
      <c r="I37" s="142" t="s">
        <v>62</v>
      </c>
      <c r="J37" s="37" t="s">
        <v>25</v>
      </c>
      <c r="K37" s="139"/>
      <c r="L37" s="37"/>
      <c r="M37" s="37"/>
      <c r="N37" s="37"/>
      <c r="O37" s="139"/>
      <c r="P37" s="30"/>
      <c r="Q37" s="30">
        <v>8165.5690000000004</v>
      </c>
      <c r="R37" s="39">
        <v>8357.4959999999992</v>
      </c>
      <c r="S37" s="39">
        <v>5594.5469999999996</v>
      </c>
      <c r="T37" s="57">
        <f t="shared" ref="T37" si="11">SUM(O37:S37)</f>
        <v>22117.611999999997</v>
      </c>
      <c r="U37" s="142"/>
      <c r="V37" s="1"/>
      <c r="W37" s="1"/>
      <c r="X37" s="1"/>
      <c r="Y37" s="1"/>
      <c r="Z37" s="1"/>
      <c r="AA37" s="1"/>
      <c r="AB37" s="1"/>
    </row>
    <row r="38" spans="1:28" ht="33" customHeight="1" x14ac:dyDescent="0.3">
      <c r="A38" s="74"/>
      <c r="B38" s="227">
        <v>1</v>
      </c>
      <c r="C38" s="227"/>
      <c r="D38" s="138"/>
      <c r="E38" s="138"/>
      <c r="F38" s="69"/>
      <c r="G38" s="197"/>
      <c r="H38" s="197"/>
      <c r="I38" s="197"/>
      <c r="J38" s="197"/>
      <c r="K38" s="138"/>
      <c r="L38" s="138"/>
      <c r="M38" s="138"/>
      <c r="N38" s="138"/>
      <c r="O38" s="69"/>
      <c r="P38" s="72">
        <f>SUM(P37:P37)</f>
        <v>0</v>
      </c>
      <c r="Q38" s="72">
        <f>SUM(Q37:Q37)</f>
        <v>8165.5690000000004</v>
      </c>
      <c r="R38" s="72">
        <f>SUM(R37:R37)</f>
        <v>8357.4959999999992</v>
      </c>
      <c r="S38" s="72">
        <f>SUM(S37:S37)</f>
        <v>5594.5469999999996</v>
      </c>
      <c r="T38" s="72">
        <f>SUM(T37:T37)</f>
        <v>22117.611999999997</v>
      </c>
      <c r="U38" s="72"/>
      <c r="V38" s="75"/>
      <c r="W38" s="75"/>
      <c r="X38" s="75"/>
      <c r="Y38" s="75"/>
      <c r="Z38" s="75"/>
      <c r="AA38" s="75"/>
      <c r="AB38" s="75"/>
    </row>
    <row r="39" spans="1:28" s="81" customFormat="1" ht="34.5" customHeight="1" x14ac:dyDescent="0.25">
      <c r="A39" s="136">
        <v>3</v>
      </c>
      <c r="B39" s="229" t="s">
        <v>50</v>
      </c>
      <c r="C39" s="229"/>
      <c r="D39" s="136">
        <f>B38+B36+B32</f>
        <v>5</v>
      </c>
      <c r="E39" s="136"/>
      <c r="F39" s="136"/>
      <c r="G39" s="78"/>
      <c r="H39" s="78"/>
      <c r="I39" s="78"/>
      <c r="J39" s="78"/>
      <c r="K39" s="78"/>
      <c r="L39" s="78"/>
      <c r="M39" s="78"/>
      <c r="N39" s="78"/>
      <c r="O39" s="79">
        <f>O20+O36+O32</f>
        <v>0</v>
      </c>
      <c r="P39" s="79">
        <f>P38+P36+P32</f>
        <v>265.94630000000001</v>
      </c>
      <c r="Q39" s="79">
        <f>Q38+Q36+Q32</f>
        <v>12577.4148</v>
      </c>
      <c r="R39" s="79">
        <f>R38+R36+R32</f>
        <v>96515.842400000009</v>
      </c>
      <c r="S39" s="79">
        <f>S38+S36+S32</f>
        <v>27850.506000000001</v>
      </c>
      <c r="T39" s="79">
        <f>T38+T36+T32</f>
        <v>137209.7095</v>
      </c>
      <c r="U39" s="79"/>
      <c r="V39" s="80"/>
      <c r="W39" s="80"/>
      <c r="X39" s="80"/>
      <c r="Y39" s="80"/>
      <c r="Z39" s="80"/>
      <c r="AA39" s="80"/>
      <c r="AB39" s="80"/>
    </row>
    <row r="40" spans="1:28" ht="40.5" customHeight="1" x14ac:dyDescent="0.3">
      <c r="A40" s="206" t="s">
        <v>37</v>
      </c>
      <c r="B40" s="207"/>
      <c r="C40" s="207"/>
      <c r="D40" s="207"/>
      <c r="E40" s="207"/>
      <c r="F40" s="207"/>
      <c r="G40" s="207"/>
      <c r="H40" s="207"/>
      <c r="I40" s="207"/>
      <c r="J40" s="207"/>
      <c r="K40" s="207"/>
      <c r="L40" s="207"/>
      <c r="M40" s="207"/>
      <c r="N40" s="207"/>
      <c r="O40" s="207"/>
      <c r="P40" s="207"/>
      <c r="Q40" s="207"/>
      <c r="R40" s="207"/>
      <c r="S40" s="207"/>
      <c r="T40" s="207"/>
      <c r="U40" s="208"/>
    </row>
    <row r="41" spans="1:28" s="2" customFormat="1" ht="97.5" customHeight="1" x14ac:dyDescent="0.3">
      <c r="A41" s="195">
        <v>8</v>
      </c>
      <c r="B41" s="139">
        <v>1</v>
      </c>
      <c r="C41" s="28" t="s">
        <v>17</v>
      </c>
      <c r="D41" s="183" t="s">
        <v>79</v>
      </c>
      <c r="E41" s="183" t="s">
        <v>76</v>
      </c>
      <c r="F41" s="211" t="s">
        <v>281</v>
      </c>
      <c r="G41" s="182" t="s">
        <v>63</v>
      </c>
      <c r="H41" s="182" t="s">
        <v>64</v>
      </c>
      <c r="I41" s="182" t="s">
        <v>59</v>
      </c>
      <c r="J41" s="82"/>
      <c r="K41" s="139">
        <v>356</v>
      </c>
      <c r="L41" s="139"/>
      <c r="M41" s="139"/>
      <c r="N41" s="139"/>
      <c r="O41" s="38"/>
      <c r="P41" s="39"/>
      <c r="Q41" s="39"/>
      <c r="R41" s="39"/>
      <c r="S41" s="39"/>
      <c r="T41" s="57">
        <f t="shared" ref="T41:T45" si="12">SUM(O41:S41)</f>
        <v>0</v>
      </c>
      <c r="U41" s="183"/>
      <c r="V41" s="1"/>
      <c r="W41" s="1"/>
      <c r="X41" s="1"/>
      <c r="Y41" s="1"/>
      <c r="Z41" s="1"/>
      <c r="AA41" s="1"/>
      <c r="AB41" s="1"/>
    </row>
    <row r="42" spans="1:28" s="2" customFormat="1" ht="115.5" customHeight="1" x14ac:dyDescent="0.3">
      <c r="A42" s="195"/>
      <c r="B42" s="139">
        <v>2</v>
      </c>
      <c r="C42" s="28" t="s">
        <v>19</v>
      </c>
      <c r="D42" s="184"/>
      <c r="E42" s="184"/>
      <c r="F42" s="211"/>
      <c r="G42" s="182"/>
      <c r="H42" s="182"/>
      <c r="I42" s="182"/>
      <c r="J42" s="82"/>
      <c r="K42" s="139">
        <v>517</v>
      </c>
      <c r="L42" s="139"/>
      <c r="M42" s="139"/>
      <c r="N42" s="139"/>
      <c r="O42" s="38"/>
      <c r="P42" s="39"/>
      <c r="Q42" s="39"/>
      <c r="R42" s="39"/>
      <c r="S42" s="39"/>
      <c r="T42" s="57">
        <f t="shared" si="12"/>
        <v>0</v>
      </c>
      <c r="U42" s="184"/>
      <c r="V42" s="1"/>
      <c r="W42" s="1"/>
      <c r="X42" s="1"/>
      <c r="Y42" s="1"/>
      <c r="Z42" s="1"/>
      <c r="AA42" s="1"/>
      <c r="AB42" s="1"/>
    </row>
    <row r="43" spans="1:28" s="2" customFormat="1" ht="89.25" customHeight="1" x14ac:dyDescent="0.3">
      <c r="A43" s="195"/>
      <c r="B43" s="139">
        <v>3</v>
      </c>
      <c r="C43" s="28" t="s">
        <v>15</v>
      </c>
      <c r="D43" s="184"/>
      <c r="E43" s="184"/>
      <c r="F43" s="211"/>
      <c r="G43" s="182"/>
      <c r="H43" s="182"/>
      <c r="I43" s="182"/>
      <c r="J43" s="82"/>
      <c r="K43" s="139">
        <v>518</v>
      </c>
      <c r="L43" s="139"/>
      <c r="M43" s="139"/>
      <c r="N43" s="139"/>
      <c r="O43" s="38"/>
      <c r="P43" s="39"/>
      <c r="Q43" s="39"/>
      <c r="R43" s="39"/>
      <c r="S43" s="39"/>
      <c r="T43" s="57">
        <f t="shared" si="12"/>
        <v>0</v>
      </c>
      <c r="U43" s="184"/>
      <c r="V43" s="1"/>
      <c r="W43" s="1"/>
      <c r="X43" s="1"/>
      <c r="Y43" s="1"/>
      <c r="Z43" s="1"/>
      <c r="AA43" s="1"/>
      <c r="AB43" s="1"/>
    </row>
    <row r="44" spans="1:28" s="2" customFormat="1" ht="153" customHeight="1" x14ac:dyDescent="0.3">
      <c r="A44" s="195"/>
      <c r="B44" s="139">
        <v>4</v>
      </c>
      <c r="C44" s="28" t="s">
        <v>16</v>
      </c>
      <c r="D44" s="184"/>
      <c r="E44" s="184"/>
      <c r="F44" s="211"/>
      <c r="G44" s="182"/>
      <c r="H44" s="182"/>
      <c r="I44" s="182"/>
      <c r="J44" s="82"/>
      <c r="K44" s="139">
        <v>332</v>
      </c>
      <c r="L44" s="139"/>
      <c r="M44" s="139"/>
      <c r="N44" s="139"/>
      <c r="O44" s="38"/>
      <c r="P44" s="39"/>
      <c r="Q44" s="39"/>
      <c r="R44" s="39"/>
      <c r="S44" s="39"/>
      <c r="T44" s="57">
        <f t="shared" si="12"/>
        <v>0</v>
      </c>
      <c r="U44" s="184"/>
      <c r="V44" s="1"/>
      <c r="W44" s="1"/>
      <c r="X44" s="1"/>
      <c r="Y44" s="1"/>
      <c r="Z44" s="1"/>
      <c r="AA44" s="1"/>
      <c r="AB44" s="1"/>
    </row>
    <row r="45" spans="1:28" s="2" customFormat="1" ht="98.25" customHeight="1" x14ac:dyDescent="0.3">
      <c r="A45" s="195"/>
      <c r="B45" s="139">
        <v>5</v>
      </c>
      <c r="C45" s="28" t="s">
        <v>13</v>
      </c>
      <c r="D45" s="185"/>
      <c r="E45" s="185"/>
      <c r="F45" s="211"/>
      <c r="G45" s="182"/>
      <c r="H45" s="182"/>
      <c r="I45" s="182"/>
      <c r="J45" s="82"/>
      <c r="K45" s="139">
        <v>373</v>
      </c>
      <c r="L45" s="139"/>
      <c r="M45" s="139"/>
      <c r="N45" s="139"/>
      <c r="O45" s="38"/>
      <c r="P45" s="39"/>
      <c r="Q45" s="39"/>
      <c r="R45" s="39"/>
      <c r="S45" s="39"/>
      <c r="T45" s="57">
        <f t="shared" si="12"/>
        <v>0</v>
      </c>
      <c r="U45" s="185"/>
      <c r="V45" s="1"/>
      <c r="W45" s="1"/>
      <c r="X45" s="1"/>
      <c r="Y45" s="1"/>
      <c r="Z45" s="1"/>
      <c r="AA45" s="1"/>
      <c r="AB45" s="1"/>
    </row>
    <row r="46" spans="1:28" ht="31.5" customHeight="1" x14ac:dyDescent="0.3">
      <c r="A46" s="74"/>
      <c r="B46" s="197">
        <v>5</v>
      </c>
      <c r="C46" s="197"/>
      <c r="D46" s="137"/>
      <c r="E46" s="137"/>
      <c r="F46" s="69"/>
      <c r="G46" s="70"/>
      <c r="H46" s="70"/>
      <c r="I46" s="70"/>
      <c r="J46" s="70"/>
      <c r="K46" s="138"/>
      <c r="L46" s="138"/>
      <c r="M46" s="138"/>
      <c r="N46" s="138"/>
      <c r="O46" s="69"/>
      <c r="P46" s="72">
        <f>SUM(P41:P45)</f>
        <v>0</v>
      </c>
      <c r="Q46" s="72">
        <f>SUM(Q41:Q45)</f>
        <v>0</v>
      </c>
      <c r="R46" s="72">
        <f>SUM(R41:R45)</f>
        <v>0</v>
      </c>
      <c r="S46" s="72">
        <f>SUM(S41:S45)</f>
        <v>0</v>
      </c>
      <c r="T46" s="72">
        <f>SUM(T41:T45)</f>
        <v>0</v>
      </c>
      <c r="U46" s="72"/>
      <c r="V46" s="75"/>
      <c r="W46" s="75"/>
      <c r="X46" s="75"/>
      <c r="Y46" s="75"/>
      <c r="Z46" s="75"/>
      <c r="AA46" s="75"/>
      <c r="AB46" s="75"/>
    </row>
    <row r="47" spans="1:28" s="2" customFormat="1" ht="54.75" customHeight="1" x14ac:dyDescent="0.3">
      <c r="A47" s="195">
        <v>9</v>
      </c>
      <c r="B47" s="238">
        <v>1</v>
      </c>
      <c r="C47" s="235" t="s">
        <v>32</v>
      </c>
      <c r="D47" s="183" t="s">
        <v>75</v>
      </c>
      <c r="E47" s="183" t="s">
        <v>76</v>
      </c>
      <c r="F47" s="182" t="s">
        <v>297</v>
      </c>
      <c r="G47" s="183" t="s">
        <v>59</v>
      </c>
      <c r="H47" s="183" t="s">
        <v>93</v>
      </c>
      <c r="I47" s="183" t="s">
        <v>60</v>
      </c>
      <c r="J47" s="82" t="s">
        <v>67</v>
      </c>
      <c r="K47" s="187">
        <v>361</v>
      </c>
      <c r="L47" s="37" t="s">
        <v>186</v>
      </c>
      <c r="M47" s="37"/>
      <c r="N47" s="37"/>
      <c r="O47" s="38"/>
      <c r="P47" s="30">
        <v>0</v>
      </c>
      <c r="Q47" s="30">
        <v>1.014</v>
      </c>
      <c r="R47" s="30">
        <v>1.1639999999999999</v>
      </c>
      <c r="S47" s="30"/>
      <c r="T47" s="57">
        <f t="shared" ref="T47:T53" si="13">SUM(O47:S47)</f>
        <v>2.1779999999999999</v>
      </c>
      <c r="U47" s="183"/>
      <c r="V47" s="1"/>
      <c r="W47" s="1"/>
      <c r="X47" s="1"/>
      <c r="Y47" s="1"/>
      <c r="Z47" s="1"/>
      <c r="AA47" s="1"/>
      <c r="AB47" s="1"/>
    </row>
    <row r="48" spans="1:28" s="2" customFormat="1" ht="54.75" customHeight="1" x14ac:dyDescent="0.3">
      <c r="A48" s="195"/>
      <c r="B48" s="239"/>
      <c r="C48" s="236"/>
      <c r="D48" s="184"/>
      <c r="E48" s="184"/>
      <c r="F48" s="182"/>
      <c r="G48" s="184"/>
      <c r="H48" s="184"/>
      <c r="I48" s="184"/>
      <c r="J48" s="82" t="s">
        <v>68</v>
      </c>
      <c r="K48" s="188"/>
      <c r="L48" s="37" t="s">
        <v>186</v>
      </c>
      <c r="M48" s="37"/>
      <c r="N48" s="37"/>
      <c r="O48" s="38"/>
      <c r="P48" s="30">
        <v>2037.184</v>
      </c>
      <c r="Q48" s="30">
        <v>2467.1590000000001</v>
      </c>
      <c r="R48" s="30">
        <v>2767.4589999999998</v>
      </c>
      <c r="S48" s="30"/>
      <c r="T48" s="57">
        <f t="shared" si="13"/>
        <v>7271.8019999999997</v>
      </c>
      <c r="U48" s="184"/>
      <c r="V48" s="1"/>
      <c r="W48" s="1"/>
      <c r="X48" s="1"/>
      <c r="Y48" s="1"/>
      <c r="Z48" s="1"/>
      <c r="AA48" s="1"/>
      <c r="AB48" s="1"/>
    </row>
    <row r="49" spans="1:28" s="2" customFormat="1" ht="54.75" customHeight="1" x14ac:dyDescent="0.3">
      <c r="A49" s="195"/>
      <c r="B49" s="240"/>
      <c r="C49" s="237"/>
      <c r="D49" s="184"/>
      <c r="E49" s="184"/>
      <c r="F49" s="182"/>
      <c r="G49" s="184"/>
      <c r="H49" s="184"/>
      <c r="I49" s="184"/>
      <c r="J49" s="82" t="s">
        <v>68</v>
      </c>
      <c r="K49" s="151">
        <v>361</v>
      </c>
      <c r="L49" s="37" t="s">
        <v>294</v>
      </c>
      <c r="M49" s="37"/>
      <c r="N49" s="37"/>
      <c r="O49" s="38"/>
      <c r="P49" s="30">
        <v>8.0860000000000003</v>
      </c>
      <c r="Q49" s="30">
        <v>24.457999999999998</v>
      </c>
      <c r="R49" s="30">
        <v>14.849</v>
      </c>
      <c r="S49" s="30"/>
      <c r="T49" s="57">
        <f t="shared" si="13"/>
        <v>47.393000000000001</v>
      </c>
      <c r="U49" s="184"/>
      <c r="V49" s="1"/>
      <c r="W49" s="1"/>
      <c r="X49" s="1"/>
      <c r="Y49" s="1"/>
      <c r="Z49" s="1"/>
      <c r="AA49" s="1"/>
      <c r="AB49" s="1"/>
    </row>
    <row r="50" spans="1:28" s="2" customFormat="1" ht="78.75" customHeight="1" x14ac:dyDescent="0.3">
      <c r="A50" s="195"/>
      <c r="B50" s="140">
        <v>2</v>
      </c>
      <c r="C50" s="31" t="s">
        <v>81</v>
      </c>
      <c r="D50" s="184"/>
      <c r="E50" s="184"/>
      <c r="F50" s="182"/>
      <c r="G50" s="184"/>
      <c r="H50" s="184"/>
      <c r="I50" s="184"/>
      <c r="J50" s="82"/>
      <c r="K50" s="139">
        <v>361</v>
      </c>
      <c r="L50" s="37" t="s">
        <v>25</v>
      </c>
      <c r="M50" s="37"/>
      <c r="N50" s="37"/>
      <c r="O50" s="38"/>
      <c r="P50" s="30"/>
      <c r="Q50" s="30"/>
      <c r="R50" s="130">
        <v>898.625</v>
      </c>
      <c r="S50" s="30"/>
      <c r="T50" s="57">
        <f t="shared" si="13"/>
        <v>898.625</v>
      </c>
      <c r="U50" s="184"/>
      <c r="V50" s="1"/>
      <c r="W50" s="1"/>
      <c r="X50" s="1"/>
      <c r="Y50" s="1"/>
      <c r="Z50" s="1"/>
      <c r="AA50" s="1"/>
      <c r="AB50" s="1"/>
    </row>
    <row r="51" spans="1:28" s="2" customFormat="1" ht="108" customHeight="1" x14ac:dyDescent="0.3">
      <c r="A51" s="195"/>
      <c r="B51" s="140">
        <v>3</v>
      </c>
      <c r="C51" s="31" t="s">
        <v>82</v>
      </c>
      <c r="D51" s="184"/>
      <c r="E51" s="184"/>
      <c r="F51" s="182"/>
      <c r="G51" s="184"/>
      <c r="H51" s="184"/>
      <c r="I51" s="184"/>
      <c r="J51" s="82"/>
      <c r="K51" s="139">
        <v>361</v>
      </c>
      <c r="L51" s="37" t="s">
        <v>25</v>
      </c>
      <c r="M51" s="37"/>
      <c r="N51" s="37"/>
      <c r="O51" s="38"/>
      <c r="P51" s="30"/>
      <c r="Q51" s="30"/>
      <c r="R51" s="130">
        <v>2919.4929999999999</v>
      </c>
      <c r="S51" s="30"/>
      <c r="T51" s="57">
        <f t="shared" si="13"/>
        <v>2919.4929999999999</v>
      </c>
      <c r="U51" s="184"/>
      <c r="V51" s="1"/>
      <c r="W51" s="1"/>
      <c r="X51" s="1"/>
      <c r="Y51" s="1"/>
      <c r="Z51" s="1"/>
      <c r="AA51" s="1"/>
      <c r="AB51" s="1"/>
    </row>
    <row r="52" spans="1:28" s="2" customFormat="1" ht="209.25" customHeight="1" x14ac:dyDescent="0.3">
      <c r="A52" s="195"/>
      <c r="B52" s="140">
        <v>4</v>
      </c>
      <c r="C52" s="31" t="s">
        <v>83</v>
      </c>
      <c r="D52" s="184"/>
      <c r="E52" s="184"/>
      <c r="F52" s="182"/>
      <c r="G52" s="184"/>
      <c r="H52" s="184"/>
      <c r="I52" s="184"/>
      <c r="J52" s="82"/>
      <c r="K52" s="139">
        <v>361</v>
      </c>
      <c r="L52" s="37" t="s">
        <v>25</v>
      </c>
      <c r="M52" s="37"/>
      <c r="N52" s="37"/>
      <c r="O52" s="38"/>
      <c r="P52" s="30"/>
      <c r="Q52" s="30"/>
      <c r="R52" s="130">
        <v>1569.1369999999999</v>
      </c>
      <c r="S52" s="30"/>
      <c r="T52" s="57">
        <f t="shared" si="13"/>
        <v>1569.1369999999999</v>
      </c>
      <c r="U52" s="184"/>
      <c r="V52" s="1"/>
      <c r="W52" s="1"/>
      <c r="X52" s="1"/>
      <c r="Y52" s="1"/>
      <c r="Z52" s="1"/>
      <c r="AA52" s="1"/>
      <c r="AB52" s="1"/>
    </row>
    <row r="53" spans="1:28" s="2" customFormat="1" ht="185.25" customHeight="1" x14ac:dyDescent="0.3">
      <c r="A53" s="195"/>
      <c r="B53" s="140">
        <v>5</v>
      </c>
      <c r="C53" s="31" t="s">
        <v>84</v>
      </c>
      <c r="D53" s="184"/>
      <c r="E53" s="184"/>
      <c r="F53" s="182"/>
      <c r="G53" s="184"/>
      <c r="H53" s="184"/>
      <c r="I53" s="184"/>
      <c r="J53" s="82"/>
      <c r="K53" s="139">
        <v>361</v>
      </c>
      <c r="L53" s="37" t="s">
        <v>25</v>
      </c>
      <c r="M53" s="37"/>
      <c r="N53" s="37"/>
      <c r="O53" s="38"/>
      <c r="P53" s="30"/>
      <c r="Q53" s="30"/>
      <c r="R53" s="130">
        <v>1934.1179999999999</v>
      </c>
      <c r="S53" s="30"/>
      <c r="T53" s="57">
        <f t="shared" si="13"/>
        <v>1934.1179999999999</v>
      </c>
      <c r="U53" s="184"/>
      <c r="V53" s="1"/>
      <c r="W53" s="1"/>
      <c r="X53" s="1"/>
      <c r="Y53" s="1"/>
      <c r="Z53" s="1"/>
      <c r="AA53" s="1"/>
      <c r="AB53" s="1"/>
    </row>
    <row r="54" spans="1:28" ht="33.75" customHeight="1" x14ac:dyDescent="0.3">
      <c r="A54" s="74"/>
      <c r="B54" s="197">
        <v>5</v>
      </c>
      <c r="C54" s="197"/>
      <c r="D54" s="137"/>
      <c r="E54" s="137"/>
      <c r="F54" s="69"/>
      <c r="G54" s="70"/>
      <c r="H54" s="70"/>
      <c r="I54" s="70"/>
      <c r="J54" s="70"/>
      <c r="K54" s="138"/>
      <c r="L54" s="138"/>
      <c r="M54" s="138"/>
      <c r="N54" s="138"/>
      <c r="O54" s="69"/>
      <c r="P54" s="72">
        <f>SUM(P47:P49)</f>
        <v>2045.27</v>
      </c>
      <c r="Q54" s="72">
        <f>SUM(Q47:Q49)</f>
        <v>2492.6310000000003</v>
      </c>
      <c r="R54" s="72">
        <f t="shared" ref="R54:T54" si="14">SUM(R47:R49)</f>
        <v>2783.4720000000002</v>
      </c>
      <c r="S54" s="72">
        <f t="shared" si="14"/>
        <v>0</v>
      </c>
      <c r="T54" s="72">
        <f t="shared" si="14"/>
        <v>7321.3729999999996</v>
      </c>
      <c r="U54" s="72"/>
      <c r="V54" s="75"/>
      <c r="W54" s="75"/>
      <c r="X54" s="75"/>
      <c r="Y54" s="75"/>
      <c r="Z54" s="75"/>
      <c r="AA54" s="75"/>
      <c r="AB54" s="75"/>
    </row>
    <row r="55" spans="1:28" s="67" customFormat="1" ht="125.25" customHeight="1" x14ac:dyDescent="0.3">
      <c r="A55" s="195">
        <v>10</v>
      </c>
      <c r="B55" s="213">
        <v>1</v>
      </c>
      <c r="C55" s="228" t="s">
        <v>18</v>
      </c>
      <c r="D55" s="183" t="s">
        <v>75</v>
      </c>
      <c r="E55" s="183" t="s">
        <v>76</v>
      </c>
      <c r="F55" s="211" t="s">
        <v>31</v>
      </c>
      <c r="G55" s="182" t="s">
        <v>61</v>
      </c>
      <c r="H55" s="182" t="s">
        <v>95</v>
      </c>
      <c r="I55" s="182" t="s">
        <v>62</v>
      </c>
      <c r="J55" s="82" t="s">
        <v>67</v>
      </c>
      <c r="K55" s="139">
        <v>336</v>
      </c>
      <c r="L55" s="37" t="s">
        <v>23</v>
      </c>
      <c r="M55" s="154">
        <v>200</v>
      </c>
      <c r="N55" s="154">
        <v>13926.1875</v>
      </c>
      <c r="O55" s="154">
        <v>2338.3024999999998</v>
      </c>
      <c r="P55" s="154">
        <v>9500</v>
      </c>
      <c r="Q55" s="154">
        <v>0</v>
      </c>
      <c r="R55" s="154">
        <v>0</v>
      </c>
      <c r="S55" s="154"/>
      <c r="T55" s="57">
        <f>SUM(M55:S55)</f>
        <v>25964.489999999998</v>
      </c>
      <c r="U55" s="183" t="s">
        <v>179</v>
      </c>
      <c r="V55" s="83"/>
      <c r="W55" s="83"/>
      <c r="X55" s="83"/>
      <c r="Y55" s="83"/>
      <c r="Z55" s="83"/>
      <c r="AA55" s="83"/>
      <c r="AB55" s="83"/>
    </row>
    <row r="56" spans="1:28" s="67" customFormat="1" ht="161.25" customHeight="1" x14ac:dyDescent="0.3">
      <c r="A56" s="195"/>
      <c r="B56" s="213"/>
      <c r="C56" s="228"/>
      <c r="D56" s="185"/>
      <c r="E56" s="185"/>
      <c r="F56" s="211"/>
      <c r="G56" s="182"/>
      <c r="H56" s="182"/>
      <c r="I56" s="182"/>
      <c r="J56" s="82" t="s">
        <v>68</v>
      </c>
      <c r="K56" s="139">
        <v>336</v>
      </c>
      <c r="L56" s="37" t="s">
        <v>23</v>
      </c>
      <c r="M56" s="154">
        <v>380.6825</v>
      </c>
      <c r="N56" s="154">
        <v>565.62559999999996</v>
      </c>
      <c r="O56" s="154">
        <v>838.90689999999995</v>
      </c>
      <c r="P56" s="154">
        <v>1106.653</v>
      </c>
      <c r="Q56" s="30">
        <v>12848.566000000001</v>
      </c>
      <c r="R56" s="30">
        <v>4211.9650000000001</v>
      </c>
      <c r="S56" s="30">
        <v>600</v>
      </c>
      <c r="T56" s="57">
        <f>SUM(M56:S56)</f>
        <v>20552.399000000001</v>
      </c>
      <c r="U56" s="185"/>
      <c r="V56" s="83"/>
      <c r="W56" s="83"/>
      <c r="X56" s="83"/>
      <c r="Y56" s="83"/>
      <c r="Z56" s="83"/>
      <c r="AA56" s="83"/>
      <c r="AB56" s="83"/>
    </row>
    <row r="57" spans="1:28" ht="42" customHeight="1" x14ac:dyDescent="0.3">
      <c r="A57" s="74"/>
      <c r="B57" s="197">
        <v>1</v>
      </c>
      <c r="C57" s="197"/>
      <c r="D57" s="138"/>
      <c r="E57" s="138"/>
      <c r="F57" s="69"/>
      <c r="G57" s="70"/>
      <c r="H57" s="70"/>
      <c r="I57" s="70"/>
      <c r="J57" s="70"/>
      <c r="K57" s="138"/>
      <c r="L57" s="138"/>
      <c r="M57" s="72">
        <f t="shared" ref="M57:O57" si="15">M55+M56</f>
        <v>580.6825</v>
      </c>
      <c r="N57" s="72">
        <f t="shared" si="15"/>
        <v>14491.813099999999</v>
      </c>
      <c r="O57" s="72">
        <f t="shared" si="15"/>
        <v>3177.2093999999997</v>
      </c>
      <c r="P57" s="72">
        <f>P55+P56</f>
        <v>10606.653</v>
      </c>
      <c r="Q57" s="72">
        <f>Q55+Q56</f>
        <v>12848.566000000001</v>
      </c>
      <c r="R57" s="72">
        <f>R55+R56</f>
        <v>4211.9650000000001</v>
      </c>
      <c r="S57" s="72">
        <f>S55+S56</f>
        <v>600</v>
      </c>
      <c r="T57" s="72">
        <f>T55+T56</f>
        <v>46516.888999999996</v>
      </c>
      <c r="U57" s="72"/>
      <c r="V57" s="75"/>
      <c r="W57" s="75"/>
      <c r="X57" s="75"/>
      <c r="Y57" s="75"/>
      <c r="Z57" s="75"/>
      <c r="AA57" s="75"/>
      <c r="AB57" s="75"/>
    </row>
    <row r="58" spans="1:28" s="7" customFormat="1" ht="36" customHeight="1" x14ac:dyDescent="0.4">
      <c r="A58" s="155">
        <v>3</v>
      </c>
      <c r="B58" s="196" t="s">
        <v>50</v>
      </c>
      <c r="C58" s="196"/>
      <c r="D58" s="155">
        <f>B46+B54+B57</f>
        <v>11</v>
      </c>
      <c r="E58" s="155"/>
      <c r="F58" s="155"/>
      <c r="G58" s="44"/>
      <c r="H58" s="44"/>
      <c r="I58" s="44"/>
      <c r="J58" s="44"/>
      <c r="K58" s="44"/>
      <c r="L58" s="44"/>
      <c r="M58" s="46">
        <f t="shared" ref="M58:T58" si="16">M57+M54+M46</f>
        <v>580.6825</v>
      </c>
      <c r="N58" s="46">
        <f t="shared" si="16"/>
        <v>14491.813099999999</v>
      </c>
      <c r="O58" s="46">
        <f t="shared" si="16"/>
        <v>3177.2093999999997</v>
      </c>
      <c r="P58" s="46">
        <f t="shared" si="16"/>
        <v>12651.923000000001</v>
      </c>
      <c r="Q58" s="46">
        <f t="shared" si="16"/>
        <v>15341.197</v>
      </c>
      <c r="R58" s="46">
        <f t="shared" si="16"/>
        <v>6995.4369999999999</v>
      </c>
      <c r="S58" s="46">
        <f t="shared" si="16"/>
        <v>600</v>
      </c>
      <c r="T58" s="46">
        <f t="shared" si="16"/>
        <v>53838.261999999995</v>
      </c>
      <c r="U58" s="46"/>
      <c r="V58" s="6"/>
      <c r="W58" s="6"/>
      <c r="X58" s="6"/>
      <c r="Y58" s="6"/>
      <c r="Z58" s="6"/>
      <c r="AA58" s="6"/>
      <c r="AB58" s="6"/>
    </row>
    <row r="59" spans="1:28" ht="72" customHeight="1" x14ac:dyDescent="0.3">
      <c r="A59" s="206" t="s">
        <v>38</v>
      </c>
      <c r="B59" s="207"/>
      <c r="C59" s="207"/>
      <c r="D59" s="207"/>
      <c r="E59" s="207"/>
      <c r="F59" s="207"/>
      <c r="G59" s="207"/>
      <c r="H59" s="207"/>
      <c r="I59" s="207"/>
      <c r="J59" s="207"/>
      <c r="K59" s="207"/>
      <c r="L59" s="207"/>
      <c r="M59" s="207"/>
      <c r="N59" s="207"/>
      <c r="O59" s="207"/>
      <c r="P59" s="207"/>
      <c r="Q59" s="207"/>
      <c r="R59" s="207"/>
      <c r="S59" s="207"/>
      <c r="T59" s="207"/>
      <c r="U59" s="208"/>
    </row>
    <row r="60" spans="1:28" s="20" customFormat="1" ht="100.5" customHeight="1" x14ac:dyDescent="0.3">
      <c r="A60" s="189">
        <v>11</v>
      </c>
      <c r="B60" s="189">
        <v>1</v>
      </c>
      <c r="C60" s="192" t="s">
        <v>16</v>
      </c>
      <c r="D60" s="198" t="s">
        <v>206</v>
      </c>
      <c r="E60" s="189" t="s">
        <v>207</v>
      </c>
      <c r="F60" s="189" t="s">
        <v>208</v>
      </c>
      <c r="G60" s="189" t="s">
        <v>209</v>
      </c>
      <c r="H60" s="189" t="s">
        <v>210</v>
      </c>
      <c r="I60" s="189" t="s">
        <v>211</v>
      </c>
      <c r="J60" s="32" t="s">
        <v>68</v>
      </c>
      <c r="K60" s="34">
        <v>332</v>
      </c>
      <c r="L60" s="35" t="s">
        <v>178</v>
      </c>
      <c r="M60" s="33">
        <v>3646.297</v>
      </c>
      <c r="N60" s="36">
        <v>4667.6530000000002</v>
      </c>
      <c r="O60" s="36">
        <v>3932.2959999999998</v>
      </c>
      <c r="P60" s="33">
        <v>1824.6659999999999</v>
      </c>
      <c r="Q60" s="36">
        <v>13762.543</v>
      </c>
      <c r="R60" s="36"/>
      <c r="S60" s="36"/>
      <c r="T60" s="57">
        <f>SUM(M60:S60)</f>
        <v>27833.455000000002</v>
      </c>
      <c r="U60" s="242"/>
    </row>
    <row r="61" spans="1:28" s="20" customFormat="1" ht="81" customHeight="1" x14ac:dyDescent="0.3">
      <c r="A61" s="190"/>
      <c r="B61" s="191"/>
      <c r="C61" s="194"/>
      <c r="D61" s="199"/>
      <c r="E61" s="190"/>
      <c r="F61" s="190"/>
      <c r="G61" s="190"/>
      <c r="H61" s="190"/>
      <c r="I61" s="190"/>
      <c r="J61" s="32" t="s">
        <v>68</v>
      </c>
      <c r="K61" s="34">
        <v>332</v>
      </c>
      <c r="L61" s="35" t="s">
        <v>212</v>
      </c>
      <c r="M61" s="33">
        <v>2899.4450000000002</v>
      </c>
      <c r="N61" s="36">
        <v>3307.9479999999999</v>
      </c>
      <c r="O61" s="36">
        <v>6058.4089999999997</v>
      </c>
      <c r="P61" s="33">
        <v>3828.1419999999998</v>
      </c>
      <c r="Q61" s="36">
        <v>4818.6270000000004</v>
      </c>
      <c r="R61" s="36">
        <v>1955.15</v>
      </c>
      <c r="S61" s="36"/>
      <c r="T61" s="57">
        <f t="shared" ref="T61:T122" si="17">SUM(M61:S61)</f>
        <v>22867.721000000001</v>
      </c>
      <c r="U61" s="242"/>
    </row>
    <row r="62" spans="1:28" s="20" customFormat="1" ht="70.5" customHeight="1" x14ac:dyDescent="0.45">
      <c r="A62" s="190"/>
      <c r="B62" s="189">
        <v>2</v>
      </c>
      <c r="C62" s="192" t="s">
        <v>213</v>
      </c>
      <c r="D62" s="199"/>
      <c r="E62" s="190"/>
      <c r="F62" s="190"/>
      <c r="G62" s="190"/>
      <c r="H62" s="190"/>
      <c r="I62" s="190"/>
      <c r="J62" s="32" t="s">
        <v>214</v>
      </c>
      <c r="K62" s="34">
        <v>383</v>
      </c>
      <c r="L62" s="35" t="s">
        <v>23</v>
      </c>
      <c r="M62" s="33"/>
      <c r="N62" s="36"/>
      <c r="O62" s="36"/>
      <c r="P62" s="33"/>
      <c r="Q62" s="36">
        <v>25000</v>
      </c>
      <c r="R62" s="84"/>
      <c r="S62" s="84"/>
      <c r="T62" s="57">
        <f t="shared" si="17"/>
        <v>25000</v>
      </c>
      <c r="U62" s="242"/>
    </row>
    <row r="63" spans="1:28" s="20" customFormat="1" ht="72" customHeight="1" x14ac:dyDescent="0.3">
      <c r="A63" s="190"/>
      <c r="B63" s="190"/>
      <c r="C63" s="193"/>
      <c r="D63" s="199"/>
      <c r="E63" s="190"/>
      <c r="F63" s="190"/>
      <c r="G63" s="190"/>
      <c r="H63" s="190"/>
      <c r="I63" s="190"/>
      <c r="J63" s="32" t="s">
        <v>68</v>
      </c>
      <c r="K63" s="34">
        <v>383</v>
      </c>
      <c r="L63" s="35" t="s">
        <v>23</v>
      </c>
      <c r="M63" s="33"/>
      <c r="N63" s="36"/>
      <c r="O63" s="36"/>
      <c r="P63" s="33"/>
      <c r="Q63" s="36"/>
      <c r="R63" s="36">
        <v>1900.9749999999999</v>
      </c>
      <c r="S63" s="36"/>
      <c r="T63" s="57">
        <f t="shared" si="17"/>
        <v>1900.9749999999999</v>
      </c>
      <c r="U63" s="242"/>
    </row>
    <row r="64" spans="1:28" s="20" customFormat="1" ht="74.25" customHeight="1" x14ac:dyDescent="0.3">
      <c r="A64" s="190"/>
      <c r="B64" s="190"/>
      <c r="C64" s="193"/>
      <c r="D64" s="199"/>
      <c r="E64" s="190"/>
      <c r="F64" s="190"/>
      <c r="G64" s="190"/>
      <c r="H64" s="190"/>
      <c r="I64" s="190"/>
      <c r="J64" s="32" t="s">
        <v>68</v>
      </c>
      <c r="K64" s="34">
        <v>383</v>
      </c>
      <c r="L64" s="35" t="s">
        <v>51</v>
      </c>
      <c r="M64" s="33"/>
      <c r="N64" s="36"/>
      <c r="O64" s="36">
        <v>13.670999999999999</v>
      </c>
      <c r="P64" s="33">
        <v>186.66399999999999</v>
      </c>
      <c r="Q64" s="36">
        <v>453.2</v>
      </c>
      <c r="R64" s="36">
        <v>67.302999999999997</v>
      </c>
      <c r="S64" s="36"/>
      <c r="T64" s="57">
        <f t="shared" si="17"/>
        <v>720.83799999999997</v>
      </c>
      <c r="U64" s="242"/>
    </row>
    <row r="65" spans="1:21" s="20" customFormat="1" ht="72" customHeight="1" x14ac:dyDescent="0.3">
      <c r="A65" s="190"/>
      <c r="B65" s="191"/>
      <c r="C65" s="194"/>
      <c r="D65" s="199"/>
      <c r="E65" s="190"/>
      <c r="F65" s="190"/>
      <c r="G65" s="190"/>
      <c r="H65" s="190"/>
      <c r="I65" s="190"/>
      <c r="J65" s="32" t="s">
        <v>68</v>
      </c>
      <c r="K65" s="34">
        <v>383</v>
      </c>
      <c r="L65" s="35" t="s">
        <v>215</v>
      </c>
      <c r="M65" s="33"/>
      <c r="N65" s="36"/>
      <c r="O65" s="36">
        <v>389.07549999999998</v>
      </c>
      <c r="P65" s="33">
        <v>301.6576</v>
      </c>
      <c r="Q65" s="36">
        <v>256.012</v>
      </c>
      <c r="R65" s="36">
        <v>169.93700000000001</v>
      </c>
      <c r="S65" s="36"/>
      <c r="T65" s="57">
        <f t="shared" si="17"/>
        <v>1116.6821</v>
      </c>
      <c r="U65" s="242"/>
    </row>
    <row r="66" spans="1:21" s="20" customFormat="1" ht="58.5" customHeight="1" x14ac:dyDescent="0.3">
      <c r="A66" s="190"/>
      <c r="B66" s="189">
        <v>3</v>
      </c>
      <c r="C66" s="192" t="s">
        <v>216</v>
      </c>
      <c r="D66" s="199"/>
      <c r="E66" s="190"/>
      <c r="F66" s="190"/>
      <c r="G66" s="190"/>
      <c r="H66" s="190"/>
      <c r="I66" s="190"/>
      <c r="J66" s="32" t="s">
        <v>67</v>
      </c>
      <c r="K66" s="34">
        <v>339</v>
      </c>
      <c r="L66" s="35" t="s">
        <v>186</v>
      </c>
      <c r="M66" s="33"/>
      <c r="N66" s="36"/>
      <c r="O66" s="36">
        <v>38.392000000000003</v>
      </c>
      <c r="P66" s="33"/>
      <c r="Q66" s="36"/>
      <c r="R66" s="36"/>
      <c r="S66" s="36"/>
      <c r="T66" s="57">
        <f t="shared" si="17"/>
        <v>38.392000000000003</v>
      </c>
      <c r="U66" s="242"/>
    </row>
    <row r="67" spans="1:21" s="20" customFormat="1" ht="58.5" customHeight="1" x14ac:dyDescent="0.3">
      <c r="A67" s="190"/>
      <c r="B67" s="190"/>
      <c r="C67" s="193"/>
      <c r="D67" s="199"/>
      <c r="E67" s="190"/>
      <c r="F67" s="190"/>
      <c r="G67" s="190"/>
      <c r="H67" s="190"/>
      <c r="I67" s="190"/>
      <c r="J67" s="32" t="s">
        <v>67</v>
      </c>
      <c r="K67" s="34">
        <v>339</v>
      </c>
      <c r="L67" s="35" t="s">
        <v>217</v>
      </c>
      <c r="M67" s="33">
        <v>136.09100000000001</v>
      </c>
      <c r="N67" s="36">
        <v>136.09100000000001</v>
      </c>
      <c r="O67" s="36">
        <v>125.953</v>
      </c>
      <c r="P67" s="36"/>
      <c r="Q67" s="36"/>
      <c r="R67" s="36">
        <v>4.5060000000000002</v>
      </c>
      <c r="S67" s="36"/>
      <c r="T67" s="57">
        <f t="shared" si="17"/>
        <v>402.64099999999996</v>
      </c>
      <c r="U67" s="243"/>
    </row>
    <row r="68" spans="1:21" s="20" customFormat="1" ht="58.5" customHeight="1" x14ac:dyDescent="0.3">
      <c r="A68" s="190"/>
      <c r="B68" s="190"/>
      <c r="C68" s="193"/>
      <c r="D68" s="199"/>
      <c r="E68" s="190"/>
      <c r="F68" s="190"/>
      <c r="G68" s="190"/>
      <c r="H68" s="190"/>
      <c r="I68" s="190"/>
      <c r="J68" s="32" t="s">
        <v>68</v>
      </c>
      <c r="K68" s="34">
        <v>339</v>
      </c>
      <c r="L68" s="35" t="s">
        <v>217</v>
      </c>
      <c r="M68" s="33"/>
      <c r="N68" s="36"/>
      <c r="O68" s="36"/>
      <c r="P68" s="33">
        <v>167.40899999999999</v>
      </c>
      <c r="Q68" s="36">
        <v>186.167</v>
      </c>
      <c r="R68" s="36"/>
      <c r="S68" s="36"/>
      <c r="T68" s="57">
        <f t="shared" si="17"/>
        <v>353.57600000000002</v>
      </c>
      <c r="U68" s="242"/>
    </row>
    <row r="69" spans="1:21" s="20" customFormat="1" ht="58.5" customHeight="1" x14ac:dyDescent="0.3">
      <c r="A69" s="190"/>
      <c r="B69" s="190"/>
      <c r="C69" s="193"/>
      <c r="D69" s="199"/>
      <c r="E69" s="190"/>
      <c r="F69" s="190"/>
      <c r="G69" s="190"/>
      <c r="H69" s="190"/>
      <c r="I69" s="190"/>
      <c r="J69" s="32" t="s">
        <v>67</v>
      </c>
      <c r="K69" s="34">
        <v>339</v>
      </c>
      <c r="L69" s="35" t="s">
        <v>218</v>
      </c>
      <c r="M69" s="33"/>
      <c r="N69" s="36">
        <v>2156.3090000000002</v>
      </c>
      <c r="O69" s="36">
        <v>2311.3270000000002</v>
      </c>
      <c r="P69" s="33"/>
      <c r="Q69" s="36"/>
      <c r="R69" s="36">
        <v>93.45</v>
      </c>
      <c r="S69" s="36"/>
      <c r="T69" s="57">
        <f t="shared" si="17"/>
        <v>4561.0860000000002</v>
      </c>
      <c r="U69" s="242"/>
    </row>
    <row r="70" spans="1:21" s="20" customFormat="1" ht="58.5" customHeight="1" x14ac:dyDescent="0.3">
      <c r="A70" s="190"/>
      <c r="B70" s="190"/>
      <c r="C70" s="193"/>
      <c r="D70" s="199"/>
      <c r="E70" s="190"/>
      <c r="F70" s="190"/>
      <c r="G70" s="190"/>
      <c r="H70" s="190"/>
      <c r="I70" s="190"/>
      <c r="J70" s="32" t="s">
        <v>68</v>
      </c>
      <c r="K70" s="34">
        <v>339</v>
      </c>
      <c r="L70" s="35" t="s">
        <v>186</v>
      </c>
      <c r="M70" s="33"/>
      <c r="N70" s="36"/>
      <c r="O70" s="36">
        <v>66.608000000000004</v>
      </c>
      <c r="P70" s="33">
        <v>115.23099999999999</v>
      </c>
      <c r="Q70" s="36">
        <v>135.24299999999999</v>
      </c>
      <c r="R70" s="36">
        <v>34.104999999999997</v>
      </c>
      <c r="S70" s="36"/>
      <c r="T70" s="57">
        <f t="shared" si="17"/>
        <v>351.18700000000001</v>
      </c>
      <c r="U70" s="242"/>
    </row>
    <row r="71" spans="1:21" s="20" customFormat="1" ht="58.5" customHeight="1" x14ac:dyDescent="0.3">
      <c r="A71" s="190"/>
      <c r="B71" s="190"/>
      <c r="C71" s="193"/>
      <c r="D71" s="199"/>
      <c r="E71" s="190"/>
      <c r="F71" s="190"/>
      <c r="G71" s="190"/>
      <c r="H71" s="190"/>
      <c r="I71" s="190"/>
      <c r="J71" s="32" t="s">
        <v>68</v>
      </c>
      <c r="K71" s="34">
        <v>339</v>
      </c>
      <c r="L71" s="35" t="s">
        <v>217</v>
      </c>
      <c r="M71" s="33"/>
      <c r="N71" s="36"/>
      <c r="O71" s="36"/>
      <c r="P71" s="33"/>
      <c r="Q71" s="36"/>
      <c r="R71" s="36">
        <v>72.989000000000004</v>
      </c>
      <c r="S71" s="36"/>
      <c r="T71" s="57">
        <f t="shared" si="17"/>
        <v>72.989000000000004</v>
      </c>
      <c r="U71" s="242"/>
    </row>
    <row r="72" spans="1:21" s="20" customFormat="1" ht="51" customHeight="1" x14ac:dyDescent="0.3">
      <c r="A72" s="190"/>
      <c r="B72" s="190"/>
      <c r="C72" s="193"/>
      <c r="D72" s="199"/>
      <c r="E72" s="190"/>
      <c r="F72" s="190"/>
      <c r="G72" s="190"/>
      <c r="H72" s="190"/>
      <c r="I72" s="190"/>
      <c r="J72" s="32" t="s">
        <v>68</v>
      </c>
      <c r="K72" s="34">
        <v>339</v>
      </c>
      <c r="L72" s="35" t="s">
        <v>23</v>
      </c>
      <c r="M72" s="33"/>
      <c r="N72" s="36"/>
      <c r="O72" s="36"/>
      <c r="P72" s="33"/>
      <c r="Q72" s="36">
        <v>1235.809</v>
      </c>
      <c r="R72" s="36">
        <v>110.435</v>
      </c>
      <c r="S72" s="36"/>
      <c r="T72" s="57">
        <f t="shared" si="17"/>
        <v>1346.2439999999999</v>
      </c>
      <c r="U72" s="242"/>
    </row>
    <row r="73" spans="1:21" s="20" customFormat="1" ht="48.75" customHeight="1" x14ac:dyDescent="0.3">
      <c r="A73" s="190"/>
      <c r="B73" s="190"/>
      <c r="C73" s="193"/>
      <c r="D73" s="199"/>
      <c r="E73" s="190"/>
      <c r="F73" s="190"/>
      <c r="G73" s="190"/>
      <c r="H73" s="190"/>
      <c r="I73" s="190"/>
      <c r="J73" s="32" t="s">
        <v>68</v>
      </c>
      <c r="K73" s="34">
        <v>339</v>
      </c>
      <c r="L73" s="35" t="s">
        <v>218</v>
      </c>
      <c r="M73" s="33"/>
      <c r="N73" s="36">
        <v>342.25599999999997</v>
      </c>
      <c r="O73" s="36">
        <v>283.125</v>
      </c>
      <c r="P73" s="33">
        <v>2527.7049999999999</v>
      </c>
      <c r="Q73" s="36">
        <v>2637.402</v>
      </c>
      <c r="R73" s="36">
        <v>1929.19</v>
      </c>
      <c r="S73" s="36"/>
      <c r="T73" s="57">
        <f t="shared" si="17"/>
        <v>7719.6779999999999</v>
      </c>
      <c r="U73" s="242"/>
    </row>
    <row r="74" spans="1:21" s="20" customFormat="1" ht="47.25" customHeight="1" x14ac:dyDescent="0.3">
      <c r="A74" s="190"/>
      <c r="B74" s="190"/>
      <c r="C74" s="193"/>
      <c r="D74" s="199"/>
      <c r="E74" s="190"/>
      <c r="F74" s="190"/>
      <c r="G74" s="190"/>
      <c r="H74" s="190"/>
      <c r="I74" s="190"/>
      <c r="J74" s="32" t="s">
        <v>68</v>
      </c>
      <c r="K74" s="34">
        <v>339</v>
      </c>
      <c r="L74" s="35" t="s">
        <v>219</v>
      </c>
      <c r="M74" s="33"/>
      <c r="N74" s="36"/>
      <c r="O74" s="36">
        <v>11041.208000000001</v>
      </c>
      <c r="P74" s="33">
        <v>9930.375</v>
      </c>
      <c r="Q74" s="36">
        <v>10599.852999999999</v>
      </c>
      <c r="R74" s="36">
        <v>3613.384</v>
      </c>
      <c r="S74" s="36"/>
      <c r="T74" s="57">
        <f t="shared" si="17"/>
        <v>35184.82</v>
      </c>
      <c r="U74" s="242"/>
    </row>
    <row r="75" spans="1:21" s="20" customFormat="1" ht="54.75" customHeight="1" x14ac:dyDescent="0.3">
      <c r="A75" s="190"/>
      <c r="B75" s="190"/>
      <c r="C75" s="193"/>
      <c r="D75" s="199"/>
      <c r="E75" s="190"/>
      <c r="F75" s="190"/>
      <c r="G75" s="190"/>
      <c r="H75" s="190"/>
      <c r="I75" s="190"/>
      <c r="J75" s="32" t="s">
        <v>68</v>
      </c>
      <c r="K75" s="34">
        <v>339</v>
      </c>
      <c r="L75" s="35" t="s">
        <v>220</v>
      </c>
      <c r="M75" s="33">
        <v>2364.6210000000001</v>
      </c>
      <c r="N75" s="36">
        <v>2324.6080000000002</v>
      </c>
      <c r="O75" s="36">
        <v>2880.6909999999998</v>
      </c>
      <c r="P75" s="33">
        <v>2475.598</v>
      </c>
      <c r="Q75" s="36">
        <v>1212.3820000000001</v>
      </c>
      <c r="R75" s="36">
        <v>919.11500000000001</v>
      </c>
      <c r="S75" s="36"/>
      <c r="T75" s="57">
        <f t="shared" si="17"/>
        <v>12177.014999999999</v>
      </c>
      <c r="U75" s="242"/>
    </row>
    <row r="76" spans="1:21" s="20" customFormat="1" ht="58.5" customHeight="1" x14ac:dyDescent="0.3">
      <c r="A76" s="190"/>
      <c r="B76" s="190"/>
      <c r="C76" s="193"/>
      <c r="D76" s="199"/>
      <c r="E76" s="190"/>
      <c r="F76" s="190"/>
      <c r="G76" s="190"/>
      <c r="H76" s="190"/>
      <c r="I76" s="190"/>
      <c r="J76" s="32" t="s">
        <v>221</v>
      </c>
      <c r="K76" s="34">
        <v>339</v>
      </c>
      <c r="L76" s="35" t="s">
        <v>218</v>
      </c>
      <c r="M76" s="33"/>
      <c r="N76" s="36"/>
      <c r="O76" s="36">
        <v>1183.26</v>
      </c>
      <c r="P76" s="33"/>
      <c r="Q76" s="36"/>
      <c r="R76" s="36"/>
      <c r="S76" s="36"/>
      <c r="T76" s="57">
        <f t="shared" si="17"/>
        <v>1183.26</v>
      </c>
      <c r="U76" s="242"/>
    </row>
    <row r="77" spans="1:21" s="20" customFormat="1" ht="58.5" customHeight="1" x14ac:dyDescent="0.3">
      <c r="A77" s="190"/>
      <c r="B77" s="191"/>
      <c r="C77" s="194"/>
      <c r="D77" s="199"/>
      <c r="E77" s="190"/>
      <c r="F77" s="190"/>
      <c r="G77" s="190"/>
      <c r="H77" s="190"/>
      <c r="I77" s="190"/>
      <c r="J77" s="32" t="s">
        <v>221</v>
      </c>
      <c r="K77" s="34">
        <v>339</v>
      </c>
      <c r="L77" s="35" t="s">
        <v>219</v>
      </c>
      <c r="M77" s="33"/>
      <c r="N77" s="36"/>
      <c r="O77" s="36">
        <v>23.048999999999999</v>
      </c>
      <c r="P77" s="33"/>
      <c r="Q77" s="36"/>
      <c r="R77" s="36"/>
      <c r="S77" s="36"/>
      <c r="T77" s="57">
        <f t="shared" si="17"/>
        <v>23.048999999999999</v>
      </c>
      <c r="U77" s="242"/>
    </row>
    <row r="78" spans="1:21" s="20" customFormat="1" ht="37.5" customHeight="1" x14ac:dyDescent="0.3">
      <c r="A78" s="190"/>
      <c r="B78" s="189">
        <v>4</v>
      </c>
      <c r="C78" s="192" t="s">
        <v>222</v>
      </c>
      <c r="D78" s="199"/>
      <c r="E78" s="190"/>
      <c r="F78" s="190"/>
      <c r="G78" s="190"/>
      <c r="H78" s="190"/>
      <c r="I78" s="190"/>
      <c r="J78" s="32" t="s">
        <v>68</v>
      </c>
      <c r="K78" s="34">
        <v>517</v>
      </c>
      <c r="L78" s="35" t="s">
        <v>223</v>
      </c>
      <c r="M78" s="33"/>
      <c r="N78" s="36"/>
      <c r="O78" s="36"/>
      <c r="P78" s="33"/>
      <c r="Q78" s="36">
        <v>283.89999999999998</v>
      </c>
      <c r="R78" s="36">
        <v>170.1</v>
      </c>
      <c r="S78" s="36"/>
      <c r="T78" s="57">
        <f t="shared" si="17"/>
        <v>454</v>
      </c>
      <c r="U78" s="242"/>
    </row>
    <row r="79" spans="1:21" s="20" customFormat="1" ht="37.5" customHeight="1" x14ac:dyDescent="0.3">
      <c r="A79" s="190"/>
      <c r="B79" s="190"/>
      <c r="C79" s="193"/>
      <c r="D79" s="199"/>
      <c r="E79" s="190"/>
      <c r="F79" s="190"/>
      <c r="G79" s="190"/>
      <c r="H79" s="190"/>
      <c r="I79" s="190"/>
      <c r="J79" s="32" t="s">
        <v>67</v>
      </c>
      <c r="K79" s="34">
        <v>517</v>
      </c>
      <c r="L79" s="35" t="s">
        <v>186</v>
      </c>
      <c r="M79" s="33"/>
      <c r="N79" s="36"/>
      <c r="O79" s="36"/>
      <c r="P79" s="33"/>
      <c r="Q79" s="36">
        <v>603.64499999999998</v>
      </c>
      <c r="R79" s="36"/>
      <c r="S79" s="36"/>
      <c r="T79" s="57">
        <f t="shared" si="17"/>
        <v>603.64499999999998</v>
      </c>
      <c r="U79" s="242"/>
    </row>
    <row r="80" spans="1:21" s="20" customFormat="1" ht="37.5" customHeight="1" x14ac:dyDescent="0.3">
      <c r="A80" s="190"/>
      <c r="B80" s="190"/>
      <c r="C80" s="193"/>
      <c r="D80" s="199"/>
      <c r="E80" s="190"/>
      <c r="F80" s="190"/>
      <c r="G80" s="190"/>
      <c r="H80" s="190"/>
      <c r="I80" s="190"/>
      <c r="J80" s="32" t="s">
        <v>67</v>
      </c>
      <c r="K80" s="34">
        <v>517</v>
      </c>
      <c r="L80" s="35" t="s">
        <v>212</v>
      </c>
      <c r="M80" s="33"/>
      <c r="N80" s="36"/>
      <c r="O80" s="36"/>
      <c r="P80" s="33">
        <v>2799.2069999999999</v>
      </c>
      <c r="Q80" s="36"/>
      <c r="R80" s="36">
        <v>1190</v>
      </c>
      <c r="S80" s="36"/>
      <c r="T80" s="57">
        <f t="shared" si="17"/>
        <v>3989.2069999999999</v>
      </c>
      <c r="U80" s="242"/>
    </row>
    <row r="81" spans="1:21" s="20" customFormat="1" ht="37.5" customHeight="1" x14ac:dyDescent="0.3">
      <c r="A81" s="190"/>
      <c r="B81" s="190"/>
      <c r="C81" s="193"/>
      <c r="D81" s="199"/>
      <c r="E81" s="190"/>
      <c r="F81" s="190"/>
      <c r="G81" s="190"/>
      <c r="H81" s="190"/>
      <c r="I81" s="190"/>
      <c r="J81" s="32" t="s">
        <v>68</v>
      </c>
      <c r="K81" s="34">
        <v>517</v>
      </c>
      <c r="L81" s="35" t="s">
        <v>215</v>
      </c>
      <c r="M81" s="33"/>
      <c r="N81" s="36"/>
      <c r="O81" s="36"/>
      <c r="P81" s="33">
        <v>5525.5339999999997</v>
      </c>
      <c r="Q81" s="36">
        <v>7300</v>
      </c>
      <c r="R81" s="36">
        <v>4500</v>
      </c>
      <c r="S81" s="36"/>
      <c r="T81" s="57">
        <f t="shared" si="17"/>
        <v>17325.534</v>
      </c>
      <c r="U81" s="242"/>
    </row>
    <row r="82" spans="1:21" s="20" customFormat="1" ht="37.5" customHeight="1" x14ac:dyDescent="0.3">
      <c r="A82" s="190"/>
      <c r="B82" s="190"/>
      <c r="C82" s="193"/>
      <c r="D82" s="199"/>
      <c r="E82" s="190"/>
      <c r="F82" s="190"/>
      <c r="G82" s="190"/>
      <c r="H82" s="190"/>
      <c r="I82" s="190"/>
      <c r="J82" s="32" t="s">
        <v>68</v>
      </c>
      <c r="K82" s="34">
        <v>517</v>
      </c>
      <c r="L82" s="35" t="s">
        <v>186</v>
      </c>
      <c r="M82" s="33"/>
      <c r="N82" s="36"/>
      <c r="O82" s="36"/>
      <c r="P82" s="33"/>
      <c r="Q82" s="36">
        <v>12871.161</v>
      </c>
      <c r="R82" s="36">
        <v>4379.9780000000001</v>
      </c>
      <c r="S82" s="36"/>
      <c r="T82" s="57">
        <f t="shared" si="17"/>
        <v>17251.138999999999</v>
      </c>
      <c r="U82" s="242"/>
    </row>
    <row r="83" spans="1:21" s="20" customFormat="1" ht="37.5" customHeight="1" x14ac:dyDescent="0.3">
      <c r="A83" s="190"/>
      <c r="B83" s="190"/>
      <c r="C83" s="193"/>
      <c r="D83" s="199"/>
      <c r="E83" s="190"/>
      <c r="F83" s="190"/>
      <c r="G83" s="190"/>
      <c r="H83" s="190"/>
      <c r="I83" s="190"/>
      <c r="J83" s="32" t="s">
        <v>68</v>
      </c>
      <c r="K83" s="34">
        <v>517</v>
      </c>
      <c r="L83" s="35" t="s">
        <v>212</v>
      </c>
      <c r="M83" s="33"/>
      <c r="N83" s="36"/>
      <c r="O83" s="36"/>
      <c r="P83" s="33">
        <v>2745.3919999999998</v>
      </c>
      <c r="Q83" s="36">
        <v>5620.0780000000004</v>
      </c>
      <c r="R83" s="36">
        <v>1083.76</v>
      </c>
      <c r="S83" s="36"/>
      <c r="T83" s="57">
        <f t="shared" si="17"/>
        <v>9449.2300000000014</v>
      </c>
      <c r="U83" s="242"/>
    </row>
    <row r="84" spans="1:21" s="20" customFormat="1" ht="37.5" customHeight="1" x14ac:dyDescent="0.3">
      <c r="A84" s="190"/>
      <c r="B84" s="190"/>
      <c r="C84" s="193"/>
      <c r="D84" s="199"/>
      <c r="E84" s="190"/>
      <c r="F84" s="190"/>
      <c r="G84" s="190"/>
      <c r="H84" s="190"/>
      <c r="I84" s="190"/>
      <c r="J84" s="32" t="s">
        <v>67</v>
      </c>
      <c r="K84" s="34">
        <v>517</v>
      </c>
      <c r="L84" s="35">
        <v>108</v>
      </c>
      <c r="M84" s="33"/>
      <c r="N84" s="36"/>
      <c r="O84" s="36"/>
      <c r="P84" s="33"/>
      <c r="Q84" s="36">
        <v>431.2</v>
      </c>
      <c r="R84" s="36"/>
      <c r="S84" s="36"/>
      <c r="T84" s="57">
        <f t="shared" si="17"/>
        <v>431.2</v>
      </c>
      <c r="U84" s="242"/>
    </row>
    <row r="85" spans="1:21" s="20" customFormat="1" ht="37.5" customHeight="1" x14ac:dyDescent="0.3">
      <c r="A85" s="190"/>
      <c r="B85" s="191"/>
      <c r="C85" s="194"/>
      <c r="D85" s="199"/>
      <c r="E85" s="190"/>
      <c r="F85" s="190"/>
      <c r="G85" s="190"/>
      <c r="H85" s="190"/>
      <c r="I85" s="190"/>
      <c r="J85" s="32" t="s">
        <v>224</v>
      </c>
      <c r="K85" s="34">
        <v>517</v>
      </c>
      <c r="L85" s="35" t="s">
        <v>186</v>
      </c>
      <c r="M85" s="33"/>
      <c r="N85" s="36"/>
      <c r="O85" s="36"/>
      <c r="P85" s="33"/>
      <c r="Q85" s="36">
        <v>13941.424999999999</v>
      </c>
      <c r="R85" s="36">
        <v>8103.3280000000004</v>
      </c>
      <c r="S85" s="36"/>
      <c r="T85" s="57">
        <f t="shared" si="17"/>
        <v>22044.753000000001</v>
      </c>
      <c r="U85" s="242"/>
    </row>
    <row r="86" spans="1:21" s="20" customFormat="1" ht="54.75" customHeight="1" x14ac:dyDescent="0.3">
      <c r="A86" s="190"/>
      <c r="B86" s="189">
        <v>5</v>
      </c>
      <c r="C86" s="192" t="s">
        <v>225</v>
      </c>
      <c r="D86" s="199"/>
      <c r="E86" s="190"/>
      <c r="F86" s="190"/>
      <c r="G86" s="190"/>
      <c r="H86" s="190"/>
      <c r="I86" s="190"/>
      <c r="J86" s="32" t="s">
        <v>226</v>
      </c>
      <c r="K86" s="34">
        <v>373</v>
      </c>
      <c r="L86" s="35" t="s">
        <v>227</v>
      </c>
      <c r="M86" s="33"/>
      <c r="N86" s="36"/>
      <c r="O86" s="36"/>
      <c r="P86" s="33"/>
      <c r="Q86" s="36">
        <v>20900</v>
      </c>
      <c r="R86" s="36"/>
      <c r="S86" s="36"/>
      <c r="T86" s="57">
        <f t="shared" si="17"/>
        <v>20900</v>
      </c>
      <c r="U86" s="242"/>
    </row>
    <row r="87" spans="1:21" s="20" customFormat="1" ht="54.75" customHeight="1" x14ac:dyDescent="0.3">
      <c r="A87" s="190"/>
      <c r="B87" s="190"/>
      <c r="C87" s="193"/>
      <c r="D87" s="199"/>
      <c r="E87" s="190"/>
      <c r="F87" s="190"/>
      <c r="G87" s="190"/>
      <c r="H87" s="190"/>
      <c r="I87" s="190"/>
      <c r="J87" s="32" t="s">
        <v>214</v>
      </c>
      <c r="K87" s="34">
        <v>373</v>
      </c>
      <c r="L87" s="35" t="s">
        <v>228</v>
      </c>
      <c r="M87" s="33"/>
      <c r="N87" s="36">
        <v>10000</v>
      </c>
      <c r="O87" s="36">
        <v>10167.656000000001</v>
      </c>
      <c r="P87" s="33">
        <v>5000</v>
      </c>
      <c r="Q87" s="36">
        <v>5241.0379999999996</v>
      </c>
      <c r="R87" s="36"/>
      <c r="S87" s="36"/>
      <c r="T87" s="57">
        <f t="shared" si="17"/>
        <v>30408.694000000003</v>
      </c>
      <c r="U87" s="242"/>
    </row>
    <row r="88" spans="1:21" s="20" customFormat="1" ht="54.75" customHeight="1" x14ac:dyDescent="0.3">
      <c r="A88" s="190"/>
      <c r="B88" s="190"/>
      <c r="C88" s="193"/>
      <c r="D88" s="199"/>
      <c r="E88" s="190"/>
      <c r="F88" s="190"/>
      <c r="G88" s="190"/>
      <c r="H88" s="190"/>
      <c r="I88" s="190"/>
      <c r="J88" s="32" t="s">
        <v>214</v>
      </c>
      <c r="K88" s="34">
        <v>373</v>
      </c>
      <c r="L88" s="35" t="s">
        <v>229</v>
      </c>
      <c r="M88" s="33"/>
      <c r="N88" s="36"/>
      <c r="O88" s="36"/>
      <c r="P88" s="33"/>
      <c r="Q88" s="36">
        <v>24719.78</v>
      </c>
      <c r="R88" s="36"/>
      <c r="S88" s="36"/>
      <c r="T88" s="57">
        <f t="shared" si="17"/>
        <v>24719.78</v>
      </c>
      <c r="U88" s="242"/>
    </row>
    <row r="89" spans="1:21" s="20" customFormat="1" ht="47.25" customHeight="1" x14ac:dyDescent="0.3">
      <c r="A89" s="190"/>
      <c r="B89" s="190"/>
      <c r="C89" s="193"/>
      <c r="D89" s="199"/>
      <c r="E89" s="190"/>
      <c r="F89" s="190"/>
      <c r="G89" s="190"/>
      <c r="H89" s="190"/>
      <c r="I89" s="190"/>
      <c r="J89" s="32" t="s">
        <v>67</v>
      </c>
      <c r="K89" s="34">
        <v>373</v>
      </c>
      <c r="L89" s="35" t="s">
        <v>228</v>
      </c>
      <c r="M89" s="33"/>
      <c r="N89" s="36"/>
      <c r="O89" s="36"/>
      <c r="P89" s="33">
        <v>1147.595</v>
      </c>
      <c r="Q89" s="36"/>
      <c r="R89" s="36"/>
      <c r="S89" s="36"/>
      <c r="T89" s="57">
        <f t="shared" si="17"/>
        <v>1147.595</v>
      </c>
      <c r="U89" s="242"/>
    </row>
    <row r="90" spans="1:21" s="20" customFormat="1" ht="45" customHeight="1" x14ac:dyDescent="0.3">
      <c r="A90" s="190"/>
      <c r="B90" s="190"/>
      <c r="C90" s="193"/>
      <c r="D90" s="199"/>
      <c r="E90" s="190"/>
      <c r="F90" s="190"/>
      <c r="G90" s="190"/>
      <c r="H90" s="190"/>
      <c r="I90" s="190"/>
      <c r="J90" s="32" t="s">
        <v>67</v>
      </c>
      <c r="K90" s="34">
        <v>373</v>
      </c>
      <c r="L90" s="35" t="s">
        <v>229</v>
      </c>
      <c r="M90" s="33"/>
      <c r="N90" s="36"/>
      <c r="O90" s="36"/>
      <c r="P90" s="33">
        <v>2784</v>
      </c>
      <c r="Q90" s="36">
        <v>4646.3999999999996</v>
      </c>
      <c r="R90" s="36">
        <v>4787.3</v>
      </c>
      <c r="S90" s="36"/>
      <c r="T90" s="57">
        <f t="shared" si="17"/>
        <v>12217.7</v>
      </c>
      <c r="U90" s="242"/>
    </row>
    <row r="91" spans="1:21" s="20" customFormat="1" ht="40.5" customHeight="1" x14ac:dyDescent="0.3">
      <c r="A91" s="190"/>
      <c r="B91" s="190"/>
      <c r="C91" s="193"/>
      <c r="D91" s="199"/>
      <c r="E91" s="190"/>
      <c r="F91" s="190"/>
      <c r="G91" s="190"/>
      <c r="H91" s="190"/>
      <c r="I91" s="190"/>
      <c r="J91" s="32" t="s">
        <v>68</v>
      </c>
      <c r="K91" s="34">
        <v>373</v>
      </c>
      <c r="L91" s="35" t="s">
        <v>228</v>
      </c>
      <c r="M91" s="33"/>
      <c r="N91" s="36">
        <v>7025.4814999999999</v>
      </c>
      <c r="O91" s="36">
        <v>3884.4670000000001</v>
      </c>
      <c r="P91" s="33">
        <v>8776.2180000000008</v>
      </c>
      <c r="Q91" s="36">
        <v>6377.9295000000002</v>
      </c>
      <c r="R91" s="36">
        <v>9477.4570000000003</v>
      </c>
      <c r="S91" s="36"/>
      <c r="T91" s="57">
        <f t="shared" si="17"/>
        <v>35541.553</v>
      </c>
      <c r="U91" s="242"/>
    </row>
    <row r="92" spans="1:21" s="20" customFormat="1" ht="43.5" customHeight="1" x14ac:dyDescent="0.3">
      <c r="A92" s="190"/>
      <c r="B92" s="190"/>
      <c r="C92" s="193"/>
      <c r="D92" s="199"/>
      <c r="E92" s="190"/>
      <c r="F92" s="190"/>
      <c r="G92" s="190"/>
      <c r="H92" s="190"/>
      <c r="I92" s="190"/>
      <c r="J92" s="32" t="s">
        <v>68</v>
      </c>
      <c r="K92" s="34">
        <v>373</v>
      </c>
      <c r="L92" s="35" t="s">
        <v>24</v>
      </c>
      <c r="M92" s="33"/>
      <c r="N92" s="36"/>
      <c r="O92" s="36"/>
      <c r="P92" s="33"/>
      <c r="Q92" s="36"/>
      <c r="R92" s="36">
        <v>6445.5</v>
      </c>
      <c r="S92" s="36"/>
      <c r="T92" s="57">
        <f t="shared" si="17"/>
        <v>6445.5</v>
      </c>
      <c r="U92" s="242"/>
    </row>
    <row r="93" spans="1:21" s="20" customFormat="1" ht="54.75" customHeight="1" x14ac:dyDescent="0.3">
      <c r="A93" s="190"/>
      <c r="B93" s="190"/>
      <c r="C93" s="193"/>
      <c r="D93" s="199"/>
      <c r="E93" s="190"/>
      <c r="F93" s="190"/>
      <c r="G93" s="190"/>
      <c r="H93" s="190"/>
      <c r="I93" s="190"/>
      <c r="J93" s="32" t="s">
        <v>68</v>
      </c>
      <c r="K93" s="34">
        <v>373</v>
      </c>
      <c r="L93" s="35" t="s">
        <v>230</v>
      </c>
      <c r="M93" s="33"/>
      <c r="N93" s="36"/>
      <c r="O93" s="36">
        <v>17806.798999999999</v>
      </c>
      <c r="P93" s="33">
        <v>4552.7349999999997</v>
      </c>
      <c r="Q93" s="36">
        <v>2741.0619999999999</v>
      </c>
      <c r="R93" s="36">
        <v>3055.5909999999999</v>
      </c>
      <c r="S93" s="36"/>
      <c r="T93" s="57">
        <f t="shared" si="17"/>
        <v>28156.186999999998</v>
      </c>
      <c r="U93" s="242"/>
    </row>
    <row r="94" spans="1:21" s="20" customFormat="1" ht="84" customHeight="1" x14ac:dyDescent="0.3">
      <c r="A94" s="190"/>
      <c r="B94" s="190"/>
      <c r="C94" s="193"/>
      <c r="D94" s="199"/>
      <c r="E94" s="190"/>
      <c r="F94" s="190"/>
      <c r="G94" s="190"/>
      <c r="H94" s="190"/>
      <c r="I94" s="190"/>
      <c r="J94" s="32" t="s">
        <v>231</v>
      </c>
      <c r="K94" s="34">
        <v>373</v>
      </c>
      <c r="L94" s="35" t="s">
        <v>230</v>
      </c>
      <c r="M94" s="33"/>
      <c r="N94" s="36"/>
      <c r="O94" s="36"/>
      <c r="P94" s="33">
        <v>21905.7</v>
      </c>
      <c r="Q94" s="36">
        <v>7624</v>
      </c>
      <c r="R94" s="36"/>
      <c r="S94" s="36"/>
      <c r="T94" s="57">
        <f t="shared" si="17"/>
        <v>29529.7</v>
      </c>
      <c r="U94" s="242"/>
    </row>
    <row r="95" spans="1:21" s="20" customFormat="1" ht="39.75" customHeight="1" x14ac:dyDescent="0.3">
      <c r="A95" s="190"/>
      <c r="B95" s="190"/>
      <c r="C95" s="193"/>
      <c r="D95" s="199"/>
      <c r="E95" s="190"/>
      <c r="F95" s="190"/>
      <c r="G95" s="190"/>
      <c r="H95" s="190"/>
      <c r="I95" s="190"/>
      <c r="J95" s="32" t="s">
        <v>68</v>
      </c>
      <c r="K95" s="34">
        <v>373</v>
      </c>
      <c r="L95" s="35" t="s">
        <v>229</v>
      </c>
      <c r="M95" s="33"/>
      <c r="N95" s="36">
        <v>6532.0309999999999</v>
      </c>
      <c r="O95" s="36">
        <v>18597.59</v>
      </c>
      <c r="P95" s="33">
        <v>23186.29</v>
      </c>
      <c r="Q95" s="36">
        <v>21451.576000000001</v>
      </c>
      <c r="R95" s="36">
        <v>10150</v>
      </c>
      <c r="S95" s="36"/>
      <c r="T95" s="57">
        <f t="shared" si="17"/>
        <v>79917.486999999994</v>
      </c>
      <c r="U95" s="242"/>
    </row>
    <row r="96" spans="1:21" s="20" customFormat="1" ht="51" customHeight="1" x14ac:dyDescent="0.3">
      <c r="A96" s="190"/>
      <c r="B96" s="190"/>
      <c r="C96" s="193"/>
      <c r="D96" s="199"/>
      <c r="E96" s="190"/>
      <c r="F96" s="190"/>
      <c r="G96" s="190"/>
      <c r="H96" s="190"/>
      <c r="I96" s="190"/>
      <c r="J96" s="32" t="s">
        <v>68</v>
      </c>
      <c r="K96" s="34">
        <v>373</v>
      </c>
      <c r="L96" s="35" t="s">
        <v>232</v>
      </c>
      <c r="M96" s="33"/>
      <c r="N96" s="36"/>
      <c r="O96" s="36"/>
      <c r="P96" s="33"/>
      <c r="Q96" s="36"/>
      <c r="R96" s="36">
        <v>1173.19</v>
      </c>
      <c r="S96" s="36"/>
      <c r="T96" s="57">
        <f t="shared" si="17"/>
        <v>1173.19</v>
      </c>
      <c r="U96" s="242"/>
    </row>
    <row r="97" spans="1:21" s="20" customFormat="1" ht="54.75" customHeight="1" x14ac:dyDescent="0.3">
      <c r="A97" s="190"/>
      <c r="B97" s="190"/>
      <c r="C97" s="193"/>
      <c r="D97" s="199"/>
      <c r="E97" s="190"/>
      <c r="F97" s="190"/>
      <c r="G97" s="190"/>
      <c r="H97" s="190"/>
      <c r="I97" s="190"/>
      <c r="J97" s="32" t="s">
        <v>224</v>
      </c>
      <c r="K97" s="34">
        <v>373</v>
      </c>
      <c r="L97" s="35" t="s">
        <v>228</v>
      </c>
      <c r="M97" s="33"/>
      <c r="N97" s="36">
        <v>2531.0859999999998</v>
      </c>
      <c r="O97" s="36"/>
      <c r="P97" s="33">
        <v>2021.086</v>
      </c>
      <c r="Q97" s="36"/>
      <c r="R97" s="36"/>
      <c r="S97" s="36"/>
      <c r="T97" s="57">
        <f t="shared" si="17"/>
        <v>4552.1719999999996</v>
      </c>
      <c r="U97" s="242"/>
    </row>
    <row r="98" spans="1:21" s="20" customFormat="1" ht="54.75" customHeight="1" x14ac:dyDescent="0.3">
      <c r="A98" s="190"/>
      <c r="B98" s="190"/>
      <c r="C98" s="193"/>
      <c r="D98" s="199"/>
      <c r="E98" s="190"/>
      <c r="F98" s="190"/>
      <c r="G98" s="190"/>
      <c r="H98" s="190"/>
      <c r="I98" s="190"/>
      <c r="J98" s="32" t="s">
        <v>224</v>
      </c>
      <c r="K98" s="34">
        <v>373</v>
      </c>
      <c r="L98" s="35" t="s">
        <v>229</v>
      </c>
      <c r="M98" s="33"/>
      <c r="N98" s="36">
        <v>12001.540999999999</v>
      </c>
      <c r="O98" s="36">
        <v>7560</v>
      </c>
      <c r="P98" s="33">
        <v>12576</v>
      </c>
      <c r="Q98" s="36"/>
      <c r="R98" s="36"/>
      <c r="S98" s="36"/>
      <c r="T98" s="57">
        <f t="shared" si="17"/>
        <v>32137.540999999997</v>
      </c>
      <c r="U98" s="242"/>
    </row>
    <row r="99" spans="1:21" s="20" customFormat="1" ht="54.75" customHeight="1" x14ac:dyDescent="0.3">
      <c r="A99" s="190"/>
      <c r="B99" s="191"/>
      <c r="C99" s="194"/>
      <c r="D99" s="199"/>
      <c r="E99" s="190"/>
      <c r="F99" s="190"/>
      <c r="G99" s="190"/>
      <c r="H99" s="190"/>
      <c r="I99" s="190"/>
      <c r="J99" s="32" t="s">
        <v>224</v>
      </c>
      <c r="K99" s="34">
        <v>373</v>
      </c>
      <c r="L99" s="35" t="s">
        <v>232</v>
      </c>
      <c r="M99" s="33"/>
      <c r="N99" s="36"/>
      <c r="O99" s="36"/>
      <c r="P99" s="33">
        <v>83248.709000000003</v>
      </c>
      <c r="Q99" s="36">
        <v>121150.14200000001</v>
      </c>
      <c r="R99" s="36">
        <v>3200</v>
      </c>
      <c r="S99" s="36"/>
      <c r="T99" s="57">
        <f t="shared" si="17"/>
        <v>207598.85100000002</v>
      </c>
      <c r="U99" s="242"/>
    </row>
    <row r="100" spans="1:21" s="20" customFormat="1" ht="47.25" customHeight="1" x14ac:dyDescent="0.3">
      <c r="A100" s="190"/>
      <c r="B100" s="189">
        <v>6</v>
      </c>
      <c r="C100" s="192" t="s">
        <v>233</v>
      </c>
      <c r="D100" s="199"/>
      <c r="E100" s="190"/>
      <c r="F100" s="190"/>
      <c r="G100" s="190"/>
      <c r="H100" s="190"/>
      <c r="I100" s="190"/>
      <c r="J100" s="32" t="s">
        <v>214</v>
      </c>
      <c r="K100" s="34">
        <v>335</v>
      </c>
      <c r="L100" s="35" t="s">
        <v>51</v>
      </c>
      <c r="M100" s="33">
        <v>12123.46</v>
      </c>
      <c r="N100" s="36"/>
      <c r="O100" s="36"/>
      <c r="P100" s="33"/>
      <c r="Q100" s="36"/>
      <c r="R100" s="36"/>
      <c r="S100" s="36"/>
      <c r="T100" s="57">
        <f t="shared" si="17"/>
        <v>12123.46</v>
      </c>
      <c r="U100" s="242"/>
    </row>
    <row r="101" spans="1:21" s="20" customFormat="1" ht="47.25" customHeight="1" x14ac:dyDescent="0.3">
      <c r="A101" s="190"/>
      <c r="B101" s="190"/>
      <c r="C101" s="193"/>
      <c r="D101" s="199"/>
      <c r="E101" s="190"/>
      <c r="F101" s="190"/>
      <c r="G101" s="190"/>
      <c r="H101" s="190"/>
      <c r="I101" s="190"/>
      <c r="J101" s="32" t="s">
        <v>67</v>
      </c>
      <c r="K101" s="34">
        <v>335</v>
      </c>
      <c r="L101" s="35" t="s">
        <v>46</v>
      </c>
      <c r="M101" s="33"/>
      <c r="N101" s="36"/>
      <c r="O101" s="36"/>
      <c r="P101" s="33">
        <v>1588</v>
      </c>
      <c r="Q101" s="36">
        <v>4000</v>
      </c>
      <c r="R101" s="36"/>
      <c r="S101" s="36"/>
      <c r="T101" s="57">
        <f t="shared" si="17"/>
        <v>5588</v>
      </c>
      <c r="U101" s="242"/>
    </row>
    <row r="102" spans="1:21" s="20" customFormat="1" ht="47.25" customHeight="1" x14ac:dyDescent="0.3">
      <c r="A102" s="190"/>
      <c r="B102" s="190"/>
      <c r="C102" s="193"/>
      <c r="D102" s="199"/>
      <c r="E102" s="190"/>
      <c r="F102" s="190"/>
      <c r="G102" s="190"/>
      <c r="H102" s="190"/>
      <c r="I102" s="190"/>
      <c r="J102" s="32" t="s">
        <v>67</v>
      </c>
      <c r="K102" s="34">
        <v>335</v>
      </c>
      <c r="L102" s="35" t="s">
        <v>51</v>
      </c>
      <c r="M102" s="33">
        <v>166</v>
      </c>
      <c r="N102" s="36"/>
      <c r="O102" s="36"/>
      <c r="P102" s="33"/>
      <c r="Q102" s="36"/>
      <c r="R102" s="36"/>
      <c r="S102" s="36"/>
      <c r="T102" s="57">
        <f t="shared" si="17"/>
        <v>166</v>
      </c>
      <c r="U102" s="242"/>
    </row>
    <row r="103" spans="1:21" s="20" customFormat="1" ht="47.25" customHeight="1" x14ac:dyDescent="0.3">
      <c r="A103" s="190"/>
      <c r="B103" s="190"/>
      <c r="C103" s="193"/>
      <c r="D103" s="199"/>
      <c r="E103" s="190"/>
      <c r="F103" s="190"/>
      <c r="G103" s="190"/>
      <c r="H103" s="190"/>
      <c r="I103" s="190"/>
      <c r="J103" s="32" t="s">
        <v>68</v>
      </c>
      <c r="K103" s="34">
        <v>335</v>
      </c>
      <c r="L103" s="35" t="s">
        <v>46</v>
      </c>
      <c r="M103" s="33"/>
      <c r="N103" s="36"/>
      <c r="O103" s="36"/>
      <c r="P103" s="33">
        <v>805.6</v>
      </c>
      <c r="Q103" s="36">
        <v>33075.85</v>
      </c>
      <c r="R103" s="36">
        <v>13202.446699999999</v>
      </c>
      <c r="S103" s="36"/>
      <c r="T103" s="57">
        <f t="shared" si="17"/>
        <v>47083.896699999998</v>
      </c>
      <c r="U103" s="242"/>
    </row>
    <row r="104" spans="1:21" s="20" customFormat="1" ht="43.5" customHeight="1" x14ac:dyDescent="0.3">
      <c r="A104" s="190"/>
      <c r="B104" s="190"/>
      <c r="C104" s="193"/>
      <c r="D104" s="199"/>
      <c r="E104" s="190"/>
      <c r="F104" s="190"/>
      <c r="G104" s="190"/>
      <c r="H104" s="190"/>
      <c r="I104" s="190"/>
      <c r="J104" s="32" t="s">
        <v>68</v>
      </c>
      <c r="K104" s="34">
        <v>335</v>
      </c>
      <c r="L104" s="35" t="s">
        <v>51</v>
      </c>
      <c r="M104" s="33">
        <v>1516.7339999999999</v>
      </c>
      <c r="N104" s="36">
        <v>9143.5</v>
      </c>
      <c r="O104" s="36">
        <v>17770</v>
      </c>
      <c r="P104" s="33">
        <v>25840.7</v>
      </c>
      <c r="Q104" s="36">
        <v>34411.877</v>
      </c>
      <c r="R104" s="36">
        <v>14631.994000000001</v>
      </c>
      <c r="S104" s="36"/>
      <c r="T104" s="57">
        <f t="shared" si="17"/>
        <v>103314.80500000001</v>
      </c>
      <c r="U104" s="242"/>
    </row>
    <row r="105" spans="1:21" s="20" customFormat="1" ht="43.5" customHeight="1" x14ac:dyDescent="0.3">
      <c r="A105" s="190"/>
      <c r="B105" s="190"/>
      <c r="C105" s="193"/>
      <c r="D105" s="199"/>
      <c r="E105" s="190"/>
      <c r="F105" s="190"/>
      <c r="G105" s="190"/>
      <c r="H105" s="190"/>
      <c r="I105" s="190"/>
      <c r="J105" s="32" t="s">
        <v>68</v>
      </c>
      <c r="K105" s="34">
        <v>335</v>
      </c>
      <c r="L105" s="35" t="s">
        <v>212</v>
      </c>
      <c r="M105" s="33"/>
      <c r="N105" s="36"/>
      <c r="O105" s="36">
        <v>21441.838</v>
      </c>
      <c r="P105" s="33">
        <v>35983.322999999997</v>
      </c>
      <c r="Q105" s="36">
        <v>51699.622000000003</v>
      </c>
      <c r="R105" s="36">
        <v>37110.71</v>
      </c>
      <c r="S105" s="36"/>
      <c r="T105" s="57">
        <f t="shared" si="17"/>
        <v>146235.49299999999</v>
      </c>
      <c r="U105" s="242"/>
    </row>
    <row r="106" spans="1:21" s="20" customFormat="1" ht="36" customHeight="1" x14ac:dyDescent="0.3">
      <c r="A106" s="190"/>
      <c r="B106" s="190"/>
      <c r="C106" s="193"/>
      <c r="D106" s="199"/>
      <c r="E106" s="190"/>
      <c r="F106" s="190"/>
      <c r="G106" s="190"/>
      <c r="H106" s="190"/>
      <c r="I106" s="190"/>
      <c r="J106" s="32" t="s">
        <v>68</v>
      </c>
      <c r="K106" s="34">
        <v>335</v>
      </c>
      <c r="L106" s="35" t="s">
        <v>43</v>
      </c>
      <c r="M106" s="33"/>
      <c r="N106" s="36"/>
      <c r="O106" s="36"/>
      <c r="P106" s="33">
        <v>2290.8009999999999</v>
      </c>
      <c r="Q106" s="36">
        <v>1700</v>
      </c>
      <c r="R106" s="36">
        <v>313.572</v>
      </c>
      <c r="S106" s="36"/>
      <c r="T106" s="57">
        <f t="shared" si="17"/>
        <v>4304.3729999999996</v>
      </c>
      <c r="U106" s="242"/>
    </row>
    <row r="107" spans="1:21" s="20" customFormat="1" ht="36" customHeight="1" x14ac:dyDescent="0.3">
      <c r="A107" s="190"/>
      <c r="B107" s="191"/>
      <c r="C107" s="194"/>
      <c r="D107" s="199"/>
      <c r="E107" s="190"/>
      <c r="F107" s="190"/>
      <c r="G107" s="190"/>
      <c r="H107" s="190"/>
      <c r="I107" s="190"/>
      <c r="J107" s="32" t="s">
        <v>224</v>
      </c>
      <c r="K107" s="34">
        <v>335</v>
      </c>
      <c r="L107" s="35" t="s">
        <v>46</v>
      </c>
      <c r="M107" s="33"/>
      <c r="N107" s="36"/>
      <c r="O107" s="36"/>
      <c r="P107" s="33">
        <v>2044.6</v>
      </c>
      <c r="Q107" s="36">
        <v>2328.201</v>
      </c>
      <c r="R107" s="36">
        <v>3855</v>
      </c>
      <c r="S107" s="36"/>
      <c r="T107" s="57">
        <f t="shared" si="17"/>
        <v>8227.8009999999995</v>
      </c>
      <c r="U107" s="242"/>
    </row>
    <row r="108" spans="1:21" s="20" customFormat="1" ht="33.75" customHeight="1" x14ac:dyDescent="0.3">
      <c r="A108" s="190"/>
      <c r="B108" s="189">
        <v>7</v>
      </c>
      <c r="C108" s="192" t="s">
        <v>234</v>
      </c>
      <c r="D108" s="199"/>
      <c r="E108" s="190"/>
      <c r="F108" s="190"/>
      <c r="G108" s="190"/>
      <c r="H108" s="190"/>
      <c r="I108" s="190"/>
      <c r="J108" s="32" t="s">
        <v>68</v>
      </c>
      <c r="K108" s="34">
        <v>518</v>
      </c>
      <c r="L108" s="35" t="s">
        <v>223</v>
      </c>
      <c r="M108" s="33"/>
      <c r="N108" s="36"/>
      <c r="O108" s="36"/>
      <c r="P108" s="33"/>
      <c r="Q108" s="36">
        <v>427.2</v>
      </c>
      <c r="R108" s="36"/>
      <c r="S108" s="36"/>
      <c r="T108" s="57">
        <f t="shared" si="17"/>
        <v>427.2</v>
      </c>
      <c r="U108" s="242"/>
    </row>
    <row r="109" spans="1:21" s="20" customFormat="1" ht="33.75" customHeight="1" x14ac:dyDescent="0.3">
      <c r="A109" s="190"/>
      <c r="B109" s="190"/>
      <c r="C109" s="193"/>
      <c r="D109" s="199"/>
      <c r="E109" s="190"/>
      <c r="F109" s="190"/>
      <c r="G109" s="190"/>
      <c r="H109" s="190"/>
      <c r="I109" s="190"/>
      <c r="J109" s="32" t="s">
        <v>67</v>
      </c>
      <c r="K109" s="34">
        <v>518</v>
      </c>
      <c r="L109" s="35" t="s">
        <v>228</v>
      </c>
      <c r="M109" s="33"/>
      <c r="N109" s="36"/>
      <c r="O109" s="36"/>
      <c r="P109" s="33">
        <v>12251.597</v>
      </c>
      <c r="Q109" s="36">
        <v>18759.834999999999</v>
      </c>
      <c r="R109" s="36"/>
      <c r="S109" s="36"/>
      <c r="T109" s="57">
        <f t="shared" si="17"/>
        <v>31011.432000000001</v>
      </c>
      <c r="U109" s="242"/>
    </row>
    <row r="110" spans="1:21" s="20" customFormat="1" ht="33.75" customHeight="1" x14ac:dyDescent="0.3">
      <c r="A110" s="190"/>
      <c r="B110" s="190"/>
      <c r="C110" s="193"/>
      <c r="D110" s="199"/>
      <c r="E110" s="190"/>
      <c r="F110" s="190"/>
      <c r="G110" s="190"/>
      <c r="H110" s="190"/>
      <c r="I110" s="190"/>
      <c r="J110" s="32" t="s">
        <v>67</v>
      </c>
      <c r="K110" s="34">
        <v>518</v>
      </c>
      <c r="L110" s="35" t="s">
        <v>235</v>
      </c>
      <c r="M110" s="33"/>
      <c r="N110" s="36"/>
      <c r="O110" s="36"/>
      <c r="P110" s="33"/>
      <c r="Q110" s="36">
        <v>233.61</v>
      </c>
      <c r="R110" s="36"/>
      <c r="S110" s="36"/>
      <c r="T110" s="57">
        <f t="shared" si="17"/>
        <v>233.61</v>
      </c>
      <c r="U110" s="242"/>
    </row>
    <row r="111" spans="1:21" s="20" customFormat="1" ht="33.75" customHeight="1" x14ac:dyDescent="0.3">
      <c r="A111" s="190"/>
      <c r="B111" s="190"/>
      <c r="C111" s="193"/>
      <c r="D111" s="199"/>
      <c r="E111" s="190"/>
      <c r="F111" s="190"/>
      <c r="G111" s="190"/>
      <c r="H111" s="190"/>
      <c r="I111" s="190"/>
      <c r="J111" s="32" t="s">
        <v>68</v>
      </c>
      <c r="K111" s="34">
        <v>518</v>
      </c>
      <c r="L111" s="35" t="s">
        <v>228</v>
      </c>
      <c r="M111" s="33"/>
      <c r="N111" s="36"/>
      <c r="O111" s="36"/>
      <c r="P111" s="33">
        <v>9358.4189999999999</v>
      </c>
      <c r="Q111" s="36">
        <v>37085.080999999998</v>
      </c>
      <c r="R111" s="36">
        <v>4094.6019999999999</v>
      </c>
      <c r="S111" s="36"/>
      <c r="T111" s="57">
        <f t="shared" si="17"/>
        <v>50538.101999999999</v>
      </c>
      <c r="U111" s="242"/>
    </row>
    <row r="112" spans="1:21" s="20" customFormat="1" ht="33.75" customHeight="1" x14ac:dyDescent="0.3">
      <c r="A112" s="190"/>
      <c r="B112" s="190"/>
      <c r="C112" s="193"/>
      <c r="D112" s="199"/>
      <c r="E112" s="190"/>
      <c r="F112" s="190"/>
      <c r="G112" s="190"/>
      <c r="H112" s="190"/>
      <c r="I112" s="190"/>
      <c r="J112" s="32" t="s">
        <v>68</v>
      </c>
      <c r="K112" s="34">
        <v>518</v>
      </c>
      <c r="L112" s="35" t="s">
        <v>235</v>
      </c>
      <c r="M112" s="33"/>
      <c r="N112" s="36"/>
      <c r="O112" s="36"/>
      <c r="P112" s="33">
        <v>930.21699999999998</v>
      </c>
      <c r="Q112" s="36">
        <v>10967.125</v>
      </c>
      <c r="R112" s="36">
        <v>655.32799999999997</v>
      </c>
      <c r="S112" s="36"/>
      <c r="T112" s="57">
        <f t="shared" si="17"/>
        <v>12552.67</v>
      </c>
      <c r="U112" s="242"/>
    </row>
    <row r="113" spans="1:28" s="20" customFormat="1" ht="33.75" customHeight="1" x14ac:dyDescent="0.3">
      <c r="A113" s="190"/>
      <c r="B113" s="190"/>
      <c r="C113" s="193"/>
      <c r="D113" s="199"/>
      <c r="E113" s="190"/>
      <c r="F113" s="190"/>
      <c r="G113" s="190"/>
      <c r="H113" s="190"/>
      <c r="I113" s="190"/>
      <c r="J113" s="32" t="s">
        <v>224</v>
      </c>
      <c r="K113" s="34">
        <v>518</v>
      </c>
      <c r="L113" s="35" t="s">
        <v>228</v>
      </c>
      <c r="M113" s="33"/>
      <c r="N113" s="36"/>
      <c r="O113" s="36"/>
      <c r="P113" s="33">
        <v>92091.085000000006</v>
      </c>
      <c r="Q113" s="36">
        <v>21582.346000000001</v>
      </c>
      <c r="R113" s="36">
        <v>6000</v>
      </c>
      <c r="S113" s="36"/>
      <c r="T113" s="57">
        <f t="shared" si="17"/>
        <v>119673.43100000001</v>
      </c>
      <c r="U113" s="242"/>
    </row>
    <row r="114" spans="1:28" s="20" customFormat="1" ht="33.75" customHeight="1" x14ac:dyDescent="0.3">
      <c r="A114" s="190"/>
      <c r="B114" s="191"/>
      <c r="C114" s="194"/>
      <c r="D114" s="199"/>
      <c r="E114" s="190"/>
      <c r="F114" s="190"/>
      <c r="G114" s="190"/>
      <c r="H114" s="190"/>
      <c r="I114" s="190"/>
      <c r="J114" s="32" t="s">
        <v>224</v>
      </c>
      <c r="K114" s="34">
        <v>518</v>
      </c>
      <c r="L114" s="35" t="s">
        <v>235</v>
      </c>
      <c r="M114" s="33"/>
      <c r="N114" s="36"/>
      <c r="O114" s="36"/>
      <c r="P114" s="33">
        <v>7283.1360000000004</v>
      </c>
      <c r="Q114" s="36">
        <v>266.39</v>
      </c>
      <c r="R114" s="36">
        <v>5021.6940000000004</v>
      </c>
      <c r="S114" s="36"/>
      <c r="T114" s="57">
        <f t="shared" si="17"/>
        <v>12571.220000000001</v>
      </c>
      <c r="U114" s="242"/>
    </row>
    <row r="115" spans="1:28" s="20" customFormat="1" ht="156" customHeight="1" x14ac:dyDescent="0.3">
      <c r="A115" s="190"/>
      <c r="B115" s="143">
        <v>8</v>
      </c>
      <c r="C115" s="85" t="s">
        <v>236</v>
      </c>
      <c r="D115" s="200"/>
      <c r="E115" s="190"/>
      <c r="F115" s="190"/>
      <c r="G115" s="190"/>
      <c r="H115" s="190"/>
      <c r="I115" s="190"/>
      <c r="J115" s="32"/>
      <c r="K115" s="34"/>
      <c r="L115" s="35"/>
      <c r="M115" s="33"/>
      <c r="N115" s="36"/>
      <c r="O115" s="36"/>
      <c r="P115" s="33"/>
      <c r="Q115" s="36"/>
      <c r="R115" s="36"/>
      <c r="S115" s="36"/>
      <c r="T115" s="57">
        <f t="shared" si="17"/>
        <v>0</v>
      </c>
      <c r="U115" s="242"/>
    </row>
    <row r="116" spans="1:28" s="20" customFormat="1" ht="90.75" customHeight="1" x14ac:dyDescent="0.3">
      <c r="A116" s="190"/>
      <c r="B116" s="143">
        <v>9</v>
      </c>
      <c r="C116" s="85" t="s">
        <v>237</v>
      </c>
      <c r="D116" s="198" t="s">
        <v>238</v>
      </c>
      <c r="E116" s="190"/>
      <c r="F116" s="190"/>
      <c r="G116" s="190"/>
      <c r="H116" s="190"/>
      <c r="I116" s="190"/>
      <c r="J116" s="32" t="s">
        <v>25</v>
      </c>
      <c r="K116" s="34"/>
      <c r="L116" s="35"/>
      <c r="M116" s="86"/>
      <c r="N116" s="86"/>
      <c r="O116" s="86"/>
      <c r="P116" s="86"/>
      <c r="Q116" s="86"/>
      <c r="R116" s="87">
        <v>359.3</v>
      </c>
      <c r="S116" s="87"/>
      <c r="T116" s="57">
        <f t="shared" si="17"/>
        <v>359.3</v>
      </c>
      <c r="U116" s="242"/>
    </row>
    <row r="117" spans="1:28" s="20" customFormat="1" ht="94.5" customHeight="1" x14ac:dyDescent="0.3">
      <c r="A117" s="190"/>
      <c r="B117" s="143">
        <v>10</v>
      </c>
      <c r="C117" s="85" t="s">
        <v>239</v>
      </c>
      <c r="D117" s="199"/>
      <c r="E117" s="190"/>
      <c r="F117" s="190"/>
      <c r="G117" s="190"/>
      <c r="H117" s="190"/>
      <c r="I117" s="190"/>
      <c r="J117" s="32"/>
      <c r="K117" s="34"/>
      <c r="L117" s="35"/>
      <c r="M117" s="33"/>
      <c r="N117" s="36"/>
      <c r="O117" s="36"/>
      <c r="P117" s="33"/>
      <c r="Q117" s="36"/>
      <c r="R117" s="36"/>
      <c r="S117" s="36"/>
      <c r="T117" s="57">
        <f t="shared" si="17"/>
        <v>0</v>
      </c>
      <c r="U117" s="242"/>
    </row>
    <row r="118" spans="1:28" s="20" customFormat="1" ht="139.5" customHeight="1" x14ac:dyDescent="0.3">
      <c r="A118" s="190"/>
      <c r="B118" s="143">
        <v>11</v>
      </c>
      <c r="C118" s="85" t="s">
        <v>240</v>
      </c>
      <c r="D118" s="200"/>
      <c r="E118" s="190"/>
      <c r="F118" s="190"/>
      <c r="G118" s="190"/>
      <c r="H118" s="190"/>
      <c r="I118" s="190"/>
      <c r="J118" s="32"/>
      <c r="K118" s="34"/>
      <c r="L118" s="35"/>
      <c r="M118" s="33"/>
      <c r="N118" s="36"/>
      <c r="O118" s="36"/>
      <c r="P118" s="33"/>
      <c r="Q118" s="36"/>
      <c r="R118" s="36"/>
      <c r="S118" s="36"/>
      <c r="T118" s="57">
        <f t="shared" si="17"/>
        <v>0</v>
      </c>
      <c r="U118" s="242"/>
    </row>
    <row r="119" spans="1:28" s="20" customFormat="1" ht="146.25" customHeight="1" x14ac:dyDescent="0.3">
      <c r="A119" s="190"/>
      <c r="B119" s="143">
        <v>12</v>
      </c>
      <c r="C119" s="85" t="s">
        <v>241</v>
      </c>
      <c r="D119" s="198" t="s">
        <v>206</v>
      </c>
      <c r="E119" s="190"/>
      <c r="F119" s="190"/>
      <c r="G119" s="190"/>
      <c r="H119" s="190"/>
      <c r="I119" s="190"/>
      <c r="J119" s="32" t="s">
        <v>25</v>
      </c>
      <c r="K119" s="34"/>
      <c r="L119" s="35"/>
      <c r="M119" s="33"/>
      <c r="N119" s="36"/>
      <c r="O119" s="36"/>
      <c r="P119" s="33"/>
      <c r="Q119" s="36"/>
      <c r="R119" s="36">
        <v>111888.93799999999</v>
      </c>
      <c r="S119" s="36"/>
      <c r="T119" s="57">
        <f t="shared" si="17"/>
        <v>111888.93799999999</v>
      </c>
      <c r="U119" s="242"/>
    </row>
    <row r="120" spans="1:28" s="20" customFormat="1" ht="79.5" customHeight="1" x14ac:dyDescent="0.3">
      <c r="A120" s="190"/>
      <c r="B120" s="143">
        <v>13</v>
      </c>
      <c r="C120" s="85" t="s">
        <v>242</v>
      </c>
      <c r="D120" s="200"/>
      <c r="E120" s="190"/>
      <c r="F120" s="190"/>
      <c r="G120" s="190"/>
      <c r="H120" s="190"/>
      <c r="I120" s="190"/>
      <c r="J120" s="32" t="s">
        <v>25</v>
      </c>
      <c r="K120" s="34"/>
      <c r="L120" s="35"/>
      <c r="M120" s="33"/>
      <c r="N120" s="36"/>
      <c r="O120" s="36"/>
      <c r="P120" s="33"/>
      <c r="Q120" s="36"/>
      <c r="R120" s="36">
        <v>16657.293000000001</v>
      </c>
      <c r="S120" s="36"/>
      <c r="T120" s="57">
        <f t="shared" si="17"/>
        <v>16657.293000000001</v>
      </c>
      <c r="U120" s="242"/>
    </row>
    <row r="121" spans="1:28" s="20" customFormat="1" ht="101.25" customHeight="1" x14ac:dyDescent="0.3">
      <c r="A121" s="190"/>
      <c r="B121" s="143">
        <v>14</v>
      </c>
      <c r="C121" s="85" t="s">
        <v>243</v>
      </c>
      <c r="D121" s="198" t="s">
        <v>238</v>
      </c>
      <c r="E121" s="190"/>
      <c r="F121" s="190"/>
      <c r="G121" s="190"/>
      <c r="H121" s="190"/>
      <c r="I121" s="190"/>
      <c r="J121" s="32"/>
      <c r="K121" s="34"/>
      <c r="L121" s="35"/>
      <c r="M121" s="33"/>
      <c r="N121" s="36"/>
      <c r="O121" s="36"/>
      <c r="P121" s="33"/>
      <c r="Q121" s="36"/>
      <c r="R121" s="36"/>
      <c r="S121" s="36"/>
      <c r="T121" s="57">
        <f t="shared" si="17"/>
        <v>0</v>
      </c>
      <c r="U121" s="143"/>
    </row>
    <row r="122" spans="1:28" s="20" customFormat="1" ht="103.5" customHeight="1" x14ac:dyDescent="0.3">
      <c r="A122" s="191"/>
      <c r="B122" s="143">
        <v>15</v>
      </c>
      <c r="C122" s="85" t="s">
        <v>244</v>
      </c>
      <c r="D122" s="200"/>
      <c r="E122" s="191"/>
      <c r="F122" s="191"/>
      <c r="G122" s="191"/>
      <c r="H122" s="191"/>
      <c r="I122" s="191"/>
      <c r="J122" s="32"/>
      <c r="K122" s="34"/>
      <c r="L122" s="35"/>
      <c r="M122" s="33"/>
      <c r="N122" s="36"/>
      <c r="O122" s="36"/>
      <c r="P122" s="33"/>
      <c r="Q122" s="36"/>
      <c r="R122" s="36"/>
      <c r="S122" s="36"/>
      <c r="T122" s="57">
        <f t="shared" si="17"/>
        <v>0</v>
      </c>
      <c r="U122" s="143"/>
    </row>
    <row r="123" spans="1:28" s="90" customFormat="1" ht="51" customHeight="1" x14ac:dyDescent="0.25">
      <c r="A123" s="88"/>
      <c r="B123" s="201">
        <v>15</v>
      </c>
      <c r="C123" s="201"/>
      <c r="D123" s="202" t="s">
        <v>245</v>
      </c>
      <c r="E123" s="202"/>
      <c r="F123" s="202"/>
      <c r="G123" s="89"/>
      <c r="H123" s="89"/>
      <c r="I123" s="89"/>
      <c r="J123" s="89"/>
      <c r="K123" s="89"/>
      <c r="L123" s="89"/>
      <c r="M123" s="62">
        <f>SUM(M60:M122)</f>
        <v>22852.648000000001</v>
      </c>
      <c r="N123" s="62">
        <f t="shared" ref="N123:T123" si="18">SUM(N60:N122)</f>
        <v>60168.504500000003</v>
      </c>
      <c r="O123" s="62">
        <f t="shared" si="18"/>
        <v>125575.4145</v>
      </c>
      <c r="P123" s="62">
        <f t="shared" si="18"/>
        <v>388093.39160000003</v>
      </c>
      <c r="Q123" s="62">
        <f t="shared" si="18"/>
        <v>532737.71149999998</v>
      </c>
      <c r="R123" s="62">
        <f t="shared" si="18"/>
        <v>282377.62070000003</v>
      </c>
      <c r="S123" s="62">
        <f t="shared" si="18"/>
        <v>0</v>
      </c>
      <c r="T123" s="62">
        <f t="shared" si="18"/>
        <v>1411805.2908000005</v>
      </c>
      <c r="U123" s="62"/>
    </row>
    <row r="124" spans="1:28" s="2" customFormat="1" ht="45.75" customHeight="1" x14ac:dyDescent="0.3">
      <c r="A124" s="203">
        <v>12</v>
      </c>
      <c r="B124" s="187">
        <v>1</v>
      </c>
      <c r="C124" s="241" t="s">
        <v>14</v>
      </c>
      <c r="D124" s="179" t="s">
        <v>75</v>
      </c>
      <c r="E124" s="179" t="s">
        <v>76</v>
      </c>
      <c r="F124" s="186" t="s">
        <v>286</v>
      </c>
      <c r="G124" s="186" t="s">
        <v>63</v>
      </c>
      <c r="H124" s="186" t="s">
        <v>64</v>
      </c>
      <c r="I124" s="186" t="s">
        <v>59</v>
      </c>
      <c r="J124" s="98" t="s">
        <v>68</v>
      </c>
      <c r="K124" s="37" t="s">
        <v>48</v>
      </c>
      <c r="L124" s="37" t="s">
        <v>46</v>
      </c>
      <c r="M124" s="37"/>
      <c r="N124" s="37"/>
      <c r="O124" s="38"/>
      <c r="P124" s="39">
        <v>1726.59</v>
      </c>
      <c r="Q124" s="39">
        <v>2157.06</v>
      </c>
      <c r="R124" s="39">
        <v>2691.39</v>
      </c>
      <c r="S124" s="39"/>
      <c r="T124" s="57">
        <f t="shared" ref="T124:T131" si="19">SUM(O124:S124)</f>
        <v>6575.0399999999991</v>
      </c>
      <c r="U124" s="179"/>
      <c r="V124" s="1"/>
      <c r="W124" s="1"/>
      <c r="X124" s="1"/>
      <c r="Y124" s="1"/>
      <c r="Z124" s="1"/>
      <c r="AA124" s="1"/>
      <c r="AB124" s="1"/>
    </row>
    <row r="125" spans="1:28" s="2" customFormat="1" ht="45.75" customHeight="1" x14ac:dyDescent="0.3">
      <c r="A125" s="203"/>
      <c r="B125" s="212"/>
      <c r="C125" s="241"/>
      <c r="D125" s="180"/>
      <c r="E125" s="180"/>
      <c r="F125" s="186"/>
      <c r="G125" s="186"/>
      <c r="H125" s="186"/>
      <c r="I125" s="186"/>
      <c r="J125" s="98" t="s">
        <v>68</v>
      </c>
      <c r="K125" s="37" t="s">
        <v>48</v>
      </c>
      <c r="L125" s="37" t="s">
        <v>47</v>
      </c>
      <c r="M125" s="37"/>
      <c r="N125" s="37"/>
      <c r="O125" s="38"/>
      <c r="P125" s="39">
        <v>5618.2</v>
      </c>
      <c r="Q125" s="39">
        <v>5703.49</v>
      </c>
      <c r="R125" s="39">
        <v>5709.32</v>
      </c>
      <c r="S125" s="39"/>
      <c r="T125" s="57">
        <f t="shared" si="19"/>
        <v>17031.009999999998</v>
      </c>
      <c r="U125" s="180"/>
      <c r="V125" s="1"/>
      <c r="W125" s="1"/>
      <c r="X125" s="1"/>
      <c r="Y125" s="1"/>
      <c r="Z125" s="1"/>
      <c r="AA125" s="1"/>
      <c r="AB125" s="1"/>
    </row>
    <row r="126" spans="1:28" s="2" customFormat="1" ht="45.75" customHeight="1" x14ac:dyDescent="0.3">
      <c r="A126" s="203"/>
      <c r="B126" s="188"/>
      <c r="C126" s="241"/>
      <c r="D126" s="180"/>
      <c r="E126" s="180"/>
      <c r="F126" s="186"/>
      <c r="G126" s="186"/>
      <c r="H126" s="186"/>
      <c r="I126" s="186"/>
      <c r="J126" s="98" t="s">
        <v>68</v>
      </c>
      <c r="K126" s="37" t="s">
        <v>48</v>
      </c>
      <c r="L126" s="37" t="s">
        <v>287</v>
      </c>
      <c r="M126" s="37"/>
      <c r="N126" s="37"/>
      <c r="O126" s="38"/>
      <c r="P126" s="39">
        <v>243.09</v>
      </c>
      <c r="Q126" s="39">
        <v>373.62</v>
      </c>
      <c r="R126" s="39">
        <v>177.35</v>
      </c>
      <c r="S126" s="39"/>
      <c r="T126" s="57">
        <f t="shared" si="19"/>
        <v>794.06000000000006</v>
      </c>
      <c r="U126" s="180"/>
      <c r="V126" s="1"/>
      <c r="W126" s="1"/>
      <c r="X126" s="1"/>
      <c r="Y126" s="1"/>
      <c r="Z126" s="1"/>
      <c r="AA126" s="1"/>
      <c r="AB126" s="1"/>
    </row>
    <row r="127" spans="1:28" s="2" customFormat="1" ht="141" customHeight="1" x14ac:dyDescent="0.3">
      <c r="A127" s="203"/>
      <c r="B127" s="150">
        <v>2</v>
      </c>
      <c r="C127" s="145" t="s">
        <v>52</v>
      </c>
      <c r="D127" s="180"/>
      <c r="E127" s="180"/>
      <c r="F127" s="186"/>
      <c r="G127" s="186"/>
      <c r="H127" s="186"/>
      <c r="I127" s="186"/>
      <c r="J127" s="99"/>
      <c r="K127" s="37"/>
      <c r="L127" s="37"/>
      <c r="M127" s="37"/>
      <c r="N127" s="37"/>
      <c r="O127" s="38"/>
      <c r="P127" s="49"/>
      <c r="Q127" s="49"/>
      <c r="R127" s="49"/>
      <c r="S127" s="49"/>
      <c r="T127" s="57">
        <f t="shared" si="19"/>
        <v>0</v>
      </c>
      <c r="U127" s="180"/>
      <c r="V127" s="1"/>
      <c r="W127" s="1"/>
      <c r="X127" s="1"/>
      <c r="Y127" s="1"/>
      <c r="Z127" s="1"/>
      <c r="AA127" s="1"/>
      <c r="AB127" s="1"/>
    </row>
    <row r="128" spans="1:28" s="2" customFormat="1" ht="156" customHeight="1" x14ac:dyDescent="0.3">
      <c r="A128" s="203"/>
      <c r="B128" s="150">
        <v>3</v>
      </c>
      <c r="C128" s="145" t="s">
        <v>53</v>
      </c>
      <c r="D128" s="180"/>
      <c r="E128" s="180"/>
      <c r="F128" s="186"/>
      <c r="G128" s="186"/>
      <c r="H128" s="186"/>
      <c r="I128" s="186"/>
      <c r="J128" s="99"/>
      <c r="K128" s="37"/>
      <c r="L128" s="37"/>
      <c r="M128" s="37"/>
      <c r="N128" s="37"/>
      <c r="O128" s="38"/>
      <c r="P128" s="49"/>
      <c r="Q128" s="49"/>
      <c r="R128" s="49"/>
      <c r="S128" s="49"/>
      <c r="T128" s="57">
        <f t="shared" si="19"/>
        <v>0</v>
      </c>
      <c r="U128" s="180"/>
      <c r="V128" s="1"/>
      <c r="W128" s="1"/>
      <c r="X128" s="1"/>
      <c r="Y128" s="1"/>
      <c r="Z128" s="1"/>
      <c r="AA128" s="1"/>
      <c r="AB128" s="1"/>
    </row>
    <row r="129" spans="1:28" s="2" customFormat="1" ht="160.5" customHeight="1" x14ac:dyDescent="0.3">
      <c r="A129" s="203"/>
      <c r="B129" s="150">
        <v>4</v>
      </c>
      <c r="C129" s="145" t="s">
        <v>27</v>
      </c>
      <c r="D129" s="180"/>
      <c r="E129" s="180"/>
      <c r="F129" s="186"/>
      <c r="G129" s="186"/>
      <c r="H129" s="186"/>
      <c r="I129" s="186"/>
      <c r="J129" s="99"/>
      <c r="K129" s="37"/>
      <c r="L129" s="37"/>
      <c r="M129" s="37"/>
      <c r="N129" s="37"/>
      <c r="O129" s="38"/>
      <c r="P129" s="49"/>
      <c r="Q129" s="49"/>
      <c r="R129" s="49"/>
      <c r="S129" s="49"/>
      <c r="T129" s="57">
        <f t="shared" si="19"/>
        <v>0</v>
      </c>
      <c r="U129" s="180"/>
      <c r="V129" s="1"/>
      <c r="W129" s="1"/>
      <c r="X129" s="1"/>
      <c r="Y129" s="1"/>
      <c r="Z129" s="1"/>
      <c r="AA129" s="1"/>
      <c r="AB129" s="1"/>
    </row>
    <row r="130" spans="1:28" s="2" customFormat="1" ht="155.25" customHeight="1" x14ac:dyDescent="0.3">
      <c r="A130" s="203"/>
      <c r="B130" s="150">
        <v>5</v>
      </c>
      <c r="C130" s="145" t="s">
        <v>54</v>
      </c>
      <c r="D130" s="180"/>
      <c r="E130" s="180"/>
      <c r="F130" s="186"/>
      <c r="G130" s="186"/>
      <c r="H130" s="186"/>
      <c r="I130" s="186"/>
      <c r="J130" s="99"/>
      <c r="K130" s="37"/>
      <c r="L130" s="37"/>
      <c r="M130" s="37"/>
      <c r="N130" s="37"/>
      <c r="O130" s="38"/>
      <c r="P130" s="49"/>
      <c r="Q130" s="49"/>
      <c r="R130" s="49"/>
      <c r="S130" s="49"/>
      <c r="T130" s="57">
        <f t="shared" si="19"/>
        <v>0</v>
      </c>
      <c r="U130" s="180"/>
      <c r="V130" s="1"/>
      <c r="W130" s="1"/>
      <c r="X130" s="1"/>
      <c r="Y130" s="1"/>
      <c r="Z130" s="1"/>
      <c r="AA130" s="1"/>
      <c r="AB130" s="1"/>
    </row>
    <row r="131" spans="1:28" s="2" customFormat="1" ht="146.25" customHeight="1" x14ac:dyDescent="0.3">
      <c r="A131" s="203"/>
      <c r="B131" s="150">
        <v>6</v>
      </c>
      <c r="C131" s="145" t="s">
        <v>28</v>
      </c>
      <c r="D131" s="180"/>
      <c r="E131" s="180"/>
      <c r="F131" s="186"/>
      <c r="G131" s="186"/>
      <c r="H131" s="186"/>
      <c r="I131" s="186"/>
      <c r="J131" s="99"/>
      <c r="K131" s="37"/>
      <c r="L131" s="37"/>
      <c r="M131" s="37"/>
      <c r="N131" s="37"/>
      <c r="O131" s="38"/>
      <c r="P131" s="50"/>
      <c r="Q131" s="50"/>
      <c r="R131" s="50"/>
      <c r="S131" s="50"/>
      <c r="T131" s="57">
        <f t="shared" si="19"/>
        <v>0</v>
      </c>
      <c r="U131" s="180"/>
      <c r="V131" s="1"/>
      <c r="W131" s="1"/>
      <c r="X131" s="1"/>
      <c r="Y131" s="1"/>
      <c r="Z131" s="1"/>
      <c r="AA131" s="1"/>
      <c r="AB131" s="1"/>
    </row>
    <row r="132" spans="1:28" ht="33" customHeight="1" x14ac:dyDescent="0.3">
      <c r="A132" s="138"/>
      <c r="B132" s="197">
        <v>6</v>
      </c>
      <c r="C132" s="197"/>
      <c r="D132" s="137"/>
      <c r="E132" s="137"/>
      <c r="F132" s="138"/>
      <c r="G132" s="70"/>
      <c r="H132" s="70"/>
      <c r="I132" s="70"/>
      <c r="J132" s="70"/>
      <c r="K132" s="138"/>
      <c r="L132" s="138"/>
      <c r="M132" s="138"/>
      <c r="N132" s="138"/>
      <c r="O132" s="69"/>
      <c r="P132" s="72">
        <f>SUM(P124:P131)</f>
        <v>7587.88</v>
      </c>
      <c r="Q132" s="72">
        <f>SUM(Q124:Q131)</f>
        <v>8234.17</v>
      </c>
      <c r="R132" s="72">
        <f>SUM(R124:R131)</f>
        <v>8578.06</v>
      </c>
      <c r="S132" s="72">
        <f>SUM(S124:S131)</f>
        <v>0</v>
      </c>
      <c r="T132" s="72">
        <f>SUM(T124:T131)</f>
        <v>24400.109999999997</v>
      </c>
      <c r="U132" s="72"/>
      <c r="V132" s="75"/>
      <c r="W132" s="75"/>
      <c r="X132" s="75"/>
      <c r="Y132" s="75"/>
      <c r="Z132" s="75"/>
      <c r="AA132" s="75"/>
      <c r="AB132" s="75"/>
    </row>
    <row r="133" spans="1:28" s="2" customFormat="1" ht="258.75" customHeight="1" x14ac:dyDescent="0.3">
      <c r="A133" s="195">
        <v>13</v>
      </c>
      <c r="B133" s="139">
        <v>1</v>
      </c>
      <c r="C133" s="28" t="s">
        <v>199</v>
      </c>
      <c r="D133" s="183" t="s">
        <v>75</v>
      </c>
      <c r="E133" s="183" t="s">
        <v>76</v>
      </c>
      <c r="F133" s="182" t="s">
        <v>33</v>
      </c>
      <c r="G133" s="182" t="s">
        <v>59</v>
      </c>
      <c r="H133" s="182" t="s">
        <v>93</v>
      </c>
      <c r="I133" s="182" t="s">
        <v>60</v>
      </c>
      <c r="J133" s="82"/>
      <c r="K133" s="139"/>
      <c r="L133" s="37"/>
      <c r="M133" s="37"/>
      <c r="N133" s="37"/>
      <c r="O133" s="38"/>
      <c r="P133" s="30"/>
      <c r="Q133" s="30"/>
      <c r="R133" s="30"/>
      <c r="S133" s="30"/>
      <c r="T133" s="57">
        <f t="shared" ref="T133:T135" si="20">SUM(O133:S133)</f>
        <v>0</v>
      </c>
      <c r="U133" s="183" t="s">
        <v>179</v>
      </c>
      <c r="V133" s="1"/>
      <c r="W133" s="1"/>
      <c r="X133" s="1"/>
      <c r="Y133" s="1"/>
      <c r="Z133" s="1"/>
      <c r="AA133" s="1"/>
      <c r="AB133" s="1"/>
    </row>
    <row r="134" spans="1:28" s="2" customFormat="1" ht="171" customHeight="1" x14ac:dyDescent="0.3">
      <c r="A134" s="195"/>
      <c r="B134" s="139">
        <v>2</v>
      </c>
      <c r="C134" s="28" t="s">
        <v>87</v>
      </c>
      <c r="D134" s="184"/>
      <c r="E134" s="184"/>
      <c r="F134" s="182"/>
      <c r="G134" s="182"/>
      <c r="H134" s="182"/>
      <c r="I134" s="182"/>
      <c r="J134" s="82"/>
      <c r="K134" s="139"/>
      <c r="L134" s="37"/>
      <c r="M134" s="37"/>
      <c r="N134" s="37"/>
      <c r="O134" s="38"/>
      <c r="P134" s="30"/>
      <c r="Q134" s="30"/>
      <c r="R134" s="30"/>
      <c r="S134" s="30"/>
      <c r="T134" s="57">
        <f t="shared" si="20"/>
        <v>0</v>
      </c>
      <c r="U134" s="184"/>
      <c r="V134" s="1"/>
      <c r="W134" s="1"/>
      <c r="X134" s="1"/>
      <c r="Y134" s="1"/>
      <c r="Z134" s="1"/>
      <c r="AA134" s="1"/>
      <c r="AB134" s="1"/>
    </row>
    <row r="135" spans="1:28" s="2" customFormat="1" ht="123" customHeight="1" x14ac:dyDescent="0.3">
      <c r="A135" s="195"/>
      <c r="B135" s="139">
        <v>3</v>
      </c>
      <c r="C135" s="28" t="s">
        <v>88</v>
      </c>
      <c r="D135" s="185"/>
      <c r="E135" s="185"/>
      <c r="F135" s="182"/>
      <c r="G135" s="182"/>
      <c r="H135" s="182"/>
      <c r="I135" s="182"/>
      <c r="J135" s="82"/>
      <c r="K135" s="139"/>
      <c r="L135" s="37"/>
      <c r="M135" s="37"/>
      <c r="N135" s="37"/>
      <c r="O135" s="38"/>
      <c r="P135" s="30"/>
      <c r="Q135" s="30"/>
      <c r="R135" s="30"/>
      <c r="S135" s="30"/>
      <c r="T135" s="57">
        <f t="shared" si="20"/>
        <v>0</v>
      </c>
      <c r="U135" s="185"/>
      <c r="V135" s="1"/>
      <c r="W135" s="1"/>
      <c r="X135" s="1"/>
      <c r="Y135" s="1"/>
      <c r="Z135" s="1"/>
      <c r="AA135" s="1"/>
      <c r="AB135" s="1"/>
    </row>
    <row r="136" spans="1:28" ht="37.5" customHeight="1" x14ac:dyDescent="0.3">
      <c r="A136" s="74"/>
      <c r="B136" s="197">
        <v>3</v>
      </c>
      <c r="C136" s="197"/>
      <c r="D136" s="137"/>
      <c r="E136" s="137"/>
      <c r="F136" s="69"/>
      <c r="G136" s="70"/>
      <c r="H136" s="70"/>
      <c r="I136" s="70"/>
      <c r="J136" s="70"/>
      <c r="K136" s="138"/>
      <c r="L136" s="138"/>
      <c r="M136" s="138"/>
      <c r="N136" s="138"/>
      <c r="O136" s="69"/>
      <c r="P136" s="72"/>
      <c r="Q136" s="72"/>
      <c r="R136" s="72"/>
      <c r="S136" s="72"/>
      <c r="T136" s="72"/>
      <c r="U136" s="72"/>
      <c r="V136" s="75"/>
      <c r="W136" s="75"/>
      <c r="X136" s="75"/>
      <c r="Y136" s="75"/>
      <c r="Z136" s="75"/>
      <c r="AA136" s="75"/>
      <c r="AB136" s="75"/>
    </row>
    <row r="137" spans="1:28" s="92" customFormat="1" ht="117" customHeight="1" x14ac:dyDescent="0.3">
      <c r="A137" s="203">
        <v>14</v>
      </c>
      <c r="B137" s="139">
        <v>1</v>
      </c>
      <c r="C137" s="141" t="s">
        <v>14</v>
      </c>
      <c r="D137" s="179" t="s">
        <v>75</v>
      </c>
      <c r="E137" s="179" t="s">
        <v>76</v>
      </c>
      <c r="F137" s="186" t="s">
        <v>77</v>
      </c>
      <c r="G137" s="186" t="s">
        <v>60</v>
      </c>
      <c r="H137" s="186" t="s">
        <v>95</v>
      </c>
      <c r="I137" s="186" t="s">
        <v>62</v>
      </c>
      <c r="J137" s="37" t="s">
        <v>68</v>
      </c>
      <c r="K137" s="37" t="s">
        <v>48</v>
      </c>
      <c r="L137" s="37" t="s">
        <v>39</v>
      </c>
      <c r="M137" s="37"/>
      <c r="N137" s="37"/>
      <c r="O137" s="40"/>
      <c r="P137" s="177">
        <v>0</v>
      </c>
      <c r="Q137" s="177">
        <v>1814.3905999999999</v>
      </c>
      <c r="R137" s="177">
        <v>2662.4115000000002</v>
      </c>
      <c r="S137" s="177">
        <v>1454.1069</v>
      </c>
      <c r="T137" s="57">
        <f t="shared" ref="T137:T144" si="21">SUM(O137:S137)</f>
        <v>5930.9089999999997</v>
      </c>
      <c r="U137" s="183"/>
      <c r="V137" s="91"/>
      <c r="W137" s="91"/>
      <c r="X137" s="91"/>
      <c r="Y137" s="91"/>
      <c r="Z137" s="91"/>
      <c r="AA137" s="91"/>
      <c r="AB137" s="91"/>
    </row>
    <row r="138" spans="1:28" s="2" customFormat="1" ht="113.25" customHeight="1" x14ac:dyDescent="0.3">
      <c r="A138" s="203"/>
      <c r="B138" s="139">
        <v>2</v>
      </c>
      <c r="C138" s="145" t="s">
        <v>29</v>
      </c>
      <c r="D138" s="180"/>
      <c r="E138" s="180"/>
      <c r="F138" s="186"/>
      <c r="G138" s="186"/>
      <c r="H138" s="186"/>
      <c r="I138" s="186"/>
      <c r="J138" s="37" t="s">
        <v>68</v>
      </c>
      <c r="K138" s="139">
        <v>360</v>
      </c>
      <c r="L138" s="37" t="s">
        <v>39</v>
      </c>
      <c r="M138" s="37"/>
      <c r="N138" s="37"/>
      <c r="O138" s="38"/>
      <c r="P138" s="177">
        <v>245.46449999999999</v>
      </c>
      <c r="Q138" s="177">
        <v>272.0994</v>
      </c>
      <c r="R138" s="177">
        <v>314.01150000000001</v>
      </c>
      <c r="S138" s="177">
        <v>212.25129999999999</v>
      </c>
      <c r="T138" s="57">
        <f t="shared" si="21"/>
        <v>1043.8266999999998</v>
      </c>
      <c r="U138" s="184"/>
      <c r="V138" s="1"/>
      <c r="W138" s="1"/>
      <c r="X138" s="1"/>
      <c r="Y138" s="1"/>
      <c r="Z138" s="1"/>
      <c r="AA138" s="1"/>
      <c r="AB138" s="1"/>
    </row>
    <row r="139" spans="1:28" s="2" customFormat="1" ht="77.25" customHeight="1" x14ac:dyDescent="0.3">
      <c r="A139" s="203"/>
      <c r="B139" s="139">
        <v>3</v>
      </c>
      <c r="C139" s="145" t="s">
        <v>71</v>
      </c>
      <c r="D139" s="180"/>
      <c r="E139" s="180"/>
      <c r="F139" s="186"/>
      <c r="G139" s="186"/>
      <c r="H139" s="186"/>
      <c r="I139" s="186"/>
      <c r="J139" s="37" t="s">
        <v>68</v>
      </c>
      <c r="K139" s="139">
        <v>360</v>
      </c>
      <c r="L139" s="37" t="s">
        <v>39</v>
      </c>
      <c r="M139" s="37"/>
      <c r="N139" s="37"/>
      <c r="O139" s="38"/>
      <c r="P139" s="177">
        <v>267.26310000000001</v>
      </c>
      <c r="Q139" s="177">
        <v>263.2</v>
      </c>
      <c r="R139" s="177">
        <v>375.5976</v>
      </c>
      <c r="S139" s="177">
        <v>180.5943</v>
      </c>
      <c r="T139" s="57">
        <f t="shared" si="21"/>
        <v>1086.655</v>
      </c>
      <c r="U139" s="184"/>
      <c r="V139" s="1"/>
      <c r="W139" s="1"/>
      <c r="X139" s="1"/>
      <c r="Y139" s="1"/>
      <c r="Z139" s="1"/>
      <c r="AA139" s="1"/>
      <c r="AB139" s="1"/>
    </row>
    <row r="140" spans="1:28" s="2" customFormat="1" ht="128.25" customHeight="1" x14ac:dyDescent="0.3">
      <c r="A140" s="203"/>
      <c r="B140" s="139">
        <v>4</v>
      </c>
      <c r="C140" s="145" t="s">
        <v>30</v>
      </c>
      <c r="D140" s="180"/>
      <c r="E140" s="180"/>
      <c r="F140" s="186"/>
      <c r="G140" s="186"/>
      <c r="H140" s="186"/>
      <c r="I140" s="186"/>
      <c r="J140" s="37" t="s">
        <v>68</v>
      </c>
      <c r="K140" s="139">
        <v>360</v>
      </c>
      <c r="L140" s="37" t="s">
        <v>39</v>
      </c>
      <c r="M140" s="37"/>
      <c r="N140" s="37"/>
      <c r="O140" s="38"/>
      <c r="P140" s="177">
        <v>337.77769999999998</v>
      </c>
      <c r="Q140" s="177">
        <v>419.68009999999998</v>
      </c>
      <c r="R140" s="177">
        <v>455.46050000000002</v>
      </c>
      <c r="S140" s="177">
        <v>285.79140000000001</v>
      </c>
      <c r="T140" s="57">
        <f t="shared" si="21"/>
        <v>1498.7096999999999</v>
      </c>
      <c r="U140" s="184"/>
      <c r="V140" s="1"/>
      <c r="W140" s="1"/>
      <c r="X140" s="1"/>
      <c r="Y140" s="1"/>
      <c r="Z140" s="1"/>
      <c r="AA140" s="1"/>
      <c r="AB140" s="1"/>
    </row>
    <row r="141" spans="1:28" s="2" customFormat="1" ht="96.75" customHeight="1" x14ac:dyDescent="0.3">
      <c r="A141" s="203"/>
      <c r="B141" s="139">
        <v>5</v>
      </c>
      <c r="C141" s="145" t="s">
        <v>65</v>
      </c>
      <c r="D141" s="180"/>
      <c r="E141" s="180"/>
      <c r="F141" s="186"/>
      <c r="G141" s="186"/>
      <c r="H141" s="186"/>
      <c r="I141" s="186"/>
      <c r="J141" s="37" t="s">
        <v>68</v>
      </c>
      <c r="K141" s="139">
        <v>360</v>
      </c>
      <c r="L141" s="37" t="s">
        <v>39</v>
      </c>
      <c r="M141" s="37"/>
      <c r="N141" s="37"/>
      <c r="O141" s="38"/>
      <c r="P141" s="177">
        <v>307.589</v>
      </c>
      <c r="Q141" s="177">
        <v>347.84100000000001</v>
      </c>
      <c r="R141" s="177">
        <v>441.32839999999999</v>
      </c>
      <c r="S141" s="177">
        <v>230.48439999999999</v>
      </c>
      <c r="T141" s="57">
        <f t="shared" si="21"/>
        <v>1327.2428000000002</v>
      </c>
      <c r="U141" s="184"/>
      <c r="V141" s="1"/>
      <c r="W141" s="1"/>
      <c r="X141" s="1"/>
      <c r="Y141" s="1"/>
      <c r="Z141" s="1"/>
      <c r="AA141" s="1"/>
      <c r="AB141" s="1"/>
    </row>
    <row r="142" spans="1:28" s="2" customFormat="1" ht="69" customHeight="1" x14ac:dyDescent="0.3">
      <c r="A142" s="203"/>
      <c r="B142" s="139">
        <v>6</v>
      </c>
      <c r="C142" s="145" t="s">
        <v>55</v>
      </c>
      <c r="D142" s="186" t="s">
        <v>238</v>
      </c>
      <c r="E142" s="180"/>
      <c r="F142" s="186"/>
      <c r="G142" s="186"/>
      <c r="H142" s="186"/>
      <c r="I142" s="186"/>
      <c r="J142" s="37" t="s">
        <v>68</v>
      </c>
      <c r="K142" s="41">
        <v>360</v>
      </c>
      <c r="L142" s="42" t="s">
        <v>39</v>
      </c>
      <c r="M142" s="42"/>
      <c r="N142" s="42"/>
      <c r="O142" s="43"/>
      <c r="P142" s="177">
        <v>315.8596</v>
      </c>
      <c r="Q142" s="177">
        <v>348.07440000000003</v>
      </c>
      <c r="R142" s="177">
        <v>709.0729</v>
      </c>
      <c r="S142" s="177">
        <v>366.72210000000001</v>
      </c>
      <c r="T142" s="57">
        <f t="shared" si="21"/>
        <v>1739.7289999999998</v>
      </c>
      <c r="U142" s="184"/>
      <c r="V142" s="1"/>
      <c r="W142" s="1"/>
      <c r="X142" s="1"/>
      <c r="Y142" s="1"/>
      <c r="Z142" s="1"/>
      <c r="AA142" s="1"/>
      <c r="AB142" s="1"/>
    </row>
    <row r="143" spans="1:28" s="2" customFormat="1" ht="69" customHeight="1" x14ac:dyDescent="0.3">
      <c r="A143" s="203"/>
      <c r="B143" s="139">
        <v>7</v>
      </c>
      <c r="C143" s="145" t="s">
        <v>66</v>
      </c>
      <c r="D143" s="186"/>
      <c r="E143" s="180"/>
      <c r="F143" s="186"/>
      <c r="G143" s="186"/>
      <c r="H143" s="186"/>
      <c r="I143" s="186"/>
      <c r="J143" s="37" t="s">
        <v>68</v>
      </c>
      <c r="K143" s="41">
        <v>360</v>
      </c>
      <c r="L143" s="42" t="s">
        <v>39</v>
      </c>
      <c r="M143" s="42"/>
      <c r="N143" s="42"/>
      <c r="O143" s="43"/>
      <c r="P143" s="177">
        <v>109.4162</v>
      </c>
      <c r="Q143" s="177">
        <v>120.8176</v>
      </c>
      <c r="R143" s="177">
        <v>131.5318</v>
      </c>
      <c r="S143" s="177">
        <v>56.516599999999997</v>
      </c>
      <c r="T143" s="57">
        <f t="shared" si="21"/>
        <v>418.28219999999999</v>
      </c>
      <c r="U143" s="184"/>
      <c r="V143" s="1"/>
      <c r="W143" s="1"/>
      <c r="X143" s="1"/>
      <c r="Y143" s="1"/>
      <c r="Z143" s="1"/>
      <c r="AA143" s="1"/>
      <c r="AB143" s="1"/>
    </row>
    <row r="144" spans="1:28" s="2" customFormat="1" ht="69" customHeight="1" x14ac:dyDescent="0.3">
      <c r="A144" s="203"/>
      <c r="B144" s="139">
        <v>8</v>
      </c>
      <c r="C144" s="145" t="s">
        <v>56</v>
      </c>
      <c r="D144" s="186"/>
      <c r="E144" s="181"/>
      <c r="F144" s="186"/>
      <c r="G144" s="186"/>
      <c r="H144" s="186"/>
      <c r="I144" s="186"/>
      <c r="J144" s="37" t="s">
        <v>68</v>
      </c>
      <c r="K144" s="41">
        <v>360</v>
      </c>
      <c r="L144" s="42" t="s">
        <v>39</v>
      </c>
      <c r="M144" s="42"/>
      <c r="N144" s="42"/>
      <c r="O144" s="43"/>
      <c r="P144" s="177">
        <v>51.741700000000002</v>
      </c>
      <c r="Q144" s="177">
        <v>42.678100000000001</v>
      </c>
      <c r="R144" s="177">
        <v>235.40880000000001</v>
      </c>
      <c r="S144" s="177">
        <v>121.74679999999999</v>
      </c>
      <c r="T144" s="57">
        <f t="shared" si="21"/>
        <v>451.57540000000006</v>
      </c>
      <c r="U144" s="185"/>
      <c r="V144" s="1"/>
      <c r="W144" s="1"/>
      <c r="X144" s="1"/>
      <c r="Y144" s="1"/>
      <c r="Z144" s="1"/>
      <c r="AA144" s="1"/>
      <c r="AB144" s="1"/>
    </row>
    <row r="145" spans="1:28" ht="36.75" customHeight="1" x14ac:dyDescent="0.3">
      <c r="A145" s="138"/>
      <c r="B145" s="197">
        <v>8</v>
      </c>
      <c r="C145" s="197"/>
      <c r="D145" s="138"/>
      <c r="E145" s="138"/>
      <c r="F145" s="138"/>
      <c r="G145" s="70"/>
      <c r="H145" s="70"/>
      <c r="I145" s="70"/>
      <c r="J145" s="70"/>
      <c r="K145" s="138"/>
      <c r="L145" s="138"/>
      <c r="M145" s="138"/>
      <c r="N145" s="138"/>
      <c r="O145" s="69"/>
      <c r="P145" s="72">
        <f>SUM(P137:P144)</f>
        <v>1635.1118000000001</v>
      </c>
      <c r="Q145" s="72">
        <f t="shared" ref="Q145:S145" si="22">SUM(Q137:Q144)</f>
        <v>3628.7811999999994</v>
      </c>
      <c r="R145" s="72">
        <f t="shared" si="22"/>
        <v>5324.8230000000003</v>
      </c>
      <c r="S145" s="72">
        <f t="shared" si="22"/>
        <v>2908.2137999999995</v>
      </c>
      <c r="T145" s="72">
        <f>SUM(T138:T144)</f>
        <v>7566.0207999999984</v>
      </c>
      <c r="U145" s="72"/>
      <c r="V145" s="75"/>
      <c r="W145" s="75"/>
      <c r="X145" s="75"/>
      <c r="Y145" s="75"/>
      <c r="Z145" s="75"/>
      <c r="AA145" s="75"/>
      <c r="AB145" s="75"/>
    </row>
    <row r="146" spans="1:28" s="7" customFormat="1" ht="42.75" customHeight="1" x14ac:dyDescent="0.4">
      <c r="A146" s="155">
        <v>4</v>
      </c>
      <c r="B146" s="196" t="s">
        <v>50</v>
      </c>
      <c r="C146" s="196"/>
      <c r="D146" s="155">
        <f>B145+B136+B132+B123</f>
        <v>32</v>
      </c>
      <c r="E146" s="155"/>
      <c r="F146" s="155"/>
      <c r="G146" s="44"/>
      <c r="H146" s="44"/>
      <c r="I146" s="44"/>
      <c r="J146" s="44"/>
      <c r="K146" s="44"/>
      <c r="L146" s="44"/>
      <c r="M146" s="45">
        <f t="shared" ref="M146:T146" si="23">M145+M136+M132+M123</f>
        <v>22852.648000000001</v>
      </c>
      <c r="N146" s="45">
        <f t="shared" si="23"/>
        <v>60168.504500000003</v>
      </c>
      <c r="O146" s="45">
        <f t="shared" si="23"/>
        <v>125575.4145</v>
      </c>
      <c r="P146" s="45">
        <f t="shared" si="23"/>
        <v>397316.38340000005</v>
      </c>
      <c r="Q146" s="45">
        <f t="shared" si="23"/>
        <v>544600.66269999999</v>
      </c>
      <c r="R146" s="45">
        <f t="shared" si="23"/>
        <v>296280.5037</v>
      </c>
      <c r="S146" s="45">
        <f t="shared" ref="S146" si="24">S145+S136+S132+S123</f>
        <v>2908.2137999999995</v>
      </c>
      <c r="T146" s="45">
        <f t="shared" si="23"/>
        <v>1443771.4216000005</v>
      </c>
      <c r="U146" s="46"/>
      <c r="V146" s="6"/>
      <c r="W146" s="6"/>
      <c r="X146" s="6"/>
      <c r="Y146" s="6"/>
      <c r="Z146" s="6"/>
      <c r="AA146" s="6"/>
      <c r="AB146" s="6"/>
    </row>
    <row r="147" spans="1:28" s="7" customFormat="1" ht="39" customHeight="1" x14ac:dyDescent="0.4">
      <c r="A147" s="155">
        <v>14</v>
      </c>
      <c r="B147" s="196" t="s">
        <v>78</v>
      </c>
      <c r="C147" s="196"/>
      <c r="D147" s="155">
        <f>D146+D58+D39+D27</f>
        <v>62</v>
      </c>
      <c r="E147" s="155"/>
      <c r="F147" s="155"/>
      <c r="G147" s="44"/>
      <c r="H147" s="44"/>
      <c r="I147" s="44"/>
      <c r="J147" s="44"/>
      <c r="K147" s="44"/>
      <c r="L147" s="44"/>
      <c r="M147" s="46">
        <f t="shared" ref="M147:T147" si="25">M146+M58+M39+M27</f>
        <v>23433.3305</v>
      </c>
      <c r="N147" s="46">
        <f t="shared" si="25"/>
        <v>74660.317600000009</v>
      </c>
      <c r="O147" s="46">
        <f t="shared" si="25"/>
        <v>128752.62390000001</v>
      </c>
      <c r="P147" s="46">
        <f t="shared" si="25"/>
        <v>431439.93040000007</v>
      </c>
      <c r="Q147" s="46">
        <f t="shared" si="25"/>
        <v>606152.26340000005</v>
      </c>
      <c r="R147" s="46">
        <f t="shared" si="25"/>
        <v>453841.4792</v>
      </c>
      <c r="S147" s="46">
        <f t="shared" si="25"/>
        <v>42246.899799999999</v>
      </c>
      <c r="T147" s="46">
        <f t="shared" si="25"/>
        <v>1754595.9358000006</v>
      </c>
      <c r="U147" s="46"/>
      <c r="V147" s="6"/>
      <c r="W147" s="6"/>
      <c r="X147" s="6"/>
      <c r="Y147" s="6"/>
      <c r="Z147" s="6"/>
      <c r="AA147" s="6"/>
      <c r="AB147" s="6"/>
    </row>
  </sheetData>
  <mergeCells count="172">
    <mergeCell ref="J21:J25"/>
    <mergeCell ref="F18:F19"/>
    <mergeCell ref="B39:C39"/>
    <mergeCell ref="B38:C38"/>
    <mergeCell ref="D137:D141"/>
    <mergeCell ref="D142:D144"/>
    <mergeCell ref="B46:C46"/>
    <mergeCell ref="A40:U40"/>
    <mergeCell ref="A41:A45"/>
    <mergeCell ref="G38:J38"/>
    <mergeCell ref="F47:F53"/>
    <mergeCell ref="F41:F45"/>
    <mergeCell ref="C47:C49"/>
    <mergeCell ref="B47:B49"/>
    <mergeCell ref="A124:A131"/>
    <mergeCell ref="B132:C132"/>
    <mergeCell ref="C124:C126"/>
    <mergeCell ref="U133:U135"/>
    <mergeCell ref="U41:U45"/>
    <mergeCell ref="U60:U120"/>
    <mergeCell ref="H137:H144"/>
    <mergeCell ref="E137:E144"/>
    <mergeCell ref="C55:C56"/>
    <mergeCell ref="D55:D56"/>
    <mergeCell ref="J14:J15"/>
    <mergeCell ref="U18:U19"/>
    <mergeCell ref="H18:H19"/>
    <mergeCell ref="U14:U16"/>
    <mergeCell ref="B36:C36"/>
    <mergeCell ref="B33:B35"/>
    <mergeCell ref="D29:D31"/>
    <mergeCell ref="G18:G19"/>
    <mergeCell ref="I18:I19"/>
    <mergeCell ref="G29:G31"/>
    <mergeCell ref="F14:F16"/>
    <mergeCell ref="E14:E16"/>
    <mergeCell ref="I14:I16"/>
    <mergeCell ref="H14:H16"/>
    <mergeCell ref="G14:G16"/>
    <mergeCell ref="U29:U31"/>
    <mergeCell ref="U33:U35"/>
    <mergeCell ref="I21:I25"/>
    <mergeCell ref="H21:H25"/>
    <mergeCell ref="D21:D25"/>
    <mergeCell ref="E21:E25"/>
    <mergeCell ref="F29:F31"/>
    <mergeCell ref="E29:E31"/>
    <mergeCell ref="B17:C17"/>
    <mergeCell ref="B13:C13"/>
    <mergeCell ref="A21:A25"/>
    <mergeCell ref="I137:I144"/>
    <mergeCell ref="G124:G131"/>
    <mergeCell ref="G137:G144"/>
    <mergeCell ref="A47:A53"/>
    <mergeCell ref="D116:D118"/>
    <mergeCell ref="B14:B15"/>
    <mergeCell ref="C14:C15"/>
    <mergeCell ref="D14:D15"/>
    <mergeCell ref="A29:A31"/>
    <mergeCell ref="A33:A35"/>
    <mergeCell ref="I33:I35"/>
    <mergeCell ref="H33:H35"/>
    <mergeCell ref="G33:G35"/>
    <mergeCell ref="D33:D35"/>
    <mergeCell ref="B32:C32"/>
    <mergeCell ref="C33:C35"/>
    <mergeCell ref="A18:A19"/>
    <mergeCell ref="B20:C20"/>
    <mergeCell ref="G21:G25"/>
    <mergeCell ref="B26:C26"/>
    <mergeCell ref="B27:C27"/>
    <mergeCell ref="A28:U28"/>
    <mergeCell ref="A2:T2"/>
    <mergeCell ref="A4:A5"/>
    <mergeCell ref="B4:C5"/>
    <mergeCell ref="J4:T4"/>
    <mergeCell ref="A8:A12"/>
    <mergeCell ref="J8:J12"/>
    <mergeCell ref="I8:I12"/>
    <mergeCell ref="H8:H12"/>
    <mergeCell ref="G8:G12"/>
    <mergeCell ref="G4:I4"/>
    <mergeCell ref="B6:C6"/>
    <mergeCell ref="D4:D5"/>
    <mergeCell ref="E4:E5"/>
    <mergeCell ref="D8:D12"/>
    <mergeCell ref="E8:E12"/>
    <mergeCell ref="U137:U144"/>
    <mergeCell ref="G47:G53"/>
    <mergeCell ref="H47:H53"/>
    <mergeCell ref="I47:I53"/>
    <mergeCell ref="C78:C85"/>
    <mergeCell ref="U124:U131"/>
    <mergeCell ref="B146:C146"/>
    <mergeCell ref="B124:B126"/>
    <mergeCell ref="G55:G56"/>
    <mergeCell ref="H55:H56"/>
    <mergeCell ref="B66:B77"/>
    <mergeCell ref="E55:E56"/>
    <mergeCell ref="F55:F56"/>
    <mergeCell ref="A1:U1"/>
    <mergeCell ref="F33:F35"/>
    <mergeCell ref="F124:F131"/>
    <mergeCell ref="A59:U59"/>
    <mergeCell ref="D18:D19"/>
    <mergeCell ref="E18:E19"/>
    <mergeCell ref="E41:E45"/>
    <mergeCell ref="D41:D45"/>
    <mergeCell ref="E33:E35"/>
    <mergeCell ref="U8:U12"/>
    <mergeCell ref="U21:U25"/>
    <mergeCell ref="F4:F5"/>
    <mergeCell ref="F8:F12"/>
    <mergeCell ref="F21:F25"/>
    <mergeCell ref="I29:I31"/>
    <mergeCell ref="H29:H31"/>
    <mergeCell ref="B54:C54"/>
    <mergeCell ref="D124:D131"/>
    <mergeCell ref="B55:B56"/>
    <mergeCell ref="B57:C57"/>
    <mergeCell ref="B58:C58"/>
    <mergeCell ref="U4:U5"/>
    <mergeCell ref="A7:U7"/>
    <mergeCell ref="D119:D120"/>
    <mergeCell ref="B147:C147"/>
    <mergeCell ref="B145:C145"/>
    <mergeCell ref="B136:C136"/>
    <mergeCell ref="A55:A56"/>
    <mergeCell ref="F137:F144"/>
    <mergeCell ref="E133:E135"/>
    <mergeCell ref="I124:I131"/>
    <mergeCell ref="I133:I135"/>
    <mergeCell ref="H133:H135"/>
    <mergeCell ref="A60:A122"/>
    <mergeCell ref="B60:B61"/>
    <mergeCell ref="C60:C61"/>
    <mergeCell ref="D60:D115"/>
    <mergeCell ref="E60:E122"/>
    <mergeCell ref="F60:F122"/>
    <mergeCell ref="G60:G122"/>
    <mergeCell ref="H60:H122"/>
    <mergeCell ref="I60:I122"/>
    <mergeCell ref="D121:D122"/>
    <mergeCell ref="B123:C123"/>
    <mergeCell ref="D123:F123"/>
    <mergeCell ref="B62:B65"/>
    <mergeCell ref="C62:C65"/>
    <mergeCell ref="A137:A144"/>
    <mergeCell ref="A14:A16"/>
    <mergeCell ref="I41:I45"/>
    <mergeCell ref="H41:H45"/>
    <mergeCell ref="U47:U53"/>
    <mergeCell ref="G133:G135"/>
    <mergeCell ref="I55:I56"/>
    <mergeCell ref="U55:U56"/>
    <mergeCell ref="H124:H131"/>
    <mergeCell ref="G41:G45"/>
    <mergeCell ref="K47:K48"/>
    <mergeCell ref="B86:B99"/>
    <mergeCell ref="C86:C99"/>
    <mergeCell ref="B100:B107"/>
    <mergeCell ref="C100:C107"/>
    <mergeCell ref="B108:B114"/>
    <mergeCell ref="C108:C114"/>
    <mergeCell ref="D47:D53"/>
    <mergeCell ref="E47:E53"/>
    <mergeCell ref="B78:B85"/>
    <mergeCell ref="E124:E131"/>
    <mergeCell ref="D133:D135"/>
    <mergeCell ref="F133:F135"/>
    <mergeCell ref="C66:C77"/>
    <mergeCell ref="A133:A135"/>
  </mergeCells>
  <printOptions gridLines="1"/>
  <pageMargins left="0" right="0" top="0" bottom="0" header="0" footer="0"/>
  <pageSetup paperSize="9" scale="34" fitToHeight="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5EC1B5-8DD1-46EE-BA0C-5120E2BE88E7}">
  <dimension ref="A1:V150"/>
  <sheetViews>
    <sheetView view="pageBreakPreview" zoomScale="50" zoomScaleNormal="60" zoomScaleSheetLayoutView="50" workbookViewId="0">
      <pane xSplit="12" ySplit="5" topLeftCell="P137" activePane="bottomRight" state="frozen"/>
      <selection pane="topRight" activeCell="M1" sqref="M1"/>
      <selection pane="bottomLeft" activeCell="A6" sqref="A6"/>
      <selection pane="bottomRight" activeCell="K153" sqref="K153"/>
    </sheetView>
  </sheetViews>
  <sheetFormatPr defaultRowHeight="18.75" x14ac:dyDescent="0.3"/>
  <cols>
    <col min="1" max="1" width="7.42578125" style="17" customWidth="1"/>
    <col min="2" max="2" width="8.42578125" style="17" customWidth="1"/>
    <col min="3" max="3" width="29.140625" style="93" customWidth="1"/>
    <col min="4" max="4" width="8" style="93" customWidth="1"/>
    <col min="5" max="5" width="11.5703125" style="93" customWidth="1"/>
    <col min="6" max="6" width="28.140625" style="17" customWidth="1"/>
    <col min="7" max="7" width="10" style="94" customWidth="1"/>
    <col min="8" max="8" width="9.42578125" style="94" customWidth="1"/>
    <col min="9" max="9" width="9.140625" style="94" customWidth="1"/>
    <col min="10" max="10" width="8.28515625" style="17" customWidth="1"/>
    <col min="11" max="11" width="9.140625" style="95" customWidth="1"/>
    <col min="12" max="12" width="9.5703125" style="17" customWidth="1"/>
    <col min="13" max="13" width="22.7109375" style="17" customWidth="1"/>
    <col min="14" max="14" width="21.85546875" style="17" customWidth="1"/>
    <col min="15" max="15" width="25.28515625" style="96" customWidth="1"/>
    <col min="16" max="16" width="26.5703125" style="97" customWidth="1"/>
    <col min="17" max="17" width="25.85546875" style="97" customWidth="1"/>
    <col min="18" max="18" width="24.5703125" style="97" customWidth="1"/>
    <col min="19" max="19" width="24" style="97" customWidth="1"/>
    <col min="20" max="20" width="28.28515625" style="97" customWidth="1"/>
    <col min="21" max="21" width="12" style="17" customWidth="1"/>
    <col min="22" max="16384" width="9.140625" style="17"/>
  </cols>
  <sheetData>
    <row r="1" spans="1:21" ht="65.25" customHeight="1" x14ac:dyDescent="0.3">
      <c r="A1" s="204" t="s">
        <v>284</v>
      </c>
      <c r="B1" s="204"/>
      <c r="C1" s="204"/>
      <c r="D1" s="204"/>
      <c r="E1" s="204"/>
      <c r="F1" s="204"/>
      <c r="G1" s="204"/>
      <c r="H1" s="204"/>
      <c r="I1" s="204"/>
      <c r="J1" s="204"/>
      <c r="K1" s="204"/>
      <c r="L1" s="204"/>
      <c r="M1" s="204"/>
      <c r="N1" s="204"/>
      <c r="O1" s="204"/>
      <c r="P1" s="204"/>
      <c r="Q1" s="204"/>
      <c r="R1" s="204"/>
      <c r="S1" s="204"/>
      <c r="T1" s="204"/>
      <c r="U1" s="204"/>
    </row>
    <row r="2" spans="1:21" s="7" customFormat="1" ht="60" customHeight="1" x14ac:dyDescent="0.4">
      <c r="A2" s="289" t="s">
        <v>279</v>
      </c>
      <c r="B2" s="289"/>
      <c r="C2" s="289"/>
      <c r="D2" s="289"/>
      <c r="E2" s="289"/>
      <c r="F2" s="289"/>
      <c r="G2" s="289"/>
      <c r="H2" s="289"/>
      <c r="I2" s="289"/>
      <c r="J2" s="289"/>
      <c r="K2" s="289"/>
      <c r="L2" s="289"/>
      <c r="M2" s="289"/>
      <c r="N2" s="289"/>
      <c r="O2" s="289"/>
      <c r="P2" s="289"/>
      <c r="Q2" s="289"/>
      <c r="R2" s="289"/>
      <c r="S2" s="289"/>
      <c r="T2" s="289"/>
    </row>
    <row r="3" spans="1:21" s="2" customFormat="1" x14ac:dyDescent="0.3">
      <c r="B3" s="101"/>
      <c r="C3" s="102"/>
      <c r="D3" s="102"/>
      <c r="E3" s="102"/>
      <c r="F3" s="101"/>
      <c r="G3" s="101"/>
      <c r="H3" s="101"/>
      <c r="I3" s="101"/>
      <c r="J3" s="101"/>
      <c r="K3" s="101"/>
      <c r="L3" s="101"/>
      <c r="M3" s="101"/>
      <c r="N3" s="101"/>
      <c r="O3" s="103"/>
      <c r="Q3" s="101"/>
      <c r="T3" s="101"/>
    </row>
    <row r="4" spans="1:21" ht="123.75" customHeight="1" x14ac:dyDescent="0.3">
      <c r="A4" s="290"/>
      <c r="B4" s="290" t="s">
        <v>96</v>
      </c>
      <c r="C4" s="290"/>
      <c r="D4" s="290" t="s">
        <v>97</v>
      </c>
      <c r="E4" s="290" t="s">
        <v>98</v>
      </c>
      <c r="F4" s="290" t="s">
        <v>99</v>
      </c>
      <c r="G4" s="291" t="s">
        <v>100</v>
      </c>
      <c r="H4" s="291"/>
      <c r="I4" s="291"/>
      <c r="J4" s="290" t="s">
        <v>101</v>
      </c>
      <c r="K4" s="290"/>
      <c r="L4" s="290"/>
      <c r="M4" s="290"/>
      <c r="N4" s="290"/>
      <c r="O4" s="290"/>
      <c r="P4" s="290"/>
      <c r="Q4" s="290"/>
      <c r="R4" s="290"/>
      <c r="S4" s="290"/>
      <c r="T4" s="290"/>
      <c r="U4" s="290" t="s">
        <v>102</v>
      </c>
    </row>
    <row r="5" spans="1:21" ht="64.5" customHeight="1" x14ac:dyDescent="0.3">
      <c r="A5" s="290"/>
      <c r="B5" s="290"/>
      <c r="C5" s="290"/>
      <c r="D5" s="290"/>
      <c r="E5" s="290"/>
      <c r="F5" s="290"/>
      <c r="G5" s="167" t="s">
        <v>103</v>
      </c>
      <c r="H5" s="167" t="s">
        <v>104</v>
      </c>
      <c r="I5" s="167" t="s">
        <v>105</v>
      </c>
      <c r="J5" s="167" t="s">
        <v>106</v>
      </c>
      <c r="K5" s="167" t="s">
        <v>107</v>
      </c>
      <c r="L5" s="167" t="s">
        <v>108</v>
      </c>
      <c r="M5" s="12" t="s">
        <v>248</v>
      </c>
      <c r="N5" s="12" t="s">
        <v>249</v>
      </c>
      <c r="O5" s="12" t="s">
        <v>109</v>
      </c>
      <c r="P5" s="12" t="s">
        <v>110</v>
      </c>
      <c r="Q5" s="12" t="s">
        <v>111</v>
      </c>
      <c r="R5" s="12" t="s">
        <v>112</v>
      </c>
      <c r="S5" s="12" t="s">
        <v>296</v>
      </c>
      <c r="T5" s="12" t="s">
        <v>113</v>
      </c>
      <c r="U5" s="290"/>
    </row>
    <row r="6" spans="1:21" ht="29.25" customHeight="1" x14ac:dyDescent="0.3">
      <c r="A6" s="13" t="s">
        <v>7</v>
      </c>
      <c r="B6" s="292">
        <v>2</v>
      </c>
      <c r="C6" s="293"/>
      <c r="D6" s="13">
        <v>3</v>
      </c>
      <c r="E6" s="13">
        <v>4</v>
      </c>
      <c r="F6" s="13">
        <v>5</v>
      </c>
      <c r="G6" s="13">
        <v>6</v>
      </c>
      <c r="H6" s="13">
        <v>7</v>
      </c>
      <c r="I6" s="13">
        <v>8</v>
      </c>
      <c r="J6" s="13">
        <v>9</v>
      </c>
      <c r="K6" s="13">
        <v>10</v>
      </c>
      <c r="L6" s="13">
        <v>11</v>
      </c>
      <c r="M6" s="13"/>
      <c r="N6" s="13"/>
      <c r="O6" s="13">
        <v>12</v>
      </c>
      <c r="P6" s="13">
        <v>13</v>
      </c>
      <c r="Q6" s="13">
        <v>14</v>
      </c>
      <c r="R6" s="13">
        <v>15</v>
      </c>
      <c r="S6" s="13">
        <v>16</v>
      </c>
      <c r="T6" s="13">
        <v>17</v>
      </c>
      <c r="U6" s="13">
        <v>18</v>
      </c>
    </row>
    <row r="7" spans="1:21" ht="42" customHeight="1" x14ac:dyDescent="0.3">
      <c r="A7" s="283" t="s">
        <v>114</v>
      </c>
      <c r="B7" s="284"/>
      <c r="C7" s="284"/>
      <c r="D7" s="284"/>
      <c r="E7" s="284"/>
      <c r="F7" s="284"/>
      <c r="G7" s="284"/>
      <c r="H7" s="284"/>
      <c r="I7" s="284"/>
      <c r="J7" s="284"/>
      <c r="K7" s="284"/>
      <c r="L7" s="284"/>
      <c r="M7" s="284"/>
      <c r="N7" s="284"/>
      <c r="O7" s="284"/>
      <c r="P7" s="284"/>
      <c r="Q7" s="284"/>
      <c r="R7" s="284"/>
      <c r="S7" s="284"/>
      <c r="T7" s="284"/>
      <c r="U7" s="285"/>
    </row>
    <row r="8" spans="1:21" s="58" customFormat="1" ht="49.5" customHeight="1" x14ac:dyDescent="0.35">
      <c r="A8" s="294">
        <v>1</v>
      </c>
      <c r="B8" s="168">
        <v>1</v>
      </c>
      <c r="C8" s="172" t="s">
        <v>196</v>
      </c>
      <c r="D8" s="250" t="s">
        <v>115</v>
      </c>
      <c r="E8" s="250" t="s">
        <v>116</v>
      </c>
      <c r="F8" s="294" t="s">
        <v>117</v>
      </c>
      <c r="G8" s="295" t="s">
        <v>118</v>
      </c>
      <c r="H8" s="295" t="s">
        <v>203</v>
      </c>
      <c r="I8" s="295" t="s">
        <v>119</v>
      </c>
      <c r="J8" s="294" t="s">
        <v>120</v>
      </c>
      <c r="K8" s="168"/>
      <c r="L8" s="104"/>
      <c r="M8" s="104"/>
      <c r="N8" s="104"/>
      <c r="O8" s="169"/>
      <c r="P8" s="169"/>
      <c r="Q8" s="169"/>
      <c r="R8" s="169">
        <v>572.99620000000004</v>
      </c>
      <c r="S8" s="169"/>
      <c r="T8" s="105">
        <f t="shared" ref="T8:T12" si="0">SUM(O8:R8)</f>
        <v>572.99620000000004</v>
      </c>
      <c r="U8" s="250" t="s">
        <v>194</v>
      </c>
    </row>
    <row r="9" spans="1:21" s="58" customFormat="1" ht="52.5" customHeight="1" x14ac:dyDescent="0.35">
      <c r="A9" s="294"/>
      <c r="B9" s="168">
        <v>2</v>
      </c>
      <c r="C9" s="172" t="s">
        <v>197</v>
      </c>
      <c r="D9" s="251"/>
      <c r="E9" s="251"/>
      <c r="F9" s="294"/>
      <c r="G9" s="295"/>
      <c r="H9" s="295"/>
      <c r="I9" s="295"/>
      <c r="J9" s="294"/>
      <c r="K9" s="168"/>
      <c r="L9" s="104"/>
      <c r="M9" s="104"/>
      <c r="N9" s="104"/>
      <c r="O9" s="169"/>
      <c r="P9" s="169"/>
      <c r="Q9" s="169"/>
      <c r="R9" s="169">
        <v>2040.6552999999999</v>
      </c>
      <c r="S9" s="169"/>
      <c r="T9" s="105">
        <f t="shared" si="0"/>
        <v>2040.6552999999999</v>
      </c>
      <c r="U9" s="251"/>
    </row>
    <row r="10" spans="1:21" s="58" customFormat="1" ht="85.5" customHeight="1" x14ac:dyDescent="0.35">
      <c r="A10" s="294"/>
      <c r="B10" s="168">
        <v>3</v>
      </c>
      <c r="C10" s="172" t="s">
        <v>121</v>
      </c>
      <c r="D10" s="251"/>
      <c r="E10" s="251"/>
      <c r="F10" s="294"/>
      <c r="G10" s="295"/>
      <c r="H10" s="295"/>
      <c r="I10" s="295"/>
      <c r="J10" s="294"/>
      <c r="K10" s="168"/>
      <c r="L10" s="104"/>
      <c r="M10" s="104"/>
      <c r="N10" s="104"/>
      <c r="O10" s="169"/>
      <c r="P10" s="169"/>
      <c r="Q10" s="169"/>
      <c r="R10" s="169">
        <v>2522.9137999999998</v>
      </c>
      <c r="S10" s="169"/>
      <c r="T10" s="105">
        <f t="shared" si="0"/>
        <v>2522.9137999999998</v>
      </c>
      <c r="U10" s="251"/>
    </row>
    <row r="11" spans="1:21" s="58" customFormat="1" ht="81" x14ac:dyDescent="0.35">
      <c r="A11" s="294"/>
      <c r="B11" s="168">
        <v>4</v>
      </c>
      <c r="C11" s="172" t="s">
        <v>122</v>
      </c>
      <c r="D11" s="251"/>
      <c r="E11" s="251"/>
      <c r="F11" s="294"/>
      <c r="G11" s="295"/>
      <c r="H11" s="295"/>
      <c r="I11" s="295"/>
      <c r="J11" s="294"/>
      <c r="K11" s="168"/>
      <c r="L11" s="104"/>
      <c r="M11" s="104"/>
      <c r="N11" s="104"/>
      <c r="O11" s="169"/>
      <c r="P11" s="169"/>
      <c r="Q11" s="169"/>
      <c r="R11" s="169">
        <v>8674.5182000000004</v>
      </c>
      <c r="S11" s="169"/>
      <c r="T11" s="105">
        <f t="shared" si="0"/>
        <v>8674.5182000000004</v>
      </c>
      <c r="U11" s="251"/>
    </row>
    <row r="12" spans="1:21" s="58" customFormat="1" ht="69" customHeight="1" x14ac:dyDescent="0.35">
      <c r="A12" s="294"/>
      <c r="B12" s="168">
        <v>5</v>
      </c>
      <c r="C12" s="172" t="s">
        <v>123</v>
      </c>
      <c r="D12" s="252"/>
      <c r="E12" s="252"/>
      <c r="F12" s="294"/>
      <c r="G12" s="295"/>
      <c r="H12" s="295"/>
      <c r="I12" s="295"/>
      <c r="J12" s="294"/>
      <c r="K12" s="168"/>
      <c r="L12" s="104"/>
      <c r="M12" s="104"/>
      <c r="N12" s="104"/>
      <c r="O12" s="169"/>
      <c r="P12" s="169"/>
      <c r="Q12" s="169"/>
      <c r="R12" s="169">
        <v>2503.4863999999998</v>
      </c>
      <c r="S12" s="169"/>
      <c r="T12" s="105">
        <f t="shared" si="0"/>
        <v>2503.4863999999998</v>
      </c>
      <c r="U12" s="252"/>
    </row>
    <row r="13" spans="1:21" s="20" customFormat="1" ht="38.25" customHeight="1" x14ac:dyDescent="0.3">
      <c r="A13" s="106"/>
      <c r="B13" s="296">
        <v>5</v>
      </c>
      <c r="C13" s="296"/>
      <c r="D13" s="174"/>
      <c r="E13" s="174"/>
      <c r="F13" s="175"/>
      <c r="G13" s="107"/>
      <c r="H13" s="107"/>
      <c r="I13" s="107"/>
      <c r="J13" s="108"/>
      <c r="K13" s="109"/>
      <c r="L13" s="108"/>
      <c r="M13" s="108"/>
      <c r="N13" s="108"/>
      <c r="O13" s="107">
        <f t="shared" ref="O13:T13" si="1">SUM(O8:O12)</f>
        <v>0</v>
      </c>
      <c r="P13" s="107">
        <f t="shared" si="1"/>
        <v>0</v>
      </c>
      <c r="Q13" s="107">
        <f t="shared" si="1"/>
        <v>0</v>
      </c>
      <c r="R13" s="107">
        <f t="shared" si="1"/>
        <v>16314.5699</v>
      </c>
      <c r="S13" s="107">
        <f t="shared" si="1"/>
        <v>0</v>
      </c>
      <c r="T13" s="107">
        <f t="shared" si="1"/>
        <v>16314.5699</v>
      </c>
      <c r="U13" s="107"/>
    </row>
    <row r="14" spans="1:21" s="67" customFormat="1" ht="112.5" customHeight="1" x14ac:dyDescent="0.3">
      <c r="A14" s="250">
        <v>2</v>
      </c>
      <c r="B14" s="297">
        <v>1</v>
      </c>
      <c r="C14" s="247" t="s">
        <v>188</v>
      </c>
      <c r="D14" s="250" t="s">
        <v>115</v>
      </c>
      <c r="E14" s="250" t="s">
        <v>116</v>
      </c>
      <c r="F14" s="276" t="s">
        <v>293</v>
      </c>
      <c r="G14" s="250" t="s">
        <v>126</v>
      </c>
      <c r="H14" s="250" t="s">
        <v>126</v>
      </c>
      <c r="I14" s="250" t="s">
        <v>127</v>
      </c>
      <c r="J14" s="286" t="s">
        <v>139</v>
      </c>
      <c r="K14" s="159">
        <v>310</v>
      </c>
      <c r="L14" s="8" t="s">
        <v>178</v>
      </c>
      <c r="M14" s="8"/>
      <c r="N14" s="8"/>
      <c r="O14" s="19"/>
      <c r="P14" s="110">
        <v>0</v>
      </c>
      <c r="Q14" s="110">
        <v>4025.3</v>
      </c>
      <c r="R14" s="169">
        <v>6674.9040000000005</v>
      </c>
      <c r="S14" s="169"/>
      <c r="T14" s="105">
        <f t="shared" ref="T14:T15" si="2">SUM(O14:R14)</f>
        <v>10700.204000000002</v>
      </c>
      <c r="U14" s="250" t="s">
        <v>194</v>
      </c>
    </row>
    <row r="15" spans="1:21" s="67" customFormat="1" ht="92.25" customHeight="1" x14ac:dyDescent="0.3">
      <c r="A15" s="251"/>
      <c r="B15" s="298"/>
      <c r="C15" s="249"/>
      <c r="D15" s="252"/>
      <c r="E15" s="251"/>
      <c r="F15" s="277"/>
      <c r="G15" s="251"/>
      <c r="H15" s="251"/>
      <c r="I15" s="251"/>
      <c r="J15" s="287"/>
      <c r="K15" s="159">
        <v>310</v>
      </c>
      <c r="L15" s="8" t="s">
        <v>187</v>
      </c>
      <c r="M15" s="8"/>
      <c r="N15" s="8"/>
      <c r="O15" s="19"/>
      <c r="P15" s="110">
        <v>4196.326</v>
      </c>
      <c r="Q15" s="110">
        <v>2953.6309999999999</v>
      </c>
      <c r="R15" s="169">
        <v>0</v>
      </c>
      <c r="S15" s="169"/>
      <c r="T15" s="105">
        <f t="shared" si="2"/>
        <v>7149.9570000000003</v>
      </c>
      <c r="U15" s="251"/>
    </row>
    <row r="16" spans="1:21" s="67" customFormat="1" ht="137.25" customHeight="1" x14ac:dyDescent="0.3">
      <c r="A16" s="252"/>
      <c r="B16" s="163">
        <v>2</v>
      </c>
      <c r="C16" s="164" t="s">
        <v>290</v>
      </c>
      <c r="D16" s="161" t="s">
        <v>270</v>
      </c>
      <c r="E16" s="252"/>
      <c r="F16" s="278"/>
      <c r="G16" s="252"/>
      <c r="H16" s="252"/>
      <c r="I16" s="252"/>
      <c r="J16" s="170" t="s">
        <v>120</v>
      </c>
      <c r="K16" s="159"/>
      <c r="L16" s="8"/>
      <c r="M16" s="8"/>
      <c r="N16" s="8"/>
      <c r="O16" s="19"/>
      <c r="P16" s="110"/>
      <c r="Q16" s="110"/>
      <c r="R16" s="169"/>
      <c r="S16" s="169"/>
      <c r="T16" s="105"/>
      <c r="U16" s="252"/>
    </row>
    <row r="17" spans="1:21" ht="31.5" customHeight="1" x14ac:dyDescent="0.3">
      <c r="A17" s="111"/>
      <c r="B17" s="255">
        <v>2</v>
      </c>
      <c r="C17" s="255"/>
      <c r="D17" s="158"/>
      <c r="E17" s="158"/>
      <c r="F17" s="112"/>
      <c r="G17" s="256"/>
      <c r="H17" s="256"/>
      <c r="I17" s="256"/>
      <c r="J17" s="256"/>
      <c r="K17" s="158"/>
      <c r="L17" s="158"/>
      <c r="M17" s="158"/>
      <c r="N17" s="158"/>
      <c r="O17" s="113">
        <f>O14</f>
        <v>0</v>
      </c>
      <c r="P17" s="113">
        <f>P14+P15</f>
        <v>4196.326</v>
      </c>
      <c r="Q17" s="113">
        <f t="shared" ref="Q17:T17" si="3">Q14+Q15</f>
        <v>6978.9310000000005</v>
      </c>
      <c r="R17" s="113">
        <f t="shared" si="3"/>
        <v>6674.9040000000005</v>
      </c>
      <c r="S17" s="113">
        <f t="shared" si="3"/>
        <v>0</v>
      </c>
      <c r="T17" s="113">
        <f t="shared" si="3"/>
        <v>17850.161</v>
      </c>
      <c r="U17" s="114"/>
    </row>
    <row r="18" spans="1:21" ht="168.75" customHeight="1" x14ac:dyDescent="0.3">
      <c r="A18" s="253">
        <v>3</v>
      </c>
      <c r="B18" s="171">
        <v>1</v>
      </c>
      <c r="C18" s="172" t="s">
        <v>195</v>
      </c>
      <c r="D18" s="250" t="s">
        <v>115</v>
      </c>
      <c r="E18" s="250" t="s">
        <v>116</v>
      </c>
      <c r="F18" s="274" t="s">
        <v>302</v>
      </c>
      <c r="G18" s="253" t="s">
        <v>129</v>
      </c>
      <c r="H18" s="253" t="s">
        <v>130</v>
      </c>
      <c r="I18" s="253" t="s">
        <v>131</v>
      </c>
      <c r="J18" s="159" t="s">
        <v>142</v>
      </c>
      <c r="K18" s="159"/>
      <c r="L18" s="159"/>
      <c r="M18" s="159"/>
      <c r="N18" s="159"/>
      <c r="O18" s="9"/>
      <c r="P18" s="16"/>
      <c r="Q18" s="5">
        <v>5905.3509999999997</v>
      </c>
      <c r="R18" s="16">
        <v>7799.9049999999997</v>
      </c>
      <c r="S18" s="16">
        <v>8779.3970000000008</v>
      </c>
      <c r="T18" s="14">
        <f>SUM(O18:S18)</f>
        <v>22484.652999999998</v>
      </c>
      <c r="U18" s="250" t="s">
        <v>194</v>
      </c>
    </row>
    <row r="19" spans="1:21" ht="103.5" customHeight="1" x14ac:dyDescent="0.3">
      <c r="A19" s="253"/>
      <c r="B19" s="171">
        <v>2</v>
      </c>
      <c r="C19" s="26" t="s">
        <v>189</v>
      </c>
      <c r="D19" s="252"/>
      <c r="E19" s="252"/>
      <c r="F19" s="274"/>
      <c r="G19" s="253"/>
      <c r="H19" s="253"/>
      <c r="I19" s="253"/>
      <c r="J19" s="159" t="s">
        <v>142</v>
      </c>
      <c r="K19" s="159"/>
      <c r="L19" s="159"/>
      <c r="M19" s="159"/>
      <c r="N19" s="159"/>
      <c r="O19" s="9"/>
      <c r="P19" s="16"/>
      <c r="Q19" s="5">
        <v>1008.866</v>
      </c>
      <c r="R19" s="16">
        <v>1413.5340000000001</v>
      </c>
      <c r="S19" s="16">
        <v>2108.7829999999999</v>
      </c>
      <c r="T19" s="14">
        <f>SUM(O19:S19)</f>
        <v>4531.183</v>
      </c>
      <c r="U19" s="252"/>
    </row>
    <row r="20" spans="1:21" ht="31.5" customHeight="1" x14ac:dyDescent="0.3">
      <c r="A20" s="111"/>
      <c r="B20" s="255">
        <v>2</v>
      </c>
      <c r="C20" s="255"/>
      <c r="D20" s="157"/>
      <c r="E20" s="157"/>
      <c r="F20" s="112"/>
      <c r="G20" s="256"/>
      <c r="H20" s="256"/>
      <c r="I20" s="256"/>
      <c r="J20" s="256"/>
      <c r="K20" s="158"/>
      <c r="L20" s="158"/>
      <c r="M20" s="158"/>
      <c r="N20" s="158"/>
      <c r="O20" s="112"/>
      <c r="P20" s="114">
        <f>P18+P19</f>
        <v>0</v>
      </c>
      <c r="Q20" s="114">
        <f t="shared" ref="Q20:T20" si="4">Q18+Q19</f>
        <v>6914.2169999999996</v>
      </c>
      <c r="R20" s="114">
        <f t="shared" si="4"/>
        <v>9213.4390000000003</v>
      </c>
      <c r="S20" s="114">
        <f t="shared" si="4"/>
        <v>10888.18</v>
      </c>
      <c r="T20" s="114">
        <f t="shared" si="4"/>
        <v>27015.835999999999</v>
      </c>
      <c r="U20" s="114"/>
    </row>
    <row r="21" spans="1:21" ht="102" customHeight="1" x14ac:dyDescent="0.3">
      <c r="A21" s="253">
        <v>4</v>
      </c>
      <c r="B21" s="168">
        <v>1</v>
      </c>
      <c r="C21" s="172" t="s">
        <v>172</v>
      </c>
      <c r="D21" s="250" t="s">
        <v>115</v>
      </c>
      <c r="E21" s="250" t="s">
        <v>116</v>
      </c>
      <c r="F21" s="274" t="s">
        <v>128</v>
      </c>
      <c r="G21" s="253" t="s">
        <v>131</v>
      </c>
      <c r="H21" s="253" t="s">
        <v>204</v>
      </c>
      <c r="I21" s="253" t="s">
        <v>205</v>
      </c>
      <c r="J21" s="274" t="s">
        <v>120</v>
      </c>
      <c r="K21" s="159"/>
      <c r="L21" s="115"/>
      <c r="M21" s="115"/>
      <c r="N21" s="115"/>
      <c r="O21" s="116"/>
      <c r="P21" s="5">
        <v>8598.4979999999996</v>
      </c>
      <c r="Q21" s="5">
        <v>10635.173000000001</v>
      </c>
      <c r="R21" s="5">
        <v>13034.445299999999</v>
      </c>
      <c r="S21" s="5"/>
      <c r="T21" s="105">
        <f t="shared" ref="T21:T25" si="5">SUM(O21:R21)</f>
        <v>32268.116300000002</v>
      </c>
      <c r="U21" s="250" t="s">
        <v>194</v>
      </c>
    </row>
    <row r="22" spans="1:21" ht="46.5" customHeight="1" x14ac:dyDescent="0.3">
      <c r="A22" s="253"/>
      <c r="B22" s="168">
        <v>2</v>
      </c>
      <c r="C22" s="172" t="s">
        <v>173</v>
      </c>
      <c r="D22" s="251"/>
      <c r="E22" s="251"/>
      <c r="F22" s="274"/>
      <c r="G22" s="253"/>
      <c r="H22" s="253"/>
      <c r="I22" s="253"/>
      <c r="J22" s="274"/>
      <c r="K22" s="159"/>
      <c r="L22" s="115"/>
      <c r="M22" s="115"/>
      <c r="N22" s="115"/>
      <c r="O22" s="116"/>
      <c r="P22" s="5">
        <v>4333.6628000000001</v>
      </c>
      <c r="Q22" s="5">
        <v>4337.5828000000001</v>
      </c>
      <c r="R22" s="5">
        <v>3935.2379999999998</v>
      </c>
      <c r="S22" s="5"/>
      <c r="T22" s="105">
        <f t="shared" si="5"/>
        <v>12606.4836</v>
      </c>
      <c r="U22" s="251"/>
    </row>
    <row r="23" spans="1:21" ht="51" customHeight="1" x14ac:dyDescent="0.3">
      <c r="A23" s="253"/>
      <c r="B23" s="168">
        <v>3</v>
      </c>
      <c r="C23" s="172" t="s">
        <v>174</v>
      </c>
      <c r="D23" s="251"/>
      <c r="E23" s="251"/>
      <c r="F23" s="274"/>
      <c r="G23" s="253"/>
      <c r="H23" s="253"/>
      <c r="I23" s="253"/>
      <c r="J23" s="274"/>
      <c r="K23" s="159"/>
      <c r="L23" s="115"/>
      <c r="M23" s="115"/>
      <c r="N23" s="115"/>
      <c r="O23" s="116"/>
      <c r="P23" s="5">
        <v>1443.4188999999999</v>
      </c>
      <c r="Q23" s="5">
        <v>1503.9576999999999</v>
      </c>
      <c r="R23" s="5">
        <v>1466.0581</v>
      </c>
      <c r="S23" s="5"/>
      <c r="T23" s="105">
        <f t="shared" si="5"/>
        <v>4413.4346999999998</v>
      </c>
      <c r="U23" s="251"/>
    </row>
    <row r="24" spans="1:21" ht="91.5" customHeight="1" x14ac:dyDescent="0.3">
      <c r="A24" s="253"/>
      <c r="B24" s="168">
        <v>4</v>
      </c>
      <c r="C24" s="172" t="s">
        <v>132</v>
      </c>
      <c r="D24" s="251"/>
      <c r="E24" s="251"/>
      <c r="F24" s="274"/>
      <c r="G24" s="253"/>
      <c r="H24" s="253"/>
      <c r="I24" s="253"/>
      <c r="J24" s="274"/>
      <c r="K24" s="159"/>
      <c r="L24" s="8"/>
      <c r="M24" s="8"/>
      <c r="N24" s="8"/>
      <c r="O24" s="116"/>
      <c r="P24" s="5">
        <v>1819.2270000000001</v>
      </c>
      <c r="Q24" s="5">
        <v>2037.4728</v>
      </c>
      <c r="R24" s="5">
        <v>1575.0426</v>
      </c>
      <c r="S24" s="5"/>
      <c r="T24" s="105">
        <f t="shared" si="5"/>
        <v>5431.7424000000001</v>
      </c>
      <c r="U24" s="251"/>
    </row>
    <row r="25" spans="1:21" ht="59.25" customHeight="1" x14ac:dyDescent="0.3">
      <c r="A25" s="253"/>
      <c r="B25" s="168">
        <v>5</v>
      </c>
      <c r="C25" s="172" t="s">
        <v>133</v>
      </c>
      <c r="D25" s="252"/>
      <c r="E25" s="252"/>
      <c r="F25" s="274"/>
      <c r="G25" s="253"/>
      <c r="H25" s="253"/>
      <c r="I25" s="253"/>
      <c r="J25" s="274"/>
      <c r="K25" s="159"/>
      <c r="L25" s="115"/>
      <c r="M25" s="115"/>
      <c r="N25" s="115"/>
      <c r="O25" s="116"/>
      <c r="P25" s="5">
        <v>814.54499999999996</v>
      </c>
      <c r="Q25" s="5">
        <v>1225.6546000000001</v>
      </c>
      <c r="R25" s="5">
        <v>1835.9992</v>
      </c>
      <c r="S25" s="5"/>
      <c r="T25" s="105">
        <f t="shared" si="5"/>
        <v>3876.1988000000001</v>
      </c>
      <c r="U25" s="252"/>
    </row>
    <row r="26" spans="1:21" ht="31.5" customHeight="1" x14ac:dyDescent="0.3">
      <c r="A26" s="111"/>
      <c r="B26" s="255">
        <v>5</v>
      </c>
      <c r="C26" s="255"/>
      <c r="D26" s="158"/>
      <c r="E26" s="158"/>
      <c r="F26" s="112"/>
      <c r="G26" s="256"/>
      <c r="H26" s="256"/>
      <c r="I26" s="256"/>
      <c r="J26" s="256"/>
      <c r="K26" s="158"/>
      <c r="L26" s="158"/>
      <c r="M26" s="158"/>
      <c r="N26" s="158"/>
      <c r="O26" s="114">
        <f>SUM(O21:O25)</f>
        <v>0</v>
      </c>
      <c r="P26" s="114">
        <f>SUM(P21:P25)</f>
        <v>17009.351699999999</v>
      </c>
      <c r="Q26" s="114">
        <f t="shared" ref="Q26:T26" si="6">SUM(Q21:Q25)</f>
        <v>19739.840900000003</v>
      </c>
      <c r="R26" s="114">
        <f t="shared" si="6"/>
        <v>21846.783199999998</v>
      </c>
      <c r="S26" s="114">
        <f t="shared" ref="S26" si="7">SUM(S21:S25)</f>
        <v>0</v>
      </c>
      <c r="T26" s="114">
        <f t="shared" si="6"/>
        <v>58595.9758</v>
      </c>
      <c r="U26" s="114"/>
    </row>
    <row r="27" spans="1:21" s="7" customFormat="1" ht="44.25" customHeight="1" x14ac:dyDescent="0.4">
      <c r="A27" s="162">
        <v>4</v>
      </c>
      <c r="B27" s="254" t="s">
        <v>134</v>
      </c>
      <c r="C27" s="254"/>
      <c r="D27" s="162">
        <f>B26+B20+B17+B13</f>
        <v>14</v>
      </c>
      <c r="E27" s="162"/>
      <c r="F27" s="162"/>
      <c r="G27" s="10"/>
      <c r="H27" s="10"/>
      <c r="I27" s="10"/>
      <c r="J27" s="10"/>
      <c r="K27" s="10"/>
      <c r="L27" s="10"/>
      <c r="M27" s="10"/>
      <c r="N27" s="10"/>
      <c r="O27" s="117">
        <f t="shared" ref="O27:T27" si="8">O26+O20+O17+O13</f>
        <v>0</v>
      </c>
      <c r="P27" s="117">
        <f t="shared" si="8"/>
        <v>21205.6777</v>
      </c>
      <c r="Q27" s="117">
        <f t="shared" si="8"/>
        <v>33632.988900000004</v>
      </c>
      <c r="R27" s="117">
        <f t="shared" si="8"/>
        <v>54049.696100000001</v>
      </c>
      <c r="S27" s="117">
        <f t="shared" si="8"/>
        <v>10888.18</v>
      </c>
      <c r="T27" s="117">
        <f t="shared" si="8"/>
        <v>119776.54269999999</v>
      </c>
      <c r="U27" s="117"/>
    </row>
    <row r="28" spans="1:21" ht="39.75" customHeight="1" x14ac:dyDescent="0.3">
      <c r="A28" s="283" t="s">
        <v>135</v>
      </c>
      <c r="B28" s="284"/>
      <c r="C28" s="284"/>
      <c r="D28" s="284"/>
      <c r="E28" s="284"/>
      <c r="F28" s="284"/>
      <c r="G28" s="284"/>
      <c r="H28" s="284"/>
      <c r="I28" s="284"/>
      <c r="J28" s="284"/>
      <c r="K28" s="284"/>
      <c r="L28" s="284"/>
      <c r="M28" s="284"/>
      <c r="N28" s="284"/>
      <c r="O28" s="284"/>
      <c r="P28" s="284"/>
      <c r="Q28" s="284"/>
      <c r="R28" s="284"/>
      <c r="S28" s="284"/>
      <c r="T28" s="284"/>
      <c r="U28" s="285"/>
    </row>
    <row r="29" spans="1:21" ht="74.25" customHeight="1" x14ac:dyDescent="0.3">
      <c r="A29" s="250">
        <v>5</v>
      </c>
      <c r="B29" s="159">
        <v>1</v>
      </c>
      <c r="C29" s="172" t="s">
        <v>152</v>
      </c>
      <c r="D29" s="250" t="s">
        <v>115</v>
      </c>
      <c r="E29" s="250" t="s">
        <v>116</v>
      </c>
      <c r="F29" s="250" t="s">
        <v>153</v>
      </c>
      <c r="G29" s="276" t="s">
        <v>119</v>
      </c>
      <c r="H29" s="276" t="s">
        <v>137</v>
      </c>
      <c r="I29" s="276" t="s">
        <v>126</v>
      </c>
      <c r="J29" s="8" t="s">
        <v>120</v>
      </c>
      <c r="K29" s="159"/>
      <c r="L29" s="8"/>
      <c r="M29" s="8"/>
      <c r="N29" s="8"/>
      <c r="O29" s="9"/>
      <c r="P29" s="5"/>
      <c r="Q29" s="5"/>
      <c r="R29" s="5">
        <v>5120.0550000000003</v>
      </c>
      <c r="S29" s="5"/>
      <c r="T29" s="14">
        <f t="shared" ref="T29:T30" si="9">SUM(O29:R29)</f>
        <v>5120.0550000000003</v>
      </c>
      <c r="U29" s="250" t="s">
        <v>194</v>
      </c>
    </row>
    <row r="30" spans="1:21" ht="66.75" customHeight="1" x14ac:dyDescent="0.3">
      <c r="A30" s="251"/>
      <c r="B30" s="159">
        <v>2</v>
      </c>
      <c r="C30" s="172" t="s">
        <v>193</v>
      </c>
      <c r="D30" s="251"/>
      <c r="E30" s="251"/>
      <c r="F30" s="251"/>
      <c r="G30" s="277"/>
      <c r="H30" s="277"/>
      <c r="I30" s="277"/>
      <c r="J30" s="8" t="s">
        <v>120</v>
      </c>
      <c r="K30" s="159"/>
      <c r="L30" s="8"/>
      <c r="M30" s="8"/>
      <c r="N30" s="8"/>
      <c r="O30" s="9"/>
      <c r="P30" s="5"/>
      <c r="Q30" s="5"/>
      <c r="R30" s="5">
        <v>8888.7325999999994</v>
      </c>
      <c r="S30" s="5"/>
      <c r="T30" s="14">
        <f t="shared" si="9"/>
        <v>8888.7325999999994</v>
      </c>
      <c r="U30" s="251"/>
    </row>
    <row r="31" spans="1:21" ht="67.5" customHeight="1" x14ac:dyDescent="0.3">
      <c r="A31" s="252"/>
      <c r="B31" s="171">
        <v>3</v>
      </c>
      <c r="C31" s="26" t="s">
        <v>192</v>
      </c>
      <c r="D31" s="252"/>
      <c r="E31" s="252"/>
      <c r="F31" s="252"/>
      <c r="G31" s="278"/>
      <c r="H31" s="278"/>
      <c r="I31" s="278"/>
      <c r="J31" s="159" t="s">
        <v>142</v>
      </c>
      <c r="K31" s="159"/>
      <c r="L31" s="159"/>
      <c r="M31" s="159"/>
      <c r="N31" s="159"/>
      <c r="O31" s="9"/>
      <c r="P31" s="16"/>
      <c r="Q31" s="5"/>
      <c r="R31" s="16">
        <v>33376.514000000003</v>
      </c>
      <c r="S31" s="16"/>
      <c r="T31" s="14">
        <f t="shared" ref="T31" si="10">SUM(O31:R31)</f>
        <v>33376.514000000003</v>
      </c>
      <c r="U31" s="252"/>
    </row>
    <row r="32" spans="1:21" ht="31.5" customHeight="1" x14ac:dyDescent="0.3">
      <c r="A32" s="111"/>
      <c r="B32" s="255">
        <v>3</v>
      </c>
      <c r="C32" s="255"/>
      <c r="D32" s="157"/>
      <c r="E32" s="157"/>
      <c r="F32" s="112"/>
      <c r="G32" s="256"/>
      <c r="H32" s="256"/>
      <c r="I32" s="256"/>
      <c r="J32" s="256"/>
      <c r="K32" s="158"/>
      <c r="L32" s="158"/>
      <c r="M32" s="158"/>
      <c r="N32" s="158"/>
      <c r="O32" s="114">
        <f>SUM(O29:O30)</f>
        <v>0</v>
      </c>
      <c r="P32" s="114">
        <f>SUM(P29:P30)</f>
        <v>0</v>
      </c>
      <c r="Q32" s="114">
        <f>SUM(Q29:Q31)</f>
        <v>0</v>
      </c>
      <c r="R32" s="114">
        <f>SUM(R29:R31)</f>
        <v>47385.301600000006</v>
      </c>
      <c r="S32" s="114">
        <f>SUM(S29:S31)</f>
        <v>0</v>
      </c>
      <c r="T32" s="114">
        <f>SUM(T29:T31)</f>
        <v>47385.301600000006</v>
      </c>
      <c r="U32" s="114"/>
    </row>
    <row r="33" spans="1:21" ht="74.25" customHeight="1" x14ac:dyDescent="0.3">
      <c r="A33" s="288">
        <v>6</v>
      </c>
      <c r="B33" s="276">
        <v>1</v>
      </c>
      <c r="C33" s="282" t="s">
        <v>151</v>
      </c>
      <c r="D33" s="250" t="s">
        <v>115</v>
      </c>
      <c r="E33" s="250" t="s">
        <v>116</v>
      </c>
      <c r="F33" s="274" t="s">
        <v>176</v>
      </c>
      <c r="G33" s="253" t="s">
        <v>126</v>
      </c>
      <c r="H33" s="253" t="s">
        <v>127</v>
      </c>
      <c r="I33" s="253" t="s">
        <v>129</v>
      </c>
      <c r="J33" s="8" t="s">
        <v>139</v>
      </c>
      <c r="K33" s="159">
        <v>373</v>
      </c>
      <c r="L33" s="8" t="s">
        <v>40</v>
      </c>
      <c r="M33" s="8"/>
      <c r="N33" s="8"/>
      <c r="O33" s="9"/>
      <c r="P33" s="5">
        <v>195.71530000000001</v>
      </c>
      <c r="Q33" s="5">
        <v>1961.6134</v>
      </c>
      <c r="R33" s="5">
        <v>7022.951</v>
      </c>
      <c r="S33" s="5">
        <v>605.74199999999996</v>
      </c>
      <c r="T33" s="14">
        <f>SUM(O33:S33)</f>
        <v>9786.0216999999993</v>
      </c>
      <c r="U33" s="250" t="s">
        <v>280</v>
      </c>
    </row>
    <row r="34" spans="1:21" ht="95.25" customHeight="1" x14ac:dyDescent="0.3">
      <c r="A34" s="288"/>
      <c r="B34" s="277"/>
      <c r="C34" s="282"/>
      <c r="D34" s="251"/>
      <c r="E34" s="251"/>
      <c r="F34" s="274"/>
      <c r="G34" s="253"/>
      <c r="H34" s="253"/>
      <c r="I34" s="253"/>
      <c r="J34" s="8" t="s">
        <v>139</v>
      </c>
      <c r="K34" s="159">
        <v>373</v>
      </c>
      <c r="L34" s="8" t="s">
        <v>41</v>
      </c>
      <c r="M34" s="8"/>
      <c r="N34" s="8"/>
      <c r="O34" s="9"/>
      <c r="P34" s="5">
        <v>70.230999999999995</v>
      </c>
      <c r="Q34" s="5">
        <v>2449.2323999999999</v>
      </c>
      <c r="R34" s="5">
        <v>17158.379799999999</v>
      </c>
      <c r="S34" s="5">
        <v>14172.469800000001</v>
      </c>
      <c r="T34" s="14">
        <f t="shared" ref="T34:T35" si="11">SUM(O34:S34)</f>
        <v>33850.313000000002</v>
      </c>
      <c r="U34" s="251"/>
    </row>
    <row r="35" spans="1:21" ht="92.25" customHeight="1" x14ac:dyDescent="0.3">
      <c r="A35" s="288"/>
      <c r="B35" s="278"/>
      <c r="C35" s="282"/>
      <c r="D35" s="252"/>
      <c r="E35" s="252"/>
      <c r="F35" s="274"/>
      <c r="G35" s="253"/>
      <c r="H35" s="253"/>
      <c r="I35" s="253"/>
      <c r="J35" s="8" t="s">
        <v>139</v>
      </c>
      <c r="K35" s="159">
        <v>373</v>
      </c>
      <c r="L35" s="8" t="s">
        <v>42</v>
      </c>
      <c r="M35" s="8"/>
      <c r="N35" s="8"/>
      <c r="O35" s="9"/>
      <c r="P35" s="16">
        <v>0</v>
      </c>
      <c r="Q35" s="5">
        <v>1</v>
      </c>
      <c r="R35" s="5">
        <v>16591.714</v>
      </c>
      <c r="S35" s="5">
        <v>7477.7471999999998</v>
      </c>
      <c r="T35" s="14">
        <f t="shared" si="11"/>
        <v>24070.461199999998</v>
      </c>
      <c r="U35" s="252"/>
    </row>
    <row r="36" spans="1:21" ht="30.75" customHeight="1" x14ac:dyDescent="0.3">
      <c r="A36" s="111"/>
      <c r="B36" s="255">
        <v>1</v>
      </c>
      <c r="C36" s="255"/>
      <c r="D36" s="158"/>
      <c r="E36" s="158"/>
      <c r="F36" s="112"/>
      <c r="G36" s="256"/>
      <c r="H36" s="256"/>
      <c r="I36" s="256"/>
      <c r="J36" s="256"/>
      <c r="K36" s="158"/>
      <c r="L36" s="158"/>
      <c r="M36" s="158"/>
      <c r="N36" s="158"/>
      <c r="O36" s="112"/>
      <c r="P36" s="114">
        <f>SUM(P33:P35)</f>
        <v>265.94630000000001</v>
      </c>
      <c r="Q36" s="114">
        <f t="shared" ref="Q36:S36" si="12">SUM(Q33:Q35)</f>
        <v>4411.8458000000001</v>
      </c>
      <c r="R36" s="114">
        <f t="shared" si="12"/>
        <v>40773.044800000003</v>
      </c>
      <c r="S36" s="114">
        <f t="shared" si="12"/>
        <v>22255.959000000003</v>
      </c>
      <c r="T36" s="114">
        <f>SUM(T33:T35)</f>
        <v>67706.795899999997</v>
      </c>
      <c r="U36" s="114"/>
    </row>
    <row r="37" spans="1:21" ht="168.75" customHeight="1" x14ac:dyDescent="0.3">
      <c r="A37" s="160">
        <v>7</v>
      </c>
      <c r="B37" s="159">
        <v>1</v>
      </c>
      <c r="C37" s="172" t="s">
        <v>143</v>
      </c>
      <c r="D37" s="160" t="s">
        <v>115</v>
      </c>
      <c r="E37" s="160" t="s">
        <v>116</v>
      </c>
      <c r="F37" s="129" t="s">
        <v>300</v>
      </c>
      <c r="G37" s="160" t="s">
        <v>129</v>
      </c>
      <c r="H37" s="160" t="s">
        <v>130</v>
      </c>
      <c r="I37" s="160" t="s">
        <v>131</v>
      </c>
      <c r="J37" s="8" t="s">
        <v>142</v>
      </c>
      <c r="K37" s="159"/>
      <c r="L37" s="8"/>
      <c r="M37" s="8"/>
      <c r="N37" s="8"/>
      <c r="O37" s="159"/>
      <c r="P37" s="5"/>
      <c r="Q37" s="5">
        <v>8165.5690000000004</v>
      </c>
      <c r="R37" s="16">
        <v>8357.4959999999992</v>
      </c>
      <c r="S37" s="16">
        <v>5594.5469999999996</v>
      </c>
      <c r="T37" s="14">
        <f>SUM(O37:S37)</f>
        <v>22117.611999999997</v>
      </c>
      <c r="U37" s="160"/>
    </row>
    <row r="38" spans="1:21" ht="46.5" customHeight="1" x14ac:dyDescent="0.3">
      <c r="A38" s="111"/>
      <c r="B38" s="255">
        <v>1</v>
      </c>
      <c r="C38" s="255"/>
      <c r="D38" s="158"/>
      <c r="E38" s="158"/>
      <c r="F38" s="112"/>
      <c r="G38" s="256"/>
      <c r="H38" s="256"/>
      <c r="I38" s="256"/>
      <c r="J38" s="256"/>
      <c r="K38" s="158"/>
      <c r="L38" s="158"/>
      <c r="M38" s="158"/>
      <c r="N38" s="158"/>
      <c r="O38" s="112"/>
      <c r="P38" s="114">
        <f>SUM(P37:P37)</f>
        <v>0</v>
      </c>
      <c r="Q38" s="114">
        <f>SUM(Q37:Q37)</f>
        <v>8165.5690000000004</v>
      </c>
      <c r="R38" s="114">
        <f>SUM(R37:R37)</f>
        <v>8357.4959999999992</v>
      </c>
      <c r="S38" s="114">
        <f>SUM(S37:S37)</f>
        <v>5594.5469999999996</v>
      </c>
      <c r="T38" s="114">
        <f>SUM(T37:T37)</f>
        <v>22117.611999999997</v>
      </c>
      <c r="U38" s="114"/>
    </row>
    <row r="39" spans="1:21" s="7" customFormat="1" ht="51.75" customHeight="1" x14ac:dyDescent="0.4">
      <c r="A39" s="162">
        <v>3</v>
      </c>
      <c r="B39" s="254" t="s">
        <v>144</v>
      </c>
      <c r="C39" s="254"/>
      <c r="D39" s="162">
        <f>B38+B36+B32</f>
        <v>5</v>
      </c>
      <c r="E39" s="162"/>
      <c r="F39" s="162"/>
      <c r="G39" s="10"/>
      <c r="H39" s="10"/>
      <c r="I39" s="10"/>
      <c r="J39" s="10"/>
      <c r="K39" s="10"/>
      <c r="L39" s="10"/>
      <c r="M39" s="10"/>
      <c r="N39" s="10"/>
      <c r="O39" s="11">
        <f>O38+O20+O54</f>
        <v>0</v>
      </c>
      <c r="P39" s="11">
        <f>P38+P36+P32</f>
        <v>265.94630000000001</v>
      </c>
      <c r="Q39" s="11">
        <f>Q38+Q36+Q32</f>
        <v>12577.4148</v>
      </c>
      <c r="R39" s="11">
        <f>R38+R36+R32</f>
        <v>96515.842400000009</v>
      </c>
      <c r="S39" s="11">
        <f>S38+S36+S32</f>
        <v>27850.506000000001</v>
      </c>
      <c r="T39" s="11">
        <f>T38+T36+T32</f>
        <v>137209.7095</v>
      </c>
      <c r="U39" s="11"/>
    </row>
    <row r="40" spans="1:21" ht="51" customHeight="1" x14ac:dyDescent="0.3">
      <c r="A40" s="283" t="s">
        <v>145</v>
      </c>
      <c r="B40" s="284"/>
      <c r="C40" s="284"/>
      <c r="D40" s="284"/>
      <c r="E40" s="284"/>
      <c r="F40" s="284"/>
      <c r="G40" s="284"/>
      <c r="H40" s="284"/>
      <c r="I40" s="284"/>
      <c r="J40" s="284"/>
      <c r="K40" s="284"/>
      <c r="L40" s="284"/>
      <c r="M40" s="284"/>
      <c r="N40" s="284"/>
      <c r="O40" s="284"/>
      <c r="P40" s="284"/>
      <c r="Q40" s="284"/>
      <c r="R40" s="284"/>
      <c r="S40" s="284"/>
      <c r="T40" s="284"/>
      <c r="U40" s="285"/>
    </row>
    <row r="41" spans="1:21" ht="68.25" customHeight="1" x14ac:dyDescent="0.3">
      <c r="A41" s="253">
        <v>8</v>
      </c>
      <c r="B41" s="159">
        <v>1</v>
      </c>
      <c r="C41" s="173" t="s">
        <v>146</v>
      </c>
      <c r="D41" s="250" t="s">
        <v>147</v>
      </c>
      <c r="E41" s="250" t="s">
        <v>116</v>
      </c>
      <c r="F41" s="274" t="s">
        <v>282</v>
      </c>
      <c r="G41" s="253" t="s">
        <v>119</v>
      </c>
      <c r="H41" s="253" t="s">
        <v>137</v>
      </c>
      <c r="I41" s="253" t="s">
        <v>126</v>
      </c>
      <c r="J41" s="118"/>
      <c r="K41" s="159">
        <v>356</v>
      </c>
      <c r="L41" s="159"/>
      <c r="M41" s="159"/>
      <c r="N41" s="159"/>
      <c r="O41" s="9"/>
      <c r="P41" s="16"/>
      <c r="Q41" s="16"/>
      <c r="R41" s="16"/>
      <c r="S41" s="16"/>
      <c r="T41" s="14"/>
      <c r="U41" s="250"/>
    </row>
    <row r="42" spans="1:21" ht="92.25" customHeight="1" x14ac:dyDescent="0.3">
      <c r="A42" s="253"/>
      <c r="B42" s="159">
        <v>2</v>
      </c>
      <c r="C42" s="173" t="s">
        <v>148</v>
      </c>
      <c r="D42" s="251"/>
      <c r="E42" s="251"/>
      <c r="F42" s="274"/>
      <c r="G42" s="253"/>
      <c r="H42" s="253"/>
      <c r="I42" s="253"/>
      <c r="J42" s="118"/>
      <c r="K42" s="159">
        <v>517</v>
      </c>
      <c r="L42" s="159"/>
      <c r="M42" s="159"/>
      <c r="N42" s="159"/>
      <c r="O42" s="9"/>
      <c r="P42" s="16"/>
      <c r="Q42" s="16"/>
      <c r="R42" s="16"/>
      <c r="S42" s="16"/>
      <c r="T42" s="14"/>
      <c r="U42" s="251"/>
    </row>
    <row r="43" spans="1:21" ht="68.25" customHeight="1" x14ac:dyDescent="0.3">
      <c r="A43" s="253"/>
      <c r="B43" s="159">
        <v>3</v>
      </c>
      <c r="C43" s="173" t="s">
        <v>149</v>
      </c>
      <c r="D43" s="251"/>
      <c r="E43" s="251"/>
      <c r="F43" s="274"/>
      <c r="G43" s="253"/>
      <c r="H43" s="253"/>
      <c r="I43" s="253"/>
      <c r="J43" s="118"/>
      <c r="K43" s="159">
        <v>518</v>
      </c>
      <c r="L43" s="159"/>
      <c r="M43" s="159"/>
      <c r="N43" s="159"/>
      <c r="O43" s="9"/>
      <c r="P43" s="16"/>
      <c r="Q43" s="16"/>
      <c r="R43" s="16"/>
      <c r="S43" s="16"/>
      <c r="T43" s="14"/>
      <c r="U43" s="251"/>
    </row>
    <row r="44" spans="1:21" ht="124.5" customHeight="1" x14ac:dyDescent="0.3">
      <c r="A44" s="253"/>
      <c r="B44" s="159">
        <v>4</v>
      </c>
      <c r="C44" s="173" t="s">
        <v>150</v>
      </c>
      <c r="D44" s="251"/>
      <c r="E44" s="251"/>
      <c r="F44" s="274"/>
      <c r="G44" s="253"/>
      <c r="H44" s="253"/>
      <c r="I44" s="253"/>
      <c r="J44" s="118"/>
      <c r="K44" s="159">
        <v>332</v>
      </c>
      <c r="L44" s="159"/>
      <c r="M44" s="159"/>
      <c r="N44" s="159"/>
      <c r="O44" s="9"/>
      <c r="P44" s="16"/>
      <c r="Q44" s="16"/>
      <c r="R44" s="16"/>
      <c r="S44" s="16"/>
      <c r="T44" s="14"/>
      <c r="U44" s="251"/>
    </row>
    <row r="45" spans="1:21" ht="63.75" customHeight="1" x14ac:dyDescent="0.3">
      <c r="A45" s="253"/>
      <c r="B45" s="159">
        <v>5</v>
      </c>
      <c r="C45" s="173" t="s">
        <v>151</v>
      </c>
      <c r="D45" s="252"/>
      <c r="E45" s="252"/>
      <c r="F45" s="274"/>
      <c r="G45" s="253"/>
      <c r="H45" s="253"/>
      <c r="I45" s="253"/>
      <c r="J45" s="118"/>
      <c r="K45" s="159">
        <v>373</v>
      </c>
      <c r="L45" s="159"/>
      <c r="M45" s="159"/>
      <c r="N45" s="159"/>
      <c r="O45" s="9"/>
      <c r="P45" s="16"/>
      <c r="Q45" s="16"/>
      <c r="R45" s="16"/>
      <c r="S45" s="16"/>
      <c r="T45" s="14"/>
      <c r="U45" s="252"/>
    </row>
    <row r="46" spans="1:21" ht="31.5" customHeight="1" x14ac:dyDescent="0.3">
      <c r="A46" s="111"/>
      <c r="B46" s="255">
        <v>5</v>
      </c>
      <c r="C46" s="255"/>
      <c r="D46" s="157"/>
      <c r="E46" s="157"/>
      <c r="F46" s="112"/>
      <c r="G46" s="256"/>
      <c r="H46" s="256"/>
      <c r="I46" s="256"/>
      <c r="J46" s="256"/>
      <c r="K46" s="158"/>
      <c r="L46" s="158"/>
      <c r="M46" s="158"/>
      <c r="N46" s="158"/>
      <c r="O46" s="112"/>
      <c r="P46" s="114">
        <f>SUM(P41:P45)</f>
        <v>0</v>
      </c>
      <c r="Q46" s="114">
        <f>SUM(Q41:Q45)</f>
        <v>0</v>
      </c>
      <c r="R46" s="114">
        <f>SUM(R41:R45)</f>
        <v>0</v>
      </c>
      <c r="S46" s="114">
        <f>SUM(S41:S45)</f>
        <v>0</v>
      </c>
      <c r="T46" s="114">
        <f>SUM(T41:T45)</f>
        <v>0</v>
      </c>
      <c r="U46" s="114"/>
    </row>
    <row r="47" spans="1:21" ht="48.75" customHeight="1" x14ac:dyDescent="0.3">
      <c r="A47" s="253">
        <v>9</v>
      </c>
      <c r="B47" s="244">
        <v>1</v>
      </c>
      <c r="C47" s="247" t="s">
        <v>136</v>
      </c>
      <c r="D47" s="250" t="s">
        <v>115</v>
      </c>
      <c r="E47" s="250" t="s">
        <v>116</v>
      </c>
      <c r="F47" s="253" t="s">
        <v>298</v>
      </c>
      <c r="G47" s="250" t="s">
        <v>126</v>
      </c>
      <c r="H47" s="250" t="s">
        <v>127</v>
      </c>
      <c r="I47" s="250" t="s">
        <v>129</v>
      </c>
      <c r="J47" s="118" t="s">
        <v>67</v>
      </c>
      <c r="K47" s="276">
        <v>361</v>
      </c>
      <c r="L47" s="286" t="s">
        <v>186</v>
      </c>
      <c r="M47" s="8"/>
      <c r="N47" s="8"/>
      <c r="O47" s="9"/>
      <c r="P47" s="5">
        <v>0</v>
      </c>
      <c r="Q47" s="5">
        <v>1.014</v>
      </c>
      <c r="R47" s="5">
        <v>1.1639999999999999</v>
      </c>
      <c r="S47" s="5"/>
      <c r="T47" s="14">
        <v>2.1779999999999999</v>
      </c>
      <c r="U47" s="250"/>
    </row>
    <row r="48" spans="1:21" ht="50.25" customHeight="1" x14ac:dyDescent="0.3">
      <c r="A48" s="253"/>
      <c r="B48" s="245"/>
      <c r="C48" s="248"/>
      <c r="D48" s="251"/>
      <c r="E48" s="251"/>
      <c r="F48" s="253"/>
      <c r="G48" s="251"/>
      <c r="H48" s="251"/>
      <c r="I48" s="251"/>
      <c r="J48" s="118" t="s">
        <v>139</v>
      </c>
      <c r="K48" s="278"/>
      <c r="L48" s="287"/>
      <c r="M48" s="8"/>
      <c r="N48" s="8"/>
      <c r="O48" s="9"/>
      <c r="P48" s="5">
        <v>2037.184</v>
      </c>
      <c r="Q48" s="5">
        <v>2467.1590000000001</v>
      </c>
      <c r="R48" s="5">
        <v>2767.4589999999998</v>
      </c>
      <c r="S48" s="5"/>
      <c r="T48" s="14">
        <v>7271.8019999999997</v>
      </c>
      <c r="U48" s="251"/>
    </row>
    <row r="49" spans="1:22" ht="50.25" customHeight="1" x14ac:dyDescent="0.3">
      <c r="A49" s="253"/>
      <c r="B49" s="246"/>
      <c r="C49" s="249"/>
      <c r="D49" s="251"/>
      <c r="E49" s="251"/>
      <c r="F49" s="253"/>
      <c r="G49" s="251"/>
      <c r="H49" s="251"/>
      <c r="I49" s="251"/>
      <c r="J49" s="118" t="s">
        <v>139</v>
      </c>
      <c r="K49" s="166">
        <v>361</v>
      </c>
      <c r="L49" s="170" t="s">
        <v>294</v>
      </c>
      <c r="M49" s="8"/>
      <c r="N49" s="8"/>
      <c r="O49" s="9"/>
      <c r="P49" s="5">
        <v>8.0860000000000003</v>
      </c>
      <c r="Q49" s="5">
        <v>24.457999999999998</v>
      </c>
      <c r="R49" s="5">
        <v>14.849</v>
      </c>
      <c r="S49" s="5"/>
      <c r="T49" s="14">
        <v>47.393000000000001</v>
      </c>
      <c r="U49" s="251"/>
    </row>
    <row r="50" spans="1:22" ht="61.5" customHeight="1" x14ac:dyDescent="0.3">
      <c r="A50" s="253"/>
      <c r="B50" s="176">
        <v>2</v>
      </c>
      <c r="C50" s="26" t="s">
        <v>138</v>
      </c>
      <c r="D50" s="251"/>
      <c r="E50" s="251"/>
      <c r="F50" s="253"/>
      <c r="G50" s="251"/>
      <c r="H50" s="251"/>
      <c r="I50" s="251"/>
      <c r="J50" s="118"/>
      <c r="K50" s="159">
        <v>361</v>
      </c>
      <c r="L50" s="8" t="s">
        <v>120</v>
      </c>
      <c r="M50" s="8"/>
      <c r="N50" s="8"/>
      <c r="O50" s="9"/>
      <c r="P50" s="5"/>
      <c r="Q50" s="5"/>
      <c r="R50" s="128">
        <v>898.625</v>
      </c>
      <c r="S50" s="5"/>
      <c r="T50" s="14">
        <v>898.625</v>
      </c>
      <c r="U50" s="251"/>
    </row>
    <row r="51" spans="1:22" ht="60" customHeight="1" x14ac:dyDescent="0.3">
      <c r="A51" s="253"/>
      <c r="B51" s="176">
        <v>3</v>
      </c>
      <c r="C51" s="26" t="s">
        <v>175</v>
      </c>
      <c r="D51" s="251"/>
      <c r="E51" s="251"/>
      <c r="F51" s="253"/>
      <c r="G51" s="251"/>
      <c r="H51" s="251"/>
      <c r="I51" s="251"/>
      <c r="J51" s="118"/>
      <c r="K51" s="159">
        <v>361</v>
      </c>
      <c r="L51" s="8" t="s">
        <v>120</v>
      </c>
      <c r="M51" s="8"/>
      <c r="N51" s="8"/>
      <c r="O51" s="9"/>
      <c r="P51" s="5"/>
      <c r="Q51" s="5"/>
      <c r="R51" s="128">
        <v>2919.4929999999999</v>
      </c>
      <c r="S51" s="5"/>
      <c r="T51" s="14">
        <v>2919.4929999999999</v>
      </c>
      <c r="U51" s="251"/>
    </row>
    <row r="52" spans="1:22" ht="117.75" customHeight="1" x14ac:dyDescent="0.3">
      <c r="A52" s="253"/>
      <c r="B52" s="176">
        <v>4</v>
      </c>
      <c r="C52" s="26" t="s">
        <v>140</v>
      </c>
      <c r="D52" s="251"/>
      <c r="E52" s="251"/>
      <c r="F52" s="253"/>
      <c r="G52" s="251"/>
      <c r="H52" s="251"/>
      <c r="I52" s="251"/>
      <c r="J52" s="118"/>
      <c r="K52" s="159">
        <v>361</v>
      </c>
      <c r="L52" s="8" t="s">
        <v>120</v>
      </c>
      <c r="M52" s="8"/>
      <c r="N52" s="8"/>
      <c r="O52" s="9"/>
      <c r="P52" s="5"/>
      <c r="Q52" s="5"/>
      <c r="R52" s="128">
        <v>1569.1369999999999</v>
      </c>
      <c r="S52" s="5"/>
      <c r="T52" s="14">
        <v>1569.1369999999999</v>
      </c>
      <c r="U52" s="251"/>
    </row>
    <row r="53" spans="1:22" ht="108.75" customHeight="1" x14ac:dyDescent="0.3">
      <c r="A53" s="253"/>
      <c r="B53" s="176">
        <v>5</v>
      </c>
      <c r="C53" s="26" t="s">
        <v>141</v>
      </c>
      <c r="D53" s="251"/>
      <c r="E53" s="251"/>
      <c r="F53" s="253"/>
      <c r="G53" s="251"/>
      <c r="H53" s="251"/>
      <c r="I53" s="251"/>
      <c r="J53" s="118"/>
      <c r="K53" s="159">
        <v>361</v>
      </c>
      <c r="L53" s="8" t="s">
        <v>120</v>
      </c>
      <c r="M53" s="8"/>
      <c r="N53" s="8"/>
      <c r="O53" s="9"/>
      <c r="P53" s="5"/>
      <c r="Q53" s="5"/>
      <c r="R53" s="128">
        <v>1934.1179999999999</v>
      </c>
      <c r="S53" s="5"/>
      <c r="T53" s="14">
        <v>1934.1179999999999</v>
      </c>
      <c r="U53" s="251"/>
    </row>
    <row r="54" spans="1:22" ht="31.5" customHeight="1" x14ac:dyDescent="0.3">
      <c r="A54" s="111"/>
      <c r="B54" s="255">
        <v>5</v>
      </c>
      <c r="C54" s="255"/>
      <c r="D54" s="157"/>
      <c r="E54" s="157"/>
      <c r="F54" s="112"/>
      <c r="G54" s="256"/>
      <c r="H54" s="256"/>
      <c r="I54" s="256"/>
      <c r="J54" s="256"/>
      <c r="K54" s="158"/>
      <c r="L54" s="158"/>
      <c r="M54" s="158"/>
      <c r="N54" s="158"/>
      <c r="O54" s="112"/>
      <c r="P54" s="114">
        <f>P47+P48+P49</f>
        <v>2045.27</v>
      </c>
      <c r="Q54" s="114">
        <f t="shared" ref="Q54:T54" si="13">Q47+Q48+Q49</f>
        <v>2492.6310000000003</v>
      </c>
      <c r="R54" s="114">
        <f t="shared" si="13"/>
        <v>2783.4720000000002</v>
      </c>
      <c r="S54" s="114">
        <f t="shared" si="13"/>
        <v>0</v>
      </c>
      <c r="T54" s="114">
        <f t="shared" si="13"/>
        <v>7321.3729999999996</v>
      </c>
      <c r="U54" s="114"/>
    </row>
    <row r="55" spans="1:22" s="67" customFormat="1" ht="120" customHeight="1" x14ac:dyDescent="0.3">
      <c r="A55" s="253">
        <v>10</v>
      </c>
      <c r="B55" s="288">
        <v>1</v>
      </c>
      <c r="C55" s="282" t="s">
        <v>124</v>
      </c>
      <c r="D55" s="250" t="s">
        <v>115</v>
      </c>
      <c r="E55" s="250" t="s">
        <v>116</v>
      </c>
      <c r="F55" s="274" t="s">
        <v>125</v>
      </c>
      <c r="G55" s="253" t="s">
        <v>129</v>
      </c>
      <c r="H55" s="253" t="s">
        <v>130</v>
      </c>
      <c r="I55" s="253" t="s">
        <v>131</v>
      </c>
      <c r="J55" s="118" t="s">
        <v>67</v>
      </c>
      <c r="K55" s="159">
        <v>336</v>
      </c>
      <c r="L55" s="8" t="s">
        <v>23</v>
      </c>
      <c r="M55" s="135">
        <v>200</v>
      </c>
      <c r="N55" s="135">
        <v>13926.1875</v>
      </c>
      <c r="O55" s="135">
        <v>2338.3024999999998</v>
      </c>
      <c r="P55" s="135">
        <v>9500</v>
      </c>
      <c r="Q55" s="135">
        <v>0</v>
      </c>
      <c r="R55" s="135">
        <v>0</v>
      </c>
      <c r="S55" s="135"/>
      <c r="T55" s="105">
        <f>SUM(M55:S55)</f>
        <v>25964.489999999998</v>
      </c>
      <c r="U55" s="250" t="s">
        <v>194</v>
      </c>
    </row>
    <row r="56" spans="1:22" s="67" customFormat="1" ht="95.25" customHeight="1" x14ac:dyDescent="0.3">
      <c r="A56" s="253"/>
      <c r="B56" s="288"/>
      <c r="C56" s="282"/>
      <c r="D56" s="252"/>
      <c r="E56" s="252"/>
      <c r="F56" s="274"/>
      <c r="G56" s="253"/>
      <c r="H56" s="253"/>
      <c r="I56" s="253"/>
      <c r="J56" s="118" t="s">
        <v>139</v>
      </c>
      <c r="K56" s="159">
        <v>336</v>
      </c>
      <c r="L56" s="8" t="s">
        <v>23</v>
      </c>
      <c r="M56" s="135">
        <v>380.6825</v>
      </c>
      <c r="N56" s="135">
        <v>565.62559999999996</v>
      </c>
      <c r="O56" s="135">
        <v>838.90689999999995</v>
      </c>
      <c r="P56" s="135">
        <v>1106.653</v>
      </c>
      <c r="Q56" s="5">
        <v>12848.566000000001</v>
      </c>
      <c r="R56" s="5">
        <v>4211.9650000000001</v>
      </c>
      <c r="S56" s="5">
        <v>600</v>
      </c>
      <c r="T56" s="105">
        <f>SUM(M56:S56)</f>
        <v>20552.399000000001</v>
      </c>
      <c r="U56" s="252"/>
    </row>
    <row r="57" spans="1:22" ht="31.5" customHeight="1" x14ac:dyDescent="0.3">
      <c r="A57" s="111"/>
      <c r="B57" s="255">
        <v>1</v>
      </c>
      <c r="C57" s="255"/>
      <c r="D57" s="158"/>
      <c r="E57" s="158"/>
      <c r="F57" s="112"/>
      <c r="G57" s="256"/>
      <c r="H57" s="256"/>
      <c r="I57" s="256"/>
      <c r="J57" s="256"/>
      <c r="K57" s="158"/>
      <c r="L57" s="158"/>
      <c r="M57" s="114">
        <f t="shared" ref="M57:O57" si="14">M55+M56</f>
        <v>580.6825</v>
      </c>
      <c r="N57" s="114">
        <f t="shared" si="14"/>
        <v>14491.813099999999</v>
      </c>
      <c r="O57" s="114">
        <f t="shared" si="14"/>
        <v>3177.2093999999997</v>
      </c>
      <c r="P57" s="114">
        <f>P55+P56</f>
        <v>10606.653</v>
      </c>
      <c r="Q57" s="114">
        <f>Q55+Q56</f>
        <v>12848.566000000001</v>
      </c>
      <c r="R57" s="114">
        <f>R55+R56</f>
        <v>4211.9650000000001</v>
      </c>
      <c r="S57" s="114">
        <f>S55+S56</f>
        <v>600</v>
      </c>
      <c r="T57" s="114">
        <f>T55+T56</f>
        <v>46516.888999999996</v>
      </c>
      <c r="U57" s="114"/>
    </row>
    <row r="58" spans="1:22" s="7" customFormat="1" ht="48" customHeight="1" x14ac:dyDescent="0.4">
      <c r="A58" s="162">
        <v>3</v>
      </c>
      <c r="B58" s="254" t="s">
        <v>134</v>
      </c>
      <c r="C58" s="254"/>
      <c r="D58" s="162">
        <f>B57+B54+B46</f>
        <v>11</v>
      </c>
      <c r="E58" s="162"/>
      <c r="F58" s="162"/>
      <c r="G58" s="10"/>
      <c r="H58" s="10"/>
      <c r="I58" s="10"/>
      <c r="J58" s="10"/>
      <c r="K58" s="10"/>
      <c r="L58" s="10"/>
      <c r="M58" s="11">
        <f t="shared" ref="M58:T58" si="15">M57+M54+M46</f>
        <v>580.6825</v>
      </c>
      <c r="N58" s="11">
        <f t="shared" si="15"/>
        <v>14491.813099999999</v>
      </c>
      <c r="O58" s="11">
        <f t="shared" si="15"/>
        <v>3177.2093999999997</v>
      </c>
      <c r="P58" s="11">
        <f t="shared" si="15"/>
        <v>12651.923000000001</v>
      </c>
      <c r="Q58" s="11">
        <f t="shared" si="15"/>
        <v>15341.197</v>
      </c>
      <c r="R58" s="11">
        <f t="shared" si="15"/>
        <v>6995.4369999999999</v>
      </c>
      <c r="S58" s="11">
        <f t="shared" si="15"/>
        <v>600</v>
      </c>
      <c r="T58" s="11">
        <f t="shared" si="15"/>
        <v>53838.261999999995</v>
      </c>
      <c r="U58" s="11"/>
    </row>
    <row r="59" spans="1:22" ht="33.75" customHeight="1" x14ac:dyDescent="0.3">
      <c r="A59" s="283" t="s">
        <v>154</v>
      </c>
      <c r="B59" s="284"/>
      <c r="C59" s="284"/>
      <c r="D59" s="284"/>
      <c r="E59" s="284"/>
      <c r="F59" s="284"/>
      <c r="G59" s="284"/>
      <c r="H59" s="284"/>
      <c r="I59" s="284"/>
      <c r="J59" s="284"/>
      <c r="K59" s="284"/>
      <c r="L59" s="284"/>
      <c r="M59" s="284"/>
      <c r="N59" s="284"/>
      <c r="O59" s="284"/>
      <c r="P59" s="284"/>
      <c r="Q59" s="284"/>
      <c r="R59" s="284"/>
      <c r="S59" s="284"/>
      <c r="T59" s="284"/>
      <c r="U59" s="285"/>
    </row>
    <row r="60" spans="1:22" s="121" customFormat="1" ht="65.25" customHeight="1" x14ac:dyDescent="0.35">
      <c r="A60" s="244">
        <v>11</v>
      </c>
      <c r="B60" s="244">
        <v>1</v>
      </c>
      <c r="C60" s="266" t="s">
        <v>250</v>
      </c>
      <c r="D60" s="269" t="s">
        <v>251</v>
      </c>
      <c r="E60" s="244" t="s">
        <v>252</v>
      </c>
      <c r="F60" s="244" t="s">
        <v>253</v>
      </c>
      <c r="G60" s="244" t="s">
        <v>254</v>
      </c>
      <c r="H60" s="244" t="s">
        <v>255</v>
      </c>
      <c r="I60" s="244" t="s">
        <v>256</v>
      </c>
      <c r="J60" s="21" t="s">
        <v>139</v>
      </c>
      <c r="K60" s="119">
        <v>332</v>
      </c>
      <c r="L60" s="120" t="s">
        <v>178</v>
      </c>
      <c r="M60" s="120">
        <v>3646.297</v>
      </c>
      <c r="N60" s="169">
        <v>4667.6530000000002</v>
      </c>
      <c r="O60" s="169">
        <v>3932.2959999999998</v>
      </c>
      <c r="P60" s="25">
        <v>1824.6659999999999</v>
      </c>
      <c r="Q60" s="169">
        <v>13762.543</v>
      </c>
      <c r="R60" s="169"/>
      <c r="S60" s="169"/>
      <c r="T60" s="23">
        <f>SUM(M60:R60)</f>
        <v>27833.455000000002</v>
      </c>
      <c r="U60" s="244"/>
      <c r="V60" s="257"/>
    </row>
    <row r="61" spans="1:22" s="121" customFormat="1" ht="62.25" customHeight="1" x14ac:dyDescent="0.35">
      <c r="A61" s="245"/>
      <c r="B61" s="246"/>
      <c r="C61" s="268"/>
      <c r="D61" s="270"/>
      <c r="E61" s="245"/>
      <c r="F61" s="245"/>
      <c r="G61" s="245"/>
      <c r="H61" s="245"/>
      <c r="I61" s="245"/>
      <c r="J61" s="21" t="s">
        <v>139</v>
      </c>
      <c r="K61" s="119">
        <v>332</v>
      </c>
      <c r="L61" s="120" t="s">
        <v>212</v>
      </c>
      <c r="M61" s="120">
        <v>2899.4450000000002</v>
      </c>
      <c r="N61" s="169">
        <v>3307.9479999999999</v>
      </c>
      <c r="O61" s="169">
        <v>6058.4089999999997</v>
      </c>
      <c r="P61" s="25">
        <v>3828.1419999999998</v>
      </c>
      <c r="Q61" s="169">
        <v>4818.6270000000004</v>
      </c>
      <c r="R61" s="169">
        <v>1955.15</v>
      </c>
      <c r="S61" s="169"/>
      <c r="T61" s="23">
        <f t="shared" ref="T61:T62" si="16">SUM(M61:R61)</f>
        <v>22867.721000000001</v>
      </c>
      <c r="U61" s="245"/>
      <c r="V61" s="258"/>
    </row>
    <row r="62" spans="1:22" s="121" customFormat="1" ht="32.25" customHeight="1" x14ac:dyDescent="0.35">
      <c r="A62" s="245"/>
      <c r="B62" s="244">
        <v>2</v>
      </c>
      <c r="C62" s="260" t="s">
        <v>257</v>
      </c>
      <c r="D62" s="270"/>
      <c r="E62" s="245"/>
      <c r="F62" s="245"/>
      <c r="G62" s="245"/>
      <c r="H62" s="245"/>
      <c r="I62" s="245"/>
      <c r="J62" s="21" t="s">
        <v>258</v>
      </c>
      <c r="K62" s="119">
        <v>383</v>
      </c>
      <c r="L62" s="120" t="s">
        <v>23</v>
      </c>
      <c r="M62" s="120"/>
      <c r="N62" s="169"/>
      <c r="O62" s="169"/>
      <c r="P62" s="25"/>
      <c r="Q62" s="169">
        <v>25000</v>
      </c>
      <c r="R62" s="169"/>
      <c r="S62" s="169"/>
      <c r="T62" s="23">
        <f t="shared" si="16"/>
        <v>25000</v>
      </c>
      <c r="U62" s="245"/>
      <c r="V62" s="258"/>
    </row>
    <row r="63" spans="1:22" s="121" customFormat="1" ht="32.25" customHeight="1" x14ac:dyDescent="0.35">
      <c r="A63" s="245"/>
      <c r="B63" s="245"/>
      <c r="C63" s="261"/>
      <c r="D63" s="270"/>
      <c r="E63" s="245"/>
      <c r="F63" s="245"/>
      <c r="G63" s="245"/>
      <c r="H63" s="245"/>
      <c r="I63" s="245"/>
      <c r="J63" s="21" t="s">
        <v>139</v>
      </c>
      <c r="K63" s="119">
        <v>383</v>
      </c>
      <c r="L63" s="120" t="s">
        <v>23</v>
      </c>
      <c r="M63" s="120"/>
      <c r="N63" s="169"/>
      <c r="O63" s="169"/>
      <c r="P63" s="25"/>
      <c r="Q63" s="169"/>
      <c r="R63" s="169">
        <v>1900.9749999999999</v>
      </c>
      <c r="S63" s="169"/>
      <c r="T63" s="23">
        <f>SUM(M63:R63)</f>
        <v>1900.9749999999999</v>
      </c>
      <c r="U63" s="245"/>
      <c r="V63" s="258"/>
    </row>
    <row r="64" spans="1:22" s="121" customFormat="1" ht="32.25" customHeight="1" x14ac:dyDescent="0.35">
      <c r="A64" s="245"/>
      <c r="B64" s="245"/>
      <c r="C64" s="261"/>
      <c r="D64" s="270"/>
      <c r="E64" s="245"/>
      <c r="F64" s="245"/>
      <c r="G64" s="245"/>
      <c r="H64" s="245"/>
      <c r="I64" s="245"/>
      <c r="J64" s="21" t="s">
        <v>139</v>
      </c>
      <c r="K64" s="119">
        <v>383</v>
      </c>
      <c r="L64" s="120" t="s">
        <v>51</v>
      </c>
      <c r="M64" s="120"/>
      <c r="N64" s="169"/>
      <c r="O64" s="169">
        <v>13.670999999999999</v>
      </c>
      <c r="P64" s="25">
        <v>186.66399999999999</v>
      </c>
      <c r="Q64" s="169">
        <v>453.2</v>
      </c>
      <c r="R64" s="169">
        <v>67.302999999999997</v>
      </c>
      <c r="S64" s="169"/>
      <c r="T64" s="23">
        <f t="shared" ref="T64:T120" si="17">SUM(M64:R64)</f>
        <v>720.83799999999997</v>
      </c>
      <c r="U64" s="245"/>
      <c r="V64" s="258"/>
    </row>
    <row r="65" spans="1:22" s="121" customFormat="1" ht="32.25" customHeight="1" x14ac:dyDescent="0.35">
      <c r="A65" s="245"/>
      <c r="B65" s="246"/>
      <c r="C65" s="262"/>
      <c r="D65" s="270"/>
      <c r="E65" s="245"/>
      <c r="F65" s="245"/>
      <c r="G65" s="245"/>
      <c r="H65" s="245"/>
      <c r="I65" s="245"/>
      <c r="J65" s="21" t="s">
        <v>139</v>
      </c>
      <c r="K65" s="119">
        <v>383</v>
      </c>
      <c r="L65" s="120" t="s">
        <v>215</v>
      </c>
      <c r="M65" s="120"/>
      <c r="N65" s="169"/>
      <c r="O65" s="169">
        <v>389.07549999999998</v>
      </c>
      <c r="P65" s="25">
        <v>301.6576</v>
      </c>
      <c r="Q65" s="169">
        <v>256.012</v>
      </c>
      <c r="R65" s="169">
        <v>169.93700000000001</v>
      </c>
      <c r="S65" s="169"/>
      <c r="T65" s="23">
        <f t="shared" si="17"/>
        <v>1116.6821</v>
      </c>
      <c r="U65" s="245"/>
      <c r="V65" s="258"/>
    </row>
    <row r="66" spans="1:22" s="121" customFormat="1" ht="26.25" customHeight="1" x14ac:dyDescent="0.35">
      <c r="A66" s="245"/>
      <c r="B66" s="244">
        <v>3</v>
      </c>
      <c r="C66" s="260" t="s">
        <v>259</v>
      </c>
      <c r="D66" s="270"/>
      <c r="E66" s="245"/>
      <c r="F66" s="245"/>
      <c r="G66" s="245"/>
      <c r="H66" s="245"/>
      <c r="I66" s="245"/>
      <c r="J66" s="21" t="s">
        <v>67</v>
      </c>
      <c r="K66" s="119">
        <v>339</v>
      </c>
      <c r="L66" s="120" t="s">
        <v>186</v>
      </c>
      <c r="M66" s="120"/>
      <c r="N66" s="169"/>
      <c r="O66" s="169">
        <v>38.392000000000003</v>
      </c>
      <c r="P66" s="25"/>
      <c r="Q66" s="169"/>
      <c r="R66" s="169"/>
      <c r="S66" s="169"/>
      <c r="T66" s="23">
        <f t="shared" si="17"/>
        <v>38.392000000000003</v>
      </c>
      <c r="U66" s="245"/>
      <c r="V66" s="258"/>
    </row>
    <row r="67" spans="1:22" s="121" customFormat="1" ht="26.25" customHeight="1" x14ac:dyDescent="0.35">
      <c r="A67" s="245"/>
      <c r="B67" s="245"/>
      <c r="C67" s="261"/>
      <c r="D67" s="270"/>
      <c r="E67" s="245"/>
      <c r="F67" s="245"/>
      <c r="G67" s="245"/>
      <c r="H67" s="245"/>
      <c r="I67" s="245"/>
      <c r="J67" s="21" t="s">
        <v>67</v>
      </c>
      <c r="K67" s="119">
        <v>339</v>
      </c>
      <c r="L67" s="120" t="s">
        <v>217</v>
      </c>
      <c r="M67" s="120">
        <v>136.09100000000001</v>
      </c>
      <c r="N67" s="169">
        <v>136.09100000000001</v>
      </c>
      <c r="O67" s="169">
        <v>125.953</v>
      </c>
      <c r="P67" s="25"/>
      <c r="Q67" s="169"/>
      <c r="R67" s="169">
        <v>4.5060000000000002</v>
      </c>
      <c r="S67" s="169"/>
      <c r="T67" s="23">
        <f t="shared" si="17"/>
        <v>402.64099999999996</v>
      </c>
      <c r="U67" s="245"/>
      <c r="V67" s="258"/>
    </row>
    <row r="68" spans="1:22" s="121" customFormat="1" ht="26.25" customHeight="1" x14ac:dyDescent="0.35">
      <c r="A68" s="245"/>
      <c r="B68" s="245"/>
      <c r="C68" s="261"/>
      <c r="D68" s="270"/>
      <c r="E68" s="245"/>
      <c r="F68" s="245"/>
      <c r="G68" s="245"/>
      <c r="H68" s="245"/>
      <c r="I68" s="245"/>
      <c r="J68" s="21" t="s">
        <v>139</v>
      </c>
      <c r="K68" s="119">
        <v>339</v>
      </c>
      <c r="L68" s="120" t="s">
        <v>217</v>
      </c>
      <c r="M68" s="120"/>
      <c r="N68" s="169"/>
      <c r="O68" s="169"/>
      <c r="P68" s="25">
        <v>167.40899999999999</v>
      </c>
      <c r="Q68" s="169">
        <v>186.167</v>
      </c>
      <c r="R68" s="169"/>
      <c r="S68" s="169"/>
      <c r="T68" s="23">
        <f t="shared" si="17"/>
        <v>353.57600000000002</v>
      </c>
      <c r="U68" s="245"/>
      <c r="V68" s="258"/>
    </row>
    <row r="69" spans="1:22" s="121" customFormat="1" ht="26.25" customHeight="1" x14ac:dyDescent="0.35">
      <c r="A69" s="245"/>
      <c r="B69" s="245"/>
      <c r="C69" s="261"/>
      <c r="D69" s="270"/>
      <c r="E69" s="245"/>
      <c r="F69" s="245"/>
      <c r="G69" s="245"/>
      <c r="H69" s="245"/>
      <c r="I69" s="245"/>
      <c r="J69" s="21" t="s">
        <v>67</v>
      </c>
      <c r="K69" s="119">
        <v>339</v>
      </c>
      <c r="L69" s="120" t="s">
        <v>218</v>
      </c>
      <c r="M69" s="120"/>
      <c r="N69" s="169">
        <v>2156.3090000000002</v>
      </c>
      <c r="O69" s="169">
        <v>2311.3270000000002</v>
      </c>
      <c r="P69" s="25"/>
      <c r="Q69" s="169"/>
      <c r="R69" s="169">
        <v>93.45</v>
      </c>
      <c r="S69" s="169"/>
      <c r="T69" s="23">
        <f t="shared" si="17"/>
        <v>4561.0860000000002</v>
      </c>
      <c r="U69" s="245"/>
      <c r="V69" s="258"/>
    </row>
    <row r="70" spans="1:22" s="121" customFormat="1" ht="26.25" customHeight="1" x14ac:dyDescent="0.35">
      <c r="A70" s="245"/>
      <c r="B70" s="245"/>
      <c r="C70" s="261"/>
      <c r="D70" s="270"/>
      <c r="E70" s="245"/>
      <c r="F70" s="245"/>
      <c r="G70" s="245"/>
      <c r="H70" s="245"/>
      <c r="I70" s="245"/>
      <c r="J70" s="21" t="s">
        <v>139</v>
      </c>
      <c r="K70" s="119">
        <v>339</v>
      </c>
      <c r="L70" s="120" t="s">
        <v>186</v>
      </c>
      <c r="M70" s="120"/>
      <c r="N70" s="169"/>
      <c r="O70" s="169">
        <v>66.608000000000004</v>
      </c>
      <c r="P70" s="25">
        <v>115.23099999999999</v>
      </c>
      <c r="Q70" s="169">
        <v>135.24299999999999</v>
      </c>
      <c r="R70" s="169">
        <v>34.104999999999997</v>
      </c>
      <c r="S70" s="169"/>
      <c r="T70" s="23">
        <f t="shared" si="17"/>
        <v>351.18700000000001</v>
      </c>
      <c r="U70" s="245"/>
      <c r="V70" s="258"/>
    </row>
    <row r="71" spans="1:22" s="121" customFormat="1" ht="26.25" customHeight="1" x14ac:dyDescent="0.35">
      <c r="A71" s="245"/>
      <c r="B71" s="245"/>
      <c r="C71" s="261"/>
      <c r="D71" s="270"/>
      <c r="E71" s="245"/>
      <c r="F71" s="245"/>
      <c r="G71" s="245"/>
      <c r="H71" s="245"/>
      <c r="I71" s="245"/>
      <c r="J71" s="21" t="s">
        <v>139</v>
      </c>
      <c r="K71" s="119">
        <v>339</v>
      </c>
      <c r="L71" s="120" t="s">
        <v>217</v>
      </c>
      <c r="M71" s="120"/>
      <c r="N71" s="169"/>
      <c r="O71" s="169"/>
      <c r="P71" s="25"/>
      <c r="Q71" s="169"/>
      <c r="R71" s="169">
        <v>72.989000000000004</v>
      </c>
      <c r="S71" s="169"/>
      <c r="T71" s="23">
        <f t="shared" si="17"/>
        <v>72.989000000000004</v>
      </c>
      <c r="U71" s="245"/>
      <c r="V71" s="258"/>
    </row>
    <row r="72" spans="1:22" s="121" customFormat="1" ht="26.25" customHeight="1" x14ac:dyDescent="0.35">
      <c r="A72" s="245"/>
      <c r="B72" s="245"/>
      <c r="C72" s="261"/>
      <c r="D72" s="270"/>
      <c r="E72" s="245"/>
      <c r="F72" s="245"/>
      <c r="G72" s="245"/>
      <c r="H72" s="245"/>
      <c r="I72" s="245"/>
      <c r="J72" s="21" t="s">
        <v>139</v>
      </c>
      <c r="K72" s="119">
        <v>339</v>
      </c>
      <c r="L72" s="120" t="s">
        <v>23</v>
      </c>
      <c r="M72" s="120"/>
      <c r="N72" s="169"/>
      <c r="O72" s="169"/>
      <c r="P72" s="25"/>
      <c r="Q72" s="169">
        <v>1235.809</v>
      </c>
      <c r="R72" s="169">
        <v>110.435</v>
      </c>
      <c r="S72" s="169"/>
      <c r="T72" s="23">
        <f t="shared" si="17"/>
        <v>1346.2439999999999</v>
      </c>
      <c r="U72" s="245"/>
      <c r="V72" s="258"/>
    </row>
    <row r="73" spans="1:22" s="121" customFormat="1" ht="26.25" customHeight="1" x14ac:dyDescent="0.35">
      <c r="A73" s="245"/>
      <c r="B73" s="245"/>
      <c r="C73" s="261"/>
      <c r="D73" s="270"/>
      <c r="E73" s="245"/>
      <c r="F73" s="245"/>
      <c r="G73" s="245"/>
      <c r="H73" s="245"/>
      <c r="I73" s="245"/>
      <c r="J73" s="21" t="s">
        <v>139</v>
      </c>
      <c r="K73" s="119">
        <v>339</v>
      </c>
      <c r="L73" s="120" t="s">
        <v>218</v>
      </c>
      <c r="M73" s="120"/>
      <c r="N73" s="169">
        <v>342.25599999999997</v>
      </c>
      <c r="O73" s="169">
        <v>283.125</v>
      </c>
      <c r="P73" s="25">
        <v>2527.7049999999999</v>
      </c>
      <c r="Q73" s="169">
        <v>2637.402</v>
      </c>
      <c r="R73" s="169">
        <v>1929.19</v>
      </c>
      <c r="S73" s="169"/>
      <c r="T73" s="23">
        <f t="shared" si="17"/>
        <v>7719.6779999999999</v>
      </c>
      <c r="U73" s="245"/>
      <c r="V73" s="258"/>
    </row>
    <row r="74" spans="1:22" s="121" customFormat="1" ht="26.25" customHeight="1" x14ac:dyDescent="0.35">
      <c r="A74" s="245"/>
      <c r="B74" s="245"/>
      <c r="C74" s="261"/>
      <c r="D74" s="270"/>
      <c r="E74" s="245"/>
      <c r="F74" s="245"/>
      <c r="G74" s="245"/>
      <c r="H74" s="245"/>
      <c r="I74" s="245"/>
      <c r="J74" s="21" t="s">
        <v>139</v>
      </c>
      <c r="K74" s="119">
        <v>339</v>
      </c>
      <c r="L74" s="120" t="s">
        <v>219</v>
      </c>
      <c r="M74" s="120"/>
      <c r="N74" s="169"/>
      <c r="O74" s="169">
        <v>11041.208000000001</v>
      </c>
      <c r="P74" s="25">
        <v>9930.375</v>
      </c>
      <c r="Q74" s="169">
        <v>10599.852999999999</v>
      </c>
      <c r="R74" s="169">
        <v>3613.384</v>
      </c>
      <c r="S74" s="169"/>
      <c r="T74" s="23">
        <f t="shared" si="17"/>
        <v>35184.82</v>
      </c>
      <c r="U74" s="245"/>
      <c r="V74" s="258"/>
    </row>
    <row r="75" spans="1:22" s="121" customFormat="1" ht="26.25" customHeight="1" x14ac:dyDescent="0.35">
      <c r="A75" s="245"/>
      <c r="B75" s="245"/>
      <c r="C75" s="261"/>
      <c r="D75" s="270"/>
      <c r="E75" s="245"/>
      <c r="F75" s="245"/>
      <c r="G75" s="245"/>
      <c r="H75" s="245"/>
      <c r="I75" s="245"/>
      <c r="J75" s="21" t="s">
        <v>139</v>
      </c>
      <c r="K75" s="119">
        <v>339</v>
      </c>
      <c r="L75" s="120" t="s">
        <v>220</v>
      </c>
      <c r="M75" s="120">
        <v>2364.6210000000001</v>
      </c>
      <c r="N75" s="169">
        <v>2324.6080000000002</v>
      </c>
      <c r="O75" s="169">
        <v>2880.6909999999998</v>
      </c>
      <c r="P75" s="25">
        <v>2475.598</v>
      </c>
      <c r="Q75" s="169">
        <v>1212.3820000000001</v>
      </c>
      <c r="R75" s="169">
        <v>919.11500000000001</v>
      </c>
      <c r="S75" s="169"/>
      <c r="T75" s="23">
        <f t="shared" si="17"/>
        <v>12177.014999999999</v>
      </c>
      <c r="U75" s="245"/>
      <c r="V75" s="258"/>
    </row>
    <row r="76" spans="1:22" s="121" customFormat="1" ht="26.25" customHeight="1" x14ac:dyDescent="0.35">
      <c r="A76" s="245"/>
      <c r="B76" s="245"/>
      <c r="C76" s="261"/>
      <c r="D76" s="270"/>
      <c r="E76" s="245"/>
      <c r="F76" s="245"/>
      <c r="G76" s="245"/>
      <c r="H76" s="245"/>
      <c r="I76" s="245"/>
      <c r="J76" s="21" t="s">
        <v>260</v>
      </c>
      <c r="K76" s="119">
        <v>339</v>
      </c>
      <c r="L76" s="120" t="s">
        <v>218</v>
      </c>
      <c r="M76" s="120"/>
      <c r="N76" s="169"/>
      <c r="O76" s="169">
        <v>1183.26</v>
      </c>
      <c r="P76" s="25"/>
      <c r="Q76" s="169"/>
      <c r="R76" s="169"/>
      <c r="S76" s="169"/>
      <c r="T76" s="23">
        <f t="shared" si="17"/>
        <v>1183.26</v>
      </c>
      <c r="U76" s="245"/>
      <c r="V76" s="258"/>
    </row>
    <row r="77" spans="1:22" s="121" customFormat="1" ht="26.25" customHeight="1" x14ac:dyDescent="0.35">
      <c r="A77" s="245"/>
      <c r="B77" s="246"/>
      <c r="C77" s="262"/>
      <c r="D77" s="270"/>
      <c r="E77" s="245"/>
      <c r="F77" s="245"/>
      <c r="G77" s="245"/>
      <c r="H77" s="245"/>
      <c r="I77" s="245"/>
      <c r="J77" s="21" t="s">
        <v>260</v>
      </c>
      <c r="K77" s="119">
        <v>339</v>
      </c>
      <c r="L77" s="120" t="s">
        <v>219</v>
      </c>
      <c r="M77" s="120"/>
      <c r="N77" s="169"/>
      <c r="O77" s="169">
        <v>23.048999999999999</v>
      </c>
      <c r="P77" s="25"/>
      <c r="Q77" s="169"/>
      <c r="R77" s="169"/>
      <c r="S77" s="169"/>
      <c r="T77" s="23">
        <f t="shared" si="17"/>
        <v>23.048999999999999</v>
      </c>
      <c r="U77" s="245"/>
      <c r="V77" s="258"/>
    </row>
    <row r="78" spans="1:22" s="121" customFormat="1" ht="26.25" customHeight="1" x14ac:dyDescent="0.35">
      <c r="A78" s="245"/>
      <c r="B78" s="244">
        <v>4</v>
      </c>
      <c r="C78" s="263" t="s">
        <v>261</v>
      </c>
      <c r="D78" s="270"/>
      <c r="E78" s="245"/>
      <c r="F78" s="245"/>
      <c r="G78" s="245"/>
      <c r="H78" s="245"/>
      <c r="I78" s="245"/>
      <c r="J78" s="21" t="s">
        <v>139</v>
      </c>
      <c r="K78" s="122">
        <v>517</v>
      </c>
      <c r="L78" s="123" t="s">
        <v>223</v>
      </c>
      <c r="M78" s="22"/>
      <c r="N78" s="124"/>
      <c r="O78" s="124"/>
      <c r="P78" s="22"/>
      <c r="Q78" s="124">
        <v>283.89999999999998</v>
      </c>
      <c r="R78" s="124">
        <v>170.1</v>
      </c>
      <c r="S78" s="124"/>
      <c r="T78" s="23">
        <f t="shared" si="17"/>
        <v>454</v>
      </c>
      <c r="U78" s="245"/>
      <c r="V78" s="258"/>
    </row>
    <row r="79" spans="1:22" s="121" customFormat="1" ht="26.25" customHeight="1" x14ac:dyDescent="0.35">
      <c r="A79" s="245"/>
      <c r="B79" s="245"/>
      <c r="C79" s="264"/>
      <c r="D79" s="270"/>
      <c r="E79" s="245"/>
      <c r="F79" s="245"/>
      <c r="G79" s="245"/>
      <c r="H79" s="245"/>
      <c r="I79" s="245"/>
      <c r="J79" s="21" t="s">
        <v>67</v>
      </c>
      <c r="K79" s="119">
        <v>517</v>
      </c>
      <c r="L79" s="120" t="s">
        <v>186</v>
      </c>
      <c r="M79" s="120"/>
      <c r="N79" s="169"/>
      <c r="O79" s="169"/>
      <c r="P79" s="25"/>
      <c r="Q79" s="169">
        <v>603.64499999999998</v>
      </c>
      <c r="R79" s="169"/>
      <c r="S79" s="169"/>
      <c r="T79" s="23">
        <f t="shared" si="17"/>
        <v>603.64499999999998</v>
      </c>
      <c r="U79" s="245"/>
      <c r="V79" s="258"/>
    </row>
    <row r="80" spans="1:22" s="121" customFormat="1" ht="26.25" customHeight="1" x14ac:dyDescent="0.35">
      <c r="A80" s="245"/>
      <c r="B80" s="245"/>
      <c r="C80" s="264"/>
      <c r="D80" s="270"/>
      <c r="E80" s="245"/>
      <c r="F80" s="245"/>
      <c r="G80" s="245"/>
      <c r="H80" s="245"/>
      <c r="I80" s="245"/>
      <c r="J80" s="21" t="s">
        <v>67</v>
      </c>
      <c r="K80" s="119">
        <v>517</v>
      </c>
      <c r="L80" s="120" t="s">
        <v>212</v>
      </c>
      <c r="M80" s="120"/>
      <c r="N80" s="169"/>
      <c r="O80" s="169"/>
      <c r="P80" s="25">
        <v>2799.2069999999999</v>
      </c>
      <c r="Q80" s="169"/>
      <c r="R80" s="169">
        <v>1190</v>
      </c>
      <c r="S80" s="169"/>
      <c r="T80" s="23">
        <f t="shared" si="17"/>
        <v>3989.2069999999999</v>
      </c>
      <c r="U80" s="245"/>
      <c r="V80" s="258"/>
    </row>
    <row r="81" spans="1:22" s="121" customFormat="1" ht="26.25" customHeight="1" x14ac:dyDescent="0.35">
      <c r="A81" s="245"/>
      <c r="B81" s="245"/>
      <c r="C81" s="264"/>
      <c r="D81" s="270"/>
      <c r="E81" s="245"/>
      <c r="F81" s="245"/>
      <c r="G81" s="245"/>
      <c r="H81" s="245"/>
      <c r="I81" s="245"/>
      <c r="J81" s="21" t="s">
        <v>139</v>
      </c>
      <c r="K81" s="119">
        <v>517</v>
      </c>
      <c r="L81" s="120" t="s">
        <v>215</v>
      </c>
      <c r="M81" s="120"/>
      <c r="N81" s="169"/>
      <c r="O81" s="169"/>
      <c r="P81" s="25">
        <v>5525.5339999999997</v>
      </c>
      <c r="Q81" s="169">
        <v>7300</v>
      </c>
      <c r="R81" s="169">
        <v>4500</v>
      </c>
      <c r="S81" s="169"/>
      <c r="T81" s="23">
        <f t="shared" si="17"/>
        <v>17325.534</v>
      </c>
      <c r="U81" s="245"/>
      <c r="V81" s="258"/>
    </row>
    <row r="82" spans="1:22" s="121" customFormat="1" ht="26.25" customHeight="1" x14ac:dyDescent="0.35">
      <c r="A82" s="245"/>
      <c r="B82" s="245"/>
      <c r="C82" s="264"/>
      <c r="D82" s="270"/>
      <c r="E82" s="245"/>
      <c r="F82" s="245"/>
      <c r="G82" s="245"/>
      <c r="H82" s="245"/>
      <c r="I82" s="245"/>
      <c r="J82" s="21" t="s">
        <v>139</v>
      </c>
      <c r="K82" s="119">
        <v>517</v>
      </c>
      <c r="L82" s="120" t="s">
        <v>186</v>
      </c>
      <c r="M82" s="120"/>
      <c r="N82" s="169"/>
      <c r="O82" s="169"/>
      <c r="P82" s="25"/>
      <c r="Q82" s="169">
        <v>12871.161</v>
      </c>
      <c r="R82" s="169">
        <v>4379.9780000000001</v>
      </c>
      <c r="S82" s="169"/>
      <c r="T82" s="23">
        <f t="shared" si="17"/>
        <v>17251.138999999999</v>
      </c>
      <c r="U82" s="245"/>
      <c r="V82" s="258"/>
    </row>
    <row r="83" spans="1:22" s="121" customFormat="1" ht="26.25" customHeight="1" x14ac:dyDescent="0.35">
      <c r="A83" s="245"/>
      <c r="B83" s="245"/>
      <c r="C83" s="264"/>
      <c r="D83" s="270"/>
      <c r="E83" s="245"/>
      <c r="F83" s="245"/>
      <c r="G83" s="245"/>
      <c r="H83" s="245"/>
      <c r="I83" s="245"/>
      <c r="J83" s="21" t="s">
        <v>139</v>
      </c>
      <c r="K83" s="119">
        <v>517</v>
      </c>
      <c r="L83" s="120" t="s">
        <v>212</v>
      </c>
      <c r="M83" s="120"/>
      <c r="N83" s="169"/>
      <c r="O83" s="169"/>
      <c r="P83" s="25">
        <v>2745.3919999999998</v>
      </c>
      <c r="Q83" s="169">
        <v>5620.0780000000004</v>
      </c>
      <c r="R83" s="169">
        <v>1083.76</v>
      </c>
      <c r="S83" s="169"/>
      <c r="T83" s="23">
        <f t="shared" si="17"/>
        <v>9449.2300000000014</v>
      </c>
      <c r="U83" s="245"/>
      <c r="V83" s="258"/>
    </row>
    <row r="84" spans="1:22" s="121" customFormat="1" ht="26.25" customHeight="1" x14ac:dyDescent="0.35">
      <c r="A84" s="245"/>
      <c r="B84" s="245"/>
      <c r="C84" s="264"/>
      <c r="D84" s="270"/>
      <c r="E84" s="245"/>
      <c r="F84" s="245"/>
      <c r="G84" s="245"/>
      <c r="H84" s="245"/>
      <c r="I84" s="245"/>
      <c r="J84" s="21" t="s">
        <v>67</v>
      </c>
      <c r="K84" s="119">
        <v>517</v>
      </c>
      <c r="L84" s="120">
        <v>108</v>
      </c>
      <c r="M84" s="120"/>
      <c r="N84" s="169"/>
      <c r="O84" s="169"/>
      <c r="P84" s="25"/>
      <c r="Q84" s="169">
        <v>431.2</v>
      </c>
      <c r="R84" s="169"/>
      <c r="S84" s="169"/>
      <c r="T84" s="23">
        <f t="shared" si="17"/>
        <v>431.2</v>
      </c>
      <c r="U84" s="245"/>
      <c r="V84" s="258"/>
    </row>
    <row r="85" spans="1:22" s="121" customFormat="1" ht="26.25" customHeight="1" x14ac:dyDescent="0.35">
      <c r="A85" s="245"/>
      <c r="B85" s="246"/>
      <c r="C85" s="265"/>
      <c r="D85" s="270"/>
      <c r="E85" s="245"/>
      <c r="F85" s="245"/>
      <c r="G85" s="245"/>
      <c r="H85" s="245"/>
      <c r="I85" s="245"/>
      <c r="J85" s="21" t="s">
        <v>262</v>
      </c>
      <c r="K85" s="119">
        <v>517</v>
      </c>
      <c r="L85" s="120" t="s">
        <v>186</v>
      </c>
      <c r="M85" s="120"/>
      <c r="N85" s="169"/>
      <c r="O85" s="169"/>
      <c r="P85" s="25"/>
      <c r="Q85" s="169">
        <v>13941.424999999999</v>
      </c>
      <c r="R85" s="169">
        <v>8103.3280000000004</v>
      </c>
      <c r="S85" s="169"/>
      <c r="T85" s="23">
        <f t="shared" si="17"/>
        <v>22044.753000000001</v>
      </c>
      <c r="U85" s="245"/>
      <c r="V85" s="258"/>
    </row>
    <row r="86" spans="1:22" s="121" customFormat="1" ht="26.25" customHeight="1" x14ac:dyDescent="0.35">
      <c r="A86" s="245"/>
      <c r="B86" s="244">
        <v>5</v>
      </c>
      <c r="C86" s="263" t="s">
        <v>263</v>
      </c>
      <c r="D86" s="270"/>
      <c r="E86" s="245"/>
      <c r="F86" s="245"/>
      <c r="G86" s="245"/>
      <c r="H86" s="245"/>
      <c r="I86" s="245"/>
      <c r="J86" s="21" t="s">
        <v>264</v>
      </c>
      <c r="K86" s="119">
        <v>373</v>
      </c>
      <c r="L86" s="120" t="s">
        <v>227</v>
      </c>
      <c r="M86" s="120"/>
      <c r="N86" s="169"/>
      <c r="O86" s="169"/>
      <c r="P86" s="25"/>
      <c r="Q86" s="169">
        <v>20900</v>
      </c>
      <c r="R86" s="169"/>
      <c r="S86" s="169"/>
      <c r="T86" s="23">
        <f t="shared" si="17"/>
        <v>20900</v>
      </c>
      <c r="U86" s="245"/>
      <c r="V86" s="258"/>
    </row>
    <row r="87" spans="1:22" s="121" customFormat="1" ht="26.25" customHeight="1" x14ac:dyDescent="0.35">
      <c r="A87" s="245"/>
      <c r="B87" s="245"/>
      <c r="C87" s="264"/>
      <c r="D87" s="270"/>
      <c r="E87" s="245"/>
      <c r="F87" s="245"/>
      <c r="G87" s="245"/>
      <c r="H87" s="245"/>
      <c r="I87" s="245"/>
      <c r="J87" s="21" t="s">
        <v>258</v>
      </c>
      <c r="K87" s="119">
        <v>373</v>
      </c>
      <c r="L87" s="120" t="s">
        <v>228</v>
      </c>
      <c r="M87" s="120"/>
      <c r="N87" s="169">
        <v>10000</v>
      </c>
      <c r="O87" s="169">
        <v>10167.656000000001</v>
      </c>
      <c r="P87" s="25">
        <v>5000</v>
      </c>
      <c r="Q87" s="169">
        <v>5241.0379999999996</v>
      </c>
      <c r="R87" s="169"/>
      <c r="S87" s="169"/>
      <c r="T87" s="23">
        <f t="shared" si="17"/>
        <v>30408.694000000003</v>
      </c>
      <c r="U87" s="245"/>
      <c r="V87" s="258"/>
    </row>
    <row r="88" spans="1:22" s="121" customFormat="1" ht="26.25" customHeight="1" x14ac:dyDescent="0.35">
      <c r="A88" s="245"/>
      <c r="B88" s="245"/>
      <c r="C88" s="264"/>
      <c r="D88" s="270"/>
      <c r="E88" s="245"/>
      <c r="F88" s="245"/>
      <c r="G88" s="245"/>
      <c r="H88" s="245"/>
      <c r="I88" s="245"/>
      <c r="J88" s="21" t="s">
        <v>258</v>
      </c>
      <c r="K88" s="119">
        <v>373</v>
      </c>
      <c r="L88" s="120" t="s">
        <v>229</v>
      </c>
      <c r="M88" s="120"/>
      <c r="N88" s="169"/>
      <c r="O88" s="169"/>
      <c r="P88" s="25"/>
      <c r="Q88" s="169">
        <v>24719.78</v>
      </c>
      <c r="R88" s="169"/>
      <c r="S88" s="169"/>
      <c r="T88" s="23">
        <f t="shared" si="17"/>
        <v>24719.78</v>
      </c>
      <c r="U88" s="245"/>
      <c r="V88" s="258"/>
    </row>
    <row r="89" spans="1:22" s="121" customFormat="1" ht="26.25" customHeight="1" x14ac:dyDescent="0.35">
      <c r="A89" s="245"/>
      <c r="B89" s="245"/>
      <c r="C89" s="264"/>
      <c r="D89" s="270"/>
      <c r="E89" s="245"/>
      <c r="F89" s="245"/>
      <c r="G89" s="245"/>
      <c r="H89" s="245"/>
      <c r="I89" s="245"/>
      <c r="J89" s="21" t="s">
        <v>67</v>
      </c>
      <c r="K89" s="119">
        <v>373</v>
      </c>
      <c r="L89" s="120" t="s">
        <v>228</v>
      </c>
      <c r="M89" s="120"/>
      <c r="N89" s="169"/>
      <c r="O89" s="169"/>
      <c r="P89" s="25">
        <v>1147.595</v>
      </c>
      <c r="Q89" s="169"/>
      <c r="R89" s="169"/>
      <c r="S89" s="169"/>
      <c r="T89" s="23">
        <f t="shared" si="17"/>
        <v>1147.595</v>
      </c>
      <c r="U89" s="245"/>
      <c r="V89" s="258"/>
    </row>
    <row r="90" spans="1:22" s="121" customFormat="1" ht="26.25" customHeight="1" x14ac:dyDescent="0.35">
      <c r="A90" s="245"/>
      <c r="B90" s="245"/>
      <c r="C90" s="264"/>
      <c r="D90" s="270"/>
      <c r="E90" s="245"/>
      <c r="F90" s="245"/>
      <c r="G90" s="245"/>
      <c r="H90" s="245"/>
      <c r="I90" s="245"/>
      <c r="J90" s="21" t="s">
        <v>67</v>
      </c>
      <c r="K90" s="119">
        <v>373</v>
      </c>
      <c r="L90" s="120" t="s">
        <v>229</v>
      </c>
      <c r="M90" s="120"/>
      <c r="N90" s="169"/>
      <c r="O90" s="169"/>
      <c r="P90" s="25">
        <v>2784</v>
      </c>
      <c r="Q90" s="169">
        <v>4646.3999999999996</v>
      </c>
      <c r="R90" s="169">
        <v>4787.3</v>
      </c>
      <c r="S90" s="169"/>
      <c r="T90" s="23">
        <f t="shared" si="17"/>
        <v>12217.7</v>
      </c>
      <c r="U90" s="245"/>
      <c r="V90" s="258"/>
    </row>
    <row r="91" spans="1:22" s="121" customFormat="1" ht="26.25" customHeight="1" x14ac:dyDescent="0.35">
      <c r="A91" s="245"/>
      <c r="B91" s="245"/>
      <c r="C91" s="264"/>
      <c r="D91" s="270"/>
      <c r="E91" s="245"/>
      <c r="F91" s="245"/>
      <c r="G91" s="245"/>
      <c r="H91" s="245"/>
      <c r="I91" s="245"/>
      <c r="J91" s="21" t="s">
        <v>139</v>
      </c>
      <c r="K91" s="119">
        <v>373</v>
      </c>
      <c r="L91" s="120" t="s">
        <v>228</v>
      </c>
      <c r="M91" s="120"/>
      <c r="N91" s="169">
        <v>7025.4814999999999</v>
      </c>
      <c r="O91" s="169">
        <v>3884.4670000000001</v>
      </c>
      <c r="P91" s="25">
        <v>8776.2180000000008</v>
      </c>
      <c r="Q91" s="169">
        <v>6377.9295000000002</v>
      </c>
      <c r="R91" s="169">
        <v>9477.4570000000003</v>
      </c>
      <c r="S91" s="169"/>
      <c r="T91" s="23">
        <f t="shared" si="17"/>
        <v>35541.553</v>
      </c>
      <c r="U91" s="245"/>
      <c r="V91" s="258"/>
    </row>
    <row r="92" spans="1:22" s="121" customFormat="1" ht="26.25" customHeight="1" x14ac:dyDescent="0.35">
      <c r="A92" s="245"/>
      <c r="B92" s="245"/>
      <c r="C92" s="264"/>
      <c r="D92" s="270"/>
      <c r="E92" s="245"/>
      <c r="F92" s="245"/>
      <c r="G92" s="245"/>
      <c r="H92" s="245"/>
      <c r="I92" s="245"/>
      <c r="J92" s="21" t="s">
        <v>139</v>
      </c>
      <c r="K92" s="122">
        <v>373</v>
      </c>
      <c r="L92" s="123" t="s">
        <v>24</v>
      </c>
      <c r="M92" s="22"/>
      <c r="N92" s="124"/>
      <c r="O92" s="124"/>
      <c r="P92" s="22"/>
      <c r="Q92" s="124"/>
      <c r="R92" s="124">
        <v>6445.5</v>
      </c>
      <c r="S92" s="124"/>
      <c r="T92" s="23">
        <f t="shared" si="17"/>
        <v>6445.5</v>
      </c>
      <c r="U92" s="245"/>
      <c r="V92" s="258"/>
    </row>
    <row r="93" spans="1:22" s="121" customFormat="1" ht="26.25" customHeight="1" x14ac:dyDescent="0.35">
      <c r="A93" s="245"/>
      <c r="B93" s="245"/>
      <c r="C93" s="264"/>
      <c r="D93" s="270"/>
      <c r="E93" s="245"/>
      <c r="F93" s="245"/>
      <c r="G93" s="245"/>
      <c r="H93" s="245"/>
      <c r="I93" s="245"/>
      <c r="J93" s="21" t="s">
        <v>139</v>
      </c>
      <c r="K93" s="119">
        <v>373</v>
      </c>
      <c r="L93" s="120" t="s">
        <v>230</v>
      </c>
      <c r="M93" s="120"/>
      <c r="N93" s="169"/>
      <c r="O93" s="169">
        <v>17806.798999999999</v>
      </c>
      <c r="P93" s="25">
        <v>4552.7349999999997</v>
      </c>
      <c r="Q93" s="169">
        <v>2741.0619999999999</v>
      </c>
      <c r="R93" s="169">
        <v>3055.5909999999999</v>
      </c>
      <c r="S93" s="169"/>
      <c r="T93" s="23">
        <f t="shared" si="17"/>
        <v>28156.186999999998</v>
      </c>
      <c r="U93" s="245"/>
      <c r="V93" s="258"/>
    </row>
    <row r="94" spans="1:22" s="121" customFormat="1" ht="340.5" customHeight="1" x14ac:dyDescent="0.35">
      <c r="A94" s="245"/>
      <c r="B94" s="245"/>
      <c r="C94" s="264"/>
      <c r="D94" s="270"/>
      <c r="E94" s="245"/>
      <c r="F94" s="245"/>
      <c r="G94" s="245"/>
      <c r="H94" s="245"/>
      <c r="I94" s="245"/>
      <c r="J94" s="21" t="s">
        <v>265</v>
      </c>
      <c r="K94" s="122">
        <v>373</v>
      </c>
      <c r="L94" s="123" t="s">
        <v>230</v>
      </c>
      <c r="M94" s="22"/>
      <c r="N94" s="124"/>
      <c r="O94" s="124"/>
      <c r="P94" s="22">
        <v>21905.7</v>
      </c>
      <c r="Q94" s="124">
        <v>7624</v>
      </c>
      <c r="R94" s="124"/>
      <c r="S94" s="124"/>
      <c r="T94" s="23">
        <f t="shared" si="17"/>
        <v>29529.7</v>
      </c>
      <c r="U94" s="245"/>
      <c r="V94" s="258"/>
    </row>
    <row r="95" spans="1:22" s="121" customFormat="1" ht="26.25" customHeight="1" x14ac:dyDescent="0.35">
      <c r="A95" s="245"/>
      <c r="B95" s="245"/>
      <c r="C95" s="264"/>
      <c r="D95" s="270"/>
      <c r="E95" s="245"/>
      <c r="F95" s="245"/>
      <c r="G95" s="245"/>
      <c r="H95" s="245"/>
      <c r="I95" s="245"/>
      <c r="J95" s="21" t="s">
        <v>139</v>
      </c>
      <c r="K95" s="119">
        <v>373</v>
      </c>
      <c r="L95" s="120" t="s">
        <v>229</v>
      </c>
      <c r="M95" s="120"/>
      <c r="N95" s="169">
        <v>6532.0309999999999</v>
      </c>
      <c r="O95" s="169">
        <v>18597.59</v>
      </c>
      <c r="P95" s="25">
        <v>23186.29</v>
      </c>
      <c r="Q95" s="169">
        <v>21451.576000000001</v>
      </c>
      <c r="R95" s="169">
        <v>10150</v>
      </c>
      <c r="S95" s="169"/>
      <c r="T95" s="23">
        <f t="shared" si="17"/>
        <v>79917.486999999994</v>
      </c>
      <c r="U95" s="245"/>
      <c r="V95" s="258"/>
    </row>
    <row r="96" spans="1:22" s="121" customFormat="1" ht="26.25" customHeight="1" x14ac:dyDescent="0.35">
      <c r="A96" s="245"/>
      <c r="B96" s="245"/>
      <c r="C96" s="264"/>
      <c r="D96" s="270"/>
      <c r="E96" s="245"/>
      <c r="F96" s="245"/>
      <c r="G96" s="245"/>
      <c r="H96" s="245"/>
      <c r="I96" s="245"/>
      <c r="J96" s="21" t="s">
        <v>139</v>
      </c>
      <c r="K96" s="119">
        <v>373</v>
      </c>
      <c r="L96" s="120" t="s">
        <v>232</v>
      </c>
      <c r="M96" s="120"/>
      <c r="N96" s="169"/>
      <c r="O96" s="169"/>
      <c r="P96" s="25"/>
      <c r="Q96" s="169"/>
      <c r="R96" s="169">
        <v>1173.19</v>
      </c>
      <c r="S96" s="169"/>
      <c r="T96" s="23">
        <f t="shared" si="17"/>
        <v>1173.19</v>
      </c>
      <c r="U96" s="245"/>
      <c r="V96" s="258"/>
    </row>
    <row r="97" spans="1:22" s="121" customFormat="1" ht="26.25" customHeight="1" x14ac:dyDescent="0.35">
      <c r="A97" s="245"/>
      <c r="B97" s="245"/>
      <c r="C97" s="264"/>
      <c r="D97" s="270"/>
      <c r="E97" s="245"/>
      <c r="F97" s="245"/>
      <c r="G97" s="245"/>
      <c r="H97" s="245"/>
      <c r="I97" s="245"/>
      <c r="J97" s="21" t="s">
        <v>262</v>
      </c>
      <c r="K97" s="119">
        <v>373</v>
      </c>
      <c r="L97" s="120" t="s">
        <v>228</v>
      </c>
      <c r="M97" s="120"/>
      <c r="N97" s="169">
        <v>2531.0859999999998</v>
      </c>
      <c r="O97" s="169"/>
      <c r="P97" s="25">
        <v>2021.086</v>
      </c>
      <c r="Q97" s="169"/>
      <c r="R97" s="169"/>
      <c r="S97" s="169"/>
      <c r="T97" s="23">
        <f t="shared" si="17"/>
        <v>4552.1719999999996</v>
      </c>
      <c r="U97" s="245"/>
      <c r="V97" s="258"/>
    </row>
    <row r="98" spans="1:22" s="121" customFormat="1" ht="26.25" customHeight="1" x14ac:dyDescent="0.35">
      <c r="A98" s="245"/>
      <c r="B98" s="245"/>
      <c r="C98" s="264"/>
      <c r="D98" s="270"/>
      <c r="E98" s="245"/>
      <c r="F98" s="245"/>
      <c r="G98" s="245"/>
      <c r="H98" s="245"/>
      <c r="I98" s="245"/>
      <c r="J98" s="21" t="s">
        <v>262</v>
      </c>
      <c r="K98" s="119">
        <v>373</v>
      </c>
      <c r="L98" s="120" t="s">
        <v>229</v>
      </c>
      <c r="M98" s="120"/>
      <c r="N98" s="169">
        <v>12001.540999999999</v>
      </c>
      <c r="O98" s="169">
        <v>7560</v>
      </c>
      <c r="P98" s="25">
        <v>12576</v>
      </c>
      <c r="Q98" s="169"/>
      <c r="R98" s="169"/>
      <c r="S98" s="169"/>
      <c r="T98" s="23">
        <f t="shared" si="17"/>
        <v>32137.540999999997</v>
      </c>
      <c r="U98" s="245"/>
      <c r="V98" s="258"/>
    </row>
    <row r="99" spans="1:22" s="121" customFormat="1" ht="26.25" customHeight="1" x14ac:dyDescent="0.35">
      <c r="A99" s="245"/>
      <c r="B99" s="246"/>
      <c r="C99" s="265"/>
      <c r="D99" s="270"/>
      <c r="E99" s="245"/>
      <c r="F99" s="245"/>
      <c r="G99" s="245"/>
      <c r="H99" s="245"/>
      <c r="I99" s="245"/>
      <c r="J99" s="21" t="s">
        <v>262</v>
      </c>
      <c r="K99" s="119">
        <v>373</v>
      </c>
      <c r="L99" s="120" t="s">
        <v>232</v>
      </c>
      <c r="M99" s="120"/>
      <c r="N99" s="169"/>
      <c r="O99" s="169"/>
      <c r="P99" s="25">
        <v>83248.709000000003</v>
      </c>
      <c r="Q99" s="169">
        <v>121150.14200000001</v>
      </c>
      <c r="R99" s="169">
        <v>3200</v>
      </c>
      <c r="S99" s="169"/>
      <c r="T99" s="23">
        <f t="shared" si="17"/>
        <v>207598.85100000002</v>
      </c>
      <c r="U99" s="245"/>
      <c r="V99" s="258"/>
    </row>
    <row r="100" spans="1:22" s="121" customFormat="1" ht="26.25" customHeight="1" x14ac:dyDescent="0.35">
      <c r="A100" s="245"/>
      <c r="B100" s="244">
        <v>6</v>
      </c>
      <c r="C100" s="266" t="s">
        <v>266</v>
      </c>
      <c r="D100" s="270"/>
      <c r="E100" s="245"/>
      <c r="F100" s="245"/>
      <c r="G100" s="245"/>
      <c r="H100" s="245"/>
      <c r="I100" s="245"/>
      <c r="J100" s="21" t="s">
        <v>258</v>
      </c>
      <c r="K100" s="119">
        <v>335</v>
      </c>
      <c r="L100" s="120" t="s">
        <v>51</v>
      </c>
      <c r="M100" s="120">
        <v>12123.46</v>
      </c>
      <c r="N100" s="169"/>
      <c r="O100" s="169"/>
      <c r="P100" s="25"/>
      <c r="Q100" s="169"/>
      <c r="R100" s="169"/>
      <c r="S100" s="169"/>
      <c r="T100" s="23">
        <f t="shared" si="17"/>
        <v>12123.46</v>
      </c>
      <c r="U100" s="245"/>
      <c r="V100" s="258"/>
    </row>
    <row r="101" spans="1:22" s="121" customFormat="1" ht="37.5" customHeight="1" x14ac:dyDescent="0.35">
      <c r="A101" s="245"/>
      <c r="B101" s="245"/>
      <c r="C101" s="267"/>
      <c r="D101" s="270"/>
      <c r="E101" s="245"/>
      <c r="F101" s="245"/>
      <c r="G101" s="245"/>
      <c r="H101" s="245"/>
      <c r="I101" s="245"/>
      <c r="J101" s="21" t="s">
        <v>67</v>
      </c>
      <c r="K101" s="122">
        <v>335</v>
      </c>
      <c r="L101" s="123" t="s">
        <v>46</v>
      </c>
      <c r="M101" s="22"/>
      <c r="N101" s="124"/>
      <c r="O101" s="124"/>
      <c r="P101" s="22">
        <v>1588</v>
      </c>
      <c r="Q101" s="124">
        <v>4000</v>
      </c>
      <c r="R101" s="124"/>
      <c r="S101" s="124"/>
      <c r="T101" s="23">
        <f t="shared" si="17"/>
        <v>5588</v>
      </c>
      <c r="U101" s="245"/>
      <c r="V101" s="258"/>
    </row>
    <row r="102" spans="1:22" s="121" customFormat="1" ht="26.25" customHeight="1" x14ac:dyDescent="0.35">
      <c r="A102" s="245"/>
      <c r="B102" s="245"/>
      <c r="C102" s="267"/>
      <c r="D102" s="270"/>
      <c r="E102" s="245"/>
      <c r="F102" s="245"/>
      <c r="G102" s="245"/>
      <c r="H102" s="245"/>
      <c r="I102" s="245"/>
      <c r="J102" s="21" t="s">
        <v>67</v>
      </c>
      <c r="K102" s="119">
        <v>335</v>
      </c>
      <c r="L102" s="120" t="s">
        <v>51</v>
      </c>
      <c r="M102" s="120">
        <v>166</v>
      </c>
      <c r="N102" s="169"/>
      <c r="O102" s="169"/>
      <c r="P102" s="25"/>
      <c r="Q102" s="169"/>
      <c r="R102" s="169"/>
      <c r="S102" s="169"/>
      <c r="T102" s="23">
        <f t="shared" si="17"/>
        <v>166</v>
      </c>
      <c r="U102" s="245"/>
      <c r="V102" s="258"/>
    </row>
    <row r="103" spans="1:22" s="121" customFormat="1" ht="26.25" customHeight="1" x14ac:dyDescent="0.35">
      <c r="A103" s="245"/>
      <c r="B103" s="245"/>
      <c r="C103" s="267"/>
      <c r="D103" s="270"/>
      <c r="E103" s="245"/>
      <c r="F103" s="245"/>
      <c r="G103" s="245"/>
      <c r="H103" s="245"/>
      <c r="I103" s="245"/>
      <c r="J103" s="21" t="s">
        <v>139</v>
      </c>
      <c r="K103" s="119">
        <v>335</v>
      </c>
      <c r="L103" s="120" t="s">
        <v>46</v>
      </c>
      <c r="M103" s="120"/>
      <c r="N103" s="169"/>
      <c r="O103" s="169"/>
      <c r="P103" s="22">
        <v>805.6</v>
      </c>
      <c r="Q103" s="169">
        <v>33075.85</v>
      </c>
      <c r="R103" s="169">
        <v>13202.446699999999</v>
      </c>
      <c r="S103" s="169"/>
      <c r="T103" s="23">
        <f t="shared" si="17"/>
        <v>47083.896699999998</v>
      </c>
      <c r="U103" s="245"/>
      <c r="V103" s="258"/>
    </row>
    <row r="104" spans="1:22" s="121" customFormat="1" ht="26.25" customHeight="1" x14ac:dyDescent="0.35">
      <c r="A104" s="245"/>
      <c r="B104" s="245"/>
      <c r="C104" s="267"/>
      <c r="D104" s="270"/>
      <c r="E104" s="245"/>
      <c r="F104" s="245"/>
      <c r="G104" s="245"/>
      <c r="H104" s="245"/>
      <c r="I104" s="245"/>
      <c r="J104" s="21" t="s">
        <v>139</v>
      </c>
      <c r="K104" s="119">
        <v>335</v>
      </c>
      <c r="L104" s="120" t="s">
        <v>51</v>
      </c>
      <c r="M104" s="120">
        <v>1516.7339999999999</v>
      </c>
      <c r="N104" s="169">
        <v>9143.5</v>
      </c>
      <c r="O104" s="169">
        <v>17770</v>
      </c>
      <c r="P104" s="25">
        <v>25840.7</v>
      </c>
      <c r="Q104" s="169">
        <v>34411.877</v>
      </c>
      <c r="R104" s="169">
        <v>14631.994000000001</v>
      </c>
      <c r="S104" s="169"/>
      <c r="T104" s="23">
        <f t="shared" si="17"/>
        <v>103314.80500000001</v>
      </c>
      <c r="U104" s="245"/>
      <c r="V104" s="258"/>
    </row>
    <row r="105" spans="1:22" s="121" customFormat="1" ht="26.25" customHeight="1" x14ac:dyDescent="0.35">
      <c r="A105" s="245"/>
      <c r="B105" s="245"/>
      <c r="C105" s="267"/>
      <c r="D105" s="270"/>
      <c r="E105" s="245"/>
      <c r="F105" s="245"/>
      <c r="G105" s="245"/>
      <c r="H105" s="245"/>
      <c r="I105" s="245"/>
      <c r="J105" s="21" t="s">
        <v>139</v>
      </c>
      <c r="K105" s="119">
        <v>335</v>
      </c>
      <c r="L105" s="120" t="s">
        <v>212</v>
      </c>
      <c r="M105" s="120"/>
      <c r="N105" s="169"/>
      <c r="O105" s="169">
        <v>21441.838</v>
      </c>
      <c r="P105" s="25">
        <v>35983.322999999997</v>
      </c>
      <c r="Q105" s="169">
        <v>51699.622000000003</v>
      </c>
      <c r="R105" s="169">
        <v>37110.71</v>
      </c>
      <c r="S105" s="169"/>
      <c r="T105" s="23">
        <f t="shared" si="17"/>
        <v>146235.49299999999</v>
      </c>
      <c r="U105" s="245"/>
      <c r="V105" s="258"/>
    </row>
    <row r="106" spans="1:22" s="121" customFormat="1" ht="26.25" customHeight="1" x14ac:dyDescent="0.35">
      <c r="A106" s="245"/>
      <c r="B106" s="245"/>
      <c r="C106" s="267"/>
      <c r="D106" s="270"/>
      <c r="E106" s="245"/>
      <c r="F106" s="245"/>
      <c r="G106" s="245"/>
      <c r="H106" s="245"/>
      <c r="I106" s="245"/>
      <c r="J106" s="21" t="s">
        <v>139</v>
      </c>
      <c r="K106" s="119">
        <v>335</v>
      </c>
      <c r="L106" s="120" t="s">
        <v>43</v>
      </c>
      <c r="M106" s="120"/>
      <c r="N106" s="169"/>
      <c r="O106" s="169"/>
      <c r="P106" s="25">
        <v>2290.8009999999999</v>
      </c>
      <c r="Q106" s="169">
        <v>1700</v>
      </c>
      <c r="R106" s="169">
        <v>313.572</v>
      </c>
      <c r="S106" s="169"/>
      <c r="T106" s="23">
        <f t="shared" si="17"/>
        <v>4304.3729999999996</v>
      </c>
      <c r="U106" s="245"/>
      <c r="V106" s="258"/>
    </row>
    <row r="107" spans="1:22" s="121" customFormat="1" ht="26.25" customHeight="1" x14ac:dyDescent="0.35">
      <c r="A107" s="245"/>
      <c r="B107" s="246"/>
      <c r="C107" s="268"/>
      <c r="D107" s="270"/>
      <c r="E107" s="245"/>
      <c r="F107" s="245"/>
      <c r="G107" s="245"/>
      <c r="H107" s="245"/>
      <c r="I107" s="245"/>
      <c r="J107" s="21" t="s">
        <v>262</v>
      </c>
      <c r="K107" s="119">
        <v>335</v>
      </c>
      <c r="L107" s="120" t="s">
        <v>46</v>
      </c>
      <c r="M107" s="120"/>
      <c r="N107" s="169"/>
      <c r="O107" s="169"/>
      <c r="P107" s="22">
        <v>2044.6</v>
      </c>
      <c r="Q107" s="169">
        <v>2328.201</v>
      </c>
      <c r="R107" s="169">
        <v>3855</v>
      </c>
      <c r="S107" s="169"/>
      <c r="T107" s="23">
        <f t="shared" si="17"/>
        <v>8227.8009999999995</v>
      </c>
      <c r="U107" s="245"/>
      <c r="V107" s="258"/>
    </row>
    <row r="108" spans="1:22" s="121" customFormat="1" ht="37.5" customHeight="1" x14ac:dyDescent="0.35">
      <c r="A108" s="245"/>
      <c r="B108" s="244">
        <v>7</v>
      </c>
      <c r="C108" s="263" t="s">
        <v>267</v>
      </c>
      <c r="D108" s="270"/>
      <c r="E108" s="245"/>
      <c r="F108" s="245"/>
      <c r="G108" s="245"/>
      <c r="H108" s="245"/>
      <c r="I108" s="245"/>
      <c r="J108" s="21" t="s">
        <v>139</v>
      </c>
      <c r="K108" s="122">
        <v>518</v>
      </c>
      <c r="L108" s="123" t="s">
        <v>223</v>
      </c>
      <c r="M108" s="22"/>
      <c r="N108" s="124"/>
      <c r="O108" s="124"/>
      <c r="P108" s="22"/>
      <c r="Q108" s="124">
        <v>427.2</v>
      </c>
      <c r="R108" s="124"/>
      <c r="S108" s="124"/>
      <c r="T108" s="23">
        <f t="shared" si="17"/>
        <v>427.2</v>
      </c>
      <c r="U108" s="245"/>
      <c r="V108" s="258"/>
    </row>
    <row r="109" spans="1:22" s="121" customFormat="1" ht="26.25" customHeight="1" x14ac:dyDescent="0.35">
      <c r="A109" s="245"/>
      <c r="B109" s="245"/>
      <c r="C109" s="264"/>
      <c r="D109" s="270"/>
      <c r="E109" s="245"/>
      <c r="F109" s="245"/>
      <c r="G109" s="245"/>
      <c r="H109" s="245"/>
      <c r="I109" s="245"/>
      <c r="J109" s="21" t="s">
        <v>67</v>
      </c>
      <c r="K109" s="119">
        <v>518</v>
      </c>
      <c r="L109" s="120" t="s">
        <v>228</v>
      </c>
      <c r="M109" s="120"/>
      <c r="N109" s="169"/>
      <c r="O109" s="169"/>
      <c r="P109" s="25">
        <v>12251.597</v>
      </c>
      <c r="Q109" s="169">
        <v>18759.834999999999</v>
      </c>
      <c r="R109" s="169"/>
      <c r="S109" s="169"/>
      <c r="T109" s="23">
        <f t="shared" si="17"/>
        <v>31011.432000000001</v>
      </c>
      <c r="U109" s="245"/>
      <c r="V109" s="258"/>
    </row>
    <row r="110" spans="1:22" s="121" customFormat="1" ht="26.25" customHeight="1" x14ac:dyDescent="0.35">
      <c r="A110" s="245"/>
      <c r="B110" s="245"/>
      <c r="C110" s="264"/>
      <c r="D110" s="270"/>
      <c r="E110" s="245"/>
      <c r="F110" s="245"/>
      <c r="G110" s="245"/>
      <c r="H110" s="245"/>
      <c r="I110" s="245"/>
      <c r="J110" s="21" t="s">
        <v>67</v>
      </c>
      <c r="K110" s="119">
        <v>518</v>
      </c>
      <c r="L110" s="120" t="s">
        <v>235</v>
      </c>
      <c r="M110" s="120"/>
      <c r="N110" s="169"/>
      <c r="O110" s="169"/>
      <c r="P110" s="25"/>
      <c r="Q110" s="169">
        <v>233.61</v>
      </c>
      <c r="R110" s="169"/>
      <c r="S110" s="169"/>
      <c r="T110" s="23">
        <f t="shared" si="17"/>
        <v>233.61</v>
      </c>
      <c r="U110" s="245"/>
      <c r="V110" s="258"/>
    </row>
    <row r="111" spans="1:22" s="121" customFormat="1" ht="26.25" customHeight="1" x14ac:dyDescent="0.35">
      <c r="A111" s="245"/>
      <c r="B111" s="245"/>
      <c r="C111" s="264"/>
      <c r="D111" s="270"/>
      <c r="E111" s="245"/>
      <c r="F111" s="245"/>
      <c r="G111" s="245"/>
      <c r="H111" s="245"/>
      <c r="I111" s="245"/>
      <c r="J111" s="21" t="s">
        <v>139</v>
      </c>
      <c r="K111" s="119">
        <v>518</v>
      </c>
      <c r="L111" s="120" t="s">
        <v>228</v>
      </c>
      <c r="M111" s="120"/>
      <c r="N111" s="169"/>
      <c r="O111" s="169"/>
      <c r="P111" s="25">
        <v>9358.4189999999999</v>
      </c>
      <c r="Q111" s="169">
        <v>37085.080999999998</v>
      </c>
      <c r="R111" s="169">
        <v>4094.6019999999999</v>
      </c>
      <c r="S111" s="169"/>
      <c r="T111" s="23">
        <f t="shared" si="17"/>
        <v>50538.101999999999</v>
      </c>
      <c r="U111" s="245"/>
      <c r="V111" s="258"/>
    </row>
    <row r="112" spans="1:22" s="121" customFormat="1" ht="26.25" customHeight="1" x14ac:dyDescent="0.35">
      <c r="A112" s="245"/>
      <c r="B112" s="245"/>
      <c r="C112" s="264"/>
      <c r="D112" s="270"/>
      <c r="E112" s="245"/>
      <c r="F112" s="245"/>
      <c r="G112" s="245"/>
      <c r="H112" s="245"/>
      <c r="I112" s="245"/>
      <c r="J112" s="21" t="s">
        <v>139</v>
      </c>
      <c r="K112" s="119">
        <v>518</v>
      </c>
      <c r="L112" s="120" t="s">
        <v>235</v>
      </c>
      <c r="M112" s="120"/>
      <c r="N112" s="169"/>
      <c r="O112" s="169"/>
      <c r="P112" s="25">
        <v>930.21699999999998</v>
      </c>
      <c r="Q112" s="169">
        <v>10967.125</v>
      </c>
      <c r="R112" s="169">
        <v>655.32799999999997</v>
      </c>
      <c r="S112" s="169"/>
      <c r="T112" s="23">
        <f t="shared" si="17"/>
        <v>12552.67</v>
      </c>
      <c r="U112" s="245"/>
      <c r="V112" s="258"/>
    </row>
    <row r="113" spans="1:22" s="121" customFormat="1" ht="26.25" customHeight="1" x14ac:dyDescent="0.35">
      <c r="A113" s="245"/>
      <c r="B113" s="245"/>
      <c r="C113" s="264"/>
      <c r="D113" s="270"/>
      <c r="E113" s="245"/>
      <c r="F113" s="245"/>
      <c r="G113" s="245"/>
      <c r="H113" s="245"/>
      <c r="I113" s="245"/>
      <c r="J113" s="21" t="s">
        <v>262</v>
      </c>
      <c r="K113" s="119">
        <v>518</v>
      </c>
      <c r="L113" s="120" t="s">
        <v>228</v>
      </c>
      <c r="M113" s="120"/>
      <c r="N113" s="169"/>
      <c r="O113" s="169"/>
      <c r="P113" s="25">
        <v>92091.085000000006</v>
      </c>
      <c r="Q113" s="169">
        <v>21582.346000000001</v>
      </c>
      <c r="R113" s="169">
        <v>6000</v>
      </c>
      <c r="S113" s="169"/>
      <c r="T113" s="23">
        <f t="shared" si="17"/>
        <v>119673.43100000001</v>
      </c>
      <c r="U113" s="245"/>
      <c r="V113" s="258"/>
    </row>
    <row r="114" spans="1:22" s="121" customFormat="1" ht="26.25" customHeight="1" x14ac:dyDescent="0.35">
      <c r="A114" s="245"/>
      <c r="B114" s="246"/>
      <c r="C114" s="265"/>
      <c r="D114" s="270"/>
      <c r="E114" s="245"/>
      <c r="F114" s="245"/>
      <c r="G114" s="245"/>
      <c r="H114" s="245"/>
      <c r="I114" s="245"/>
      <c r="J114" s="21" t="s">
        <v>262</v>
      </c>
      <c r="K114" s="119">
        <v>518</v>
      </c>
      <c r="L114" s="120" t="s">
        <v>235</v>
      </c>
      <c r="M114" s="120"/>
      <c r="N114" s="169"/>
      <c r="O114" s="169"/>
      <c r="P114" s="25">
        <v>7283.1360000000004</v>
      </c>
      <c r="Q114" s="169">
        <v>266.39</v>
      </c>
      <c r="R114" s="169">
        <v>5021.6940000000004</v>
      </c>
      <c r="S114" s="169"/>
      <c r="T114" s="23">
        <f t="shared" si="17"/>
        <v>12571.220000000001</v>
      </c>
      <c r="U114" s="245"/>
      <c r="V114" s="258"/>
    </row>
    <row r="115" spans="1:22" s="121" customFormat="1" ht="123.75" customHeight="1" x14ac:dyDescent="0.35">
      <c r="A115" s="245"/>
      <c r="B115" s="168">
        <v>8</v>
      </c>
      <c r="C115" s="125" t="s">
        <v>268</v>
      </c>
      <c r="D115" s="271"/>
      <c r="E115" s="245"/>
      <c r="F115" s="245"/>
      <c r="G115" s="245"/>
      <c r="H115" s="245"/>
      <c r="I115" s="245"/>
      <c r="J115" s="21"/>
      <c r="K115" s="119"/>
      <c r="L115" s="120"/>
      <c r="M115" s="120"/>
      <c r="N115" s="169"/>
      <c r="O115" s="169"/>
      <c r="P115" s="25"/>
      <c r="Q115" s="169"/>
      <c r="R115" s="169"/>
      <c r="S115" s="169"/>
      <c r="T115" s="23">
        <f t="shared" si="17"/>
        <v>0</v>
      </c>
      <c r="U115" s="245"/>
      <c r="V115" s="258"/>
    </row>
    <row r="116" spans="1:22" s="121" customFormat="1" ht="68.25" customHeight="1" x14ac:dyDescent="0.35">
      <c r="A116" s="245"/>
      <c r="B116" s="168">
        <v>9</v>
      </c>
      <c r="C116" s="125" t="s">
        <v>269</v>
      </c>
      <c r="D116" s="269" t="s">
        <v>270</v>
      </c>
      <c r="E116" s="245"/>
      <c r="F116" s="245"/>
      <c r="G116" s="245"/>
      <c r="H116" s="245"/>
      <c r="I116" s="245"/>
      <c r="J116" s="21" t="s">
        <v>120</v>
      </c>
      <c r="K116" s="119"/>
      <c r="L116" s="120"/>
      <c r="M116" s="126"/>
      <c r="N116" s="126"/>
      <c r="O116" s="126"/>
      <c r="P116" s="126"/>
      <c r="Q116" s="126"/>
      <c r="R116" s="126">
        <v>359.3</v>
      </c>
      <c r="S116" s="126"/>
      <c r="T116" s="23">
        <f t="shared" si="17"/>
        <v>359.3</v>
      </c>
      <c r="U116" s="245"/>
      <c r="V116" s="258"/>
    </row>
    <row r="117" spans="1:22" s="121" customFormat="1" ht="120.75" customHeight="1" x14ac:dyDescent="0.35">
      <c r="A117" s="245"/>
      <c r="B117" s="168">
        <v>10</v>
      </c>
      <c r="C117" s="125" t="s">
        <v>271</v>
      </c>
      <c r="D117" s="270"/>
      <c r="E117" s="245"/>
      <c r="F117" s="245"/>
      <c r="G117" s="245"/>
      <c r="H117" s="245"/>
      <c r="I117" s="245"/>
      <c r="J117" s="21"/>
      <c r="K117" s="119"/>
      <c r="L117" s="120"/>
      <c r="M117" s="120"/>
      <c r="N117" s="169"/>
      <c r="O117" s="169"/>
      <c r="P117" s="25"/>
      <c r="Q117" s="169"/>
      <c r="R117" s="169"/>
      <c r="S117" s="169"/>
      <c r="T117" s="23">
        <f t="shared" si="17"/>
        <v>0</v>
      </c>
      <c r="U117" s="245"/>
      <c r="V117" s="258"/>
    </row>
    <row r="118" spans="1:22" s="121" customFormat="1" ht="87.75" customHeight="1" x14ac:dyDescent="0.35">
      <c r="A118" s="245"/>
      <c r="B118" s="168">
        <v>11</v>
      </c>
      <c r="C118" s="125" t="s">
        <v>272</v>
      </c>
      <c r="D118" s="271"/>
      <c r="E118" s="245"/>
      <c r="F118" s="245"/>
      <c r="G118" s="245"/>
      <c r="H118" s="245"/>
      <c r="I118" s="245"/>
      <c r="J118" s="21"/>
      <c r="K118" s="119"/>
      <c r="L118" s="120"/>
      <c r="M118" s="120"/>
      <c r="N118" s="169"/>
      <c r="O118" s="169"/>
      <c r="P118" s="25"/>
      <c r="Q118" s="169"/>
      <c r="R118" s="169"/>
      <c r="S118" s="169"/>
      <c r="T118" s="23">
        <f t="shared" si="17"/>
        <v>0</v>
      </c>
      <c r="U118" s="245"/>
      <c r="V118" s="258"/>
    </row>
    <row r="119" spans="1:22" s="121" customFormat="1" ht="92.25" customHeight="1" x14ac:dyDescent="0.35">
      <c r="A119" s="245"/>
      <c r="B119" s="168">
        <v>12</v>
      </c>
      <c r="C119" s="125" t="s">
        <v>273</v>
      </c>
      <c r="D119" s="269" t="s">
        <v>251</v>
      </c>
      <c r="E119" s="245"/>
      <c r="F119" s="245"/>
      <c r="G119" s="245"/>
      <c r="H119" s="245"/>
      <c r="I119" s="245"/>
      <c r="J119" s="21" t="s">
        <v>120</v>
      </c>
      <c r="K119" s="119"/>
      <c r="L119" s="120"/>
      <c r="M119" s="120"/>
      <c r="N119" s="169"/>
      <c r="O119" s="169"/>
      <c r="P119" s="25"/>
      <c r="Q119" s="169"/>
      <c r="R119" s="169">
        <v>111888.93799999999</v>
      </c>
      <c r="S119" s="169"/>
      <c r="T119" s="23">
        <f t="shared" si="17"/>
        <v>111888.93799999999</v>
      </c>
      <c r="U119" s="245"/>
      <c r="V119" s="258"/>
    </row>
    <row r="120" spans="1:22" s="121" customFormat="1" ht="53.25" customHeight="1" x14ac:dyDescent="0.35">
      <c r="A120" s="245"/>
      <c r="B120" s="168">
        <v>13</v>
      </c>
      <c r="C120" s="125" t="s">
        <v>274</v>
      </c>
      <c r="D120" s="271"/>
      <c r="E120" s="245"/>
      <c r="F120" s="245"/>
      <c r="G120" s="245"/>
      <c r="H120" s="245"/>
      <c r="I120" s="245"/>
      <c r="J120" s="21" t="s">
        <v>120</v>
      </c>
      <c r="K120" s="119"/>
      <c r="L120" s="120"/>
      <c r="M120" s="120"/>
      <c r="N120" s="169"/>
      <c r="O120" s="169"/>
      <c r="P120" s="25"/>
      <c r="Q120" s="169"/>
      <c r="R120" s="169">
        <v>16657.293000000001</v>
      </c>
      <c r="S120" s="169"/>
      <c r="T120" s="23">
        <f t="shared" si="17"/>
        <v>16657.293000000001</v>
      </c>
      <c r="U120" s="245"/>
      <c r="V120" s="258"/>
    </row>
    <row r="121" spans="1:22" s="121" customFormat="1" ht="68.25" customHeight="1" x14ac:dyDescent="0.35">
      <c r="A121" s="245"/>
      <c r="B121" s="168">
        <v>14</v>
      </c>
      <c r="C121" s="125" t="s">
        <v>275</v>
      </c>
      <c r="D121" s="272" t="s">
        <v>270</v>
      </c>
      <c r="E121" s="245"/>
      <c r="F121" s="245"/>
      <c r="G121" s="245"/>
      <c r="H121" s="245"/>
      <c r="I121" s="245"/>
      <c r="J121" s="21"/>
      <c r="K121" s="122"/>
      <c r="L121" s="123"/>
      <c r="M121" s="22"/>
      <c r="N121" s="124"/>
      <c r="O121" s="124"/>
      <c r="P121" s="22"/>
      <c r="Q121" s="124"/>
      <c r="R121" s="124"/>
      <c r="S121" s="124"/>
      <c r="T121" s="23"/>
      <c r="U121" s="245"/>
      <c r="V121" s="258"/>
    </row>
    <row r="122" spans="1:22" s="121" customFormat="1" ht="68.25" customHeight="1" x14ac:dyDescent="0.35">
      <c r="A122" s="246"/>
      <c r="B122" s="168">
        <v>15</v>
      </c>
      <c r="C122" s="125" t="s">
        <v>276</v>
      </c>
      <c r="D122" s="273"/>
      <c r="E122" s="246"/>
      <c r="F122" s="246"/>
      <c r="G122" s="246"/>
      <c r="H122" s="246"/>
      <c r="I122" s="246"/>
      <c r="J122" s="21"/>
      <c r="K122" s="122"/>
      <c r="L122" s="123"/>
      <c r="M122" s="22"/>
      <c r="N122" s="124"/>
      <c r="O122" s="124"/>
      <c r="P122" s="22"/>
      <c r="Q122" s="124"/>
      <c r="R122" s="124"/>
      <c r="S122" s="124"/>
      <c r="T122" s="23"/>
      <c r="U122" s="246"/>
      <c r="V122" s="259"/>
    </row>
    <row r="123" spans="1:22" s="121" customFormat="1" ht="30" customHeight="1" x14ac:dyDescent="0.35">
      <c r="A123" s="106"/>
      <c r="B123" s="280">
        <v>15</v>
      </c>
      <c r="C123" s="280"/>
      <c r="D123" s="281" t="s">
        <v>277</v>
      </c>
      <c r="E123" s="281"/>
      <c r="F123" s="281"/>
      <c r="G123" s="108"/>
      <c r="H123" s="108"/>
      <c r="I123" s="108"/>
      <c r="J123" s="108"/>
      <c r="K123" s="108"/>
      <c r="L123" s="108"/>
      <c r="M123" s="107">
        <f>SUM(M60:M122)</f>
        <v>22852.648000000001</v>
      </c>
      <c r="N123" s="107">
        <f t="shared" ref="N123:T123" si="18">SUM(N60:N122)</f>
        <v>60168.504500000003</v>
      </c>
      <c r="O123" s="107">
        <f t="shared" si="18"/>
        <v>125575.4145</v>
      </c>
      <c r="P123" s="107">
        <f t="shared" si="18"/>
        <v>388093.39160000003</v>
      </c>
      <c r="Q123" s="107">
        <f t="shared" si="18"/>
        <v>532737.71149999998</v>
      </c>
      <c r="R123" s="107">
        <f t="shared" si="18"/>
        <v>282377.62070000003</v>
      </c>
      <c r="S123" s="107">
        <f t="shared" si="18"/>
        <v>0</v>
      </c>
      <c r="T123" s="107">
        <f t="shared" si="18"/>
        <v>1411805.2908000005</v>
      </c>
      <c r="U123" s="127"/>
      <c r="V123" s="107"/>
    </row>
    <row r="124" spans="1:22" ht="32.25" customHeight="1" x14ac:dyDescent="0.3">
      <c r="A124" s="275">
        <v>12</v>
      </c>
      <c r="B124" s="276">
        <v>1</v>
      </c>
      <c r="C124" s="279" t="s">
        <v>155</v>
      </c>
      <c r="D124" s="250" t="s">
        <v>115</v>
      </c>
      <c r="E124" s="250" t="s">
        <v>116</v>
      </c>
      <c r="F124" s="253" t="s">
        <v>288</v>
      </c>
      <c r="G124" s="253" t="s">
        <v>119</v>
      </c>
      <c r="H124" s="253" t="s">
        <v>137</v>
      </c>
      <c r="I124" s="253" t="s">
        <v>126</v>
      </c>
      <c r="J124" s="15" t="s">
        <v>139</v>
      </c>
      <c r="K124" s="159">
        <v>360</v>
      </c>
      <c r="L124" s="8" t="s">
        <v>46</v>
      </c>
      <c r="M124" s="8"/>
      <c r="N124" s="8"/>
      <c r="O124" s="9"/>
      <c r="P124" s="16">
        <v>1726.59</v>
      </c>
      <c r="Q124" s="16">
        <v>2157.06</v>
      </c>
      <c r="R124" s="16">
        <v>2691.39</v>
      </c>
      <c r="S124" s="16"/>
      <c r="T124" s="14">
        <f>SUM(O124:R124)</f>
        <v>6575.0399999999991</v>
      </c>
      <c r="U124" s="250"/>
    </row>
    <row r="125" spans="1:22" ht="29.25" customHeight="1" x14ac:dyDescent="0.3">
      <c r="A125" s="275"/>
      <c r="B125" s="277"/>
      <c r="C125" s="279"/>
      <c r="D125" s="251"/>
      <c r="E125" s="251"/>
      <c r="F125" s="253"/>
      <c r="G125" s="253"/>
      <c r="H125" s="253"/>
      <c r="I125" s="253"/>
      <c r="J125" s="15" t="s">
        <v>139</v>
      </c>
      <c r="K125" s="159">
        <v>360</v>
      </c>
      <c r="L125" s="8" t="s">
        <v>47</v>
      </c>
      <c r="M125" s="8"/>
      <c r="N125" s="8"/>
      <c r="O125" s="9"/>
      <c r="P125" s="16">
        <v>5618.2</v>
      </c>
      <c r="Q125" s="16">
        <v>5703.49</v>
      </c>
      <c r="R125" s="16">
        <v>5709.32</v>
      </c>
      <c r="S125" s="16"/>
      <c r="T125" s="14">
        <f t="shared" ref="T125:T131" si="19">SUM(O125:R125)</f>
        <v>17031.009999999998</v>
      </c>
      <c r="U125" s="251"/>
    </row>
    <row r="126" spans="1:22" ht="26.25" customHeight="1" x14ac:dyDescent="0.3">
      <c r="A126" s="275"/>
      <c r="B126" s="278"/>
      <c r="C126" s="279"/>
      <c r="D126" s="251"/>
      <c r="E126" s="251"/>
      <c r="F126" s="253"/>
      <c r="G126" s="253"/>
      <c r="H126" s="253"/>
      <c r="I126" s="253"/>
      <c r="J126" s="15" t="s">
        <v>139</v>
      </c>
      <c r="K126" s="159">
        <v>360</v>
      </c>
      <c r="L126" s="8" t="s">
        <v>287</v>
      </c>
      <c r="M126" s="8"/>
      <c r="N126" s="8"/>
      <c r="O126" s="9"/>
      <c r="P126" s="16">
        <v>243.09</v>
      </c>
      <c r="Q126" s="16">
        <v>373.62</v>
      </c>
      <c r="R126" s="16">
        <v>177.35</v>
      </c>
      <c r="S126" s="16"/>
      <c r="T126" s="14">
        <f t="shared" si="19"/>
        <v>794.06000000000006</v>
      </c>
      <c r="U126" s="251"/>
    </row>
    <row r="127" spans="1:22" ht="77.25" customHeight="1" x14ac:dyDescent="0.3">
      <c r="A127" s="275"/>
      <c r="B127" s="165">
        <v>2</v>
      </c>
      <c r="C127" s="173" t="s">
        <v>156</v>
      </c>
      <c r="D127" s="251"/>
      <c r="E127" s="251"/>
      <c r="F127" s="253"/>
      <c r="G127" s="253"/>
      <c r="H127" s="253"/>
      <c r="I127" s="253"/>
      <c r="J127" s="100"/>
      <c r="K127" s="159"/>
      <c r="L127" s="8"/>
      <c r="M127" s="8"/>
      <c r="N127" s="8"/>
      <c r="O127" s="9"/>
      <c r="P127" s="47"/>
      <c r="Q127" s="47"/>
      <c r="R127" s="47"/>
      <c r="S127" s="47"/>
      <c r="T127" s="14">
        <f t="shared" si="19"/>
        <v>0</v>
      </c>
      <c r="U127" s="251"/>
    </row>
    <row r="128" spans="1:22" ht="115.5" customHeight="1" x14ac:dyDescent="0.3">
      <c r="A128" s="275"/>
      <c r="B128" s="165">
        <v>3</v>
      </c>
      <c r="C128" s="173" t="s">
        <v>157</v>
      </c>
      <c r="D128" s="251"/>
      <c r="E128" s="251"/>
      <c r="F128" s="253"/>
      <c r="G128" s="253"/>
      <c r="H128" s="253"/>
      <c r="I128" s="253"/>
      <c r="J128" s="100"/>
      <c r="K128" s="159"/>
      <c r="L128" s="8"/>
      <c r="M128" s="8"/>
      <c r="N128" s="8"/>
      <c r="O128" s="9"/>
      <c r="P128" s="47"/>
      <c r="Q128" s="47"/>
      <c r="R128" s="47"/>
      <c r="S128" s="47"/>
      <c r="T128" s="14">
        <f t="shared" si="19"/>
        <v>0</v>
      </c>
      <c r="U128" s="251"/>
    </row>
    <row r="129" spans="1:21" ht="153" customHeight="1" x14ac:dyDescent="0.3">
      <c r="A129" s="275"/>
      <c r="B129" s="165">
        <v>4</v>
      </c>
      <c r="C129" s="173" t="s">
        <v>158</v>
      </c>
      <c r="D129" s="251"/>
      <c r="E129" s="251"/>
      <c r="F129" s="253"/>
      <c r="G129" s="253"/>
      <c r="H129" s="253"/>
      <c r="I129" s="253"/>
      <c r="J129" s="100"/>
      <c r="K129" s="159"/>
      <c r="L129" s="8"/>
      <c r="M129" s="8"/>
      <c r="N129" s="8"/>
      <c r="O129" s="9"/>
      <c r="P129" s="47"/>
      <c r="Q129" s="47"/>
      <c r="R129" s="47"/>
      <c r="S129" s="47"/>
      <c r="T129" s="14">
        <f t="shared" si="19"/>
        <v>0</v>
      </c>
      <c r="U129" s="251"/>
    </row>
    <row r="130" spans="1:21" ht="104.25" customHeight="1" x14ac:dyDescent="0.3">
      <c r="A130" s="275"/>
      <c r="B130" s="165">
        <v>5</v>
      </c>
      <c r="C130" s="173" t="s">
        <v>159</v>
      </c>
      <c r="D130" s="251"/>
      <c r="E130" s="251"/>
      <c r="F130" s="253"/>
      <c r="G130" s="253"/>
      <c r="H130" s="253"/>
      <c r="I130" s="253"/>
      <c r="J130" s="100"/>
      <c r="K130" s="159"/>
      <c r="L130" s="8"/>
      <c r="M130" s="8"/>
      <c r="N130" s="8"/>
      <c r="O130" s="9"/>
      <c r="P130" s="47"/>
      <c r="Q130" s="47"/>
      <c r="R130" s="47"/>
      <c r="S130" s="47"/>
      <c r="T130" s="14">
        <f t="shared" si="19"/>
        <v>0</v>
      </c>
      <c r="U130" s="251"/>
    </row>
    <row r="131" spans="1:21" ht="120.75" customHeight="1" x14ac:dyDescent="0.3">
      <c r="A131" s="275"/>
      <c r="B131" s="165">
        <v>6</v>
      </c>
      <c r="C131" s="173" t="s">
        <v>160</v>
      </c>
      <c r="D131" s="251"/>
      <c r="E131" s="251"/>
      <c r="F131" s="253"/>
      <c r="G131" s="253"/>
      <c r="H131" s="253"/>
      <c r="I131" s="253"/>
      <c r="J131" s="100"/>
      <c r="K131" s="159"/>
      <c r="L131" s="8"/>
      <c r="M131" s="8"/>
      <c r="N131" s="8"/>
      <c r="O131" s="9"/>
      <c r="P131" s="48"/>
      <c r="Q131" s="48"/>
      <c r="R131" s="48"/>
      <c r="S131" s="48"/>
      <c r="T131" s="14">
        <f t="shared" si="19"/>
        <v>0</v>
      </c>
      <c r="U131" s="251"/>
    </row>
    <row r="132" spans="1:21" ht="31.5" customHeight="1" x14ac:dyDescent="0.3">
      <c r="A132" s="158"/>
      <c r="B132" s="255">
        <v>6</v>
      </c>
      <c r="C132" s="255"/>
      <c r="D132" s="157"/>
      <c r="E132" s="157"/>
      <c r="F132" s="158"/>
      <c r="G132" s="256"/>
      <c r="H132" s="256"/>
      <c r="I132" s="256"/>
      <c r="J132" s="256"/>
      <c r="K132" s="158"/>
      <c r="L132" s="158"/>
      <c r="M132" s="158"/>
      <c r="N132" s="158"/>
      <c r="O132" s="112"/>
      <c r="P132" s="114">
        <f>P124+P125+P126</f>
        <v>7587.88</v>
      </c>
      <c r="Q132" s="114">
        <f>Q124+Q125+Q126</f>
        <v>8234.17</v>
      </c>
      <c r="R132" s="114">
        <f>R124+R125+R126</f>
        <v>8578.06</v>
      </c>
      <c r="S132" s="114">
        <f>S124+S125+S126</f>
        <v>0</v>
      </c>
      <c r="T132" s="114">
        <f>T124+T125+T126</f>
        <v>24400.109999999997</v>
      </c>
      <c r="U132" s="114"/>
    </row>
    <row r="133" spans="1:21" ht="183.75" customHeight="1" x14ac:dyDescent="0.3">
      <c r="A133" s="253">
        <v>13</v>
      </c>
      <c r="B133" s="159">
        <v>1</v>
      </c>
      <c r="C133" s="173" t="s">
        <v>198</v>
      </c>
      <c r="D133" s="250" t="s">
        <v>115</v>
      </c>
      <c r="E133" s="250" t="s">
        <v>116</v>
      </c>
      <c r="F133" s="253" t="s">
        <v>177</v>
      </c>
      <c r="G133" s="253" t="s">
        <v>126</v>
      </c>
      <c r="H133" s="253" t="s">
        <v>127</v>
      </c>
      <c r="I133" s="253" t="s">
        <v>129</v>
      </c>
      <c r="J133" s="118"/>
      <c r="K133" s="159"/>
      <c r="L133" s="8"/>
      <c r="M133" s="8"/>
      <c r="N133" s="8"/>
      <c r="O133" s="9"/>
      <c r="P133" s="5"/>
      <c r="Q133" s="5"/>
      <c r="R133" s="5"/>
      <c r="S133" s="5"/>
      <c r="T133" s="14"/>
      <c r="U133" s="250" t="s">
        <v>194</v>
      </c>
    </row>
    <row r="134" spans="1:21" ht="120.75" customHeight="1" x14ac:dyDescent="0.3">
      <c r="A134" s="253"/>
      <c r="B134" s="159">
        <v>2</v>
      </c>
      <c r="C134" s="173" t="s">
        <v>161</v>
      </c>
      <c r="D134" s="251"/>
      <c r="E134" s="251"/>
      <c r="F134" s="253"/>
      <c r="G134" s="253"/>
      <c r="H134" s="253"/>
      <c r="I134" s="253"/>
      <c r="J134" s="118"/>
      <c r="K134" s="159"/>
      <c r="L134" s="8"/>
      <c r="M134" s="8"/>
      <c r="N134" s="8"/>
      <c r="O134" s="9"/>
      <c r="P134" s="5"/>
      <c r="Q134" s="5"/>
      <c r="R134" s="5"/>
      <c r="S134" s="5"/>
      <c r="T134" s="14"/>
      <c r="U134" s="251"/>
    </row>
    <row r="135" spans="1:21" ht="123.75" customHeight="1" x14ac:dyDescent="0.3">
      <c r="A135" s="253"/>
      <c r="B135" s="159">
        <v>3</v>
      </c>
      <c r="C135" s="173" t="s">
        <v>162</v>
      </c>
      <c r="D135" s="252"/>
      <c r="E135" s="252"/>
      <c r="F135" s="253"/>
      <c r="G135" s="253"/>
      <c r="H135" s="253"/>
      <c r="I135" s="253"/>
      <c r="J135" s="118"/>
      <c r="K135" s="159"/>
      <c r="L135" s="8"/>
      <c r="M135" s="8"/>
      <c r="N135" s="8"/>
      <c r="O135" s="9"/>
      <c r="P135" s="5"/>
      <c r="Q135" s="5"/>
      <c r="R135" s="5"/>
      <c r="S135" s="5"/>
      <c r="T135" s="14"/>
      <c r="U135" s="252"/>
    </row>
    <row r="136" spans="1:21" ht="43.5" customHeight="1" x14ac:dyDescent="0.3">
      <c r="A136" s="111"/>
      <c r="B136" s="255">
        <v>3</v>
      </c>
      <c r="C136" s="255"/>
      <c r="D136" s="157"/>
      <c r="E136" s="157"/>
      <c r="F136" s="112"/>
      <c r="G136" s="256"/>
      <c r="H136" s="256"/>
      <c r="I136" s="256"/>
      <c r="J136" s="256"/>
      <c r="K136" s="158"/>
      <c r="L136" s="158"/>
      <c r="M136" s="158"/>
      <c r="N136" s="158"/>
      <c r="O136" s="112"/>
      <c r="P136" s="114"/>
      <c r="Q136" s="114"/>
      <c r="R136" s="114"/>
      <c r="S136" s="114"/>
      <c r="T136" s="114"/>
      <c r="U136" s="114"/>
    </row>
    <row r="137" spans="1:21" s="92" customFormat="1" ht="85.5" customHeight="1" x14ac:dyDescent="0.3">
      <c r="A137" s="275">
        <v>14</v>
      </c>
      <c r="B137" s="159">
        <v>1</v>
      </c>
      <c r="C137" s="172" t="s">
        <v>155</v>
      </c>
      <c r="D137" s="250" t="s">
        <v>115</v>
      </c>
      <c r="E137" s="250" t="s">
        <v>116</v>
      </c>
      <c r="F137" s="253" t="s">
        <v>163</v>
      </c>
      <c r="G137" s="253" t="s">
        <v>129</v>
      </c>
      <c r="H137" s="253" t="s">
        <v>130</v>
      </c>
      <c r="I137" s="253" t="s">
        <v>131</v>
      </c>
      <c r="J137" s="4"/>
      <c r="K137" s="8" t="s">
        <v>48</v>
      </c>
      <c r="L137" s="8" t="s">
        <v>39</v>
      </c>
      <c r="M137" s="8"/>
      <c r="N137" s="8"/>
      <c r="O137" s="18"/>
      <c r="P137" s="178">
        <v>0</v>
      </c>
      <c r="Q137" s="178">
        <v>1814.3905999999999</v>
      </c>
      <c r="R137" s="178">
        <v>2662.4115000000002</v>
      </c>
      <c r="S137" s="178">
        <v>1454.1069</v>
      </c>
      <c r="T137" s="14">
        <f>SUM(O137:S137)</f>
        <v>5930.9089999999997</v>
      </c>
      <c r="U137" s="250"/>
    </row>
    <row r="138" spans="1:21" ht="92.25" customHeight="1" x14ac:dyDescent="0.3">
      <c r="A138" s="275"/>
      <c r="B138" s="159">
        <v>2</v>
      </c>
      <c r="C138" s="172" t="s">
        <v>164</v>
      </c>
      <c r="D138" s="251"/>
      <c r="E138" s="251"/>
      <c r="F138" s="253"/>
      <c r="G138" s="253"/>
      <c r="H138" s="253"/>
      <c r="I138" s="253"/>
      <c r="J138" s="3" t="s">
        <v>139</v>
      </c>
      <c r="K138" s="159">
        <v>360</v>
      </c>
      <c r="L138" s="8" t="s">
        <v>39</v>
      </c>
      <c r="M138" s="8"/>
      <c r="N138" s="8"/>
      <c r="O138" s="9"/>
      <c r="P138" s="178">
        <v>245.46449999999999</v>
      </c>
      <c r="Q138" s="178">
        <v>272.0994</v>
      </c>
      <c r="R138" s="178">
        <v>314.01150000000001</v>
      </c>
      <c r="S138" s="178">
        <v>212.25129999999999</v>
      </c>
      <c r="T138" s="14">
        <f t="shared" ref="T138:T144" si="20">SUM(O138:S138)</f>
        <v>1043.8266999999998</v>
      </c>
      <c r="U138" s="251"/>
    </row>
    <row r="139" spans="1:21" ht="87.75" customHeight="1" x14ac:dyDescent="0.3">
      <c r="A139" s="275"/>
      <c r="B139" s="159">
        <v>3</v>
      </c>
      <c r="C139" s="172" t="s">
        <v>165</v>
      </c>
      <c r="D139" s="251"/>
      <c r="E139" s="251"/>
      <c r="F139" s="253"/>
      <c r="G139" s="253"/>
      <c r="H139" s="253"/>
      <c r="I139" s="253"/>
      <c r="J139" s="3" t="s">
        <v>139</v>
      </c>
      <c r="K139" s="159">
        <v>360</v>
      </c>
      <c r="L139" s="8" t="s">
        <v>39</v>
      </c>
      <c r="M139" s="8"/>
      <c r="N139" s="8"/>
      <c r="O139" s="9"/>
      <c r="P139" s="178">
        <v>267.26310000000001</v>
      </c>
      <c r="Q139" s="178">
        <v>263.2</v>
      </c>
      <c r="R139" s="178">
        <v>375.5976</v>
      </c>
      <c r="S139" s="178">
        <v>180.5943</v>
      </c>
      <c r="T139" s="14">
        <f t="shared" si="20"/>
        <v>1086.655</v>
      </c>
      <c r="U139" s="251"/>
    </row>
    <row r="140" spans="1:21" ht="92.25" customHeight="1" x14ac:dyDescent="0.3">
      <c r="A140" s="275"/>
      <c r="B140" s="159">
        <v>4</v>
      </c>
      <c r="C140" s="172" t="s">
        <v>166</v>
      </c>
      <c r="D140" s="251"/>
      <c r="E140" s="251"/>
      <c r="F140" s="253"/>
      <c r="G140" s="253"/>
      <c r="H140" s="253"/>
      <c r="I140" s="253"/>
      <c r="J140" s="3" t="s">
        <v>139</v>
      </c>
      <c r="K140" s="159">
        <v>360</v>
      </c>
      <c r="L140" s="8" t="s">
        <v>39</v>
      </c>
      <c r="M140" s="8"/>
      <c r="N140" s="8"/>
      <c r="O140" s="9"/>
      <c r="P140" s="178">
        <v>337.77769999999998</v>
      </c>
      <c r="Q140" s="178">
        <v>419.68009999999998</v>
      </c>
      <c r="R140" s="178">
        <v>455.46050000000002</v>
      </c>
      <c r="S140" s="178">
        <v>285.79140000000001</v>
      </c>
      <c r="T140" s="14">
        <f t="shared" si="20"/>
        <v>1498.7096999999999</v>
      </c>
      <c r="U140" s="251"/>
    </row>
    <row r="141" spans="1:21" ht="68.25" customHeight="1" x14ac:dyDescent="0.3">
      <c r="A141" s="275"/>
      <c r="B141" s="159">
        <v>5</v>
      </c>
      <c r="C141" s="172" t="s">
        <v>167</v>
      </c>
      <c r="D141" s="251"/>
      <c r="E141" s="251"/>
      <c r="F141" s="253"/>
      <c r="G141" s="253"/>
      <c r="H141" s="253"/>
      <c r="I141" s="253"/>
      <c r="J141" s="3" t="s">
        <v>139</v>
      </c>
      <c r="K141" s="159">
        <v>360</v>
      </c>
      <c r="L141" s="8" t="s">
        <v>39</v>
      </c>
      <c r="M141" s="8"/>
      <c r="N141" s="8"/>
      <c r="O141" s="9"/>
      <c r="P141" s="178">
        <v>307.589</v>
      </c>
      <c r="Q141" s="178">
        <v>347.84100000000001</v>
      </c>
      <c r="R141" s="178">
        <v>441.32839999999999</v>
      </c>
      <c r="S141" s="178">
        <v>230.48439999999999</v>
      </c>
      <c r="T141" s="14">
        <f t="shared" si="20"/>
        <v>1327.2428000000002</v>
      </c>
      <c r="U141" s="251"/>
    </row>
    <row r="142" spans="1:21" ht="51" customHeight="1" x14ac:dyDescent="0.3">
      <c r="A142" s="275"/>
      <c r="B142" s="159">
        <v>6</v>
      </c>
      <c r="C142" s="172" t="s">
        <v>168</v>
      </c>
      <c r="D142" s="250" t="s">
        <v>270</v>
      </c>
      <c r="E142" s="251"/>
      <c r="F142" s="253"/>
      <c r="G142" s="253"/>
      <c r="H142" s="253"/>
      <c r="I142" s="253"/>
      <c r="J142" s="3" t="s">
        <v>139</v>
      </c>
      <c r="K142" s="159">
        <v>360</v>
      </c>
      <c r="L142" s="8" t="s">
        <v>39</v>
      </c>
      <c r="M142" s="8"/>
      <c r="N142" s="8"/>
      <c r="O142" s="9"/>
      <c r="P142" s="178">
        <v>315.8596</v>
      </c>
      <c r="Q142" s="178">
        <v>348.07440000000003</v>
      </c>
      <c r="R142" s="178">
        <v>709.0729</v>
      </c>
      <c r="S142" s="178">
        <v>366.72210000000001</v>
      </c>
      <c r="T142" s="14">
        <f t="shared" si="20"/>
        <v>1739.7289999999998</v>
      </c>
      <c r="U142" s="251"/>
    </row>
    <row r="143" spans="1:21" ht="42" customHeight="1" x14ac:dyDescent="0.3">
      <c r="A143" s="275"/>
      <c r="B143" s="159">
        <v>7</v>
      </c>
      <c r="C143" s="172" t="s">
        <v>190</v>
      </c>
      <c r="D143" s="251"/>
      <c r="E143" s="251"/>
      <c r="F143" s="253"/>
      <c r="G143" s="253"/>
      <c r="H143" s="253"/>
      <c r="I143" s="253"/>
      <c r="J143" s="3" t="s">
        <v>139</v>
      </c>
      <c r="K143" s="159">
        <v>360</v>
      </c>
      <c r="L143" s="8" t="s">
        <v>39</v>
      </c>
      <c r="M143" s="8"/>
      <c r="N143" s="8"/>
      <c r="O143" s="9"/>
      <c r="P143" s="178">
        <v>109.4162</v>
      </c>
      <c r="Q143" s="178">
        <v>120.8176</v>
      </c>
      <c r="R143" s="178">
        <v>131.5318</v>
      </c>
      <c r="S143" s="178">
        <v>56.516599999999997</v>
      </c>
      <c r="T143" s="14">
        <f t="shared" si="20"/>
        <v>418.28219999999999</v>
      </c>
      <c r="U143" s="251"/>
    </row>
    <row r="144" spans="1:21" ht="34.5" customHeight="1" x14ac:dyDescent="0.3">
      <c r="A144" s="275"/>
      <c r="B144" s="159">
        <v>8</v>
      </c>
      <c r="C144" s="172" t="s">
        <v>169</v>
      </c>
      <c r="D144" s="252"/>
      <c r="E144" s="252"/>
      <c r="F144" s="253"/>
      <c r="G144" s="253"/>
      <c r="H144" s="253"/>
      <c r="I144" s="253"/>
      <c r="J144" s="3" t="s">
        <v>139</v>
      </c>
      <c r="K144" s="159">
        <v>360</v>
      </c>
      <c r="L144" s="8" t="s">
        <v>39</v>
      </c>
      <c r="M144" s="8"/>
      <c r="N144" s="8"/>
      <c r="O144" s="9"/>
      <c r="P144" s="178">
        <v>51.741700000000002</v>
      </c>
      <c r="Q144" s="178">
        <v>42.678100000000001</v>
      </c>
      <c r="R144" s="178">
        <v>235.40880000000001</v>
      </c>
      <c r="S144" s="178">
        <v>121.74679999999999</v>
      </c>
      <c r="T144" s="14">
        <f t="shared" si="20"/>
        <v>451.57540000000006</v>
      </c>
      <c r="U144" s="252"/>
    </row>
    <row r="145" spans="1:21" ht="31.5" customHeight="1" x14ac:dyDescent="0.3">
      <c r="A145" s="158"/>
      <c r="B145" s="255">
        <v>8</v>
      </c>
      <c r="C145" s="255"/>
      <c r="D145" s="158"/>
      <c r="E145" s="158"/>
      <c r="F145" s="158"/>
      <c r="G145" s="256"/>
      <c r="H145" s="256"/>
      <c r="I145" s="256"/>
      <c r="J145" s="256"/>
      <c r="K145" s="158"/>
      <c r="L145" s="158"/>
      <c r="M145" s="158"/>
      <c r="N145" s="158"/>
      <c r="O145" s="112"/>
      <c r="P145" s="114">
        <f>SUM(P137:P144)</f>
        <v>1635.1118000000001</v>
      </c>
      <c r="Q145" s="114">
        <f t="shared" ref="Q145:S145" si="21">SUM(Q137:Q144)</f>
        <v>3628.7811999999994</v>
      </c>
      <c r="R145" s="114">
        <f t="shared" si="21"/>
        <v>5324.8230000000003</v>
      </c>
      <c r="S145" s="114">
        <f t="shared" si="21"/>
        <v>2908.2137999999995</v>
      </c>
      <c r="T145" s="114">
        <f>SUM(T138:T144)</f>
        <v>7566.0207999999984</v>
      </c>
      <c r="U145" s="114"/>
    </row>
    <row r="146" spans="1:21" s="7" customFormat="1" ht="44.25" customHeight="1" x14ac:dyDescent="0.4">
      <c r="A146" s="162">
        <v>4</v>
      </c>
      <c r="B146" s="254" t="s">
        <v>134</v>
      </c>
      <c r="C146" s="254"/>
      <c r="D146" s="162">
        <f>B145+B136+B132+B123</f>
        <v>32</v>
      </c>
      <c r="E146" s="162"/>
      <c r="F146" s="162"/>
      <c r="G146" s="10"/>
      <c r="H146" s="10"/>
      <c r="I146" s="10"/>
      <c r="J146" s="10"/>
      <c r="K146" s="10"/>
      <c r="L146" s="10"/>
      <c r="M146" s="24">
        <f t="shared" ref="M146:T146" si="22">M145+M136+M132+M123</f>
        <v>22852.648000000001</v>
      </c>
      <c r="N146" s="24">
        <f t="shared" si="22"/>
        <v>60168.504500000003</v>
      </c>
      <c r="O146" s="24">
        <f t="shared" si="22"/>
        <v>125575.4145</v>
      </c>
      <c r="P146" s="24">
        <f t="shared" si="22"/>
        <v>397316.38340000005</v>
      </c>
      <c r="Q146" s="24">
        <f t="shared" si="22"/>
        <v>544600.66269999999</v>
      </c>
      <c r="R146" s="24">
        <f t="shared" si="22"/>
        <v>296280.5037</v>
      </c>
      <c r="S146" s="24">
        <f t="shared" ref="S146" si="23">S145+S136+S132+S123</f>
        <v>2908.2137999999995</v>
      </c>
      <c r="T146" s="24">
        <f t="shared" si="22"/>
        <v>1443771.4216000005</v>
      </c>
      <c r="U146" s="11"/>
    </row>
    <row r="147" spans="1:21" s="7" customFormat="1" ht="31.5" customHeight="1" x14ac:dyDescent="0.4">
      <c r="A147" s="162">
        <v>14</v>
      </c>
      <c r="B147" s="254" t="s">
        <v>170</v>
      </c>
      <c r="C147" s="254"/>
      <c r="D147" s="162">
        <f>D146+D58+D39+D27</f>
        <v>62</v>
      </c>
      <c r="E147" s="162"/>
      <c r="F147" s="162"/>
      <c r="G147" s="10"/>
      <c r="H147" s="10"/>
      <c r="I147" s="10"/>
      <c r="J147" s="10"/>
      <c r="K147" s="10"/>
      <c r="L147" s="10"/>
      <c r="M147" s="24">
        <f t="shared" ref="M147:T147" si="24">M146+M58+M39+M27</f>
        <v>23433.3305</v>
      </c>
      <c r="N147" s="24">
        <f t="shared" si="24"/>
        <v>74660.317600000009</v>
      </c>
      <c r="O147" s="24">
        <f t="shared" si="24"/>
        <v>128752.62390000001</v>
      </c>
      <c r="P147" s="24">
        <f t="shared" si="24"/>
        <v>431439.93040000007</v>
      </c>
      <c r="Q147" s="24">
        <f t="shared" si="24"/>
        <v>606152.26340000005</v>
      </c>
      <c r="R147" s="24">
        <f t="shared" si="24"/>
        <v>453841.4792</v>
      </c>
      <c r="S147" s="24">
        <f t="shared" si="24"/>
        <v>42246.899799999999</v>
      </c>
      <c r="T147" s="24">
        <f t="shared" si="24"/>
        <v>1754595.9358000006</v>
      </c>
      <c r="U147" s="11"/>
    </row>
    <row r="148" spans="1:21" ht="71.25" customHeight="1" x14ac:dyDescent="0.3">
      <c r="M148" s="131"/>
      <c r="N148" s="131"/>
      <c r="O148" s="132"/>
      <c r="P148" s="133"/>
      <c r="Q148" s="133"/>
      <c r="R148" s="133"/>
      <c r="S148" s="133"/>
      <c r="T148" s="133"/>
    </row>
    <row r="150" spans="1:21" ht="48.75" customHeight="1" x14ac:dyDescent="0.3">
      <c r="M150" s="134"/>
      <c r="N150" s="134"/>
      <c r="O150" s="134"/>
      <c r="P150" s="134"/>
      <c r="Q150" s="134"/>
      <c r="R150" s="134"/>
      <c r="S150" s="134"/>
      <c r="T150" s="134"/>
    </row>
  </sheetData>
  <mergeCells count="185">
    <mergeCell ref="B17:C17"/>
    <mergeCell ref="G17:J17"/>
    <mergeCell ref="J21:J25"/>
    <mergeCell ref="U21:U25"/>
    <mergeCell ref="B26:C26"/>
    <mergeCell ref="G26:J26"/>
    <mergeCell ref="B27:C27"/>
    <mergeCell ref="U18:U19"/>
    <mergeCell ref="U14:U16"/>
    <mergeCell ref="B14:B15"/>
    <mergeCell ref="C14:C15"/>
    <mergeCell ref="D14:D15"/>
    <mergeCell ref="E14:E16"/>
    <mergeCell ref="I14:I16"/>
    <mergeCell ref="H14:H16"/>
    <mergeCell ref="G14:G16"/>
    <mergeCell ref="F14:F16"/>
    <mergeCell ref="B20:C20"/>
    <mergeCell ref="G20:J20"/>
    <mergeCell ref="A14:A16"/>
    <mergeCell ref="A1:U1"/>
    <mergeCell ref="A2:T2"/>
    <mergeCell ref="A4:A5"/>
    <mergeCell ref="B4:C5"/>
    <mergeCell ref="D4:D5"/>
    <mergeCell ref="E4:E5"/>
    <mergeCell ref="F4:F5"/>
    <mergeCell ref="G4:I4"/>
    <mergeCell ref="J4:T4"/>
    <mergeCell ref="U4:U5"/>
    <mergeCell ref="B6:C6"/>
    <mergeCell ref="A7:U7"/>
    <mergeCell ref="A8:A12"/>
    <mergeCell ref="D8:D12"/>
    <mergeCell ref="E8:E12"/>
    <mergeCell ref="F8:F12"/>
    <mergeCell ref="G8:G12"/>
    <mergeCell ref="H8:H12"/>
    <mergeCell ref="I8:I12"/>
    <mergeCell ref="J8:J12"/>
    <mergeCell ref="U8:U12"/>
    <mergeCell ref="B13:C13"/>
    <mergeCell ref="J14:J15"/>
    <mergeCell ref="A47:A53"/>
    <mergeCell ref="D47:D53"/>
    <mergeCell ref="E47:E53"/>
    <mergeCell ref="F47:F53"/>
    <mergeCell ref="G47:G53"/>
    <mergeCell ref="H47:H53"/>
    <mergeCell ref="A28:U28"/>
    <mergeCell ref="A33:A35"/>
    <mergeCell ref="U33:U35"/>
    <mergeCell ref="U29:U31"/>
    <mergeCell ref="I29:I31"/>
    <mergeCell ref="B32:C32"/>
    <mergeCell ref="G32:J32"/>
    <mergeCell ref="H29:H31"/>
    <mergeCell ref="G29:G31"/>
    <mergeCell ref="B36:C36"/>
    <mergeCell ref="G36:J36"/>
    <mergeCell ref="E33:E35"/>
    <mergeCell ref="B33:B35"/>
    <mergeCell ref="A40:U40"/>
    <mergeCell ref="A41:A45"/>
    <mergeCell ref="D41:D45"/>
    <mergeCell ref="B38:C38"/>
    <mergeCell ref="G38:J38"/>
    <mergeCell ref="B39:C39"/>
    <mergeCell ref="H41:H45"/>
    <mergeCell ref="A59:U59"/>
    <mergeCell ref="U55:U56"/>
    <mergeCell ref="B58:C58"/>
    <mergeCell ref="G41:G45"/>
    <mergeCell ref="I41:I45"/>
    <mergeCell ref="U41:U45"/>
    <mergeCell ref="U47:U53"/>
    <mergeCell ref="B57:C57"/>
    <mergeCell ref="G57:J57"/>
    <mergeCell ref="B54:C54"/>
    <mergeCell ref="G54:J54"/>
    <mergeCell ref="B46:C46"/>
    <mergeCell ref="G46:J46"/>
    <mergeCell ref="K47:K48"/>
    <mergeCell ref="L47:L48"/>
    <mergeCell ref="I47:I53"/>
    <mergeCell ref="I55:I56"/>
    <mergeCell ref="B55:B56"/>
    <mergeCell ref="C55:C56"/>
    <mergeCell ref="G55:G56"/>
    <mergeCell ref="A55:A56"/>
    <mergeCell ref="F41:F45"/>
    <mergeCell ref="A18:A19"/>
    <mergeCell ref="D18:D19"/>
    <mergeCell ref="E18:E19"/>
    <mergeCell ref="F18:F19"/>
    <mergeCell ref="G18:G19"/>
    <mergeCell ref="H18:H19"/>
    <mergeCell ref="I18:I19"/>
    <mergeCell ref="F33:F35"/>
    <mergeCell ref="G33:G35"/>
    <mergeCell ref="H33:H35"/>
    <mergeCell ref="I33:I35"/>
    <mergeCell ref="I21:I25"/>
    <mergeCell ref="A21:A25"/>
    <mergeCell ref="D21:D25"/>
    <mergeCell ref="E21:E25"/>
    <mergeCell ref="F21:F25"/>
    <mergeCell ref="G21:G25"/>
    <mergeCell ref="H21:H25"/>
    <mergeCell ref="C33:C35"/>
    <mergeCell ref="D33:D35"/>
    <mergeCell ref="F29:F31"/>
    <mergeCell ref="E29:E31"/>
    <mergeCell ref="D29:D31"/>
    <mergeCell ref="A29:A31"/>
    <mergeCell ref="A124:A131"/>
    <mergeCell ref="B124:B126"/>
    <mergeCell ref="C124:C126"/>
    <mergeCell ref="D124:D131"/>
    <mergeCell ref="A137:A144"/>
    <mergeCell ref="A133:A135"/>
    <mergeCell ref="B123:C123"/>
    <mergeCell ref="D123:F123"/>
    <mergeCell ref="U137:U144"/>
    <mergeCell ref="U124:U131"/>
    <mergeCell ref="G137:G144"/>
    <mergeCell ref="H137:H144"/>
    <mergeCell ref="I137:I144"/>
    <mergeCell ref="U133:U135"/>
    <mergeCell ref="I133:I135"/>
    <mergeCell ref="B132:C132"/>
    <mergeCell ref="G132:J132"/>
    <mergeCell ref="E124:E131"/>
    <mergeCell ref="F124:F131"/>
    <mergeCell ref="G124:G131"/>
    <mergeCell ref="H124:H131"/>
    <mergeCell ref="I124:I131"/>
    <mergeCell ref="E137:E144"/>
    <mergeCell ref="F137:F144"/>
    <mergeCell ref="A60:A122"/>
    <mergeCell ref="B60:B61"/>
    <mergeCell ref="C60:C61"/>
    <mergeCell ref="D60:D115"/>
    <mergeCell ref="E60:E122"/>
    <mergeCell ref="F60:F122"/>
    <mergeCell ref="D55:D56"/>
    <mergeCell ref="E55:E56"/>
    <mergeCell ref="F55:F56"/>
    <mergeCell ref="B147:C147"/>
    <mergeCell ref="B136:C136"/>
    <mergeCell ref="G136:J136"/>
    <mergeCell ref="V60:V122"/>
    <mergeCell ref="B62:B65"/>
    <mergeCell ref="C62:C65"/>
    <mergeCell ref="B66:B77"/>
    <mergeCell ref="C66:C77"/>
    <mergeCell ref="B78:B85"/>
    <mergeCell ref="C78:C85"/>
    <mergeCell ref="B86:B99"/>
    <mergeCell ref="C86:C99"/>
    <mergeCell ref="B100:B107"/>
    <mergeCell ref="C100:C107"/>
    <mergeCell ref="B108:B114"/>
    <mergeCell ref="C108:C114"/>
    <mergeCell ref="D116:D118"/>
    <mergeCell ref="D119:D120"/>
    <mergeCell ref="D121:D122"/>
    <mergeCell ref="B145:C145"/>
    <mergeCell ref="G145:J145"/>
    <mergeCell ref="D133:D135"/>
    <mergeCell ref="E133:E135"/>
    <mergeCell ref="F133:F135"/>
    <mergeCell ref="U60:U122"/>
    <mergeCell ref="G60:G122"/>
    <mergeCell ref="H60:H122"/>
    <mergeCell ref="I60:I122"/>
    <mergeCell ref="B47:B49"/>
    <mergeCell ref="C47:C49"/>
    <mergeCell ref="E41:E45"/>
    <mergeCell ref="H55:H56"/>
    <mergeCell ref="B146:C146"/>
    <mergeCell ref="G133:G135"/>
    <mergeCell ref="H133:H135"/>
    <mergeCell ref="D137:D141"/>
    <mergeCell ref="D142:D144"/>
  </mergeCells>
  <printOptions gridLines="1"/>
  <pageMargins left="0" right="0" top="0" bottom="0" header="0" footer="0"/>
  <pageSetup paperSize="9" scale="40" fitToHeight="4" orientation="landscape" r:id="rId1"/>
  <rowBreaks count="1" manualBreakCount="1">
    <brk id="39" max="1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54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рус</vt:lpstr>
      <vt:lpstr>каз</vt:lpstr>
      <vt:lpstr>каз!Заголовки_для_печати</vt:lpstr>
      <vt:lpstr>рус!Заголовки_для_печати</vt:lpstr>
      <vt:lpstr>каз!Область_печати</vt:lpstr>
      <vt:lpstr>рус!Область_печати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Маусеитов Б.А.</dc:creator>
  <cp:lastModifiedBy>Карманова А.С.</cp:lastModifiedBy>
  <cp:revision>3</cp:revision>
  <cp:lastPrinted>2026-10-19T12:06:33Z</cp:lastPrinted>
  <dcterms:created xsi:type="dcterms:W3CDTF">2019-01-18T12:41:57Z</dcterms:created>
  <dcterms:modified xsi:type="dcterms:W3CDTF">2026-10-22T06:33:23Z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