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ВБК №17 паспорта\пресс служба\бюджет на стадии план-я\"/>
    </mc:Choice>
  </mc:AlternateContent>
  <xr:revisionPtr revIDLastSave="0" documentId="13_ncr:1_{84597537-C205-438E-9C60-80C289147E5D}" xr6:coauthVersionLast="47" xr6:coauthVersionMax="47" xr10:uidLastSave="{00000000-0000-0000-0000-000000000000}"/>
  <bookViews>
    <workbookView xWindow="14955" yWindow="165" windowWidth="13845" windowHeight="14775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Y50" i="14" l="1"/>
  <c r="CY49" i="14"/>
  <c r="CY48" i="14"/>
  <c r="CY47" i="14"/>
  <c r="CY46" i="14"/>
  <c r="CY45" i="14"/>
  <c r="CY40" i="14" s="1"/>
  <c r="CY44" i="14"/>
  <c r="CY43" i="14"/>
  <c r="CY42" i="14"/>
  <c r="CY41" i="14"/>
  <c r="CX40" i="14"/>
  <c r="CW40" i="14"/>
  <c r="CY39" i="14"/>
  <c r="CY38" i="14"/>
  <c r="CY37" i="14"/>
  <c r="CY36" i="14"/>
  <c r="CY35" i="14"/>
  <c r="CX34" i="14"/>
  <c r="CX33" i="14" s="1"/>
  <c r="CW34" i="14"/>
  <c r="CW33" i="14" s="1"/>
  <c r="CY32" i="14"/>
  <c r="CY31" i="14"/>
  <c r="CX31" i="14"/>
  <c r="CW31" i="14"/>
  <c r="CY30" i="14"/>
  <c r="CX30" i="14"/>
  <c r="CW30" i="14"/>
  <c r="CY29" i="14"/>
  <c r="CY27" i="14" s="1"/>
  <c r="CY28" i="14"/>
  <c r="CY26" i="14"/>
  <c r="CY25" i="14"/>
  <c r="CY24" i="14"/>
  <c r="CY23" i="14"/>
  <c r="CY22" i="14"/>
  <c r="CY21" i="14"/>
  <c r="CX20" i="14"/>
  <c r="CW20" i="14"/>
  <c r="CX19" i="14"/>
  <c r="CW19" i="14"/>
  <c r="CY18" i="14"/>
  <c r="CY17" i="14"/>
  <c r="CY15" i="14" s="1"/>
  <c r="CY16" i="14"/>
  <c r="CX15" i="14"/>
  <c r="CW15" i="14"/>
  <c r="CY14" i="14"/>
  <c r="CY13" i="14"/>
  <c r="CX13" i="14"/>
  <c r="CW13" i="14"/>
  <c r="CY12" i="14"/>
  <c r="CY11" i="14"/>
  <c r="CY10" i="14" s="1"/>
  <c r="CY9" i="14" s="1"/>
  <c r="CX10" i="14"/>
  <c r="CW10" i="14"/>
  <c r="CX9" i="14"/>
  <c r="CW9" i="14"/>
  <c r="CV50" i="14"/>
  <c r="CV49" i="14"/>
  <c r="CV48" i="14"/>
  <c r="CV47" i="14"/>
  <c r="CV46" i="14"/>
  <c r="CV45" i="14"/>
  <c r="CV40" i="14" s="1"/>
  <c r="CV44" i="14"/>
  <c r="CV43" i="14"/>
  <c r="CV42" i="14"/>
  <c r="CV41" i="14"/>
  <c r="CU40" i="14"/>
  <c r="CT40" i="14"/>
  <c r="CV39" i="14"/>
  <c r="CV38" i="14"/>
  <c r="CV37" i="14"/>
  <c r="CV36" i="14"/>
  <c r="CV35" i="14"/>
  <c r="CU34" i="14"/>
  <c r="CU33" i="14" s="1"/>
  <c r="CT34" i="14"/>
  <c r="CT33" i="14"/>
  <c r="CV32" i="14"/>
  <c r="CV31" i="14"/>
  <c r="CU31" i="14"/>
  <c r="CT31" i="14"/>
  <c r="CV30" i="14"/>
  <c r="CU30" i="14"/>
  <c r="CT30" i="14"/>
  <c r="CV29" i="14"/>
  <c r="CV27" i="14" s="1"/>
  <c r="CV28" i="14"/>
  <c r="CV26" i="14"/>
  <c r="CV25" i="14"/>
  <c r="CV24" i="14"/>
  <c r="CV23" i="14"/>
  <c r="CV22" i="14"/>
  <c r="CV21" i="14"/>
  <c r="CU20" i="14"/>
  <c r="CT20" i="14"/>
  <c r="CU19" i="14"/>
  <c r="CT19" i="14"/>
  <c r="CV18" i="14"/>
  <c r="CV17" i="14"/>
  <c r="CV15" i="14" s="1"/>
  <c r="CV9" i="14" s="1"/>
  <c r="CV16" i="14"/>
  <c r="CU15" i="14"/>
  <c r="CT15" i="14"/>
  <c r="CV14" i="14"/>
  <c r="CV13" i="14"/>
  <c r="CU13" i="14"/>
  <c r="CT13" i="14"/>
  <c r="CV12" i="14"/>
  <c r="CV11" i="14"/>
  <c r="CV10" i="14"/>
  <c r="CU10" i="14"/>
  <c r="CT10" i="14"/>
  <c r="CU9" i="14"/>
  <c r="CT9" i="14"/>
  <c r="CT7" i="14" s="1"/>
  <c r="CS50" i="14"/>
  <c r="CS49" i="14"/>
  <c r="CS48" i="14"/>
  <c r="CS47" i="14"/>
  <c r="CS46" i="14"/>
  <c r="CS45" i="14"/>
  <c r="CS40" i="14" s="1"/>
  <c r="CS44" i="14"/>
  <c r="CS43" i="14"/>
  <c r="CS42" i="14"/>
  <c r="CS41" i="14"/>
  <c r="CR40" i="14"/>
  <c r="CQ40" i="14"/>
  <c r="CS39" i="14"/>
  <c r="CS38" i="14"/>
  <c r="CS37" i="14"/>
  <c r="CS36" i="14"/>
  <c r="CS35" i="14"/>
  <c r="CR34" i="14"/>
  <c r="CR33" i="14" s="1"/>
  <c r="CQ34" i="14"/>
  <c r="CS34" i="14" s="1"/>
  <c r="CS33" i="14" s="1"/>
  <c r="CQ33" i="14"/>
  <c r="CS32" i="14"/>
  <c r="CS31" i="14"/>
  <c r="CR31" i="14"/>
  <c r="CQ31" i="14"/>
  <c r="CS30" i="14"/>
  <c r="CR30" i="14"/>
  <c r="CQ30" i="14"/>
  <c r="CS29" i="14"/>
  <c r="CS27" i="14" s="1"/>
  <c r="CS28" i="14"/>
  <c r="CS26" i="14"/>
  <c r="CS25" i="14"/>
  <c r="CS24" i="14"/>
  <c r="CS23" i="14"/>
  <c r="CS22" i="14"/>
  <c r="CS21" i="14"/>
  <c r="CR20" i="14"/>
  <c r="CQ20" i="14"/>
  <c r="CR19" i="14"/>
  <c r="CQ19" i="14"/>
  <c r="CS18" i="14"/>
  <c r="CS17" i="14"/>
  <c r="CS15" i="14" s="1"/>
  <c r="CS16" i="14"/>
  <c r="CR15" i="14"/>
  <c r="CQ15" i="14"/>
  <c r="CS14" i="14"/>
  <c r="CS13" i="14"/>
  <c r="CR13" i="14"/>
  <c r="CQ13" i="14"/>
  <c r="CS12" i="14"/>
  <c r="CS11" i="14"/>
  <c r="CS10" i="14" s="1"/>
  <c r="CS9" i="14" s="1"/>
  <c r="CR10" i="14"/>
  <c r="CQ10" i="14"/>
  <c r="CR9" i="14"/>
  <c r="CQ9" i="14"/>
  <c r="CO40" i="14"/>
  <c r="CN40" i="14"/>
  <c r="CO34" i="14"/>
  <c r="CO33" i="14" s="1"/>
  <c r="CN34" i="14"/>
  <c r="CO31" i="14"/>
  <c r="CO30" i="14" s="1"/>
  <c r="CN31" i="14"/>
  <c r="CN30" i="14" s="1"/>
  <c r="CP28" i="14"/>
  <c r="CO20" i="14"/>
  <c r="CN20" i="14"/>
  <c r="CO19" i="14"/>
  <c r="CN19" i="14"/>
  <c r="CO15" i="14"/>
  <c r="CN15" i="14"/>
  <c r="CO13" i="14"/>
  <c r="CO9" i="14" s="1"/>
  <c r="CN13" i="14"/>
  <c r="CN9" i="14" s="1"/>
  <c r="CO10" i="14"/>
  <c r="CN10" i="14"/>
  <c r="CM29" i="14"/>
  <c r="CM27" i="14" s="1"/>
  <c r="CM28" i="14"/>
  <c r="CJ34" i="14"/>
  <c r="CJ27" i="14"/>
  <c r="CJ20" i="14"/>
  <c r="CL40" i="14"/>
  <c r="CK40" i="14"/>
  <c r="CL34" i="14"/>
  <c r="CL33" i="14" s="1"/>
  <c r="CK34" i="14"/>
  <c r="CK33" i="14" s="1"/>
  <c r="CL31" i="14"/>
  <c r="CL30" i="14" s="1"/>
  <c r="CK31" i="14"/>
  <c r="CK30" i="14"/>
  <c r="CL20" i="14"/>
  <c r="CL19" i="14" s="1"/>
  <c r="CK20" i="14"/>
  <c r="CK19" i="14" s="1"/>
  <c r="CL15" i="14"/>
  <c r="CK15" i="14"/>
  <c r="CL13" i="14"/>
  <c r="CK13" i="14"/>
  <c r="CL10" i="14"/>
  <c r="CK10" i="14"/>
  <c r="CK9" i="14"/>
  <c r="CY20" i="14" l="1"/>
  <c r="CY19" i="14" s="1"/>
  <c r="CY34" i="14"/>
  <c r="CY33" i="14" s="1"/>
  <c r="CW7" i="14"/>
  <c r="CX7" i="14"/>
  <c r="CW8" i="14"/>
  <c r="CX8" i="14"/>
  <c r="CU8" i="14"/>
  <c r="CV34" i="14"/>
  <c r="CV33" i="14" s="1"/>
  <c r="CV20" i="14"/>
  <c r="CV19" i="14" s="1"/>
  <c r="CT8" i="14"/>
  <c r="CU7" i="14"/>
  <c r="CS20" i="14"/>
  <c r="CS19" i="14" s="1"/>
  <c r="CS8" i="14" s="1"/>
  <c r="CS7" i="14" s="1"/>
  <c r="CQ7" i="14"/>
  <c r="CR8" i="14"/>
  <c r="CQ8" i="14"/>
  <c r="CR7" i="14"/>
  <c r="CO7" i="14"/>
  <c r="CP29" i="14"/>
  <c r="CP27" i="14" s="1"/>
  <c r="CN33" i="14"/>
  <c r="CN7" i="14"/>
  <c r="CN8" i="14"/>
  <c r="CO8" i="14"/>
  <c r="CL9" i="14"/>
  <c r="CL7" i="14" s="1"/>
  <c r="CL8" i="14"/>
  <c r="CK7" i="14"/>
  <c r="CK8" i="14"/>
  <c r="CI40" i="14"/>
  <c r="CH40" i="14"/>
  <c r="CI34" i="14"/>
  <c r="CI33" i="14" s="1"/>
  <c r="CH34" i="14"/>
  <c r="CI31" i="14"/>
  <c r="CI30" i="14" s="1"/>
  <c r="CH31" i="14"/>
  <c r="CH30" i="14" s="1"/>
  <c r="CI20" i="14"/>
  <c r="CI19" i="14" s="1"/>
  <c r="CH20" i="14"/>
  <c r="CH19" i="14" s="1"/>
  <c r="CI15" i="14"/>
  <c r="CH15" i="14"/>
  <c r="CI13" i="14"/>
  <c r="CH13" i="14"/>
  <c r="CI10" i="14"/>
  <c r="CH10" i="14"/>
  <c r="CY8" i="14" l="1"/>
  <c r="CY7" i="14" s="1"/>
  <c r="CV8" i="14"/>
  <c r="CV7" i="14" s="1"/>
  <c r="CI9" i="14"/>
  <c r="CH9" i="14"/>
  <c r="CI7" i="14"/>
  <c r="CI8" i="14"/>
  <c r="CH33" i="14"/>
  <c r="CH8" i="14" s="1"/>
  <c r="CF40" i="14"/>
  <c r="CE40" i="14"/>
  <c r="CF34" i="14"/>
  <c r="CF33" i="14" s="1"/>
  <c r="CE34" i="14"/>
  <c r="CE33" i="14" s="1"/>
  <c r="CF31" i="14"/>
  <c r="CF30" i="14" s="1"/>
  <c r="CE31" i="14"/>
  <c r="CE30" i="14" s="1"/>
  <c r="CF20" i="14"/>
  <c r="CF19" i="14" s="1"/>
  <c r="CE20" i="14"/>
  <c r="CE19" i="14" s="1"/>
  <c r="CF15" i="14"/>
  <c r="CF9" i="14" s="1"/>
  <c r="CE15" i="14"/>
  <c r="CF13" i="14"/>
  <c r="CE13" i="14"/>
  <c r="CF10" i="14"/>
  <c r="CE10" i="14"/>
  <c r="CH7" i="14" l="1"/>
  <c r="CE9" i="14"/>
  <c r="CE7" i="14"/>
  <c r="CE8" i="14"/>
  <c r="CF7" i="14"/>
  <c r="CF8" i="14"/>
  <c r="CC40" i="14"/>
  <c r="CB40" i="14"/>
  <c r="CC34" i="14"/>
  <c r="CC33" i="14" s="1"/>
  <c r="CB34" i="14"/>
  <c r="CC31" i="14"/>
  <c r="CC30" i="14" s="1"/>
  <c r="CB31" i="14"/>
  <c r="CB30" i="14" s="1"/>
  <c r="CC20" i="14"/>
  <c r="CC19" i="14" s="1"/>
  <c r="CB20" i="14"/>
  <c r="CB19" i="14"/>
  <c r="CC15" i="14"/>
  <c r="CB15" i="14"/>
  <c r="CC13" i="14"/>
  <c r="CB13" i="14"/>
  <c r="CC10" i="14"/>
  <c r="CB10" i="14"/>
  <c r="CC9" i="14" l="1"/>
  <c r="CC7" i="14" s="1"/>
  <c r="CB9" i="14"/>
  <c r="CB33" i="14"/>
  <c r="BZ40" i="14"/>
  <c r="BY40" i="14"/>
  <c r="BZ34" i="14"/>
  <c r="BZ33" i="14" s="1"/>
  <c r="BY34" i="14"/>
  <c r="BY33" i="14"/>
  <c r="BZ31" i="14"/>
  <c r="BZ30" i="14" s="1"/>
  <c r="BY31" i="14"/>
  <c r="BY30" i="14" s="1"/>
  <c r="BZ20" i="14"/>
  <c r="BY20" i="14"/>
  <c r="BZ19" i="14"/>
  <c r="BY19" i="14"/>
  <c r="BZ15" i="14"/>
  <c r="BY15" i="14"/>
  <c r="BZ13" i="14"/>
  <c r="BY13" i="14"/>
  <c r="BZ10" i="14"/>
  <c r="BY10" i="14"/>
  <c r="BY9" i="14" l="1"/>
  <c r="BZ9" i="14"/>
  <c r="CB7" i="14"/>
  <c r="CC8" i="14"/>
  <c r="CB8" i="14"/>
  <c r="BY7" i="14"/>
  <c r="BZ7" i="14"/>
  <c r="BZ8" i="14"/>
  <c r="BY8" i="14"/>
  <c r="BV40" i="14"/>
  <c r="BW40" i="14"/>
  <c r="BF50" i="14"/>
  <c r="BI50" i="14" s="1"/>
  <c r="BL50" i="14" s="1"/>
  <c r="BO50" i="14" s="1"/>
  <c r="BR50" i="14" s="1"/>
  <c r="BX50" i="14" s="1"/>
  <c r="M50" i="14"/>
  <c r="P50" i="14" s="1"/>
  <c r="S50" i="14" s="1"/>
  <c r="V50" i="14" s="1"/>
  <c r="Y50" i="14" s="1"/>
  <c r="AB50" i="14" s="1"/>
  <c r="AE50" i="14" s="1"/>
  <c r="AH50" i="14" s="1"/>
  <c r="AK50" i="14" s="1"/>
  <c r="AN50" i="14" s="1"/>
  <c r="AQ50" i="14" s="1"/>
  <c r="AT50" i="14" s="1"/>
  <c r="AW50" i="14" s="1"/>
  <c r="AZ50" i="14" s="1"/>
  <c r="G50" i="14"/>
  <c r="BW34" i="14"/>
  <c r="BW33" i="14" s="1"/>
  <c r="BV34" i="14"/>
  <c r="BW31" i="14"/>
  <c r="BW30" i="14" s="1"/>
  <c r="BV31" i="14"/>
  <c r="BV30" i="14" s="1"/>
  <c r="BW20" i="14"/>
  <c r="BW19" i="14" s="1"/>
  <c r="BV20" i="14"/>
  <c r="BV19" i="14" s="1"/>
  <c r="BW15" i="14"/>
  <c r="BV15" i="14"/>
  <c r="BW13" i="14"/>
  <c r="BV13" i="14"/>
  <c r="BW10" i="14"/>
  <c r="BV10" i="14"/>
  <c r="BV9" i="14" l="1"/>
  <c r="CA50" i="14"/>
  <c r="CD50" i="14" s="1"/>
  <c r="CG50" i="14" s="1"/>
  <c r="CM50" i="14" s="1"/>
  <c r="CP50" i="14" s="1"/>
  <c r="BW9" i="14"/>
  <c r="BW8" i="14" s="1"/>
  <c r="BV33" i="14"/>
  <c r="BV8" i="14" s="1"/>
  <c r="BT40" i="14"/>
  <c r="BS40" i="14"/>
  <c r="BT34" i="14"/>
  <c r="BT33" i="14" s="1"/>
  <c r="BS34" i="14"/>
  <c r="BS33" i="14" s="1"/>
  <c r="BT31" i="14"/>
  <c r="BT30" i="14" s="1"/>
  <c r="BS31" i="14"/>
  <c r="BS30" i="14" s="1"/>
  <c r="BT20" i="14"/>
  <c r="BT19" i="14" s="1"/>
  <c r="BS20" i="14"/>
  <c r="BS19" i="14" s="1"/>
  <c r="BT15" i="14"/>
  <c r="BS15" i="14"/>
  <c r="BT13" i="14"/>
  <c r="BS13" i="14"/>
  <c r="BT10" i="14"/>
  <c r="BS10" i="14"/>
  <c r="BW7" i="14" l="1"/>
  <c r="BT9" i="14"/>
  <c r="BS9" i="14"/>
  <c r="BS7" i="14" s="1"/>
  <c r="BV7" i="14"/>
  <c r="BT8" i="14"/>
  <c r="BS8" i="14"/>
  <c r="BT7" i="14"/>
  <c r="BR37" i="14"/>
  <c r="BU37" i="14" s="1"/>
  <c r="BX37" i="14" s="1"/>
  <c r="CA37" i="14" s="1"/>
  <c r="CD37" i="14" s="1"/>
  <c r="CG37" i="14" s="1"/>
  <c r="CM37" i="14" s="1"/>
  <c r="CP37" i="14" s="1"/>
  <c r="BQ40" i="14"/>
  <c r="BP40" i="14"/>
  <c r="BQ34" i="14"/>
  <c r="BP34" i="14"/>
  <c r="BP33" i="14" s="1"/>
  <c r="BQ31" i="14"/>
  <c r="BQ30" i="14" s="1"/>
  <c r="BP31" i="14"/>
  <c r="BP30" i="14" s="1"/>
  <c r="BQ20" i="14"/>
  <c r="BQ19" i="14" s="1"/>
  <c r="BP20" i="14"/>
  <c r="BP19" i="14" s="1"/>
  <c r="BQ15" i="14"/>
  <c r="BP15" i="14"/>
  <c r="BQ13" i="14"/>
  <c r="BP13" i="14"/>
  <c r="BQ10" i="14"/>
  <c r="BP10" i="14"/>
  <c r="BP9" i="14" s="1"/>
  <c r="BP8" i="14" l="1"/>
  <c r="BQ9" i="14"/>
  <c r="BQ33" i="14"/>
  <c r="BP7" i="14"/>
  <c r="BN40" i="14"/>
  <c r="BM40" i="14"/>
  <c r="BN34" i="14"/>
  <c r="BN33" i="14" s="1"/>
  <c r="BM34" i="14"/>
  <c r="BN31" i="14"/>
  <c r="BN30" i="14" s="1"/>
  <c r="BM31" i="14"/>
  <c r="BM30" i="14" s="1"/>
  <c r="BN20" i="14"/>
  <c r="BN19" i="14" s="1"/>
  <c r="BM20" i="14"/>
  <c r="BM19" i="14" s="1"/>
  <c r="BN15" i="14"/>
  <c r="BM15" i="14"/>
  <c r="BN13" i="14"/>
  <c r="BN9" i="14" s="1"/>
  <c r="BM13" i="14"/>
  <c r="BM9" i="14" s="1"/>
  <c r="BN10" i="14"/>
  <c r="BM10" i="14"/>
  <c r="BQ7" i="14" l="1"/>
  <c r="BQ8" i="14"/>
  <c r="BN7" i="14"/>
  <c r="BM33" i="14"/>
  <c r="BM8" i="14" s="1"/>
  <c r="BM7" i="14"/>
  <c r="BN8" i="14"/>
  <c r="BK40" i="14"/>
  <c r="BJ40" i="14"/>
  <c r="BK34" i="14"/>
  <c r="BK33" i="14" s="1"/>
  <c r="BJ34" i="14"/>
  <c r="BJ33" i="14" s="1"/>
  <c r="BK31" i="14"/>
  <c r="BK30" i="14" s="1"/>
  <c r="BJ31" i="14"/>
  <c r="BJ30" i="14"/>
  <c r="BK20" i="14"/>
  <c r="BK19" i="14" s="1"/>
  <c r="BJ20" i="14"/>
  <c r="BJ19" i="14" s="1"/>
  <c r="BK15" i="14"/>
  <c r="BJ15" i="14"/>
  <c r="BK13" i="14"/>
  <c r="BJ13" i="14"/>
  <c r="BK10" i="14"/>
  <c r="BJ10" i="14"/>
  <c r="BJ9" i="14" s="1"/>
  <c r="BK9" i="14" l="1"/>
  <c r="BK7" i="14"/>
  <c r="BJ8" i="14"/>
  <c r="BJ7" i="14"/>
  <c r="BK8" i="14"/>
  <c r="BH40" i="14"/>
  <c r="BG40" i="14"/>
  <c r="BH34" i="14"/>
  <c r="BH33" i="14" s="1"/>
  <c r="BG34" i="14"/>
  <c r="BG33" i="14" s="1"/>
  <c r="BH31" i="14"/>
  <c r="BH30" i="14" s="1"/>
  <c r="BG31" i="14"/>
  <c r="BG30" i="14" s="1"/>
  <c r="BH20" i="14"/>
  <c r="BH19" i="14" s="1"/>
  <c r="BG20" i="14"/>
  <c r="BG19" i="14" s="1"/>
  <c r="BH15" i="14"/>
  <c r="BG15" i="14"/>
  <c r="BH13" i="14"/>
  <c r="BG13" i="14"/>
  <c r="BH10" i="14"/>
  <c r="BG10" i="14"/>
  <c r="BH9" i="14" l="1"/>
  <c r="BG9" i="14"/>
  <c r="BG7" i="14" s="1"/>
  <c r="BG8" i="14"/>
  <c r="BH7" i="14"/>
  <c r="BH8" i="14"/>
  <c r="BD40" i="14"/>
  <c r="BE40" i="14"/>
  <c r="BF49" i="14"/>
  <c r="BI49" i="14" s="1"/>
  <c r="BL49" i="14" s="1"/>
  <c r="BO49" i="14" s="1"/>
  <c r="BR49" i="14" s="1"/>
  <c r="BU49" i="14" s="1"/>
  <c r="BX49" i="14" s="1"/>
  <c r="CA49" i="14" s="1"/>
  <c r="CD49" i="14" s="1"/>
  <c r="CG49" i="14" s="1"/>
  <c r="CM49" i="14" s="1"/>
  <c r="CP49" i="14" s="1"/>
  <c r="M49" i="14"/>
  <c r="P49" i="14" s="1"/>
  <c r="S49" i="14" s="1"/>
  <c r="V49" i="14" s="1"/>
  <c r="Y49" i="14" s="1"/>
  <c r="AB49" i="14" s="1"/>
  <c r="AE49" i="14" s="1"/>
  <c r="AH49" i="14" s="1"/>
  <c r="AK49" i="14" s="1"/>
  <c r="AN49" i="14" s="1"/>
  <c r="AQ49" i="14" s="1"/>
  <c r="AT49" i="14" s="1"/>
  <c r="AW49" i="14" s="1"/>
  <c r="AZ49" i="14" s="1"/>
  <c r="G49" i="14"/>
  <c r="BE34" i="14" l="1"/>
  <c r="BE33" i="14" s="1"/>
  <c r="BD34" i="14"/>
  <c r="BD33" i="14" s="1"/>
  <c r="BE31" i="14"/>
  <c r="BE30" i="14" s="1"/>
  <c r="BD31" i="14"/>
  <c r="BD30" i="14"/>
  <c r="BE20" i="14"/>
  <c r="BD20" i="14"/>
  <c r="BD19" i="14" s="1"/>
  <c r="BE19" i="14"/>
  <c r="BE15" i="14"/>
  <c r="BD15" i="14"/>
  <c r="BE13" i="14"/>
  <c r="BD13" i="14"/>
  <c r="BE10" i="14"/>
  <c r="BD10" i="14"/>
  <c r="BE9" i="14" l="1"/>
  <c r="BD9" i="14"/>
  <c r="BE8" i="14"/>
  <c r="BE7" i="14"/>
  <c r="BD7" i="14"/>
  <c r="BD8" i="14"/>
  <c r="BA40" i="14"/>
  <c r="BB40" i="14"/>
  <c r="BC46" i="14"/>
  <c r="BF46" i="14" s="1"/>
  <c r="BI46" i="14" s="1"/>
  <c r="BL46" i="14" s="1"/>
  <c r="BO46" i="14" s="1"/>
  <c r="BR46" i="14" s="1"/>
  <c r="BU46" i="14" s="1"/>
  <c r="BX46" i="14" s="1"/>
  <c r="CA46" i="14" s="1"/>
  <c r="G46" i="14"/>
  <c r="J46" i="14" s="1"/>
  <c r="M46" i="14" s="1"/>
  <c r="P46" i="14" s="1"/>
  <c r="S46" i="14" s="1"/>
  <c r="V46" i="14" s="1"/>
  <c r="Y46" i="14" s="1"/>
  <c r="AB46" i="14" s="1"/>
  <c r="AE46" i="14" s="1"/>
  <c r="AH46" i="14" s="1"/>
  <c r="AK46" i="14" s="1"/>
  <c r="AN46" i="14" s="1"/>
  <c r="AQ46" i="14" s="1"/>
  <c r="AT46" i="14" s="1"/>
  <c r="AZ45" i="14"/>
  <c r="BC45" i="14" s="1"/>
  <c r="BF45" i="14" s="1"/>
  <c r="G45" i="14"/>
  <c r="J45" i="14" s="1"/>
  <c r="M45" i="14" s="1"/>
  <c r="P45" i="14" s="1"/>
  <c r="S45" i="14" s="1"/>
  <c r="V45" i="14" s="1"/>
  <c r="Y45" i="14" s="1"/>
  <c r="AB45" i="14" s="1"/>
  <c r="AE45" i="14" s="1"/>
  <c r="AH45" i="14" s="1"/>
  <c r="AK45" i="14" s="1"/>
  <c r="AN45" i="14" s="1"/>
  <c r="AQ45" i="14" s="1"/>
  <c r="AT45" i="14" s="1"/>
  <c r="BI45" i="14" l="1"/>
  <c r="CD46" i="14"/>
  <c r="CG46" i="14" s="1"/>
  <c r="BB34" i="14"/>
  <c r="BB33" i="14" s="1"/>
  <c r="BA34" i="14"/>
  <c r="BA33" i="14" s="1"/>
  <c r="BB31" i="14"/>
  <c r="BB30" i="14" s="1"/>
  <c r="BA31" i="14"/>
  <c r="BA30" i="14" s="1"/>
  <c r="BB20" i="14"/>
  <c r="BB19" i="14" s="1"/>
  <c r="BA20" i="14"/>
  <c r="BA19" i="14" s="1"/>
  <c r="BB15" i="14"/>
  <c r="BA15" i="14"/>
  <c r="BB13" i="14"/>
  <c r="BA13" i="14"/>
  <c r="BB10" i="14"/>
  <c r="BA10" i="14"/>
  <c r="BB9" i="14" l="1"/>
  <c r="CM46" i="14"/>
  <c r="CP46" i="14" s="1"/>
  <c r="BA9" i="14"/>
  <c r="BA8" i="14" s="1"/>
  <c r="BL45" i="14"/>
  <c r="BB7" i="14"/>
  <c r="BA7" i="14"/>
  <c r="BB8" i="14"/>
  <c r="AW40" i="14"/>
  <c r="AW34" i="14"/>
  <c r="AW27" i="14"/>
  <c r="BO45" i="14" l="1"/>
  <c r="AY40" i="14"/>
  <c r="AX40" i="14"/>
  <c r="AY34" i="14"/>
  <c r="AY33" i="14" s="1"/>
  <c r="AX34" i="14"/>
  <c r="AX33" i="14" s="1"/>
  <c r="AY31" i="14"/>
  <c r="AY30" i="14" s="1"/>
  <c r="AX31" i="14"/>
  <c r="AX30" i="14" s="1"/>
  <c r="AY20" i="14"/>
  <c r="AY19" i="14" s="1"/>
  <c r="AX20" i="14"/>
  <c r="AX19" i="14" s="1"/>
  <c r="AY15" i="14"/>
  <c r="AX15" i="14"/>
  <c r="AY13" i="14"/>
  <c r="AX13" i="14"/>
  <c r="AY10" i="14"/>
  <c r="AX10" i="14"/>
  <c r="AZ40" i="14" l="1"/>
  <c r="BR45" i="14"/>
  <c r="AZ34" i="14"/>
  <c r="BC34" i="14" s="1"/>
  <c r="AY9" i="14"/>
  <c r="AY7" i="14" s="1"/>
  <c r="AX9" i="14"/>
  <c r="AX7" i="14" s="1"/>
  <c r="AV40" i="14"/>
  <c r="AU40" i="14"/>
  <c r="AV34" i="14"/>
  <c r="AV33" i="14" s="1"/>
  <c r="AU34" i="14"/>
  <c r="AU33" i="14" s="1"/>
  <c r="AV31" i="14"/>
  <c r="AV30" i="14" s="1"/>
  <c r="AU31" i="14"/>
  <c r="AU30" i="14" s="1"/>
  <c r="AV20" i="14"/>
  <c r="AV19" i="14" s="1"/>
  <c r="AU20" i="14"/>
  <c r="AU19" i="14" s="1"/>
  <c r="AV15" i="14"/>
  <c r="AU15" i="14"/>
  <c r="AV13" i="14"/>
  <c r="AU13" i="14"/>
  <c r="AV10" i="14"/>
  <c r="AU10" i="14"/>
  <c r="BU45" i="14" l="1"/>
  <c r="BC33" i="14"/>
  <c r="BF34" i="14"/>
  <c r="AY8" i="14"/>
  <c r="AU9" i="14"/>
  <c r="AU8" i="14" s="1"/>
  <c r="AX8" i="14"/>
  <c r="AV9" i="14"/>
  <c r="AV7" i="14" s="1"/>
  <c r="AS40" i="14"/>
  <c r="AR40" i="14"/>
  <c r="AS34" i="14"/>
  <c r="AS33" i="14" s="1"/>
  <c r="AR34" i="14"/>
  <c r="AR33" i="14" s="1"/>
  <c r="AS31" i="14"/>
  <c r="AS30" i="14" s="1"/>
  <c r="AR31" i="14"/>
  <c r="AR30" i="14" s="1"/>
  <c r="AS20" i="14"/>
  <c r="AS19" i="14" s="1"/>
  <c r="AR20" i="14"/>
  <c r="AR19" i="14" s="1"/>
  <c r="AS15" i="14"/>
  <c r="AR15" i="14"/>
  <c r="AS13" i="14"/>
  <c r="AR13" i="14"/>
  <c r="AS10" i="14"/>
  <c r="AR10" i="14"/>
  <c r="BF33" i="14" l="1"/>
  <c r="BI34" i="14"/>
  <c r="BX45" i="14"/>
  <c r="AV8" i="14"/>
  <c r="AU7" i="14"/>
  <c r="AS9" i="14"/>
  <c r="AS7" i="14" s="1"/>
  <c r="AR9" i="14"/>
  <c r="AR7" i="14" s="1"/>
  <c r="AO15" i="14"/>
  <c r="AP40" i="14"/>
  <c r="AO40" i="14"/>
  <c r="AP34" i="14"/>
  <c r="AP33" i="14" s="1"/>
  <c r="AO34" i="14"/>
  <c r="AO33" i="14" s="1"/>
  <c r="AP31" i="14"/>
  <c r="AP30" i="14" s="1"/>
  <c r="AO31" i="14"/>
  <c r="AO30" i="14" s="1"/>
  <c r="AP20" i="14"/>
  <c r="AP19" i="14" s="1"/>
  <c r="AO20" i="14"/>
  <c r="AO19" i="14" s="1"/>
  <c r="AP15" i="14"/>
  <c r="AP13" i="14"/>
  <c r="AO13" i="14"/>
  <c r="AP10" i="14"/>
  <c r="AO10" i="14"/>
  <c r="CA45" i="14" l="1"/>
  <c r="BI33" i="14"/>
  <c r="BL34" i="14"/>
  <c r="AS8" i="14"/>
  <c r="AP9" i="14"/>
  <c r="AP8" i="14" s="1"/>
  <c r="AR8" i="14"/>
  <c r="AO9" i="14"/>
  <c r="AO7" i="14" s="1"/>
  <c r="AM40" i="14"/>
  <c r="AL40" i="14"/>
  <c r="AM34" i="14"/>
  <c r="AM33" i="14" s="1"/>
  <c r="AL34" i="14"/>
  <c r="AL33" i="14" s="1"/>
  <c r="AM31" i="14"/>
  <c r="AM30" i="14" s="1"/>
  <c r="AL31" i="14"/>
  <c r="AL30" i="14" s="1"/>
  <c r="AM20" i="14"/>
  <c r="AM19" i="14" s="1"/>
  <c r="AL20" i="14"/>
  <c r="AL19" i="14" s="1"/>
  <c r="AM15" i="14"/>
  <c r="AM13" i="14"/>
  <c r="AL13" i="14"/>
  <c r="AM10" i="14"/>
  <c r="AL10" i="14"/>
  <c r="BL33" i="14" l="1"/>
  <c r="BO34" i="14"/>
  <c r="CD45" i="14"/>
  <c r="AP7" i="14"/>
  <c r="AO8" i="14"/>
  <c r="AM9" i="14"/>
  <c r="AM8" i="14" s="1"/>
  <c r="AL9" i="14"/>
  <c r="AL7" i="14" s="1"/>
  <c r="AJ40" i="14"/>
  <c r="AI40" i="14"/>
  <c r="AJ34" i="14"/>
  <c r="AJ33" i="14" s="1"/>
  <c r="AI34" i="14"/>
  <c r="AI33" i="14" s="1"/>
  <c r="AJ31" i="14"/>
  <c r="AJ30" i="14" s="1"/>
  <c r="AI31" i="14"/>
  <c r="AI30" i="14" s="1"/>
  <c r="AJ20" i="14"/>
  <c r="AJ19" i="14" s="1"/>
  <c r="AI20" i="14"/>
  <c r="AI19" i="14" s="1"/>
  <c r="AJ15" i="14"/>
  <c r="AJ13" i="14"/>
  <c r="AI13" i="14"/>
  <c r="AJ10" i="14"/>
  <c r="AI10" i="14"/>
  <c r="CG45" i="14" l="1"/>
  <c r="BO33" i="14"/>
  <c r="BR34" i="14"/>
  <c r="AI9" i="14"/>
  <c r="AI7" i="14" s="1"/>
  <c r="AL8" i="14"/>
  <c r="AJ9" i="14"/>
  <c r="AJ8" i="14" s="1"/>
  <c r="AM7" i="14"/>
  <c r="AF40" i="14"/>
  <c r="BR33" i="14" l="1"/>
  <c r="BU34" i="14"/>
  <c r="AI8" i="14"/>
  <c r="AJ7" i="14"/>
  <c r="AG40" i="14"/>
  <c r="AG34" i="14"/>
  <c r="AG33" i="14" s="1"/>
  <c r="AF34" i="14"/>
  <c r="AF33" i="14" s="1"/>
  <c r="AG31" i="14"/>
  <c r="AG30" i="14" s="1"/>
  <c r="AF31" i="14"/>
  <c r="AF30" i="14" s="1"/>
  <c r="AG20" i="14"/>
  <c r="AG19" i="14" s="1"/>
  <c r="AF20" i="14"/>
  <c r="AF19" i="14" s="1"/>
  <c r="AG15" i="14"/>
  <c r="AG13" i="14"/>
  <c r="AF13" i="14"/>
  <c r="AG10" i="14"/>
  <c r="AF10" i="14"/>
  <c r="BU33" i="14" l="1"/>
  <c r="BX34" i="14"/>
  <c r="CM45" i="14"/>
  <c r="CP45" i="14" s="1"/>
  <c r="AF9" i="14"/>
  <c r="AF7" i="14" s="1"/>
  <c r="AG9" i="14"/>
  <c r="AG8" i="14" s="1"/>
  <c r="AD40" i="14"/>
  <c r="AC40" i="14"/>
  <c r="AD34" i="14"/>
  <c r="AD33" i="14" s="1"/>
  <c r="AC34" i="14"/>
  <c r="AC33" i="14" s="1"/>
  <c r="AD31" i="14"/>
  <c r="AD30" i="14" s="1"/>
  <c r="AC31" i="14"/>
  <c r="AC30" i="14" s="1"/>
  <c r="AD20" i="14"/>
  <c r="AD19" i="14" s="1"/>
  <c r="AC20" i="14"/>
  <c r="AC19" i="14" s="1"/>
  <c r="AD15" i="14"/>
  <c r="AD13" i="14"/>
  <c r="AC13" i="14"/>
  <c r="AD10" i="14"/>
  <c r="AC10" i="14"/>
  <c r="BX33" i="14" l="1"/>
  <c r="CA34" i="14"/>
  <c r="AF8" i="14"/>
  <c r="AG7" i="14"/>
  <c r="AC9" i="14"/>
  <c r="AC7" i="14" s="1"/>
  <c r="AD9" i="14"/>
  <c r="AD7" i="14" s="1"/>
  <c r="AC8" i="14"/>
  <c r="AA40" i="14"/>
  <c r="Z40" i="14"/>
  <c r="AA34" i="14"/>
  <c r="AA33" i="14" s="1"/>
  <c r="Z34" i="14"/>
  <c r="Z33" i="14" s="1"/>
  <c r="AA31" i="14"/>
  <c r="AA30" i="14" s="1"/>
  <c r="Z31" i="14"/>
  <c r="Z30" i="14" s="1"/>
  <c r="AA20" i="14"/>
  <c r="AA19" i="14" s="1"/>
  <c r="Z20" i="14"/>
  <c r="Z19" i="14" s="1"/>
  <c r="AA15" i="14"/>
  <c r="AA13" i="14"/>
  <c r="Z13" i="14"/>
  <c r="AA10" i="14"/>
  <c r="Z10" i="14"/>
  <c r="CA33" i="14" l="1"/>
  <c r="CD34" i="14"/>
  <c r="Z9" i="14"/>
  <c r="Z7" i="14" s="1"/>
  <c r="AD8" i="14"/>
  <c r="AA9" i="14"/>
  <c r="AA8" i="14" s="1"/>
  <c r="Z8" i="14"/>
  <c r="X40" i="14"/>
  <c r="W40" i="14"/>
  <c r="X34" i="14"/>
  <c r="X33" i="14" s="1"/>
  <c r="W34" i="14"/>
  <c r="W33" i="14" s="1"/>
  <c r="X31" i="14"/>
  <c r="X30" i="14" s="1"/>
  <c r="W31" i="14"/>
  <c r="W30" i="14" s="1"/>
  <c r="X20" i="14"/>
  <c r="X19" i="14" s="1"/>
  <c r="W20" i="14"/>
  <c r="W19" i="14" s="1"/>
  <c r="X15" i="14"/>
  <c r="X13" i="14"/>
  <c r="W13" i="14"/>
  <c r="X10" i="14"/>
  <c r="W10" i="14"/>
  <c r="CD33" i="14" l="1"/>
  <c r="CG34" i="14"/>
  <c r="AA7" i="14"/>
  <c r="X9" i="14"/>
  <c r="X7" i="14" s="1"/>
  <c r="W9" i="14"/>
  <c r="W8" i="14" s="1"/>
  <c r="U40" i="14"/>
  <c r="T40" i="14"/>
  <c r="U34" i="14"/>
  <c r="U33" i="14" s="1"/>
  <c r="T34" i="14"/>
  <c r="T33" i="14" s="1"/>
  <c r="U31" i="14"/>
  <c r="U30" i="14" s="1"/>
  <c r="T31" i="14"/>
  <c r="T30" i="14" s="1"/>
  <c r="U20" i="14"/>
  <c r="U19" i="14" s="1"/>
  <c r="T20" i="14"/>
  <c r="T19" i="14" s="1"/>
  <c r="U15" i="14"/>
  <c r="U13" i="14"/>
  <c r="T13" i="14"/>
  <c r="U10" i="14"/>
  <c r="T10" i="14"/>
  <c r="CG33" i="14" l="1"/>
  <c r="X8" i="14"/>
  <c r="T9" i="14"/>
  <c r="T7" i="14" s="1"/>
  <c r="W7" i="14"/>
  <c r="U9" i="14"/>
  <c r="U8" i="14" s="1"/>
  <c r="R40" i="14"/>
  <c r="Q40" i="14"/>
  <c r="R34" i="14"/>
  <c r="R33" i="14" s="1"/>
  <c r="Q34" i="14"/>
  <c r="Q33" i="14" s="1"/>
  <c r="R31" i="14"/>
  <c r="R30" i="14" s="1"/>
  <c r="Q31" i="14"/>
  <c r="Q30" i="14" s="1"/>
  <c r="R20" i="14"/>
  <c r="R19" i="14" s="1"/>
  <c r="Q20" i="14"/>
  <c r="Q19" i="14" s="1"/>
  <c r="R15" i="14"/>
  <c r="R13" i="14"/>
  <c r="Q13" i="14"/>
  <c r="R10" i="14"/>
  <c r="Q10" i="14"/>
  <c r="CJ33" i="14" l="1"/>
  <c r="CM34" i="14"/>
  <c r="U7" i="14"/>
  <c r="R9" i="14"/>
  <c r="R8" i="14" s="1"/>
  <c r="T8" i="14"/>
  <c r="Q9" i="14"/>
  <c r="Q8" i="14" s="1"/>
  <c r="O40" i="14"/>
  <c r="N40" i="14"/>
  <c r="O34" i="14"/>
  <c r="O33" i="14" s="1"/>
  <c r="N34" i="14"/>
  <c r="N33" i="14" s="1"/>
  <c r="O31" i="14"/>
  <c r="O30" i="14" s="1"/>
  <c r="N31" i="14"/>
  <c r="N30" i="14" s="1"/>
  <c r="O20" i="14"/>
  <c r="O19" i="14" s="1"/>
  <c r="N20" i="14"/>
  <c r="N19" i="14" s="1"/>
  <c r="O15" i="14"/>
  <c r="O13" i="14"/>
  <c r="N13" i="14"/>
  <c r="O10" i="14"/>
  <c r="N10" i="14"/>
  <c r="CM33" i="14" l="1"/>
  <c r="CP34" i="14"/>
  <c r="CP33" i="14" s="1"/>
  <c r="R7" i="14"/>
  <c r="Q7" i="14"/>
  <c r="N9" i="14"/>
  <c r="N7" i="14" s="1"/>
  <c r="O9" i="14"/>
  <c r="O7" i="14" s="1"/>
  <c r="L40" i="14"/>
  <c r="K40" i="14"/>
  <c r="L34" i="14"/>
  <c r="L33" i="14" s="1"/>
  <c r="K34" i="14"/>
  <c r="K33" i="14" s="1"/>
  <c r="L31" i="14"/>
  <c r="L30" i="14" s="1"/>
  <c r="K31" i="14"/>
  <c r="K30" i="14" s="1"/>
  <c r="L20" i="14"/>
  <c r="L19" i="14" s="1"/>
  <c r="K20" i="14"/>
  <c r="K19" i="14" s="1"/>
  <c r="L15" i="14"/>
  <c r="L13" i="14"/>
  <c r="K13" i="14"/>
  <c r="L10" i="14"/>
  <c r="K10" i="14"/>
  <c r="N8" i="14" l="1"/>
  <c r="O8" i="14"/>
  <c r="K9" i="14"/>
  <c r="K8" i="14" s="1"/>
  <c r="L9" i="14"/>
  <c r="L7" i="14" s="1"/>
  <c r="L8" i="14"/>
  <c r="I40" i="14"/>
  <c r="H40" i="14"/>
  <c r="I34" i="14"/>
  <c r="I33" i="14" s="1"/>
  <c r="H34" i="14"/>
  <c r="H33" i="14" s="1"/>
  <c r="I31" i="14"/>
  <c r="I30" i="14" s="1"/>
  <c r="H31" i="14"/>
  <c r="H30" i="14" s="1"/>
  <c r="I20" i="14"/>
  <c r="I19" i="14" s="1"/>
  <c r="H20" i="14"/>
  <c r="H19" i="14" s="1"/>
  <c r="I15" i="14"/>
  <c r="I13" i="14"/>
  <c r="H13" i="14"/>
  <c r="I10" i="14"/>
  <c r="H10" i="14"/>
  <c r="K7" i="14" l="1"/>
  <c r="H9" i="14"/>
  <c r="H7" i="14" s="1"/>
  <c r="I9" i="14"/>
  <c r="I8" i="14"/>
  <c r="I7" i="14"/>
  <c r="H8" i="14" l="1"/>
  <c r="E34" i="14"/>
  <c r="F34" i="14"/>
  <c r="G27" i="14" l="1"/>
  <c r="J27" i="14" s="1"/>
  <c r="M27" i="14" s="1"/>
  <c r="P27" i="14" s="1"/>
  <c r="S27" i="14" s="1"/>
  <c r="V27" i="14" s="1"/>
  <c r="Y27" i="14" s="1"/>
  <c r="AB27" i="14" s="1"/>
  <c r="AE27" i="14" s="1"/>
  <c r="AH27" i="14" s="1"/>
  <c r="AK27" i="14" s="1"/>
  <c r="AN27" i="14" s="1"/>
  <c r="AQ27" i="14" s="1"/>
  <c r="AT27" i="14" s="1"/>
  <c r="AZ27" i="14" s="1"/>
  <c r="BC27" i="14" s="1"/>
  <c r="BF27" i="14" s="1"/>
  <c r="BI27" i="14" s="1"/>
  <c r="BL27" i="14" s="1"/>
  <c r="BO27" i="14" s="1"/>
  <c r="BR27" i="14" s="1"/>
  <c r="BU27" i="14" s="1"/>
  <c r="BX27" i="14" s="1"/>
  <c r="CA27" i="14" s="1"/>
  <c r="CD27" i="14" s="1"/>
  <c r="CG27" i="14" s="1"/>
  <c r="D20" i="14"/>
  <c r="D19" i="14" s="1"/>
  <c r="E20" i="14" l="1"/>
  <c r="E19" i="14" s="1"/>
  <c r="F20" i="14"/>
  <c r="F19" i="14" s="1"/>
  <c r="G48" i="14"/>
  <c r="J48" i="14" s="1"/>
  <c r="M48" i="14" s="1"/>
  <c r="P48" i="14" s="1"/>
  <c r="S48" i="14" s="1"/>
  <c r="V48" i="14" s="1"/>
  <c r="Y48" i="14" s="1"/>
  <c r="AB48" i="14" s="1"/>
  <c r="AE48" i="14" s="1"/>
  <c r="AH48" i="14" s="1"/>
  <c r="AK48" i="14" s="1"/>
  <c r="AN48" i="14" s="1"/>
  <c r="AQ48" i="14" s="1"/>
  <c r="AT48" i="14" s="1"/>
  <c r="AW48" i="14" s="1"/>
  <c r="AZ48" i="14" s="1"/>
  <c r="BC48" i="14" s="1"/>
  <c r="BF48" i="14" s="1"/>
  <c r="BI48" i="14" s="1"/>
  <c r="BL48" i="14" s="1"/>
  <c r="BO48" i="14" s="1"/>
  <c r="BR48" i="14" s="1"/>
  <c r="BU48" i="14" s="1"/>
  <c r="BX48" i="14" s="1"/>
  <c r="CA48" i="14" s="1"/>
  <c r="CD48" i="14" s="1"/>
  <c r="CG48" i="14" s="1"/>
  <c r="G47" i="14"/>
  <c r="J47" i="14" s="1"/>
  <c r="G44" i="14"/>
  <c r="J44" i="14" s="1"/>
  <c r="M44" i="14" s="1"/>
  <c r="P44" i="14" s="1"/>
  <c r="S44" i="14" s="1"/>
  <c r="V44" i="14" s="1"/>
  <c r="Y44" i="14" s="1"/>
  <c r="AB44" i="14" s="1"/>
  <c r="AE44" i="14" s="1"/>
  <c r="AH44" i="14" s="1"/>
  <c r="AK44" i="14" s="1"/>
  <c r="AN44" i="14" s="1"/>
  <c r="AQ44" i="14" s="1"/>
  <c r="AT44" i="14" s="1"/>
  <c r="AW44" i="14" s="1"/>
  <c r="AZ44" i="14" s="1"/>
  <c r="BC44" i="14" s="1"/>
  <c r="BF44" i="14" s="1"/>
  <c r="BI44" i="14" s="1"/>
  <c r="BL44" i="14" s="1"/>
  <c r="BO44" i="14" s="1"/>
  <c r="BR44" i="14" s="1"/>
  <c r="BU44" i="14" s="1"/>
  <c r="BX44" i="14" s="1"/>
  <c r="CA44" i="14" s="1"/>
  <c r="CD44" i="14" s="1"/>
  <c r="CG44" i="14" s="1"/>
  <c r="CJ44" i="14" s="1"/>
  <c r="CM44" i="14" s="1"/>
  <c r="CP44" i="14" s="1"/>
  <c r="G43" i="14"/>
  <c r="J43" i="14" s="1"/>
  <c r="M43" i="14" s="1"/>
  <c r="P43" i="14" s="1"/>
  <c r="S43" i="14" s="1"/>
  <c r="V43" i="14" s="1"/>
  <c r="Y43" i="14" s="1"/>
  <c r="AB43" i="14" s="1"/>
  <c r="AE43" i="14" s="1"/>
  <c r="AH43" i="14" s="1"/>
  <c r="AK43" i="14" s="1"/>
  <c r="AN43" i="14" s="1"/>
  <c r="AQ43" i="14" s="1"/>
  <c r="AT43" i="14" s="1"/>
  <c r="AW43" i="14" s="1"/>
  <c r="AZ43" i="14" s="1"/>
  <c r="BC43" i="14" s="1"/>
  <c r="BF43" i="14" s="1"/>
  <c r="BI43" i="14" s="1"/>
  <c r="BL43" i="14" s="1"/>
  <c r="BO43" i="14" s="1"/>
  <c r="BR43" i="14" s="1"/>
  <c r="BU43" i="14" s="1"/>
  <c r="BX43" i="14" s="1"/>
  <c r="CA43" i="14" s="1"/>
  <c r="CD43" i="14" s="1"/>
  <c r="CG43" i="14" s="1"/>
  <c r="CJ43" i="14" s="1"/>
  <c r="CM43" i="14" s="1"/>
  <c r="CP43" i="14" s="1"/>
  <c r="G42" i="14"/>
  <c r="J42" i="14" s="1"/>
  <c r="M42" i="14" s="1"/>
  <c r="P42" i="14" s="1"/>
  <c r="S42" i="14" s="1"/>
  <c r="V42" i="14" s="1"/>
  <c r="Y42" i="14" s="1"/>
  <c r="AB42" i="14" s="1"/>
  <c r="AE42" i="14" s="1"/>
  <c r="AH42" i="14" s="1"/>
  <c r="AK42" i="14" s="1"/>
  <c r="AN42" i="14" s="1"/>
  <c r="AQ42" i="14" s="1"/>
  <c r="AT42" i="14" s="1"/>
  <c r="AW42" i="14" s="1"/>
  <c r="AZ42" i="14" s="1"/>
  <c r="BC42" i="14" s="1"/>
  <c r="BF42" i="14" s="1"/>
  <c r="BI42" i="14" s="1"/>
  <c r="BL42" i="14" s="1"/>
  <c r="BO42" i="14" s="1"/>
  <c r="BR42" i="14" s="1"/>
  <c r="BU42" i="14" s="1"/>
  <c r="BX42" i="14" s="1"/>
  <c r="CA42" i="14" s="1"/>
  <c r="CD42" i="14" s="1"/>
  <c r="CG42" i="14" s="1"/>
  <c r="CJ42" i="14" s="1"/>
  <c r="CM42" i="14" s="1"/>
  <c r="CP42" i="14" s="1"/>
  <c r="G41" i="14"/>
  <c r="J41" i="14" s="1"/>
  <c r="M41" i="14" s="1"/>
  <c r="P41" i="14" s="1"/>
  <c r="S41" i="14" s="1"/>
  <c r="V41" i="14" s="1"/>
  <c r="Y41" i="14" s="1"/>
  <c r="AB41" i="14" s="1"/>
  <c r="AE41" i="14" s="1"/>
  <c r="AH41" i="14" s="1"/>
  <c r="AK41" i="14" s="1"/>
  <c r="AN41" i="14" s="1"/>
  <c r="AQ41" i="14" s="1"/>
  <c r="AT41" i="14" s="1"/>
  <c r="AW41" i="14" s="1"/>
  <c r="AZ41" i="14" s="1"/>
  <c r="BC41" i="14" s="1"/>
  <c r="BF41" i="14" s="1"/>
  <c r="BI41" i="14" s="1"/>
  <c r="BL41" i="14" s="1"/>
  <c r="BO41" i="14" s="1"/>
  <c r="BR41" i="14" s="1"/>
  <c r="BU41" i="14" s="1"/>
  <c r="BX41" i="14" s="1"/>
  <c r="CA41" i="14" s="1"/>
  <c r="CD41" i="14" s="1"/>
  <c r="CG41" i="14" s="1"/>
  <c r="CJ41" i="14" s="1"/>
  <c r="CM41" i="14" s="1"/>
  <c r="CP41" i="14" s="1"/>
  <c r="G39" i="14"/>
  <c r="J39" i="14" s="1"/>
  <c r="M39" i="14" s="1"/>
  <c r="P39" i="14" s="1"/>
  <c r="S39" i="14" s="1"/>
  <c r="V39" i="14" s="1"/>
  <c r="Y39" i="14" s="1"/>
  <c r="AB39" i="14" s="1"/>
  <c r="AE39" i="14" s="1"/>
  <c r="AH39" i="14" s="1"/>
  <c r="AK39" i="14" s="1"/>
  <c r="AN39" i="14" s="1"/>
  <c r="AQ39" i="14" s="1"/>
  <c r="AT39" i="14" s="1"/>
  <c r="AZ39" i="14" s="1"/>
  <c r="BC39" i="14" s="1"/>
  <c r="BF39" i="14" s="1"/>
  <c r="BI39" i="14" s="1"/>
  <c r="BL39" i="14" s="1"/>
  <c r="BO39" i="14" s="1"/>
  <c r="BR39" i="14" s="1"/>
  <c r="BU39" i="14" s="1"/>
  <c r="BX39" i="14" s="1"/>
  <c r="CA39" i="14" s="1"/>
  <c r="CD39" i="14" s="1"/>
  <c r="CG39" i="14" s="1"/>
  <c r="CM39" i="14" s="1"/>
  <c r="CP39" i="14" s="1"/>
  <c r="G38" i="14"/>
  <c r="J38" i="14" s="1"/>
  <c r="M38" i="14" s="1"/>
  <c r="P38" i="14" s="1"/>
  <c r="S38" i="14" s="1"/>
  <c r="V38" i="14" s="1"/>
  <c r="Y38" i="14" s="1"/>
  <c r="AB38" i="14" s="1"/>
  <c r="AE38" i="14" s="1"/>
  <c r="AH38" i="14" s="1"/>
  <c r="AK38" i="14" s="1"/>
  <c r="AN38" i="14" s="1"/>
  <c r="AQ38" i="14" s="1"/>
  <c r="AT38" i="14" s="1"/>
  <c r="AZ38" i="14" s="1"/>
  <c r="BC38" i="14" s="1"/>
  <c r="BF38" i="14" s="1"/>
  <c r="BI38" i="14" s="1"/>
  <c r="BL38" i="14" s="1"/>
  <c r="BO38" i="14" s="1"/>
  <c r="BR38" i="14" s="1"/>
  <c r="BU38" i="14" s="1"/>
  <c r="BX38" i="14" s="1"/>
  <c r="CA38" i="14" s="1"/>
  <c r="CD38" i="14" s="1"/>
  <c r="CG38" i="14" s="1"/>
  <c r="CM38" i="14" s="1"/>
  <c r="CP38" i="14" s="1"/>
  <c r="G36" i="14"/>
  <c r="J36" i="14" s="1"/>
  <c r="M36" i="14" s="1"/>
  <c r="P36" i="14" s="1"/>
  <c r="S36" i="14" s="1"/>
  <c r="V36" i="14" s="1"/>
  <c r="Y36" i="14" s="1"/>
  <c r="AB36" i="14" s="1"/>
  <c r="AE36" i="14" s="1"/>
  <c r="AH36" i="14" s="1"/>
  <c r="G35" i="14"/>
  <c r="J35" i="14" s="1"/>
  <c r="M35" i="14" s="1"/>
  <c r="G32" i="14"/>
  <c r="J32" i="14" s="1"/>
  <c r="G26" i="14"/>
  <c r="J26" i="14" s="1"/>
  <c r="M26" i="14" s="1"/>
  <c r="P26" i="14" s="1"/>
  <c r="S26" i="14" s="1"/>
  <c r="V26" i="14" s="1"/>
  <c r="Y26" i="14" s="1"/>
  <c r="AB26" i="14" s="1"/>
  <c r="AE26" i="14" s="1"/>
  <c r="AH26" i="14" s="1"/>
  <c r="AK26" i="14" s="1"/>
  <c r="AN26" i="14" s="1"/>
  <c r="AQ26" i="14" s="1"/>
  <c r="AT26" i="14" s="1"/>
  <c r="AW26" i="14" s="1"/>
  <c r="AZ26" i="14" s="1"/>
  <c r="BC26" i="14" s="1"/>
  <c r="BF26" i="14" s="1"/>
  <c r="BI26" i="14" s="1"/>
  <c r="BL26" i="14" s="1"/>
  <c r="BO26" i="14" s="1"/>
  <c r="BR26" i="14" s="1"/>
  <c r="BU26" i="14" s="1"/>
  <c r="BX26" i="14" s="1"/>
  <c r="CA26" i="14" s="1"/>
  <c r="CD26" i="14" s="1"/>
  <c r="CG26" i="14" s="1"/>
  <c r="CJ26" i="14" s="1"/>
  <c r="CM26" i="14" s="1"/>
  <c r="CP26" i="14" s="1"/>
  <c r="G25" i="14"/>
  <c r="J25" i="14" s="1"/>
  <c r="M25" i="14" s="1"/>
  <c r="P25" i="14" s="1"/>
  <c r="S25" i="14" s="1"/>
  <c r="V25" i="14" s="1"/>
  <c r="Y25" i="14" s="1"/>
  <c r="AB25" i="14" s="1"/>
  <c r="AE25" i="14" s="1"/>
  <c r="AH25" i="14" s="1"/>
  <c r="AK25" i="14" s="1"/>
  <c r="AN25" i="14" s="1"/>
  <c r="AQ25" i="14" s="1"/>
  <c r="AT25" i="14" s="1"/>
  <c r="AW25" i="14" s="1"/>
  <c r="AZ25" i="14" s="1"/>
  <c r="BC25" i="14" s="1"/>
  <c r="BF25" i="14" s="1"/>
  <c r="BI25" i="14" s="1"/>
  <c r="BL25" i="14" s="1"/>
  <c r="BO25" i="14" s="1"/>
  <c r="BR25" i="14" s="1"/>
  <c r="BU25" i="14" s="1"/>
  <c r="BX25" i="14" s="1"/>
  <c r="CA25" i="14" s="1"/>
  <c r="CD25" i="14" s="1"/>
  <c r="CG25" i="14" s="1"/>
  <c r="CJ25" i="14" s="1"/>
  <c r="CM25" i="14" s="1"/>
  <c r="CP25" i="14" s="1"/>
  <c r="G24" i="14"/>
  <c r="J24" i="14" s="1"/>
  <c r="M24" i="14" s="1"/>
  <c r="P24" i="14" s="1"/>
  <c r="S24" i="14" s="1"/>
  <c r="V24" i="14" s="1"/>
  <c r="Y24" i="14" s="1"/>
  <c r="AB24" i="14" s="1"/>
  <c r="AE24" i="14" s="1"/>
  <c r="AH24" i="14" s="1"/>
  <c r="AK24" i="14" s="1"/>
  <c r="AN24" i="14" s="1"/>
  <c r="AQ24" i="14" s="1"/>
  <c r="AT24" i="14" s="1"/>
  <c r="AZ24" i="14" s="1"/>
  <c r="BC24" i="14" s="1"/>
  <c r="BF24" i="14" s="1"/>
  <c r="BI24" i="14" s="1"/>
  <c r="G23" i="14"/>
  <c r="J23" i="14" s="1"/>
  <c r="M23" i="14" s="1"/>
  <c r="P23" i="14" s="1"/>
  <c r="G22" i="14"/>
  <c r="J22" i="14" s="1"/>
  <c r="G21" i="14"/>
  <c r="J21" i="14" s="1"/>
  <c r="M21" i="14" s="1"/>
  <c r="G17" i="14"/>
  <c r="J17" i="14" s="1"/>
  <c r="M17" i="14" s="1"/>
  <c r="G16" i="14"/>
  <c r="J16" i="14" s="1"/>
  <c r="G12" i="14"/>
  <c r="J12" i="14" s="1"/>
  <c r="M12" i="14" s="1"/>
  <c r="P12" i="14" s="1"/>
  <c r="S12" i="14" s="1"/>
  <c r="V12" i="14" s="1"/>
  <c r="Y12" i="14" s="1"/>
  <c r="AB12" i="14" s="1"/>
  <c r="AE12" i="14" s="1"/>
  <c r="AH12" i="14" s="1"/>
  <c r="AK12" i="14" s="1"/>
  <c r="AN12" i="14" s="1"/>
  <c r="AQ12" i="14" s="1"/>
  <c r="AT12" i="14" s="1"/>
  <c r="AZ12" i="14" s="1"/>
  <c r="BC12" i="14" s="1"/>
  <c r="BF12" i="14" s="1"/>
  <c r="G11" i="14"/>
  <c r="J11" i="14" s="1"/>
  <c r="M11" i="14" s="1"/>
  <c r="P11" i="14" s="1"/>
  <c r="S11" i="14" s="1"/>
  <c r="V11" i="14" s="1"/>
  <c r="Y11" i="14" s="1"/>
  <c r="AB11" i="14" s="1"/>
  <c r="AE11" i="14" s="1"/>
  <c r="AH11" i="14" s="1"/>
  <c r="AK11" i="14" s="1"/>
  <c r="AN11" i="14" s="1"/>
  <c r="AQ11" i="14" s="1"/>
  <c r="AT11" i="14" s="1"/>
  <c r="AW11" i="14" s="1"/>
  <c r="AZ11" i="14" s="1"/>
  <c r="BC11" i="14" s="1"/>
  <c r="CJ48" i="14" l="1"/>
  <c r="CM48" i="14" s="1"/>
  <c r="CP48" i="14" s="1"/>
  <c r="BF11" i="14"/>
  <c r="BI11" i="14" s="1"/>
  <c r="BL11" i="14" s="1"/>
  <c r="BC10" i="14"/>
  <c r="BF10" i="14"/>
  <c r="BI12" i="14"/>
  <c r="BL24" i="14"/>
  <c r="BO24" i="14" s="1"/>
  <c r="BR24" i="14" s="1"/>
  <c r="BU24" i="14" s="1"/>
  <c r="BX24" i="14" s="1"/>
  <c r="CA24" i="14" s="1"/>
  <c r="CD24" i="14" s="1"/>
  <c r="CG24" i="14" s="1"/>
  <c r="CM24" i="14" s="1"/>
  <c r="CP24" i="14" s="1"/>
  <c r="P21" i="14"/>
  <c r="S21" i="14" s="1"/>
  <c r="J20" i="14"/>
  <c r="J19" i="14" s="1"/>
  <c r="M22" i="14"/>
  <c r="P22" i="14" s="1"/>
  <c r="S22" i="14" s="1"/>
  <c r="V22" i="14" s="1"/>
  <c r="Y22" i="14" s="1"/>
  <c r="AB22" i="14" s="1"/>
  <c r="AE22" i="14" s="1"/>
  <c r="AH22" i="14" s="1"/>
  <c r="AK22" i="14" s="1"/>
  <c r="AN22" i="14" s="1"/>
  <c r="AQ22" i="14" s="1"/>
  <c r="AT22" i="14" s="1"/>
  <c r="AZ22" i="14" s="1"/>
  <c r="BC22" i="14" s="1"/>
  <c r="BF22" i="14" s="1"/>
  <c r="BI22" i="14" s="1"/>
  <c r="BL22" i="14" s="1"/>
  <c r="AK36" i="14"/>
  <c r="AN36" i="14" s="1"/>
  <c r="AQ36" i="14" s="1"/>
  <c r="AT36" i="14" s="1"/>
  <c r="M47" i="14"/>
  <c r="J40" i="14"/>
  <c r="P35" i="14"/>
  <c r="M16" i="14"/>
  <c r="P16" i="14" s="1"/>
  <c r="J15" i="14"/>
  <c r="S23" i="14"/>
  <c r="V23" i="14" s="1"/>
  <c r="Y23" i="14" s="1"/>
  <c r="AB23" i="14" s="1"/>
  <c r="AE23" i="14" s="1"/>
  <c r="AH23" i="14" s="1"/>
  <c r="AK23" i="14" s="1"/>
  <c r="AN23" i="14" s="1"/>
  <c r="AQ23" i="14" s="1"/>
  <c r="AT23" i="14" s="1"/>
  <c r="AZ23" i="14" s="1"/>
  <c r="BC23" i="14" s="1"/>
  <c r="BF23" i="14" s="1"/>
  <c r="BI23" i="14" s="1"/>
  <c r="BL23" i="14" s="1"/>
  <c r="BO23" i="14" s="1"/>
  <c r="BR23" i="14" s="1"/>
  <c r="BU23" i="14" s="1"/>
  <c r="BX23" i="14" s="1"/>
  <c r="CA23" i="14" s="1"/>
  <c r="CD23" i="14" s="1"/>
  <c r="CG23" i="14" s="1"/>
  <c r="CM23" i="14" s="1"/>
  <c r="CP23" i="14" s="1"/>
  <c r="J34" i="14"/>
  <c r="J33" i="14" s="1"/>
  <c r="P17" i="14"/>
  <c r="S17" i="14" s="1"/>
  <c r="V17" i="14" s="1"/>
  <c r="Y17" i="14" s="1"/>
  <c r="M32" i="14"/>
  <c r="J31" i="14"/>
  <c r="J30" i="14" s="1"/>
  <c r="J10" i="14"/>
  <c r="G40" i="14"/>
  <c r="G34" i="14"/>
  <c r="G20" i="14"/>
  <c r="G19" i="14" s="1"/>
  <c r="BI10" i="14" l="1"/>
  <c r="BL12" i="14"/>
  <c r="BO12" i="14" s="1"/>
  <c r="BR12" i="14" s="1"/>
  <c r="BU12" i="14" s="1"/>
  <c r="BX12" i="14" s="1"/>
  <c r="CA12" i="14" s="1"/>
  <c r="CD12" i="14" s="1"/>
  <c r="CG12" i="14" s="1"/>
  <c r="CM12" i="14" s="1"/>
  <c r="CP12" i="14" s="1"/>
  <c r="BO11" i="14"/>
  <c r="BL10" i="14"/>
  <c r="BO22" i="14"/>
  <c r="BR22" i="14" s="1"/>
  <c r="BU22" i="14" s="1"/>
  <c r="M15" i="14"/>
  <c r="M34" i="14"/>
  <c r="M33" i="14" s="1"/>
  <c r="M20" i="14"/>
  <c r="M19" i="14" s="1"/>
  <c r="AZ36" i="14"/>
  <c r="BC36" i="14" s="1"/>
  <c r="BF36" i="14" s="1"/>
  <c r="BI36" i="14" s="1"/>
  <c r="BL36" i="14" s="1"/>
  <c r="BO36" i="14" s="1"/>
  <c r="BR36" i="14" s="1"/>
  <c r="BU36" i="14" s="1"/>
  <c r="BX36" i="14" s="1"/>
  <c r="CA36" i="14" s="1"/>
  <c r="CD36" i="14" s="1"/>
  <c r="CG36" i="14" s="1"/>
  <c r="CM36" i="14" s="1"/>
  <c r="CP36" i="14" s="1"/>
  <c r="V21" i="14"/>
  <c r="S20" i="14"/>
  <c r="S19" i="14" s="1"/>
  <c r="P20" i="14"/>
  <c r="P19" i="14" s="1"/>
  <c r="P34" i="14"/>
  <c r="P33" i="14" s="1"/>
  <c r="S35" i="14"/>
  <c r="P32" i="14"/>
  <c r="M31" i="14"/>
  <c r="M30" i="14" s="1"/>
  <c r="P15" i="14"/>
  <c r="S16" i="14"/>
  <c r="P47" i="14"/>
  <c r="M40" i="14"/>
  <c r="AB17" i="14"/>
  <c r="AE17" i="14" s="1"/>
  <c r="AH17" i="14" s="1"/>
  <c r="AK17" i="14" s="1"/>
  <c r="AN17" i="14" s="1"/>
  <c r="M10" i="14"/>
  <c r="G18" i="14"/>
  <c r="J18" i="14" s="1"/>
  <c r="M18" i="14" s="1"/>
  <c r="P18" i="14" s="1"/>
  <c r="S18" i="14" s="1"/>
  <c r="V18" i="14" s="1"/>
  <c r="Y18" i="14" s="1"/>
  <c r="AB18" i="14" s="1"/>
  <c r="AE18" i="14" s="1"/>
  <c r="AH18" i="14" s="1"/>
  <c r="AK18" i="14" s="1"/>
  <c r="AN18" i="14" s="1"/>
  <c r="AQ18" i="14" s="1"/>
  <c r="AT18" i="14" s="1"/>
  <c r="AZ18" i="14" s="1"/>
  <c r="BC18" i="14" s="1"/>
  <c r="BF18" i="14" s="1"/>
  <c r="BI18" i="14" s="1"/>
  <c r="BL18" i="14" s="1"/>
  <c r="BO18" i="14" s="1"/>
  <c r="BR18" i="14" s="1"/>
  <c r="BU18" i="14" s="1"/>
  <c r="BX18" i="14" s="1"/>
  <c r="CA18" i="14" s="1"/>
  <c r="CD18" i="14" s="1"/>
  <c r="CG18" i="14" s="1"/>
  <c r="CM18" i="14" s="1"/>
  <c r="CP18" i="14" s="1"/>
  <c r="G14" i="14"/>
  <c r="D10" i="14"/>
  <c r="E10" i="14"/>
  <c r="F10" i="14"/>
  <c r="D13" i="14"/>
  <c r="E13" i="14"/>
  <c r="F13" i="14"/>
  <c r="D15" i="14"/>
  <c r="F15" i="14"/>
  <c r="D31" i="14"/>
  <c r="D30" i="14" s="1"/>
  <c r="E31" i="14"/>
  <c r="E30" i="14" s="1"/>
  <c r="F31" i="14"/>
  <c r="F30" i="14" s="1"/>
  <c r="G31" i="14"/>
  <c r="G30" i="14" s="1"/>
  <c r="D34" i="14"/>
  <c r="D33" i="14" s="1"/>
  <c r="E33" i="14"/>
  <c r="F33" i="14"/>
  <c r="E40" i="14"/>
  <c r="F40" i="14"/>
  <c r="BX22" i="14" l="1"/>
  <c r="BO10" i="14"/>
  <c r="BR11" i="14"/>
  <c r="G13" i="14"/>
  <c r="J14" i="14"/>
  <c r="S47" i="14"/>
  <c r="P40" i="14"/>
  <c r="P31" i="14"/>
  <c r="P30" i="14" s="1"/>
  <c r="S32" i="14"/>
  <c r="AQ17" i="14"/>
  <c r="AT17" i="14" s="1"/>
  <c r="AZ17" i="14" s="1"/>
  <c r="BC17" i="14" s="1"/>
  <c r="BF17" i="14" s="1"/>
  <c r="BI17" i="14" s="1"/>
  <c r="BL17" i="14" s="1"/>
  <c r="BO17" i="14" s="1"/>
  <c r="S15" i="14"/>
  <c r="V16" i="14"/>
  <c r="V35" i="14"/>
  <c r="S34" i="14"/>
  <c r="S33" i="14" s="1"/>
  <c r="V20" i="14"/>
  <c r="V19" i="14" s="1"/>
  <c r="Y21" i="14"/>
  <c r="P10" i="14"/>
  <c r="D9" i="14"/>
  <c r="G10" i="14"/>
  <c r="G15" i="14"/>
  <c r="G33" i="14"/>
  <c r="F9" i="14"/>
  <c r="E9" i="14"/>
  <c r="E8" i="14" s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BR17" i="14" l="1"/>
  <c r="BU11" i="14"/>
  <c r="BR10" i="14"/>
  <c r="AA102" i="1"/>
  <c r="CA22" i="14"/>
  <c r="CD22" i="14" s="1"/>
  <c r="CG22" i="14" s="1"/>
  <c r="CM22" i="14" s="1"/>
  <c r="CP22" i="14" s="1"/>
  <c r="V47" i="14"/>
  <c r="S40" i="14"/>
  <c r="AB21" i="14"/>
  <c r="Y20" i="14"/>
  <c r="Y19" i="14" s="1"/>
  <c r="Y16" i="14"/>
  <c r="V15" i="14"/>
  <c r="S31" i="14"/>
  <c r="S30" i="14" s="1"/>
  <c r="V32" i="14"/>
  <c r="Y35" i="14"/>
  <c r="V34" i="14"/>
  <c r="V33" i="14" s="1"/>
  <c r="M14" i="14"/>
  <c r="J13" i="14"/>
  <c r="J9" i="14" s="1"/>
  <c r="S10" i="14"/>
  <c r="E7" i="14"/>
  <c r="F8" i="14"/>
  <c r="F7" i="14"/>
  <c r="D7" i="14"/>
  <c r="D8" i="14"/>
  <c r="G9" i="14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BX11" i="14"/>
  <c r="BU10" i="14"/>
  <c r="BU17" i="14"/>
  <c r="BX17" i="14" s="1"/>
  <c r="CA17" i="14" s="1"/>
  <c r="CD17" i="14" s="1"/>
  <c r="CG17" i="14" s="1"/>
  <c r="M13" i="14"/>
  <c r="M9" i="14" s="1"/>
  <c r="P14" i="14"/>
  <c r="Y32" i="14"/>
  <c r="V31" i="14"/>
  <c r="V30" i="14" s="1"/>
  <c r="AE21" i="14"/>
  <c r="AB20" i="14"/>
  <c r="AB19" i="14" s="1"/>
  <c r="J7" i="14"/>
  <c r="J8" i="14"/>
  <c r="AB35" i="14"/>
  <c r="Y34" i="14"/>
  <c r="Y33" i="14" s="1"/>
  <c r="AB16" i="14"/>
  <c r="Y15" i="14"/>
  <c r="Y47" i="14"/>
  <c r="V40" i="14"/>
  <c r="V10" i="14"/>
  <c r="M13" i="2"/>
  <c r="W17" i="1"/>
  <c r="V17" i="1" s="1"/>
  <c r="AA17" i="2"/>
  <c r="Z17" i="2" s="1"/>
  <c r="Q360" i="1"/>
  <c r="N360" i="1" s="1"/>
  <c r="R347" i="2"/>
  <c r="G8" i="14"/>
  <c r="G7" i="14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CM17" i="14" l="1"/>
  <c r="CP17" i="14" s="1"/>
  <c r="CA11" i="14"/>
  <c r="BX10" i="14"/>
  <c r="W13" i="1"/>
  <c r="W11" i="1" s="1"/>
  <c r="V11" i="1" s="1"/>
  <c r="AH13" i="2"/>
  <c r="AA13" i="1"/>
  <c r="Z13" i="1" s="1"/>
  <c r="AB15" i="14"/>
  <c r="AE16" i="14"/>
  <c r="AB32" i="14"/>
  <c r="Y31" i="14"/>
  <c r="Y30" i="14" s="1"/>
  <c r="AB47" i="14"/>
  <c r="Y40" i="14"/>
  <c r="AE35" i="14"/>
  <c r="AB34" i="14"/>
  <c r="AB33" i="14" s="1"/>
  <c r="AH21" i="14"/>
  <c r="AE20" i="14"/>
  <c r="AE19" i="14" s="1"/>
  <c r="M7" i="14"/>
  <c r="M8" i="14"/>
  <c r="S14" i="14"/>
  <c r="P13" i="14"/>
  <c r="P9" i="14" s="1"/>
  <c r="Y10" i="14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CA10" i="14" l="1"/>
  <c r="CD11" i="14"/>
  <c r="N11" i="1"/>
  <c r="AH35" i="14"/>
  <c r="AE34" i="14"/>
  <c r="AE33" i="14" s="1"/>
  <c r="P8" i="14"/>
  <c r="P7" i="14"/>
  <c r="AB31" i="14"/>
  <c r="AB30" i="14" s="1"/>
  <c r="AE32" i="14"/>
  <c r="AK21" i="14"/>
  <c r="AH20" i="14"/>
  <c r="AH19" i="14" s="1"/>
  <c r="AE15" i="14"/>
  <c r="AH16" i="14"/>
  <c r="V14" i="14"/>
  <c r="S13" i="14"/>
  <c r="S9" i="14" s="1"/>
  <c r="AE47" i="14"/>
  <c r="AB40" i="14"/>
  <c r="AB10" i="14"/>
  <c r="F11" i="2"/>
  <c r="V13" i="2"/>
  <c r="R13" i="2"/>
  <c r="R13" i="1"/>
  <c r="J11" i="2"/>
  <c r="J11" i="1"/>
  <c r="N11" i="2"/>
  <c r="CD10" i="14" l="1"/>
  <c r="CG11" i="14"/>
  <c r="AK16" i="14"/>
  <c r="AH15" i="14"/>
  <c r="AE31" i="14"/>
  <c r="AE30" i="14" s="1"/>
  <c r="AH32" i="14"/>
  <c r="AK20" i="14"/>
  <c r="AK19" i="14" s="1"/>
  <c r="AN21" i="14"/>
  <c r="AH47" i="14"/>
  <c r="AE40" i="14"/>
  <c r="AK35" i="14"/>
  <c r="AH34" i="14"/>
  <c r="AH33" i="14" s="1"/>
  <c r="V13" i="14"/>
  <c r="V9" i="14" s="1"/>
  <c r="Y14" i="14"/>
  <c r="S7" i="14"/>
  <c r="S8" i="14"/>
  <c r="AE10" i="14"/>
  <c r="CG10" i="14" l="1"/>
  <c r="AN35" i="14"/>
  <c r="AK34" i="14"/>
  <c r="AK33" i="14" s="1"/>
  <c r="AQ21" i="14"/>
  <c r="AN20" i="14"/>
  <c r="AN19" i="14" s="1"/>
  <c r="Y13" i="14"/>
  <c r="Y9" i="14" s="1"/>
  <c r="AB14" i="14"/>
  <c r="AK15" i="14"/>
  <c r="AN16" i="14"/>
  <c r="V7" i="14"/>
  <c r="V8" i="14"/>
  <c r="AK47" i="14"/>
  <c r="AH40" i="14"/>
  <c r="AK32" i="14"/>
  <c r="AH31" i="14"/>
  <c r="AH30" i="14" s="1"/>
  <c r="AH10" i="14"/>
  <c r="CJ10" i="14" l="1"/>
  <c r="CM11" i="14"/>
  <c r="AQ16" i="14"/>
  <c r="AN15" i="14"/>
  <c r="AN47" i="14"/>
  <c r="AK40" i="14"/>
  <c r="AT21" i="14"/>
  <c r="AQ20" i="14"/>
  <c r="AQ19" i="14" s="1"/>
  <c r="AB13" i="14"/>
  <c r="AB9" i="14" s="1"/>
  <c r="AE14" i="14"/>
  <c r="AK31" i="14"/>
  <c r="AK30" i="14" s="1"/>
  <c r="AN32" i="14"/>
  <c r="Y8" i="14"/>
  <c r="Y7" i="14"/>
  <c r="AN34" i="14"/>
  <c r="AN33" i="14" s="1"/>
  <c r="AQ35" i="14"/>
  <c r="AK10" i="14"/>
  <c r="CM10" i="14" l="1"/>
  <c r="CP11" i="14"/>
  <c r="CP10" i="14" s="1"/>
  <c r="AH14" i="14"/>
  <c r="AE13" i="14"/>
  <c r="AE9" i="14" s="1"/>
  <c r="AT35" i="14"/>
  <c r="AQ34" i="14"/>
  <c r="AQ33" i="14" s="1"/>
  <c r="AQ32" i="14"/>
  <c r="AN31" i="14"/>
  <c r="AN30" i="14" s="1"/>
  <c r="AQ47" i="14"/>
  <c r="AN40" i="14"/>
  <c r="AB8" i="14"/>
  <c r="AB7" i="14"/>
  <c r="AT20" i="14"/>
  <c r="AT19" i="14" s="1"/>
  <c r="AT16" i="14"/>
  <c r="AQ15" i="14"/>
  <c r="AN10" i="14"/>
  <c r="AT47" i="14" l="1"/>
  <c r="AQ40" i="14"/>
  <c r="AT34" i="14"/>
  <c r="AT33" i="14" s="1"/>
  <c r="AE7" i="14"/>
  <c r="AE8" i="14"/>
  <c r="AQ31" i="14"/>
  <c r="AQ30" i="14" s="1"/>
  <c r="AT32" i="14"/>
  <c r="AK14" i="14"/>
  <c r="AH13" i="14"/>
  <c r="AH9" i="14" s="1"/>
  <c r="AT15" i="14"/>
  <c r="AZ21" i="14"/>
  <c r="AW20" i="14"/>
  <c r="AW19" i="14" s="1"/>
  <c r="AQ10" i="14"/>
  <c r="AZ20" i="14" l="1"/>
  <c r="AZ19" i="14" s="1"/>
  <c r="BC21" i="14"/>
  <c r="AN14" i="14"/>
  <c r="AK13" i="14"/>
  <c r="AK9" i="14" s="1"/>
  <c r="AT31" i="14"/>
  <c r="AT30" i="14" s="1"/>
  <c r="AT40" i="14"/>
  <c r="AW15" i="14"/>
  <c r="AZ16" i="14"/>
  <c r="AH7" i="14"/>
  <c r="AH8" i="14"/>
  <c r="AZ35" i="14"/>
  <c r="AW33" i="14"/>
  <c r="AT10" i="14"/>
  <c r="AZ33" i="14" l="1"/>
  <c r="BC35" i="14"/>
  <c r="BF35" i="14" s="1"/>
  <c r="BI35" i="14" s="1"/>
  <c r="BL35" i="14" s="1"/>
  <c r="BO35" i="14" s="1"/>
  <c r="BR35" i="14" s="1"/>
  <c r="BU35" i="14" s="1"/>
  <c r="BX35" i="14" s="1"/>
  <c r="CA35" i="14" s="1"/>
  <c r="CD35" i="14" s="1"/>
  <c r="CG35" i="14" s="1"/>
  <c r="CM35" i="14" s="1"/>
  <c r="CP35" i="14" s="1"/>
  <c r="AZ15" i="14"/>
  <c r="BC16" i="14"/>
  <c r="BC20" i="14"/>
  <c r="BC19" i="14" s="1"/>
  <c r="BF21" i="14"/>
  <c r="AK8" i="14"/>
  <c r="AK7" i="14"/>
  <c r="BC47" i="14"/>
  <c r="AN13" i="14"/>
  <c r="AN9" i="14" s="1"/>
  <c r="AQ14" i="14"/>
  <c r="AW31" i="14"/>
  <c r="AW30" i="14" s="1"/>
  <c r="AZ32" i="14"/>
  <c r="AZ10" i="14"/>
  <c r="AW10" i="14"/>
  <c r="BF16" i="14" l="1"/>
  <c r="BC15" i="14"/>
  <c r="AZ31" i="14"/>
  <c r="AZ30" i="14" s="1"/>
  <c r="BC32" i="14"/>
  <c r="BF47" i="14"/>
  <c r="BC40" i="14"/>
  <c r="BI21" i="14"/>
  <c r="BF20" i="14"/>
  <c r="BF19" i="14" s="1"/>
  <c r="AT14" i="14"/>
  <c r="AQ13" i="14"/>
  <c r="AQ9" i="14" s="1"/>
  <c r="AN8" i="14"/>
  <c r="AN7" i="14"/>
  <c r="BI47" i="14" l="1"/>
  <c r="BF40" i="14"/>
  <c r="BF32" i="14"/>
  <c r="BC31" i="14"/>
  <c r="BC30" i="14" s="1"/>
  <c r="BF15" i="14"/>
  <c r="BI16" i="14"/>
  <c r="BL21" i="14"/>
  <c r="BI20" i="14"/>
  <c r="BI19" i="14" s="1"/>
  <c r="AQ7" i="14"/>
  <c r="AQ8" i="14"/>
  <c r="AT13" i="14"/>
  <c r="AT9" i="14" s="1"/>
  <c r="AW14" i="14"/>
  <c r="BI15" i="14" l="1"/>
  <c r="BL16" i="14"/>
  <c r="BF31" i="14"/>
  <c r="BF30" i="14" s="1"/>
  <c r="BI32" i="14"/>
  <c r="BL47" i="14"/>
  <c r="BI40" i="14"/>
  <c r="BO21" i="14"/>
  <c r="BL20" i="14"/>
  <c r="BL19" i="14" s="1"/>
  <c r="AW13" i="14"/>
  <c r="AW9" i="14" s="1"/>
  <c r="AZ14" i="14"/>
  <c r="AT8" i="14"/>
  <c r="AT7" i="14"/>
  <c r="BO47" i="14" l="1"/>
  <c r="BL40" i="14"/>
  <c r="AZ13" i="14"/>
  <c r="AZ9" i="14" s="1"/>
  <c r="AZ8" i="14" s="1"/>
  <c r="AZ7" i="14" s="1"/>
  <c r="BC14" i="14"/>
  <c r="BI31" i="14"/>
  <c r="BI30" i="14" s="1"/>
  <c r="BL32" i="14"/>
  <c r="BL15" i="14"/>
  <c r="BO16" i="14"/>
  <c r="BO20" i="14"/>
  <c r="BO19" i="14" s="1"/>
  <c r="BR21" i="14"/>
  <c r="AW7" i="14"/>
  <c r="AW8" i="14"/>
  <c r="BR16" i="14" l="1"/>
  <c r="BO15" i="14"/>
  <c r="BL31" i="14"/>
  <c r="BL30" i="14" s="1"/>
  <c r="BO32" i="14"/>
  <c r="BF14" i="14"/>
  <c r="BC13" i="14"/>
  <c r="BC9" i="14" s="1"/>
  <c r="BC8" i="14" s="1"/>
  <c r="BC7" i="14" s="1"/>
  <c r="BR20" i="14"/>
  <c r="BR19" i="14" s="1"/>
  <c r="BU21" i="14"/>
  <c r="BR47" i="14"/>
  <c r="BO40" i="14"/>
  <c r="BF13" i="14" l="1"/>
  <c r="BF9" i="14" s="1"/>
  <c r="BF8" i="14" s="1"/>
  <c r="BF7" i="14" s="1"/>
  <c r="BI14" i="14"/>
  <c r="BX21" i="14"/>
  <c r="BU20" i="14"/>
  <c r="BU19" i="14" s="1"/>
  <c r="BO31" i="14"/>
  <c r="BO30" i="14" s="1"/>
  <c r="BR32" i="14"/>
  <c r="BU47" i="14"/>
  <c r="BR40" i="14"/>
  <c r="BU16" i="14"/>
  <c r="BR15" i="14"/>
  <c r="BU32" i="14" l="1"/>
  <c r="BR31" i="14"/>
  <c r="BR30" i="14" s="1"/>
  <c r="CA21" i="14"/>
  <c r="BX20" i="14"/>
  <c r="BX19" i="14" s="1"/>
  <c r="BX47" i="14"/>
  <c r="BU40" i="14"/>
  <c r="BU15" i="14"/>
  <c r="BX16" i="14"/>
  <c r="BI13" i="14"/>
  <c r="BI9" i="14" s="1"/>
  <c r="BI8" i="14" s="1"/>
  <c r="BI7" i="14" s="1"/>
  <c r="BL14" i="14"/>
  <c r="BX15" i="14" l="1"/>
  <c r="CA16" i="14"/>
  <c r="CA47" i="14"/>
  <c r="BX40" i="14"/>
  <c r="CA20" i="14"/>
  <c r="CA19" i="14" s="1"/>
  <c r="CD21" i="14"/>
  <c r="BL13" i="14"/>
  <c r="BL9" i="14" s="1"/>
  <c r="BL8" i="14" s="1"/>
  <c r="BL7" i="14" s="1"/>
  <c r="BO14" i="14"/>
  <c r="BU31" i="14"/>
  <c r="BU30" i="14" s="1"/>
  <c r="BX32" i="14"/>
  <c r="BR14" i="14" l="1"/>
  <c r="BO13" i="14"/>
  <c r="BO9" i="14" s="1"/>
  <c r="BO8" i="14" s="1"/>
  <c r="BO7" i="14" s="1"/>
  <c r="CG21" i="14"/>
  <c r="CD20" i="14"/>
  <c r="CD19" i="14" s="1"/>
  <c r="CD47" i="14"/>
  <c r="CA40" i="14"/>
  <c r="CA32" i="14"/>
  <c r="BX31" i="14"/>
  <c r="BX30" i="14" s="1"/>
  <c r="CA15" i="14"/>
  <c r="CD16" i="14"/>
  <c r="CG47" i="14" l="1"/>
  <c r="CD40" i="14"/>
  <c r="CA31" i="14"/>
  <c r="CA30" i="14" s="1"/>
  <c r="CD32" i="14"/>
  <c r="CG20" i="14"/>
  <c r="CG19" i="14" s="1"/>
  <c r="CG16" i="14"/>
  <c r="CD15" i="14"/>
  <c r="BU14" i="14"/>
  <c r="BR13" i="14"/>
  <c r="BR9" i="14" s="1"/>
  <c r="BR8" i="14" s="1"/>
  <c r="BR7" i="14" s="1"/>
  <c r="CG32" i="14" l="1"/>
  <c r="CD31" i="14"/>
  <c r="CD30" i="14" s="1"/>
  <c r="CG15" i="14"/>
  <c r="CM21" i="14"/>
  <c r="CJ19" i="14"/>
  <c r="BX14" i="14"/>
  <c r="BU13" i="14"/>
  <c r="BU9" i="14" s="1"/>
  <c r="BU8" i="14" s="1"/>
  <c r="BU7" i="14" s="1"/>
  <c r="CG40" i="14"/>
  <c r="CP21" i="14" l="1"/>
  <c r="CP20" i="14" s="1"/>
  <c r="CP19" i="14" s="1"/>
  <c r="CM20" i="14"/>
  <c r="CM19" i="14" s="1"/>
  <c r="CM16" i="14"/>
  <c r="CJ15" i="14"/>
  <c r="CA14" i="14"/>
  <c r="BX13" i="14"/>
  <c r="BX9" i="14" s="1"/>
  <c r="BX8" i="14" s="1"/>
  <c r="BX7" i="14" s="1"/>
  <c r="CM47" i="14"/>
  <c r="CJ40" i="14"/>
  <c r="CG31" i="14"/>
  <c r="CG30" i="14" s="1"/>
  <c r="CM40" i="14" l="1"/>
  <c r="CP47" i="14"/>
  <c r="CP40" i="14" s="1"/>
  <c r="CM15" i="14"/>
  <c r="CP16" i="14"/>
  <c r="CP15" i="14" s="1"/>
  <c r="CM32" i="14"/>
  <c r="CJ31" i="14"/>
  <c r="CJ30" i="14" s="1"/>
  <c r="CA13" i="14"/>
  <c r="CA9" i="14" s="1"/>
  <c r="CA8" i="14" s="1"/>
  <c r="CA7" i="14" s="1"/>
  <c r="CD14" i="14"/>
  <c r="CM31" i="14" l="1"/>
  <c r="CM30" i="14" s="1"/>
  <c r="CP32" i="14"/>
  <c r="CP31" i="14" s="1"/>
  <c r="CP30" i="14" s="1"/>
  <c r="CG14" i="14"/>
  <c r="CD13" i="14"/>
  <c r="CD9" i="14" s="1"/>
  <c r="CD8" i="14" s="1"/>
  <c r="CD7" i="14" s="1"/>
  <c r="CG13" i="14" l="1"/>
  <c r="CG9" i="14" s="1"/>
  <c r="CG8" i="14" s="1"/>
  <c r="CG7" i="14" s="1"/>
  <c r="CM14" i="14" l="1"/>
  <c r="CJ13" i="14"/>
  <c r="CJ9" i="14" s="1"/>
  <c r="CJ8" i="14" s="1"/>
  <c r="CJ7" i="14" s="1"/>
  <c r="CM13" i="14" l="1"/>
  <c r="CM9" i="14" s="1"/>
  <c r="CM8" i="14" s="1"/>
  <c r="CM7" i="14" s="1"/>
  <c r="CP14" i="14"/>
  <c r="CP13" i="14" s="1"/>
  <c r="CP9" i="14" s="1"/>
  <c r="CP8" i="14" s="1"/>
  <c r="CP7" i="14" s="1"/>
</calcChain>
</file>

<file path=xl/sharedStrings.xml><?xml version="1.0" encoding="utf-8"?>
<sst xmlns="http://schemas.openxmlformats.org/spreadsheetml/2006/main" count="1688" uniqueCount="223">
  <si>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</si>
  <si>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</si>
  <si>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</si>
  <si>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</si>
  <si>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</si>
  <si>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</si>
  <si>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</si>
  <si>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</si>
  <si>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</si>
  <si>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</si>
  <si>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</si>
  <si>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</si>
  <si>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</si>
  <si>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</si>
  <si>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</si>
  <si>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</si>
  <si>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</si>
  <si>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</si>
  <si>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</si>
  <si>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</si>
  <si>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</si>
  <si>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</si>
  <si>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</si>
  <si>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</si>
  <si>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</si>
  <si>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</si>
  <si>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</si>
  <si>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</si>
  <si>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</si>
  <si>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</si>
  <si>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</si>
  <si>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</si>
  <si>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</si>
  <si>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</si>
  <si>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</si>
  <si>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</si>
  <si>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</si>
  <si>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</si>
  <si>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</si>
  <si>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</si>
  <si>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</si>
  <si>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</si>
  <si>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</si>
  <si>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</si>
  <si>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</si>
  <si>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</si>
  <si>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</si>
  <si>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</si>
  <si>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</si>
  <si>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</si>
  <si>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</si>
  <si>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</si>
  <si>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</si>
  <si>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</si>
  <si>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</si>
  <si>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</si>
  <si>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</si>
  <si>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</si>
  <si>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</si>
  <si>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</si>
  <si>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</si>
  <si>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</si>
  <si>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</si>
  <si>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</si>
  <si>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</si>
  <si>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</si>
  <si>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</si>
  <si>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</si>
  <si>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</si>
  <si>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</si>
  <si>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</si>
  <si>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</si>
  <si>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</si>
  <si>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</si>
  <si>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</si>
  <si>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</si>
  <si>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</si>
  <si>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</si>
  <si>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</si>
  <si>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</si>
  <si>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</si>
  <si>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</si>
  <si>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</si>
  <si>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</si>
  <si>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</si>
  <si>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</si>
  <si>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</si>
  <si>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</si>
  <si>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</si>
  <si>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</si>
  <si>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</si>
  <si>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</si>
  <si>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</si>
  <si>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</si>
  <si>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</si>
  <si>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</si>
  <si>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</si>
  <si>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</si>
  <si>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</si>
  <si>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</si>
  <si>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</si>
  <si>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</si>
  <si>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</si>
  <si>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</si>
  <si>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</si>
  <si>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</si>
  <si>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</si>
  <si>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</si>
  <si>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</si>
  <si>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</si>
  <si>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</si>
  <si>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</si>
  <si>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</si>
  <si>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</si>
  <si>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</si>
  <si>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</si>
  <si>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</si>
  <si>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</si>
  <si>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</si>
  <si>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</si>
  <si>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</si>
  <si>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</si>
  <si>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</si>
  <si>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</si>
  <si>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</si>
  <si>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</si>
  <si>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</si>
  <si>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</si>
  <si>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</si>
  <si>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</si>
  <si>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</si>
  <si>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</si>
  <si>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</si>
  <si>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</si>
  <si>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</si>
  <si>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</si>
  <si>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</si>
  <si>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</si>
  <si>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</si>
  <si>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</si>
  <si>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</si>
  <si>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</si>
  <si>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</si>
  <si>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</si>
  <si>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</si>
  <si>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</si>
  <si>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</si>
  <si>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</si>
  <si>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</si>
  <si>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</si>
  <si>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</si>
  <si>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</si>
  <si>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</si>
  <si>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</si>
  <si>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</si>
  <si>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</si>
  <si>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</si>
  <si>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</si>
  <si>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</si>
  <si>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</si>
  <si>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</si>
  <si>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</si>
  <si>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</si>
  <si>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</si>
  <si>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</si>
  <si>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</si>
  <si>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</si>
  <si>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</si>
  <si>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</si>
  <si>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</si>
  <si>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</si>
  <si>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</si>
  <si>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</si>
  <si>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</si>
  <si>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</si>
  <si>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</si>
  <si>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</si>
  <si>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</si>
  <si>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</si>
  <si>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</si>
  <si>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</si>
  <si>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</si>
  <si>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</si>
  <si>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</si>
  <si>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</si>
  <si>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</si>
  <si>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</si>
  <si>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</si>
  <si>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</si>
  <si>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</si>
  <si>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133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</si>
  <si>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</si>
  <si>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</si>
  <si>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трансферттері</t>
  </si>
  <si>
    <t>Өкілдік шығындарға арналған қаражат есебінен іс-шаралар өткізу</t>
  </si>
  <si>
    <t>-</t>
  </si>
  <si>
    <t>+</t>
  </si>
  <si>
    <t>Қызылорда облысының бюджетіне Арал теңізінің құрғаған түбінде (АТҚТ) фитоорманмелиоративтік жұмыстар кезінде орман шаруашылығы субъектісі шеккен шығыстардың бір бөлігін өтеуге берілетін ағымдағы нысаналы трансферттер</t>
  </si>
  <si>
    <t xml:space="preserve"> Тез өсетін ағаш және бұта тұқымдылары плантацияларын отырғызуға және өсіруге, жеке орман питомниктерін құруға және дамытуға арналған шығыстарды өтеу</t>
  </si>
  <si>
    <t>Төтенше резерв есебінен іс-шаралар өткізу</t>
  </si>
  <si>
    <t xml:space="preserve">2024 жылға арналған түзетілген бюджет 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</si>
  <si>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</si>
  <si>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</si>
  <si>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</si>
  <si>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</si>
  <si>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</si>
  <si>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</si>
  <si>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</si>
  <si>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</si>
  <si>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</si>
  <si>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</si>
  <si>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</si>
  <si>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</si>
  <si>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>Проведение текущих мероприятий за счет резерва Правительства Республики Казахстан на неотложные затраты</t>
  </si>
  <si>
    <t>Қоршаған ортаны тұрақтандыру және сапасын жақсарту</t>
  </si>
  <si>
    <t>Халықаралық келісімдерді, конвенцияларды және хаттамаларды орындау шеңберінде іс-шараларды іске асыру жөніндегі көрсетілетін қызметтер</t>
  </si>
  <si>
    <t>БҰҰ-ның Климат өзгеруі туралы негіздемелік конвенциясының және Киото хаттамасының ережелерін орындау жөніндегі көрсетілетін қызметтер</t>
  </si>
  <si>
    <t>Орман ресурстары мен жануарлар дүниесін басқару, олардың сақталуы мен дамуын қамтамасыз ету</t>
  </si>
  <si>
    <t>Республикалық бюджет қаражаты есебінен табиғи қорық қоры объектілерінің сақталуын қамтамасыз ету</t>
  </si>
  <si>
    <t>Республикалық бюджет қаражаты есебінен орман ресурстарының сақталуын, молайтылуын және ұтымды пайдаланылуын қамтамасыз ету</t>
  </si>
  <si>
    <t>Жануарлар дүниесі ресурстарының сақталуын, молайтылуын және ұтымды пайдаланылуын қамтамасыз ету</t>
  </si>
  <si>
    <t>Республикалық бюджет қаражаты есебінен орман шаруашылығы және жануарлар дүниесі саласындағы ведомстволық бағынысты мемлекеттік мекемелер мен ұйымдардың күрделі шығыстары</t>
  </si>
  <si>
    <t>ҚР ЭТРМ-нің 2026 жылға арналған бюджеті  
Бюджеттік сұранымды жасау, ұсыну, қарау қағидаларының 95-тармағына сәйкес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</si>
</sst>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4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4"/>
      <c r="C1" s="254"/>
      <c r="D1" s="254"/>
      <c r="E1" s="254"/>
      <c r="F1" s="2"/>
      <c r="G1" s="2"/>
      <c r="H1" s="2"/>
      <c r="I1" s="2"/>
      <c r="J1" s="2"/>
      <c r="K1" s="2"/>
      <c r="L1" s="2"/>
      <c r="M1" s="2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6"/>
      <c r="AB3" s="6"/>
      <c r="AC3" s="6"/>
      <c r="AM3" s="6"/>
      <c r="AN3" s="6"/>
      <c r="AO3" s="6"/>
    </row>
    <row r="4" spans="1:41" ht="41.25" customHeight="1">
      <c r="A4" s="256" t="s">
        <v>0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7" t="s">
        <v>1</v>
      </c>
      <c r="B6" s="257" t="s">
        <v>2</v>
      </c>
      <c r="C6" s="258" t="s">
        <v>3</v>
      </c>
      <c r="D6" s="258" t="s">
        <v>4</v>
      </c>
      <c r="E6" s="261" t="s">
        <v>5</v>
      </c>
      <c r="F6" s="262" t="s">
        <v>6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4"/>
      <c r="R6" s="261" t="s">
        <v>7</v>
      </c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 t="s">
        <v>8</v>
      </c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</row>
    <row r="7" spans="1:41" s="10" customFormat="1" ht="56.25" customHeight="1">
      <c r="A7" s="257"/>
      <c r="B7" s="257"/>
      <c r="C7" s="259"/>
      <c r="D7" s="259"/>
      <c r="E7" s="261"/>
      <c r="F7" s="265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7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</row>
    <row r="8" spans="1:41" s="10" customFormat="1" ht="18" customHeight="1">
      <c r="A8" s="257"/>
      <c r="B8" s="257"/>
      <c r="C8" s="259"/>
      <c r="D8" s="259"/>
      <c r="E8" s="261"/>
      <c r="F8" s="268" t="s">
        <v>9</v>
      </c>
      <c r="G8" s="268"/>
      <c r="H8" s="268"/>
      <c r="I8" s="269"/>
      <c r="J8" s="270" t="s">
        <v>10</v>
      </c>
      <c r="K8" s="268"/>
      <c r="L8" s="268"/>
      <c r="M8" s="269"/>
      <c r="N8" s="270" t="s">
        <v>11</v>
      </c>
      <c r="O8" s="268"/>
      <c r="P8" s="268"/>
      <c r="Q8" s="269"/>
      <c r="R8" s="270" t="s">
        <v>10</v>
      </c>
      <c r="S8" s="268"/>
      <c r="T8" s="268"/>
      <c r="U8" s="269"/>
      <c r="V8" s="270" t="s">
        <v>11</v>
      </c>
      <c r="W8" s="268"/>
      <c r="X8" s="268"/>
      <c r="Y8" s="269"/>
      <c r="Z8" s="270" t="s">
        <v>12</v>
      </c>
      <c r="AA8" s="268"/>
      <c r="AB8" s="268"/>
      <c r="AC8" s="269"/>
      <c r="AD8" s="270" t="s">
        <v>10</v>
      </c>
      <c r="AE8" s="268"/>
      <c r="AF8" s="268"/>
      <c r="AG8" s="269"/>
      <c r="AH8" s="270" t="s">
        <v>11</v>
      </c>
      <c r="AI8" s="268"/>
      <c r="AJ8" s="268"/>
      <c r="AK8" s="269"/>
      <c r="AL8" s="270" t="s">
        <v>12</v>
      </c>
      <c r="AM8" s="268"/>
      <c r="AN8" s="268"/>
      <c r="AO8" s="269"/>
    </row>
    <row r="9" spans="1:41" s="9" customFormat="1" ht="15.75" customHeight="1">
      <c r="A9" s="257"/>
      <c r="B9" s="257"/>
      <c r="C9" s="260"/>
      <c r="D9" s="260"/>
      <c r="E9" s="261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1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2"/>
      <c r="C361" s="271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2"/>
      <c r="C362" s="272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2"/>
      <c r="C363" s="272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2"/>
      <c r="C364" s="272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2"/>
      <c r="C365" s="272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2"/>
      <c r="C366" s="272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2"/>
      <c r="C367" s="272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2"/>
      <c r="C368" s="272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2"/>
      <c r="C369" s="272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2"/>
      <c r="C370" s="272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2"/>
      <c r="C371" s="272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2"/>
      <c r="C372" s="272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2"/>
      <c r="C373" s="272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2"/>
      <c r="C374" s="272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2"/>
      <c r="C375" s="272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2"/>
      <c r="C376" s="272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2"/>
      <c r="C377" s="272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2"/>
      <c r="C378" s="272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2"/>
      <c r="C379" s="272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2"/>
      <c r="C380" s="272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2"/>
      <c r="C381" s="272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2"/>
      <c r="C382" s="272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2"/>
      <c r="C383" s="272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2"/>
      <c r="C384" s="273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2"/>
      <c r="C385" s="271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2"/>
      <c r="C386" s="273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2"/>
      <c r="C387" s="271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2"/>
      <c r="C388" s="273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2"/>
      <c r="C389" s="271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2"/>
      <c r="C390" s="272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2"/>
      <c r="C391" s="273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2"/>
      <c r="C392" s="271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2"/>
      <c r="C393" s="273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2"/>
      <c r="C394" s="271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2"/>
      <c r="C395" s="273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2"/>
      <c r="C396" s="271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3"/>
      <c r="C397" s="273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1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2"/>
      <c r="C399" s="271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2"/>
      <c r="C400" s="272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2"/>
      <c r="C401" s="272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2"/>
      <c r="C402" s="272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2"/>
      <c r="C403" s="272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2"/>
      <c r="C404" s="272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2"/>
      <c r="C405" s="272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2"/>
      <c r="C406" s="272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2"/>
      <c r="C407" s="272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2"/>
      <c r="C408" s="272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2"/>
      <c r="C409" s="272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2"/>
      <c r="C410" s="272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2"/>
      <c r="C411" s="272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2"/>
      <c r="C412" s="272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2"/>
      <c r="C413" s="272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2"/>
      <c r="C414" s="272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2"/>
      <c r="C415" s="272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2"/>
      <c r="C416" s="272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2"/>
      <c r="C417" s="272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2"/>
      <c r="C418" s="272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2"/>
      <c r="C419" s="272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2"/>
      <c r="C420" s="272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2"/>
      <c r="C421" s="272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2"/>
      <c r="C422" s="272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2"/>
      <c r="C423" s="272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2"/>
      <c r="C424" s="272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2"/>
      <c r="C425" s="273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2"/>
      <c r="C426" s="271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2"/>
      <c r="C427" s="272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2"/>
      <c r="C428" s="272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2"/>
      <c r="C429" s="272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2"/>
      <c r="C430" s="272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2"/>
      <c r="C431" s="272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2"/>
      <c r="C432" s="272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2"/>
      <c r="C433" s="272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2"/>
      <c r="C434" s="272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2"/>
      <c r="C435" s="272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2"/>
      <c r="C436" s="272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2"/>
      <c r="C437" s="272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2"/>
      <c r="C438" s="272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2"/>
      <c r="C439" s="272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2"/>
      <c r="C440" s="272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2"/>
      <c r="C441" s="272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2"/>
      <c r="C442" s="272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2"/>
      <c r="C443" s="272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2"/>
      <c r="C444" s="272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2"/>
      <c r="C445" s="272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2"/>
      <c r="C446" s="272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2"/>
      <c r="C447" s="272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2"/>
      <c r="C448" s="273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2"/>
      <c r="C449" s="271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2"/>
      <c r="C450" s="272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2"/>
      <c r="C451" s="273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2"/>
      <c r="C452" s="271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2"/>
      <c r="C453" s="273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2"/>
      <c r="C454" s="271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2"/>
      <c r="C455" s="273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2"/>
      <c r="C456" s="271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2"/>
      <c r="C457" s="272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2"/>
      <c r="C458" s="272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2"/>
      <c r="C459" s="272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2"/>
      <c r="C460" s="272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3"/>
      <c r="C461" s="273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1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2"/>
      <c r="C463" s="271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2"/>
      <c r="C464" s="272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2"/>
      <c r="C465" s="272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2"/>
      <c r="C466" s="272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2"/>
      <c r="C467" s="272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2"/>
      <c r="C468" s="272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2"/>
      <c r="C469" s="272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2"/>
      <c r="C470" s="272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2"/>
      <c r="C471" s="272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2"/>
      <c r="C472" s="272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2"/>
      <c r="C473" s="272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2"/>
      <c r="C474" s="273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2"/>
      <c r="C475" s="271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2"/>
      <c r="C476" s="272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2"/>
      <c r="C477" s="272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2"/>
      <c r="C478" s="272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2"/>
      <c r="C479" s="272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2"/>
      <c r="C480" s="272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2"/>
      <c r="C481" s="272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2"/>
      <c r="C482" s="272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2"/>
      <c r="C483" s="272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2"/>
      <c r="C484" s="272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2"/>
      <c r="C485" s="272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3"/>
      <c r="C486" s="273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4"/>
      <c r="C1" s="254"/>
      <c r="D1" s="254"/>
      <c r="E1" s="254"/>
      <c r="F1" s="2"/>
      <c r="G1" s="2"/>
      <c r="H1" s="2"/>
      <c r="I1" s="2"/>
      <c r="J1" s="2"/>
      <c r="K1" s="2"/>
      <c r="L1" s="2"/>
      <c r="M1" s="2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6"/>
      <c r="AB3" s="6"/>
      <c r="AC3" s="6"/>
      <c r="AM3" s="6"/>
      <c r="AN3" s="6"/>
      <c r="AO3" s="6"/>
    </row>
    <row r="4" spans="1:41" ht="41.25" customHeight="1">
      <c r="A4" s="256" t="s">
        <v>0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7" t="s">
        <v>1</v>
      </c>
      <c r="B6" s="257" t="s">
        <v>2</v>
      </c>
      <c r="C6" s="258" t="s">
        <v>3</v>
      </c>
      <c r="D6" s="258" t="s">
        <v>4</v>
      </c>
      <c r="E6" s="261" t="s">
        <v>5</v>
      </c>
      <c r="F6" s="262" t="s">
        <v>6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4"/>
      <c r="R6" s="261" t="s">
        <v>7</v>
      </c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 t="s">
        <v>8</v>
      </c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</row>
    <row r="7" spans="1:41" s="10" customFormat="1" ht="56.25" customHeight="1">
      <c r="A7" s="257"/>
      <c r="B7" s="257"/>
      <c r="C7" s="259"/>
      <c r="D7" s="259"/>
      <c r="E7" s="261"/>
      <c r="F7" s="265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7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</row>
    <row r="8" spans="1:41" s="10" customFormat="1" ht="18" customHeight="1">
      <c r="A8" s="257"/>
      <c r="B8" s="257"/>
      <c r="C8" s="259"/>
      <c r="D8" s="259"/>
      <c r="E8" s="261"/>
      <c r="F8" s="268" t="s">
        <v>9</v>
      </c>
      <c r="G8" s="268"/>
      <c r="H8" s="268"/>
      <c r="I8" s="269"/>
      <c r="J8" s="270" t="s">
        <v>10</v>
      </c>
      <c r="K8" s="268"/>
      <c r="L8" s="268"/>
      <c r="M8" s="269"/>
      <c r="N8" s="270" t="s">
        <v>11</v>
      </c>
      <c r="O8" s="268"/>
      <c r="P8" s="268"/>
      <c r="Q8" s="269"/>
      <c r="R8" s="270" t="s">
        <v>10</v>
      </c>
      <c r="S8" s="268"/>
      <c r="T8" s="268"/>
      <c r="U8" s="269"/>
      <c r="V8" s="270" t="s">
        <v>11</v>
      </c>
      <c r="W8" s="268"/>
      <c r="X8" s="268"/>
      <c r="Y8" s="269"/>
      <c r="Z8" s="270" t="s">
        <v>12</v>
      </c>
      <c r="AA8" s="268"/>
      <c r="AB8" s="268"/>
      <c r="AC8" s="269"/>
      <c r="AD8" s="270" t="s">
        <v>10</v>
      </c>
      <c r="AE8" s="268"/>
      <c r="AF8" s="268"/>
      <c r="AG8" s="269"/>
      <c r="AH8" s="270" t="s">
        <v>11</v>
      </c>
      <c r="AI8" s="268"/>
      <c r="AJ8" s="268"/>
      <c r="AK8" s="269"/>
      <c r="AL8" s="270" t="s">
        <v>12</v>
      </c>
      <c r="AM8" s="268"/>
      <c r="AN8" s="268"/>
      <c r="AO8" s="269"/>
    </row>
    <row r="9" spans="1:41" s="9" customFormat="1" ht="15.75" customHeight="1">
      <c r="A9" s="257"/>
      <c r="B9" s="257"/>
      <c r="C9" s="260"/>
      <c r="D9" s="260"/>
      <c r="E9" s="261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1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2"/>
      <c r="C361" s="271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2"/>
      <c r="C362" s="272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2"/>
      <c r="C363" s="272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2"/>
      <c r="C364" s="272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2"/>
      <c r="C365" s="272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2"/>
      <c r="C366" s="272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2"/>
      <c r="C367" s="272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2"/>
      <c r="C368" s="272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2"/>
      <c r="C369" s="272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2"/>
      <c r="C370" s="272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2"/>
      <c r="C371" s="272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2"/>
      <c r="C372" s="272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2"/>
      <c r="C373" s="272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2"/>
      <c r="C374" s="272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2"/>
      <c r="C375" s="272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2"/>
      <c r="C376" s="272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2"/>
      <c r="C377" s="272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2"/>
      <c r="C378" s="272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2"/>
      <c r="C379" s="272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2"/>
      <c r="C380" s="272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2"/>
      <c r="C381" s="272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2"/>
      <c r="C382" s="272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2"/>
      <c r="C383" s="272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2"/>
      <c r="C384" s="273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2"/>
      <c r="C385" s="271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2"/>
      <c r="C386" s="273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2"/>
      <c r="C387" s="271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2"/>
      <c r="C388" s="273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2"/>
      <c r="C389" s="271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2"/>
      <c r="C390" s="272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2"/>
      <c r="C391" s="273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2"/>
      <c r="C392" s="271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2"/>
      <c r="C393" s="273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2"/>
      <c r="C394" s="271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2"/>
      <c r="C395" s="273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2"/>
      <c r="C396" s="271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3"/>
      <c r="C397" s="273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1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2"/>
      <c r="C399" s="271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2"/>
      <c r="C400" s="272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2"/>
      <c r="C401" s="272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2"/>
      <c r="C402" s="272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2"/>
      <c r="C403" s="272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2"/>
      <c r="C404" s="272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2"/>
      <c r="C405" s="272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2"/>
      <c r="C406" s="272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2"/>
      <c r="C407" s="272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2"/>
      <c r="C408" s="272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2"/>
      <c r="C409" s="272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2"/>
      <c r="C410" s="272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2"/>
      <c r="C411" s="272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2"/>
      <c r="C412" s="272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2"/>
      <c r="C413" s="272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2"/>
      <c r="C414" s="272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2"/>
      <c r="C415" s="272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2"/>
      <c r="C416" s="272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2"/>
      <c r="C417" s="272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2"/>
      <c r="C418" s="272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2"/>
      <c r="C419" s="272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2"/>
      <c r="C420" s="272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2"/>
      <c r="C421" s="272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2"/>
      <c r="C422" s="272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2"/>
      <c r="C423" s="272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2"/>
      <c r="C424" s="272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2"/>
      <c r="C425" s="273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2"/>
      <c r="C426" s="271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2"/>
      <c r="C427" s="272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2"/>
      <c r="C428" s="272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2"/>
      <c r="C429" s="272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2"/>
      <c r="C430" s="272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2"/>
      <c r="C431" s="272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2"/>
      <c r="C432" s="272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2"/>
      <c r="C433" s="272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2"/>
      <c r="C434" s="272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2"/>
      <c r="C435" s="272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2"/>
      <c r="C436" s="272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2"/>
      <c r="C437" s="272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2"/>
      <c r="C438" s="272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2"/>
      <c r="C439" s="272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2"/>
      <c r="C440" s="272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2"/>
      <c r="C441" s="272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2"/>
      <c r="C442" s="272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2"/>
      <c r="C443" s="272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2"/>
      <c r="C444" s="272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2"/>
      <c r="C445" s="272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2"/>
      <c r="C446" s="272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2"/>
      <c r="C447" s="272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2"/>
      <c r="C448" s="273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2"/>
      <c r="C449" s="271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2"/>
      <c r="C450" s="272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2"/>
      <c r="C451" s="273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2"/>
      <c r="C452" s="271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2"/>
      <c r="C453" s="273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2"/>
      <c r="C454" s="271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2"/>
      <c r="C455" s="273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2"/>
      <c r="C456" s="271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2"/>
      <c r="C457" s="272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2"/>
      <c r="C458" s="272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2"/>
      <c r="C459" s="272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2"/>
      <c r="C460" s="272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3"/>
      <c r="C461" s="273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1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2"/>
      <c r="C463" s="271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2"/>
      <c r="C464" s="272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2"/>
      <c r="C465" s="272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2"/>
      <c r="C466" s="272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2"/>
      <c r="C467" s="272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2"/>
      <c r="C468" s="272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2"/>
      <c r="C469" s="272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2"/>
      <c r="C470" s="272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2"/>
      <c r="C471" s="272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2"/>
      <c r="C472" s="272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2"/>
      <c r="C473" s="272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2"/>
      <c r="C474" s="273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2"/>
      <c r="C475" s="271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2"/>
      <c r="C476" s="272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2"/>
      <c r="C477" s="272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2"/>
      <c r="C478" s="272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2"/>
      <c r="C479" s="272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2"/>
      <c r="C480" s="272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2"/>
      <c r="C481" s="272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2"/>
      <c r="C482" s="272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2"/>
      <c r="C483" s="272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2"/>
      <c r="C484" s="272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2"/>
      <c r="C485" s="272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3"/>
      <c r="C486" s="273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Y50"/>
  <sheetViews>
    <sheetView tabSelected="1" zoomScale="60" zoomScaleNormal="60" zoomScaleSheetLayoutView="70" workbookViewId="0">
      <pane xSplit="7" ySplit="7" topLeftCell="CJ8" activePane="bottomRight" state="frozen"/>
      <selection pane="topRight" activeCell="G1" sqref="G1"/>
      <selection pane="bottomLeft" activeCell="A8" sqref="A8"/>
      <selection pane="bottomRight" sqref="A1:G2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hidden="1" customWidth="1"/>
    <col min="5" max="5" width="18.85546875" hidden="1" customWidth="1"/>
    <col min="6" max="6" width="19.140625" hidden="1" customWidth="1"/>
    <col min="7" max="7" width="21.42578125" hidden="1" customWidth="1"/>
    <col min="8" max="8" width="18.85546875" hidden="1" customWidth="1"/>
    <col min="9" max="9" width="19.140625" hidden="1" customWidth="1"/>
    <col min="10" max="10" width="21.42578125" hidden="1" customWidth="1"/>
    <col min="11" max="11" width="18.85546875" hidden="1" customWidth="1"/>
    <col min="12" max="12" width="19.140625" hidden="1" customWidth="1"/>
    <col min="13" max="13" width="21.42578125" hidden="1" customWidth="1"/>
    <col min="14" max="14" width="18.85546875" hidden="1" customWidth="1"/>
    <col min="15" max="15" width="19.140625" hidden="1" customWidth="1"/>
    <col min="16" max="16" width="21.42578125" hidden="1" customWidth="1"/>
    <col min="17" max="17" width="18.85546875" hidden="1" customWidth="1"/>
    <col min="18" max="18" width="19.140625" hidden="1" customWidth="1"/>
    <col min="19" max="19" width="21.42578125" hidden="1" customWidth="1"/>
    <col min="20" max="20" width="18.85546875" hidden="1" customWidth="1"/>
    <col min="21" max="21" width="19.140625" hidden="1" customWidth="1"/>
    <col min="22" max="22" width="21.42578125" hidden="1" customWidth="1"/>
    <col min="23" max="23" width="18.85546875" hidden="1" customWidth="1"/>
    <col min="24" max="24" width="19.140625" hidden="1" customWidth="1"/>
    <col min="25" max="25" width="21.42578125" hidden="1" customWidth="1"/>
    <col min="26" max="26" width="18.85546875" hidden="1" customWidth="1"/>
    <col min="27" max="27" width="19.140625" hidden="1" customWidth="1"/>
    <col min="28" max="28" width="21.42578125" hidden="1" customWidth="1"/>
    <col min="29" max="29" width="18.85546875" hidden="1" customWidth="1"/>
    <col min="30" max="30" width="19.140625" hidden="1" customWidth="1"/>
    <col min="31" max="31" width="21.42578125" hidden="1" customWidth="1"/>
    <col min="32" max="32" width="18.85546875" hidden="1" customWidth="1"/>
    <col min="33" max="33" width="19.140625" hidden="1" customWidth="1"/>
    <col min="34" max="34" width="21.42578125" hidden="1" customWidth="1"/>
    <col min="35" max="35" width="18.85546875" hidden="1" customWidth="1"/>
    <col min="36" max="36" width="19.140625" hidden="1" customWidth="1"/>
    <col min="37" max="37" width="21.42578125" hidden="1" customWidth="1"/>
    <col min="38" max="38" width="18.85546875" hidden="1" customWidth="1"/>
    <col min="39" max="39" width="19.140625" hidden="1" customWidth="1"/>
    <col min="40" max="40" width="21.42578125" hidden="1" customWidth="1"/>
    <col min="41" max="41" width="18.85546875" hidden="1" customWidth="1"/>
    <col min="42" max="42" width="19.140625" hidden="1" customWidth="1"/>
    <col min="43" max="43" width="21.42578125" hidden="1" customWidth="1"/>
    <col min="44" max="44" width="18.85546875" hidden="1" customWidth="1"/>
    <col min="45" max="45" width="19.140625" hidden="1" customWidth="1"/>
    <col min="46" max="46" width="21.42578125" hidden="1" customWidth="1"/>
    <col min="47" max="47" width="18.85546875" hidden="1" customWidth="1"/>
    <col min="48" max="48" width="19.140625" hidden="1" customWidth="1"/>
    <col min="49" max="49" width="21.42578125" hidden="1" customWidth="1"/>
    <col min="50" max="50" width="18.85546875" hidden="1" customWidth="1"/>
    <col min="51" max="51" width="19.140625" hidden="1" customWidth="1"/>
    <col min="52" max="52" width="21.42578125" hidden="1" customWidth="1"/>
    <col min="53" max="53" width="18.85546875" hidden="1" customWidth="1"/>
    <col min="54" max="54" width="19.140625" hidden="1" customWidth="1"/>
    <col min="55" max="55" width="21.42578125" hidden="1" customWidth="1"/>
    <col min="56" max="56" width="18.85546875" hidden="1" customWidth="1"/>
    <col min="57" max="57" width="19.140625" hidden="1" customWidth="1"/>
    <col min="58" max="58" width="21.42578125" hidden="1" customWidth="1"/>
    <col min="59" max="59" width="18.85546875" hidden="1" customWidth="1"/>
    <col min="60" max="60" width="19.140625" hidden="1" customWidth="1"/>
    <col min="61" max="61" width="21.42578125" hidden="1" customWidth="1"/>
    <col min="62" max="62" width="18.85546875" hidden="1" customWidth="1"/>
    <col min="63" max="63" width="19.140625" hidden="1" customWidth="1"/>
    <col min="64" max="64" width="21.42578125" hidden="1" customWidth="1"/>
    <col min="65" max="65" width="18.85546875" hidden="1" customWidth="1"/>
    <col min="66" max="66" width="19.140625" hidden="1" customWidth="1"/>
    <col min="67" max="67" width="21.42578125" hidden="1" customWidth="1"/>
    <col min="68" max="68" width="18.85546875" hidden="1" customWidth="1"/>
    <col min="69" max="69" width="19.140625" hidden="1" customWidth="1"/>
    <col min="70" max="70" width="21.42578125" hidden="1" customWidth="1"/>
    <col min="71" max="71" width="18.85546875" hidden="1" customWidth="1"/>
    <col min="72" max="72" width="19.140625" hidden="1" customWidth="1"/>
    <col min="73" max="73" width="21.42578125" hidden="1" customWidth="1"/>
    <col min="74" max="74" width="18.85546875" hidden="1" customWidth="1"/>
    <col min="75" max="75" width="19.140625" hidden="1" customWidth="1"/>
    <col min="76" max="76" width="21.42578125" hidden="1" customWidth="1"/>
    <col min="77" max="77" width="18.85546875" hidden="1" customWidth="1"/>
    <col min="78" max="78" width="19.140625" hidden="1" customWidth="1"/>
    <col min="79" max="79" width="21.42578125" hidden="1" customWidth="1"/>
    <col min="80" max="80" width="18.85546875" hidden="1" customWidth="1"/>
    <col min="81" max="81" width="19.140625" hidden="1" customWidth="1"/>
    <col min="82" max="82" width="21.42578125" hidden="1" customWidth="1"/>
    <col min="83" max="83" width="18.85546875" hidden="1" customWidth="1"/>
    <col min="84" max="84" width="19.140625" hidden="1" customWidth="1"/>
    <col min="85" max="85" width="21.42578125" hidden="1" customWidth="1"/>
    <col min="86" max="86" width="18.85546875" hidden="1" customWidth="1"/>
    <col min="87" max="87" width="19.140625" hidden="1" customWidth="1"/>
    <col min="88" max="88" width="21.42578125" hidden="1" customWidth="1"/>
    <col min="89" max="89" width="18.85546875" hidden="1" customWidth="1"/>
    <col min="90" max="90" width="19.140625" hidden="1" customWidth="1"/>
    <col min="91" max="91" width="21.42578125" hidden="1" customWidth="1"/>
    <col min="92" max="92" width="18.85546875" hidden="1" customWidth="1"/>
    <col min="93" max="93" width="19.140625" hidden="1" customWidth="1"/>
    <col min="94" max="94" width="21.42578125" hidden="1" customWidth="1"/>
    <col min="95" max="95" width="18.85546875" hidden="1" customWidth="1"/>
    <col min="96" max="96" width="19.140625" hidden="1" customWidth="1"/>
    <col min="97" max="97" width="21.42578125" hidden="1" customWidth="1"/>
    <col min="98" max="98" width="18.85546875" hidden="1" customWidth="1"/>
    <col min="99" max="99" width="19.140625" hidden="1" customWidth="1"/>
    <col min="100" max="100" width="21.42578125" customWidth="1"/>
    <col min="101" max="101" width="18.85546875" customWidth="1"/>
    <col min="102" max="102" width="19.140625" customWidth="1"/>
    <col min="103" max="103" width="21.42578125" customWidth="1"/>
  </cols>
  <sheetData>
    <row r="1" spans="1:103" ht="21" customHeight="1">
      <c r="A1" s="287" t="s">
        <v>222</v>
      </c>
      <c r="B1" s="287"/>
      <c r="C1" s="287"/>
      <c r="D1" s="287"/>
      <c r="E1" s="287"/>
      <c r="F1" s="287"/>
      <c r="G1" s="287"/>
    </row>
    <row r="2" spans="1:103" ht="53.25" customHeight="1">
      <c r="A2" s="287"/>
      <c r="B2" s="287"/>
      <c r="C2" s="287"/>
      <c r="D2" s="287"/>
      <c r="E2" s="287"/>
      <c r="F2" s="287"/>
      <c r="G2" s="287"/>
    </row>
    <row r="3" spans="1:103" ht="19.5" thickBot="1">
      <c r="A3" s="161"/>
      <c r="B3" s="161"/>
      <c r="C3" s="162"/>
      <c r="D3" s="163"/>
      <c r="E3" s="163"/>
      <c r="F3" s="163"/>
      <c r="G3" s="213"/>
      <c r="H3" s="163"/>
      <c r="I3" s="163"/>
      <c r="J3" s="213" t="s">
        <v>166</v>
      </c>
      <c r="K3" s="163"/>
      <c r="L3" s="163"/>
      <c r="M3" s="213"/>
      <c r="N3" s="163"/>
      <c r="O3" s="163"/>
      <c r="P3" s="213"/>
      <c r="Q3" s="163"/>
      <c r="R3" s="163"/>
      <c r="S3" s="213"/>
      <c r="T3" s="163"/>
      <c r="U3" s="163"/>
      <c r="V3" s="213"/>
      <c r="W3" s="163"/>
      <c r="X3" s="163"/>
      <c r="Y3" s="213"/>
      <c r="Z3" s="163"/>
      <c r="AA3" s="163"/>
      <c r="AB3" s="213"/>
      <c r="AC3" s="163"/>
      <c r="AD3" s="163"/>
      <c r="AE3" s="213"/>
      <c r="AF3" s="163"/>
      <c r="AG3" s="163"/>
      <c r="AH3" s="213"/>
      <c r="AI3" s="163"/>
      <c r="AJ3" s="163"/>
      <c r="AK3" s="213"/>
      <c r="AL3" s="163"/>
      <c r="AM3" s="163"/>
      <c r="AN3" s="213"/>
      <c r="AO3" s="163"/>
      <c r="AP3" s="163"/>
      <c r="AQ3" s="213"/>
      <c r="AR3" s="163"/>
      <c r="AS3" s="163"/>
      <c r="AT3" s="213"/>
      <c r="AU3" s="163"/>
      <c r="AV3" s="163"/>
      <c r="AW3" s="213"/>
      <c r="AX3" s="163"/>
      <c r="AY3" s="163"/>
      <c r="AZ3" s="213"/>
      <c r="BA3" s="163"/>
      <c r="BB3" s="163"/>
      <c r="BC3" s="213"/>
      <c r="BD3" s="163"/>
      <c r="BE3" s="163"/>
      <c r="BF3" s="213"/>
      <c r="BG3" s="163"/>
      <c r="BH3" s="163"/>
      <c r="BI3" s="213"/>
      <c r="BJ3" s="163"/>
      <c r="BK3" s="163"/>
      <c r="BL3" s="213"/>
      <c r="BM3" s="163"/>
      <c r="BN3" s="163"/>
      <c r="BO3" s="213"/>
      <c r="BP3" s="163"/>
      <c r="BQ3" s="163"/>
      <c r="BR3" s="213"/>
      <c r="BS3" s="163"/>
      <c r="BT3" s="163"/>
      <c r="BU3" s="213"/>
      <c r="BV3" s="163"/>
      <c r="BW3" s="163"/>
      <c r="BX3" s="213"/>
      <c r="BY3" s="163"/>
      <c r="BZ3" s="163"/>
      <c r="CA3" s="213"/>
      <c r="CB3" s="163"/>
      <c r="CC3" s="163"/>
      <c r="CD3" s="213"/>
      <c r="CE3" s="163"/>
      <c r="CF3" s="163"/>
      <c r="CG3" s="213"/>
      <c r="CH3" s="163"/>
      <c r="CI3" s="163"/>
      <c r="CJ3" s="213"/>
      <c r="CK3" s="163"/>
      <c r="CL3" s="163"/>
      <c r="CM3" s="213" t="s">
        <v>166</v>
      </c>
      <c r="CN3" s="163"/>
      <c r="CO3" s="163"/>
      <c r="CP3" s="213"/>
      <c r="CQ3" s="163"/>
      <c r="CR3" s="163"/>
      <c r="CS3" s="213"/>
      <c r="CT3" s="163"/>
      <c r="CU3" s="163"/>
      <c r="CV3" s="213"/>
      <c r="CW3" s="163"/>
      <c r="CX3" s="163"/>
      <c r="CY3" s="213" t="s">
        <v>166</v>
      </c>
    </row>
    <row r="4" spans="1:103" ht="15" customHeight="1">
      <c r="A4" s="288" t="s">
        <v>167</v>
      </c>
      <c r="B4" s="290" t="s">
        <v>168</v>
      </c>
      <c r="C4" s="292" t="s">
        <v>169</v>
      </c>
      <c r="D4" s="276" t="s">
        <v>200</v>
      </c>
      <c r="E4" s="274" t="s">
        <v>170</v>
      </c>
      <c r="F4" s="275"/>
      <c r="G4" s="276" t="s">
        <v>200</v>
      </c>
      <c r="H4" s="274" t="s">
        <v>170</v>
      </c>
      <c r="I4" s="275"/>
      <c r="J4" s="276" t="s">
        <v>200</v>
      </c>
      <c r="K4" s="274" t="s">
        <v>170</v>
      </c>
      <c r="L4" s="275"/>
      <c r="M4" s="276" t="s">
        <v>200</v>
      </c>
      <c r="N4" s="274" t="s">
        <v>170</v>
      </c>
      <c r="O4" s="275"/>
      <c r="P4" s="276" t="s">
        <v>200</v>
      </c>
      <c r="Q4" s="274" t="s">
        <v>170</v>
      </c>
      <c r="R4" s="275"/>
      <c r="S4" s="276" t="s">
        <v>200</v>
      </c>
      <c r="T4" s="274" t="s">
        <v>170</v>
      </c>
      <c r="U4" s="275"/>
      <c r="V4" s="276" t="s">
        <v>200</v>
      </c>
      <c r="W4" s="274" t="s">
        <v>170</v>
      </c>
      <c r="X4" s="275"/>
      <c r="Y4" s="276" t="s">
        <v>200</v>
      </c>
      <c r="Z4" s="274" t="s">
        <v>170</v>
      </c>
      <c r="AA4" s="275"/>
      <c r="AB4" s="276" t="s">
        <v>200</v>
      </c>
      <c r="AC4" s="274" t="s">
        <v>170</v>
      </c>
      <c r="AD4" s="275"/>
      <c r="AE4" s="276" t="s">
        <v>200</v>
      </c>
      <c r="AF4" s="274" t="s">
        <v>170</v>
      </c>
      <c r="AG4" s="275"/>
      <c r="AH4" s="276" t="s">
        <v>200</v>
      </c>
      <c r="AI4" s="274" t="s">
        <v>170</v>
      </c>
      <c r="AJ4" s="275"/>
      <c r="AK4" s="276" t="s">
        <v>200</v>
      </c>
      <c r="AL4" s="274" t="s">
        <v>170</v>
      </c>
      <c r="AM4" s="275"/>
      <c r="AN4" s="276" t="s">
        <v>200</v>
      </c>
      <c r="AO4" s="274" t="s">
        <v>170</v>
      </c>
      <c r="AP4" s="275"/>
      <c r="AQ4" s="276" t="s">
        <v>200</v>
      </c>
      <c r="AR4" s="274" t="s">
        <v>170</v>
      </c>
      <c r="AS4" s="275"/>
      <c r="AT4" s="276" t="s">
        <v>200</v>
      </c>
      <c r="AU4" s="274" t="s">
        <v>170</v>
      </c>
      <c r="AV4" s="275"/>
      <c r="AW4" s="276" t="s">
        <v>200</v>
      </c>
      <c r="AX4" s="274" t="s">
        <v>170</v>
      </c>
      <c r="AY4" s="275"/>
      <c r="AZ4" s="276" t="s">
        <v>200</v>
      </c>
      <c r="BA4" s="274" t="s">
        <v>170</v>
      </c>
      <c r="BB4" s="275"/>
      <c r="BC4" s="276" t="s">
        <v>200</v>
      </c>
      <c r="BD4" s="274" t="s">
        <v>170</v>
      </c>
      <c r="BE4" s="275"/>
      <c r="BF4" s="276" t="s">
        <v>200</v>
      </c>
      <c r="BG4" s="274" t="s">
        <v>170</v>
      </c>
      <c r="BH4" s="275"/>
      <c r="BI4" s="276" t="s">
        <v>200</v>
      </c>
      <c r="BJ4" s="274" t="s">
        <v>170</v>
      </c>
      <c r="BK4" s="275"/>
      <c r="BL4" s="276" t="s">
        <v>200</v>
      </c>
      <c r="BM4" s="274" t="s">
        <v>170</v>
      </c>
      <c r="BN4" s="275"/>
      <c r="BO4" s="276" t="s">
        <v>200</v>
      </c>
      <c r="BP4" s="274" t="s">
        <v>170</v>
      </c>
      <c r="BQ4" s="275"/>
      <c r="BR4" s="276" t="s">
        <v>200</v>
      </c>
      <c r="BS4" s="274" t="s">
        <v>170</v>
      </c>
      <c r="BT4" s="275"/>
      <c r="BU4" s="276" t="s">
        <v>200</v>
      </c>
      <c r="BV4" s="274" t="s">
        <v>170</v>
      </c>
      <c r="BW4" s="275"/>
      <c r="BX4" s="276" t="s">
        <v>200</v>
      </c>
      <c r="BY4" s="274" t="s">
        <v>170</v>
      </c>
      <c r="BZ4" s="275"/>
      <c r="CA4" s="276" t="s">
        <v>200</v>
      </c>
      <c r="CB4" s="274" t="s">
        <v>170</v>
      </c>
      <c r="CC4" s="275"/>
      <c r="CD4" s="276" t="s">
        <v>200</v>
      </c>
      <c r="CE4" s="274" t="s">
        <v>170</v>
      </c>
      <c r="CF4" s="275"/>
      <c r="CG4" s="276" t="s">
        <v>200</v>
      </c>
      <c r="CH4" s="274" t="s">
        <v>170</v>
      </c>
      <c r="CI4" s="275"/>
      <c r="CJ4" s="276" t="s">
        <v>212</v>
      </c>
      <c r="CK4" s="274" t="s">
        <v>170</v>
      </c>
      <c r="CL4" s="275"/>
      <c r="CM4" s="276" t="s">
        <v>212</v>
      </c>
      <c r="CN4" s="274" t="s">
        <v>170</v>
      </c>
      <c r="CO4" s="275"/>
      <c r="CP4" s="276" t="s">
        <v>212</v>
      </c>
      <c r="CQ4" s="274" t="s">
        <v>170</v>
      </c>
      <c r="CR4" s="275"/>
      <c r="CS4" s="276" t="s">
        <v>212</v>
      </c>
      <c r="CT4" s="274" t="s">
        <v>170</v>
      </c>
      <c r="CU4" s="275"/>
      <c r="CV4" s="276" t="s">
        <v>212</v>
      </c>
      <c r="CW4" s="274" t="s">
        <v>170</v>
      </c>
      <c r="CX4" s="275"/>
      <c r="CY4" s="276" t="s">
        <v>212</v>
      </c>
    </row>
    <row r="5" spans="1:103" ht="89.25" customHeight="1">
      <c r="A5" s="289"/>
      <c r="B5" s="291"/>
      <c r="C5" s="293"/>
      <c r="D5" s="277"/>
      <c r="E5" s="194" t="s">
        <v>195</v>
      </c>
      <c r="F5" s="194" t="s">
        <v>196</v>
      </c>
      <c r="G5" s="277"/>
      <c r="H5" s="217" t="s">
        <v>195</v>
      </c>
      <c r="I5" s="217" t="s">
        <v>196</v>
      </c>
      <c r="J5" s="277"/>
      <c r="K5" s="218" t="s">
        <v>195</v>
      </c>
      <c r="L5" s="218" t="s">
        <v>196</v>
      </c>
      <c r="M5" s="277"/>
      <c r="N5" s="219" t="s">
        <v>195</v>
      </c>
      <c r="O5" s="219" t="s">
        <v>196</v>
      </c>
      <c r="P5" s="277"/>
      <c r="Q5" s="220" t="s">
        <v>195</v>
      </c>
      <c r="R5" s="220" t="s">
        <v>196</v>
      </c>
      <c r="S5" s="277"/>
      <c r="T5" s="221" t="s">
        <v>195</v>
      </c>
      <c r="U5" s="221" t="s">
        <v>196</v>
      </c>
      <c r="V5" s="277"/>
      <c r="W5" s="222" t="s">
        <v>195</v>
      </c>
      <c r="X5" s="222" t="s">
        <v>196</v>
      </c>
      <c r="Y5" s="277"/>
      <c r="Z5" s="223" t="s">
        <v>195</v>
      </c>
      <c r="AA5" s="223" t="s">
        <v>196</v>
      </c>
      <c r="AB5" s="277"/>
      <c r="AC5" s="224" t="s">
        <v>195</v>
      </c>
      <c r="AD5" s="224" t="s">
        <v>196</v>
      </c>
      <c r="AE5" s="277"/>
      <c r="AF5" s="225" t="s">
        <v>195</v>
      </c>
      <c r="AG5" s="225" t="s">
        <v>196</v>
      </c>
      <c r="AH5" s="277"/>
      <c r="AI5" s="226" t="s">
        <v>195</v>
      </c>
      <c r="AJ5" s="226" t="s">
        <v>196</v>
      </c>
      <c r="AK5" s="277"/>
      <c r="AL5" s="227" t="s">
        <v>195</v>
      </c>
      <c r="AM5" s="227" t="s">
        <v>196</v>
      </c>
      <c r="AN5" s="277"/>
      <c r="AO5" s="228" t="s">
        <v>195</v>
      </c>
      <c r="AP5" s="228" t="s">
        <v>196</v>
      </c>
      <c r="AQ5" s="277"/>
      <c r="AR5" s="229" t="s">
        <v>195</v>
      </c>
      <c r="AS5" s="229" t="s">
        <v>196</v>
      </c>
      <c r="AT5" s="277"/>
      <c r="AU5" s="230" t="s">
        <v>195</v>
      </c>
      <c r="AV5" s="230" t="s">
        <v>196</v>
      </c>
      <c r="AW5" s="277"/>
      <c r="AX5" s="231" t="s">
        <v>195</v>
      </c>
      <c r="AY5" s="231" t="s">
        <v>196</v>
      </c>
      <c r="AZ5" s="277"/>
      <c r="BA5" s="232" t="s">
        <v>195</v>
      </c>
      <c r="BB5" s="232" t="s">
        <v>196</v>
      </c>
      <c r="BC5" s="277"/>
      <c r="BD5" s="236" t="s">
        <v>195</v>
      </c>
      <c r="BE5" s="236" t="s">
        <v>196</v>
      </c>
      <c r="BF5" s="277"/>
      <c r="BG5" s="237" t="s">
        <v>195</v>
      </c>
      <c r="BH5" s="237" t="s">
        <v>196</v>
      </c>
      <c r="BI5" s="277"/>
      <c r="BJ5" s="238" t="s">
        <v>195</v>
      </c>
      <c r="BK5" s="238" t="s">
        <v>196</v>
      </c>
      <c r="BL5" s="277"/>
      <c r="BM5" s="239" t="s">
        <v>195</v>
      </c>
      <c r="BN5" s="239" t="s">
        <v>196</v>
      </c>
      <c r="BO5" s="277"/>
      <c r="BP5" s="240" t="s">
        <v>195</v>
      </c>
      <c r="BQ5" s="240" t="s">
        <v>196</v>
      </c>
      <c r="BR5" s="277"/>
      <c r="BS5" s="241" t="s">
        <v>195</v>
      </c>
      <c r="BT5" s="241" t="s">
        <v>196</v>
      </c>
      <c r="BU5" s="277"/>
      <c r="BV5" s="242" t="s">
        <v>195</v>
      </c>
      <c r="BW5" s="242" t="s">
        <v>196</v>
      </c>
      <c r="BX5" s="277"/>
      <c r="BY5" s="243" t="s">
        <v>195</v>
      </c>
      <c r="BZ5" s="243" t="s">
        <v>196</v>
      </c>
      <c r="CA5" s="277"/>
      <c r="CB5" s="244" t="s">
        <v>195</v>
      </c>
      <c r="CC5" s="244" t="s">
        <v>196</v>
      </c>
      <c r="CD5" s="277"/>
      <c r="CE5" s="245" t="s">
        <v>195</v>
      </c>
      <c r="CF5" s="245" t="s">
        <v>196</v>
      </c>
      <c r="CG5" s="277"/>
      <c r="CH5" s="246" t="s">
        <v>195</v>
      </c>
      <c r="CI5" s="246" t="s">
        <v>196</v>
      </c>
      <c r="CJ5" s="277"/>
      <c r="CK5" s="247" t="s">
        <v>195</v>
      </c>
      <c r="CL5" s="247" t="s">
        <v>196</v>
      </c>
      <c r="CM5" s="277"/>
      <c r="CN5" s="248" t="s">
        <v>195</v>
      </c>
      <c r="CO5" s="248" t="s">
        <v>196</v>
      </c>
      <c r="CP5" s="277"/>
      <c r="CQ5" s="251" t="s">
        <v>195</v>
      </c>
      <c r="CR5" s="251" t="s">
        <v>196</v>
      </c>
      <c r="CS5" s="277"/>
      <c r="CT5" s="252" t="s">
        <v>195</v>
      </c>
      <c r="CU5" s="252" t="s">
        <v>196</v>
      </c>
      <c r="CV5" s="277"/>
      <c r="CW5" s="253" t="s">
        <v>195</v>
      </c>
      <c r="CX5" s="253" t="s">
        <v>196</v>
      </c>
      <c r="CY5" s="277"/>
    </row>
    <row r="6" spans="1:103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  <c r="H6" s="164">
        <v>5</v>
      </c>
      <c r="I6" s="164">
        <v>6</v>
      </c>
      <c r="J6" s="168">
        <v>7</v>
      </c>
      <c r="K6" s="164">
        <v>5</v>
      </c>
      <c r="L6" s="164">
        <v>6</v>
      </c>
      <c r="M6" s="168">
        <v>7</v>
      </c>
      <c r="N6" s="164">
        <v>5</v>
      </c>
      <c r="O6" s="164">
        <v>6</v>
      </c>
      <c r="P6" s="168">
        <v>7</v>
      </c>
      <c r="Q6" s="164">
        <v>5</v>
      </c>
      <c r="R6" s="164">
        <v>6</v>
      </c>
      <c r="S6" s="168">
        <v>7</v>
      </c>
      <c r="T6" s="164">
        <v>5</v>
      </c>
      <c r="U6" s="164">
        <v>6</v>
      </c>
      <c r="V6" s="168">
        <v>7</v>
      </c>
      <c r="W6" s="164">
        <v>5</v>
      </c>
      <c r="X6" s="164">
        <v>6</v>
      </c>
      <c r="Y6" s="168">
        <v>7</v>
      </c>
      <c r="Z6" s="164">
        <v>5</v>
      </c>
      <c r="AA6" s="164">
        <v>6</v>
      </c>
      <c r="AB6" s="168">
        <v>7</v>
      </c>
      <c r="AC6" s="164">
        <v>5</v>
      </c>
      <c r="AD6" s="164">
        <v>6</v>
      </c>
      <c r="AE6" s="168">
        <v>7</v>
      </c>
      <c r="AF6" s="164">
        <v>5</v>
      </c>
      <c r="AG6" s="164">
        <v>6</v>
      </c>
      <c r="AH6" s="168">
        <v>7</v>
      </c>
      <c r="AI6" s="164">
        <v>5</v>
      </c>
      <c r="AJ6" s="164">
        <v>6</v>
      </c>
      <c r="AK6" s="168">
        <v>7</v>
      </c>
      <c r="AL6" s="164">
        <v>5</v>
      </c>
      <c r="AM6" s="164">
        <v>6</v>
      </c>
      <c r="AN6" s="168">
        <v>7</v>
      </c>
      <c r="AO6" s="164">
        <v>5</v>
      </c>
      <c r="AP6" s="164">
        <v>6</v>
      </c>
      <c r="AQ6" s="168">
        <v>7</v>
      </c>
      <c r="AR6" s="164">
        <v>5</v>
      </c>
      <c r="AS6" s="164">
        <v>6</v>
      </c>
      <c r="AT6" s="168">
        <v>7</v>
      </c>
      <c r="AU6" s="164">
        <v>5</v>
      </c>
      <c r="AV6" s="164">
        <v>6</v>
      </c>
      <c r="AW6" s="168">
        <v>7</v>
      </c>
      <c r="AX6" s="164">
        <v>5</v>
      </c>
      <c r="AY6" s="164">
        <v>6</v>
      </c>
      <c r="AZ6" s="168">
        <v>7</v>
      </c>
      <c r="BA6" s="164">
        <v>5</v>
      </c>
      <c r="BB6" s="164">
        <v>6</v>
      </c>
      <c r="BC6" s="168">
        <v>7</v>
      </c>
      <c r="BD6" s="164">
        <v>5</v>
      </c>
      <c r="BE6" s="164">
        <v>6</v>
      </c>
      <c r="BF6" s="168">
        <v>7</v>
      </c>
      <c r="BG6" s="164">
        <v>5</v>
      </c>
      <c r="BH6" s="164">
        <v>6</v>
      </c>
      <c r="BI6" s="168">
        <v>7</v>
      </c>
      <c r="BJ6" s="164">
        <v>5</v>
      </c>
      <c r="BK6" s="164">
        <v>6</v>
      </c>
      <c r="BL6" s="168">
        <v>7</v>
      </c>
      <c r="BM6" s="164">
        <v>5</v>
      </c>
      <c r="BN6" s="164">
        <v>6</v>
      </c>
      <c r="BO6" s="168">
        <v>7</v>
      </c>
      <c r="BP6" s="164">
        <v>5</v>
      </c>
      <c r="BQ6" s="164">
        <v>6</v>
      </c>
      <c r="BR6" s="168">
        <v>7</v>
      </c>
      <c r="BS6" s="164">
        <v>5</v>
      </c>
      <c r="BT6" s="164">
        <v>6</v>
      </c>
      <c r="BU6" s="168">
        <v>7</v>
      </c>
      <c r="BV6" s="164">
        <v>5</v>
      </c>
      <c r="BW6" s="164">
        <v>6</v>
      </c>
      <c r="BX6" s="168">
        <v>7</v>
      </c>
      <c r="BY6" s="164">
        <v>5</v>
      </c>
      <c r="BZ6" s="164">
        <v>6</v>
      </c>
      <c r="CA6" s="168">
        <v>7</v>
      </c>
      <c r="CB6" s="164">
        <v>5</v>
      </c>
      <c r="CC6" s="164">
        <v>6</v>
      </c>
      <c r="CD6" s="168">
        <v>7</v>
      </c>
      <c r="CE6" s="164">
        <v>5</v>
      </c>
      <c r="CF6" s="164">
        <v>6</v>
      </c>
      <c r="CG6" s="168">
        <v>7</v>
      </c>
      <c r="CH6" s="164">
        <v>5</v>
      </c>
      <c r="CI6" s="164">
        <v>6</v>
      </c>
      <c r="CJ6" s="168">
        <v>7</v>
      </c>
      <c r="CK6" s="164">
        <v>5</v>
      </c>
      <c r="CL6" s="164">
        <v>6</v>
      </c>
      <c r="CM6" s="168">
        <v>7</v>
      </c>
      <c r="CN6" s="164">
        <v>5</v>
      </c>
      <c r="CO6" s="164">
        <v>6</v>
      </c>
      <c r="CP6" s="168">
        <v>7</v>
      </c>
      <c r="CQ6" s="164">
        <v>5</v>
      </c>
      <c r="CR6" s="164">
        <v>6</v>
      </c>
      <c r="CS6" s="168">
        <v>7</v>
      </c>
      <c r="CT6" s="164">
        <v>5</v>
      </c>
      <c r="CU6" s="164">
        <v>6</v>
      </c>
      <c r="CV6" s="168">
        <v>7</v>
      </c>
      <c r="CW6" s="164">
        <v>5</v>
      </c>
      <c r="CX6" s="164">
        <v>6</v>
      </c>
      <c r="CY6" s="168">
        <v>7</v>
      </c>
    </row>
    <row r="7" spans="1:103" ht="21" thickBot="1">
      <c r="A7" s="191"/>
      <c r="B7" s="192"/>
      <c r="C7" s="193" t="s">
        <v>171</v>
      </c>
      <c r="D7" s="212" t="e">
        <f t="shared" ref="D7:AY7" si="0">D9+D19+D30+D33+D40</f>
        <v>#REF!</v>
      </c>
      <c r="E7" s="212">
        <f t="shared" si="0"/>
        <v>-749594</v>
      </c>
      <c r="F7" s="212">
        <f t="shared" si="0"/>
        <v>0</v>
      </c>
      <c r="G7" s="212" t="e">
        <f t="shared" si="0"/>
        <v>#REF!</v>
      </c>
      <c r="H7" s="212">
        <f t="shared" si="0"/>
        <v>-88340</v>
      </c>
      <c r="I7" s="212">
        <f t="shared" si="0"/>
        <v>0</v>
      </c>
      <c r="J7" s="212" t="e">
        <f t="shared" si="0"/>
        <v>#REF!</v>
      </c>
      <c r="K7" s="212">
        <f t="shared" si="0"/>
        <v>-35403</v>
      </c>
      <c r="L7" s="212">
        <f t="shared" si="0"/>
        <v>127420</v>
      </c>
      <c r="M7" s="212" t="e">
        <f t="shared" si="0"/>
        <v>#REF!</v>
      </c>
      <c r="N7" s="212">
        <f t="shared" si="0"/>
        <v>-79470</v>
      </c>
      <c r="O7" s="212">
        <f t="shared" si="0"/>
        <v>79470</v>
      </c>
      <c r="P7" s="212" t="e">
        <f t="shared" si="0"/>
        <v>#REF!</v>
      </c>
      <c r="Q7" s="212">
        <f t="shared" si="0"/>
        <v>-9816</v>
      </c>
      <c r="R7" s="212">
        <f t="shared" si="0"/>
        <v>1000</v>
      </c>
      <c r="S7" s="212" t="e">
        <f t="shared" si="0"/>
        <v>#REF!</v>
      </c>
      <c r="T7" s="212">
        <f t="shared" si="0"/>
        <v>-128780</v>
      </c>
      <c r="U7" s="212">
        <f t="shared" si="0"/>
        <v>128780</v>
      </c>
      <c r="V7" s="212" t="e">
        <f t="shared" si="0"/>
        <v>#REF!</v>
      </c>
      <c r="W7" s="212">
        <f t="shared" si="0"/>
        <v>-421021</v>
      </c>
      <c r="X7" s="212">
        <f t="shared" si="0"/>
        <v>402709</v>
      </c>
      <c r="Y7" s="212" t="e">
        <f t="shared" si="0"/>
        <v>#REF!</v>
      </c>
      <c r="Z7" s="212">
        <f t="shared" si="0"/>
        <v>-47153</v>
      </c>
      <c r="AA7" s="212">
        <f t="shared" si="0"/>
        <v>47153</v>
      </c>
      <c r="AB7" s="212" t="e">
        <f t="shared" si="0"/>
        <v>#REF!</v>
      </c>
      <c r="AC7" s="212">
        <f t="shared" si="0"/>
        <v>-32286</v>
      </c>
      <c r="AD7" s="212">
        <f t="shared" si="0"/>
        <v>32286</v>
      </c>
      <c r="AE7" s="212" t="e">
        <f t="shared" si="0"/>
        <v>#REF!</v>
      </c>
      <c r="AF7" s="212">
        <f t="shared" si="0"/>
        <v>-749027</v>
      </c>
      <c r="AG7" s="212">
        <f t="shared" si="0"/>
        <v>1473614</v>
      </c>
      <c r="AH7" s="212" t="e">
        <f t="shared" si="0"/>
        <v>#REF!</v>
      </c>
      <c r="AI7" s="212">
        <f t="shared" si="0"/>
        <v>-18241</v>
      </c>
      <c r="AJ7" s="212">
        <f t="shared" si="0"/>
        <v>18241</v>
      </c>
      <c r="AK7" s="212" t="e">
        <f t="shared" si="0"/>
        <v>#REF!</v>
      </c>
      <c r="AL7" s="212">
        <f t="shared" si="0"/>
        <v>-134321</v>
      </c>
      <c r="AM7" s="212">
        <f t="shared" si="0"/>
        <v>134321</v>
      </c>
      <c r="AN7" s="212" t="e">
        <f t="shared" si="0"/>
        <v>#REF!</v>
      </c>
      <c r="AO7" s="212">
        <f t="shared" si="0"/>
        <v>-1163091</v>
      </c>
      <c r="AP7" s="212">
        <f t="shared" si="0"/>
        <v>1947442</v>
      </c>
      <c r="AQ7" s="212" t="e">
        <f t="shared" si="0"/>
        <v>#REF!</v>
      </c>
      <c r="AR7" s="212">
        <f t="shared" si="0"/>
        <v>-724074</v>
      </c>
      <c r="AS7" s="212">
        <f t="shared" si="0"/>
        <v>1011522</v>
      </c>
      <c r="AT7" s="212" t="e">
        <f t="shared" si="0"/>
        <v>#REF!</v>
      </c>
      <c r="AU7" s="212">
        <f t="shared" si="0"/>
        <v>-112956</v>
      </c>
      <c r="AV7" s="212">
        <f t="shared" si="0"/>
        <v>0</v>
      </c>
      <c r="AW7" s="212" t="e">
        <f t="shared" si="0"/>
        <v>#REF!</v>
      </c>
      <c r="AX7" s="212">
        <f t="shared" si="0"/>
        <v>-20660</v>
      </c>
      <c r="AY7" s="212">
        <f t="shared" si="0"/>
        <v>1141669</v>
      </c>
      <c r="AZ7" s="212" t="e">
        <f>AZ8+AZ40</f>
        <v>#REF!</v>
      </c>
      <c r="BA7" s="212">
        <f>BA9+BA19+BA30+BA33+BA40</f>
        <v>-18500</v>
      </c>
      <c r="BB7" s="212">
        <f>BB9+BB19+BB30+BB33+BB40</f>
        <v>29504</v>
      </c>
      <c r="BC7" s="212" t="e">
        <f>BC8+BC40</f>
        <v>#REF!</v>
      </c>
      <c r="BD7" s="212">
        <f>BD9+BD19+BD30+BD33+BD40</f>
        <v>-24700</v>
      </c>
      <c r="BE7" s="212">
        <f>BE9+BE19+BE30+BE33+BE40</f>
        <v>36583</v>
      </c>
      <c r="BF7" s="212" t="e">
        <f>BF8+BF40</f>
        <v>#REF!</v>
      </c>
      <c r="BG7" s="212">
        <f>BG9+BG19+BG30+BG33+BG40</f>
        <v>-14200</v>
      </c>
      <c r="BH7" s="212">
        <f>BH9+BH19+BH30+BH33+BH40</f>
        <v>14200</v>
      </c>
      <c r="BI7" s="212" t="e">
        <f>BI8+BI40</f>
        <v>#REF!</v>
      </c>
      <c r="BJ7" s="212">
        <f>BJ9+BJ19+BJ30+BJ33+BJ40</f>
        <v>-162289</v>
      </c>
      <c r="BK7" s="212">
        <f>BK9+BK19+BK30+BK33+BK40</f>
        <v>162289</v>
      </c>
      <c r="BL7" s="212" t="e">
        <f>BL8+BL40</f>
        <v>#REF!</v>
      </c>
      <c r="BM7" s="212">
        <f>BM9+BM19+BM30+BM33+BM40</f>
        <v>-27825</v>
      </c>
      <c r="BN7" s="212">
        <f>BN9+BN19+BN30+BN33+BN40</f>
        <v>27825</v>
      </c>
      <c r="BO7" s="212" t="e">
        <f>BO8+BO40</f>
        <v>#REF!</v>
      </c>
      <c r="BP7" s="212">
        <f>BP9+BP19+BP30+BP33+BP40</f>
        <v>-8698</v>
      </c>
      <c r="BQ7" s="212">
        <f>BQ9+BQ19+BQ30+BQ33+BQ40</f>
        <v>8698</v>
      </c>
      <c r="BR7" s="212" t="e">
        <f>BR8+BR40</f>
        <v>#REF!</v>
      </c>
      <c r="BS7" s="212">
        <f>BS9+BS19+BS30+BS33+BS40</f>
        <v>-137947</v>
      </c>
      <c r="BT7" s="212">
        <f>BT9+BT19+BT30+BT33+BT40</f>
        <v>5829396</v>
      </c>
      <c r="BU7" s="212" t="e">
        <f>BU8+BU40</f>
        <v>#REF!</v>
      </c>
      <c r="BV7" s="212">
        <f>BV9+BV19+BV30+BV33+BV40</f>
        <v>-144318</v>
      </c>
      <c r="BW7" s="212">
        <f>BW9+BW19+BW30+BW33+BW40</f>
        <v>449318</v>
      </c>
      <c r="BX7" s="212" t="e">
        <f>BX8+BX40</f>
        <v>#REF!</v>
      </c>
      <c r="BY7" s="212">
        <f>BY9+BY19+BY30+BY33+BY40</f>
        <v>-16050</v>
      </c>
      <c r="BZ7" s="212">
        <f>BZ9+BZ19+BZ30+BZ33+BZ40</f>
        <v>16050</v>
      </c>
      <c r="CA7" s="212" t="e">
        <f>CA8+CA40</f>
        <v>#REF!</v>
      </c>
      <c r="CB7" s="212">
        <f>CB9+CB19+CB30+CB33+CB40</f>
        <v>-1185185</v>
      </c>
      <c r="CC7" s="212">
        <f>CC9+CC19+CC30+CC33+CC40</f>
        <v>1877806</v>
      </c>
      <c r="CD7" s="212" t="e">
        <f>CD8+CD40</f>
        <v>#REF!</v>
      </c>
      <c r="CE7" s="212">
        <f>CE9+CE19+CE30+CE33+CE40</f>
        <v>-268988.2</v>
      </c>
      <c r="CF7" s="212">
        <f>CF9+CF19+CF30+CF33+CF40</f>
        <v>268966</v>
      </c>
      <c r="CG7" s="212" t="e">
        <f>CG8+CG40</f>
        <v>#REF!</v>
      </c>
      <c r="CH7" s="212">
        <f>CH9+CH19+CH30+CH33+CH40</f>
        <v>-566324</v>
      </c>
      <c r="CI7" s="212">
        <f>CI9+CI19+CI30+CI33+CI40</f>
        <v>209737.3</v>
      </c>
      <c r="CJ7" s="212">
        <f>CJ8+CJ40</f>
        <v>100456941.40000001</v>
      </c>
      <c r="CK7" s="212">
        <f>CK9+CK19+CK30+CK33+CK40</f>
        <v>-11709</v>
      </c>
      <c r="CL7" s="212">
        <f>CL9+CL19+CL30+CL33+CL40</f>
        <v>11709</v>
      </c>
      <c r="CM7" s="212">
        <f>CM8+CM40</f>
        <v>100456941.40000001</v>
      </c>
      <c r="CN7" s="212">
        <f>CN9+CN19+CN30+CN33+CN40</f>
        <v>-7157</v>
      </c>
      <c r="CO7" s="212">
        <f>CO9+CO19+CO30+CO33+CO40</f>
        <v>7433.8</v>
      </c>
      <c r="CP7" s="212">
        <f>CP8+CP40</f>
        <v>100457218.2</v>
      </c>
      <c r="CQ7" s="212">
        <f>CQ9+CQ19+CQ30+CQ33+CQ40</f>
        <v>-18181</v>
      </c>
      <c r="CR7" s="212">
        <f>CR9+CR19+CR30+CR33+CR40</f>
        <v>21113.5</v>
      </c>
      <c r="CS7" s="212">
        <f>CS8+CS40</f>
        <v>100460150.7</v>
      </c>
      <c r="CT7" s="212">
        <f>CT9+CT19+CT30+CT33+CT40</f>
        <v>-66794</v>
      </c>
      <c r="CU7" s="212">
        <f>CU9+CU19+CU30+CU33+CU40</f>
        <v>66794</v>
      </c>
      <c r="CV7" s="212">
        <f>CV8+CV40</f>
        <v>100460150.7</v>
      </c>
      <c r="CW7" s="212">
        <f>CW9+CW19+CW30+CW33+CW40</f>
        <v>-224318</v>
      </c>
      <c r="CX7" s="212">
        <f>CX9+CX19+CX30+CX33+CX40</f>
        <v>224318</v>
      </c>
      <c r="CY7" s="212">
        <f>CY8+CY40</f>
        <v>100460150.7</v>
      </c>
    </row>
    <row r="8" spans="1:103" ht="21" thickBot="1">
      <c r="A8" s="214"/>
      <c r="B8" s="215"/>
      <c r="C8" s="216"/>
      <c r="D8" s="212" t="e">
        <f t="shared" ref="D8:AI8" si="1">D9+D19+D30+D33</f>
        <v>#REF!</v>
      </c>
      <c r="E8" s="212">
        <f t="shared" si="1"/>
        <v>-749594</v>
      </c>
      <c r="F8" s="212">
        <f t="shared" si="1"/>
        <v>0</v>
      </c>
      <c r="G8" s="212" t="e">
        <f t="shared" si="1"/>
        <v>#REF!</v>
      </c>
      <c r="H8" s="212">
        <f t="shared" si="1"/>
        <v>-88340</v>
      </c>
      <c r="I8" s="212">
        <f t="shared" si="1"/>
        <v>0</v>
      </c>
      <c r="J8" s="212" t="e">
        <f t="shared" si="1"/>
        <v>#REF!</v>
      </c>
      <c r="K8" s="212">
        <f t="shared" si="1"/>
        <v>-35403</v>
      </c>
      <c r="L8" s="212">
        <f t="shared" si="1"/>
        <v>127420</v>
      </c>
      <c r="M8" s="212" t="e">
        <f t="shared" si="1"/>
        <v>#REF!</v>
      </c>
      <c r="N8" s="212">
        <f t="shared" si="1"/>
        <v>-79470</v>
      </c>
      <c r="O8" s="212">
        <f t="shared" si="1"/>
        <v>79470</v>
      </c>
      <c r="P8" s="212" t="e">
        <f t="shared" si="1"/>
        <v>#REF!</v>
      </c>
      <c r="Q8" s="212">
        <f t="shared" si="1"/>
        <v>-9816</v>
      </c>
      <c r="R8" s="212">
        <f t="shared" si="1"/>
        <v>1000</v>
      </c>
      <c r="S8" s="212" t="e">
        <f t="shared" si="1"/>
        <v>#REF!</v>
      </c>
      <c r="T8" s="212">
        <f t="shared" si="1"/>
        <v>-128780</v>
      </c>
      <c r="U8" s="212">
        <f t="shared" si="1"/>
        <v>128780</v>
      </c>
      <c r="V8" s="212" t="e">
        <f t="shared" si="1"/>
        <v>#REF!</v>
      </c>
      <c r="W8" s="212">
        <f t="shared" si="1"/>
        <v>-421021</v>
      </c>
      <c r="X8" s="212">
        <f t="shared" si="1"/>
        <v>402709</v>
      </c>
      <c r="Y8" s="212" t="e">
        <f t="shared" si="1"/>
        <v>#REF!</v>
      </c>
      <c r="Z8" s="212">
        <f t="shared" si="1"/>
        <v>-47153</v>
      </c>
      <c r="AA8" s="212">
        <f t="shared" si="1"/>
        <v>47153</v>
      </c>
      <c r="AB8" s="212" t="e">
        <f t="shared" si="1"/>
        <v>#REF!</v>
      </c>
      <c r="AC8" s="212">
        <f t="shared" si="1"/>
        <v>-32286</v>
      </c>
      <c r="AD8" s="212">
        <f t="shared" si="1"/>
        <v>32286</v>
      </c>
      <c r="AE8" s="212" t="e">
        <f t="shared" si="1"/>
        <v>#REF!</v>
      </c>
      <c r="AF8" s="212">
        <f t="shared" si="1"/>
        <v>-749027</v>
      </c>
      <c r="AG8" s="212">
        <f t="shared" si="1"/>
        <v>1473614</v>
      </c>
      <c r="AH8" s="212" t="e">
        <f t="shared" si="1"/>
        <v>#REF!</v>
      </c>
      <c r="AI8" s="212">
        <f t="shared" si="1"/>
        <v>-18241</v>
      </c>
      <c r="AJ8" s="212">
        <f t="shared" ref="AJ8:BO8" si="2">AJ9+AJ19+AJ30+AJ33</f>
        <v>18241</v>
      </c>
      <c r="AK8" s="212" t="e">
        <f t="shared" si="2"/>
        <v>#REF!</v>
      </c>
      <c r="AL8" s="212">
        <f t="shared" si="2"/>
        <v>-134321</v>
      </c>
      <c r="AM8" s="212">
        <f t="shared" si="2"/>
        <v>134321</v>
      </c>
      <c r="AN8" s="212" t="e">
        <f t="shared" si="2"/>
        <v>#REF!</v>
      </c>
      <c r="AO8" s="212">
        <f t="shared" si="2"/>
        <v>-1163091</v>
      </c>
      <c r="AP8" s="212">
        <f t="shared" si="2"/>
        <v>1947442</v>
      </c>
      <c r="AQ8" s="212" t="e">
        <f t="shared" si="2"/>
        <v>#REF!</v>
      </c>
      <c r="AR8" s="212">
        <f t="shared" si="2"/>
        <v>-724074</v>
      </c>
      <c r="AS8" s="212">
        <f t="shared" si="2"/>
        <v>1011522</v>
      </c>
      <c r="AT8" s="212" t="e">
        <f t="shared" si="2"/>
        <v>#REF!</v>
      </c>
      <c r="AU8" s="212">
        <f t="shared" si="2"/>
        <v>-112956</v>
      </c>
      <c r="AV8" s="212">
        <f t="shared" si="2"/>
        <v>0</v>
      </c>
      <c r="AW8" s="212" t="e">
        <f t="shared" si="2"/>
        <v>#REF!</v>
      </c>
      <c r="AX8" s="212">
        <f t="shared" si="2"/>
        <v>-20660</v>
      </c>
      <c r="AY8" s="212">
        <f t="shared" si="2"/>
        <v>20660</v>
      </c>
      <c r="AZ8" s="212" t="e">
        <f t="shared" si="2"/>
        <v>#REF!</v>
      </c>
      <c r="BA8" s="212">
        <f t="shared" si="2"/>
        <v>-18500</v>
      </c>
      <c r="BB8" s="212">
        <f t="shared" si="2"/>
        <v>18500</v>
      </c>
      <c r="BC8" s="212" t="e">
        <f t="shared" si="2"/>
        <v>#REF!</v>
      </c>
      <c r="BD8" s="212">
        <f t="shared" si="2"/>
        <v>-24700</v>
      </c>
      <c r="BE8" s="212">
        <f t="shared" si="2"/>
        <v>24700</v>
      </c>
      <c r="BF8" s="212" t="e">
        <f t="shared" si="2"/>
        <v>#REF!</v>
      </c>
      <c r="BG8" s="212">
        <f t="shared" si="2"/>
        <v>-14200</v>
      </c>
      <c r="BH8" s="212">
        <f t="shared" si="2"/>
        <v>14200</v>
      </c>
      <c r="BI8" s="212" t="e">
        <f t="shared" si="2"/>
        <v>#REF!</v>
      </c>
      <c r="BJ8" s="212">
        <f t="shared" si="2"/>
        <v>-162289</v>
      </c>
      <c r="BK8" s="212">
        <f t="shared" si="2"/>
        <v>162289</v>
      </c>
      <c r="BL8" s="212" t="e">
        <f t="shared" si="2"/>
        <v>#REF!</v>
      </c>
      <c r="BM8" s="212">
        <f t="shared" si="2"/>
        <v>-27825</v>
      </c>
      <c r="BN8" s="212">
        <f t="shared" si="2"/>
        <v>27825</v>
      </c>
      <c r="BO8" s="212" t="e">
        <f t="shared" si="2"/>
        <v>#REF!</v>
      </c>
      <c r="BP8" s="212">
        <f t="shared" ref="BP8:CM8" si="3">BP9+BP19+BP30+BP33</f>
        <v>-8698</v>
      </c>
      <c r="BQ8" s="212">
        <f t="shared" si="3"/>
        <v>8698</v>
      </c>
      <c r="BR8" s="212" t="e">
        <f t="shared" si="3"/>
        <v>#REF!</v>
      </c>
      <c r="BS8" s="212">
        <f t="shared" si="3"/>
        <v>-137947</v>
      </c>
      <c r="BT8" s="212">
        <f t="shared" si="3"/>
        <v>5829396</v>
      </c>
      <c r="BU8" s="212" t="e">
        <f t="shared" si="3"/>
        <v>#REF!</v>
      </c>
      <c r="BV8" s="212">
        <f t="shared" si="3"/>
        <v>-144318</v>
      </c>
      <c r="BW8" s="212">
        <f t="shared" si="3"/>
        <v>144318</v>
      </c>
      <c r="BX8" s="212" t="e">
        <f t="shared" si="3"/>
        <v>#REF!</v>
      </c>
      <c r="BY8" s="212">
        <f t="shared" si="3"/>
        <v>-16050</v>
      </c>
      <c r="BZ8" s="212">
        <f t="shared" si="3"/>
        <v>16050</v>
      </c>
      <c r="CA8" s="212" t="e">
        <f t="shared" si="3"/>
        <v>#REF!</v>
      </c>
      <c r="CB8" s="212">
        <f t="shared" si="3"/>
        <v>-1185185</v>
      </c>
      <c r="CC8" s="212">
        <f t="shared" si="3"/>
        <v>1877806</v>
      </c>
      <c r="CD8" s="212" t="e">
        <f t="shared" si="3"/>
        <v>#REF!</v>
      </c>
      <c r="CE8" s="212">
        <f t="shared" si="3"/>
        <v>-268966</v>
      </c>
      <c r="CF8" s="212">
        <f t="shared" si="3"/>
        <v>268966</v>
      </c>
      <c r="CG8" s="212" t="e">
        <f t="shared" si="3"/>
        <v>#REF!</v>
      </c>
      <c r="CH8" s="212">
        <f t="shared" si="3"/>
        <v>-566324</v>
      </c>
      <c r="CI8" s="212">
        <f t="shared" si="3"/>
        <v>209234</v>
      </c>
      <c r="CJ8" s="212">
        <f t="shared" si="3"/>
        <v>98181568</v>
      </c>
      <c r="CK8" s="212">
        <f t="shared" si="3"/>
        <v>-11709</v>
      </c>
      <c r="CL8" s="212">
        <f t="shared" si="3"/>
        <v>11709</v>
      </c>
      <c r="CM8" s="212">
        <f t="shared" si="3"/>
        <v>98181568</v>
      </c>
      <c r="CN8" s="212">
        <f t="shared" ref="CN8" si="4">CN9+CN19+CN30+CN33</f>
        <v>-7157</v>
      </c>
      <c r="CO8" s="212">
        <f t="shared" ref="CO8" si="5">CO9+CO19+CO30+CO33</f>
        <v>7157</v>
      </c>
      <c r="CP8" s="212">
        <f t="shared" ref="CP8:CR8" si="6">CP9+CP19+CP30+CP33</f>
        <v>98181568</v>
      </c>
      <c r="CQ8" s="212">
        <f t="shared" si="6"/>
        <v>-18181</v>
      </c>
      <c r="CR8" s="212">
        <f t="shared" si="6"/>
        <v>18181</v>
      </c>
      <c r="CS8" s="212">
        <f t="shared" ref="CS8:CU8" si="7">CS9+CS19+CS30+CS33</f>
        <v>98181568</v>
      </c>
      <c r="CT8" s="212">
        <f t="shared" si="7"/>
        <v>-66794</v>
      </c>
      <c r="CU8" s="212">
        <f t="shared" si="7"/>
        <v>66794</v>
      </c>
      <c r="CV8" s="212">
        <f t="shared" ref="CV8:CX8" si="8">CV9+CV19+CV30+CV33</f>
        <v>98181568</v>
      </c>
      <c r="CW8" s="212">
        <f t="shared" si="8"/>
        <v>-224318</v>
      </c>
      <c r="CX8" s="212">
        <f t="shared" si="8"/>
        <v>224318</v>
      </c>
      <c r="CY8" s="212">
        <f t="shared" ref="CY8" si="9">CY9+CY19+CY30+CY33</f>
        <v>98181568</v>
      </c>
    </row>
    <row r="9" spans="1:103" ht="21" thickBot="1">
      <c r="A9" s="284" t="s">
        <v>172</v>
      </c>
      <c r="B9" s="285"/>
      <c r="C9" s="286"/>
      <c r="D9" s="203">
        <f t="shared" ref="D9:AI9" si="10">D10+D13+D15+D18</f>
        <v>13606363</v>
      </c>
      <c r="E9" s="203">
        <f t="shared" si="10"/>
        <v>-88340</v>
      </c>
      <c r="F9" s="204">
        <f t="shared" si="10"/>
        <v>0</v>
      </c>
      <c r="G9" s="203">
        <f t="shared" si="10"/>
        <v>13518023</v>
      </c>
      <c r="H9" s="203">
        <f t="shared" si="10"/>
        <v>-88340</v>
      </c>
      <c r="I9" s="204">
        <f t="shared" si="10"/>
        <v>0</v>
      </c>
      <c r="J9" s="203">
        <f t="shared" si="10"/>
        <v>13429683</v>
      </c>
      <c r="K9" s="203">
        <f t="shared" si="10"/>
        <v>0</v>
      </c>
      <c r="L9" s="204">
        <f t="shared" si="10"/>
        <v>0</v>
      </c>
      <c r="M9" s="203">
        <f t="shared" si="10"/>
        <v>13429683</v>
      </c>
      <c r="N9" s="203">
        <f t="shared" si="10"/>
        <v>0</v>
      </c>
      <c r="O9" s="204">
        <f t="shared" si="10"/>
        <v>0</v>
      </c>
      <c r="P9" s="203">
        <f t="shared" si="10"/>
        <v>13429683</v>
      </c>
      <c r="Q9" s="203">
        <f t="shared" si="10"/>
        <v>-8816</v>
      </c>
      <c r="R9" s="204">
        <f t="shared" si="10"/>
        <v>0</v>
      </c>
      <c r="S9" s="203">
        <f t="shared" si="10"/>
        <v>13420867</v>
      </c>
      <c r="T9" s="203">
        <f t="shared" si="10"/>
        <v>0</v>
      </c>
      <c r="U9" s="204">
        <f t="shared" si="10"/>
        <v>0</v>
      </c>
      <c r="V9" s="203">
        <f t="shared" si="10"/>
        <v>13420867</v>
      </c>
      <c r="W9" s="203">
        <f t="shared" si="10"/>
        <v>0</v>
      </c>
      <c r="X9" s="204">
        <f t="shared" si="10"/>
        <v>0</v>
      </c>
      <c r="Y9" s="203">
        <f t="shared" si="10"/>
        <v>13420867</v>
      </c>
      <c r="Z9" s="203">
        <f t="shared" si="10"/>
        <v>0</v>
      </c>
      <c r="AA9" s="204">
        <f t="shared" si="10"/>
        <v>0</v>
      </c>
      <c r="AB9" s="203">
        <f t="shared" si="10"/>
        <v>13420867</v>
      </c>
      <c r="AC9" s="203">
        <f t="shared" si="10"/>
        <v>0</v>
      </c>
      <c r="AD9" s="204">
        <f t="shared" si="10"/>
        <v>0</v>
      </c>
      <c r="AE9" s="203">
        <f t="shared" si="10"/>
        <v>13420867</v>
      </c>
      <c r="AF9" s="203">
        <f t="shared" si="10"/>
        <v>0</v>
      </c>
      <c r="AG9" s="204">
        <f t="shared" si="10"/>
        <v>0</v>
      </c>
      <c r="AH9" s="203">
        <f t="shared" si="10"/>
        <v>13420867</v>
      </c>
      <c r="AI9" s="203">
        <f t="shared" si="10"/>
        <v>0</v>
      </c>
      <c r="AJ9" s="204">
        <f t="shared" ref="AJ9:AZ9" si="11">AJ10+AJ13+AJ15+AJ18</f>
        <v>0</v>
      </c>
      <c r="AK9" s="203">
        <f t="shared" si="11"/>
        <v>13420867</v>
      </c>
      <c r="AL9" s="203">
        <f t="shared" si="11"/>
        <v>0</v>
      </c>
      <c r="AM9" s="204">
        <f t="shared" si="11"/>
        <v>0</v>
      </c>
      <c r="AN9" s="203">
        <f t="shared" si="11"/>
        <v>13420867</v>
      </c>
      <c r="AO9" s="203">
        <f t="shared" si="11"/>
        <v>-182730</v>
      </c>
      <c r="AP9" s="204">
        <f t="shared" si="11"/>
        <v>0</v>
      </c>
      <c r="AQ9" s="203">
        <f t="shared" si="11"/>
        <v>13238137</v>
      </c>
      <c r="AR9" s="203">
        <f t="shared" si="11"/>
        <v>0</v>
      </c>
      <c r="AS9" s="204">
        <f t="shared" si="11"/>
        <v>0</v>
      </c>
      <c r="AT9" s="203">
        <f t="shared" si="11"/>
        <v>13238137</v>
      </c>
      <c r="AU9" s="203">
        <f t="shared" si="11"/>
        <v>0</v>
      </c>
      <c r="AV9" s="204">
        <f t="shared" si="11"/>
        <v>0</v>
      </c>
      <c r="AW9" s="203">
        <f t="shared" si="11"/>
        <v>13420867</v>
      </c>
      <c r="AX9" s="203">
        <f t="shared" si="11"/>
        <v>0</v>
      </c>
      <c r="AY9" s="204">
        <f t="shared" si="11"/>
        <v>0</v>
      </c>
      <c r="AZ9" s="203">
        <f t="shared" si="11"/>
        <v>13420867</v>
      </c>
      <c r="BA9" s="203">
        <f t="shared" ref="BA9" si="12">BA10+BA13+BA15+BA18</f>
        <v>0</v>
      </c>
      <c r="BB9" s="204">
        <f t="shared" ref="BB9" si="13">BB10+BB13+BB15+BB18</f>
        <v>0</v>
      </c>
      <c r="BC9" s="203">
        <f t="shared" ref="BC9:BE9" si="14">BC10+BC13+BC15+BC18</f>
        <v>13420867</v>
      </c>
      <c r="BD9" s="203">
        <f t="shared" si="14"/>
        <v>0</v>
      </c>
      <c r="BE9" s="204">
        <f t="shared" si="14"/>
        <v>0</v>
      </c>
      <c r="BF9" s="203">
        <f t="shared" ref="BF9:BH9" si="15">BF10+BF13+BF15+BF18</f>
        <v>13420867</v>
      </c>
      <c r="BG9" s="203">
        <f t="shared" si="15"/>
        <v>0</v>
      </c>
      <c r="BH9" s="204">
        <f t="shared" si="15"/>
        <v>0</v>
      </c>
      <c r="BI9" s="203">
        <f t="shared" ref="BI9:BK9" si="16">BI10+BI13+BI15+BI18</f>
        <v>13420867</v>
      </c>
      <c r="BJ9" s="203">
        <f t="shared" si="16"/>
        <v>0</v>
      </c>
      <c r="BK9" s="204">
        <f t="shared" si="16"/>
        <v>162289</v>
      </c>
      <c r="BL9" s="203">
        <f t="shared" ref="BL9:BN9" si="17">BL10+BL13+BL15+BL18</f>
        <v>13583156</v>
      </c>
      <c r="BM9" s="203">
        <f t="shared" si="17"/>
        <v>0</v>
      </c>
      <c r="BN9" s="204">
        <f t="shared" si="17"/>
        <v>0</v>
      </c>
      <c r="BO9" s="203">
        <f t="shared" ref="BO9:BQ9" si="18">BO10+BO13+BO15+BO18</f>
        <v>13583156</v>
      </c>
      <c r="BP9" s="203">
        <f t="shared" si="18"/>
        <v>0</v>
      </c>
      <c r="BQ9" s="204">
        <f t="shared" si="18"/>
        <v>0</v>
      </c>
      <c r="BR9" s="203">
        <f t="shared" ref="BR9:BT9" si="19">BR10+BR13+BR15+BR18</f>
        <v>13583156</v>
      </c>
      <c r="BS9" s="203">
        <f t="shared" si="19"/>
        <v>0</v>
      </c>
      <c r="BT9" s="204">
        <f t="shared" si="19"/>
        <v>1835125</v>
      </c>
      <c r="BU9" s="203">
        <f t="shared" ref="BU9:BW9" si="20">BU10+BU13+BU15+BU18</f>
        <v>15418281</v>
      </c>
      <c r="BV9" s="203">
        <f t="shared" si="20"/>
        <v>0</v>
      </c>
      <c r="BW9" s="204">
        <f t="shared" si="20"/>
        <v>0</v>
      </c>
      <c r="BX9" s="203">
        <f t="shared" ref="BX9:BZ9" si="21">BX10+BX13+BX15+BX18</f>
        <v>15418281</v>
      </c>
      <c r="BY9" s="203">
        <f t="shared" si="21"/>
        <v>0</v>
      </c>
      <c r="BZ9" s="204">
        <f t="shared" si="21"/>
        <v>0</v>
      </c>
      <c r="CA9" s="203">
        <f t="shared" ref="CA9:CC9" si="22">CA10+CA13+CA15+CA18</f>
        <v>15418281</v>
      </c>
      <c r="CB9" s="203">
        <f t="shared" si="22"/>
        <v>0</v>
      </c>
      <c r="CC9" s="204">
        <f t="shared" si="22"/>
        <v>1835125</v>
      </c>
      <c r="CD9" s="203">
        <f t="shared" ref="CD9:CF9" si="23">CD10+CD13+CD15+CD18</f>
        <v>17253406</v>
      </c>
      <c r="CE9" s="203">
        <f t="shared" si="23"/>
        <v>0</v>
      </c>
      <c r="CF9" s="204">
        <f t="shared" si="23"/>
        <v>0</v>
      </c>
      <c r="CG9" s="203">
        <f t="shared" ref="CG9:CI9" si="24">CG10+CG13+CG15+CG18</f>
        <v>17253406</v>
      </c>
      <c r="CH9" s="203">
        <f t="shared" si="24"/>
        <v>-1598</v>
      </c>
      <c r="CI9" s="204">
        <f t="shared" si="24"/>
        <v>117768</v>
      </c>
      <c r="CJ9" s="203">
        <f t="shared" ref="CJ9:CL9" si="25">CJ10+CJ13+CJ15+CJ18</f>
        <v>21613883</v>
      </c>
      <c r="CK9" s="203">
        <f t="shared" si="25"/>
        <v>0</v>
      </c>
      <c r="CL9" s="204">
        <f t="shared" si="25"/>
        <v>0</v>
      </c>
      <c r="CM9" s="203">
        <f t="shared" ref="CM9:CO9" si="26">CM10+CM13+CM15+CM18</f>
        <v>21613883</v>
      </c>
      <c r="CN9" s="203">
        <f t="shared" si="26"/>
        <v>0</v>
      </c>
      <c r="CO9" s="204">
        <f t="shared" si="26"/>
        <v>0</v>
      </c>
      <c r="CP9" s="203">
        <f t="shared" ref="CP9:CR9" si="27">CP10+CP13+CP15+CP18</f>
        <v>21613883</v>
      </c>
      <c r="CQ9" s="203">
        <f t="shared" si="27"/>
        <v>0</v>
      </c>
      <c r="CR9" s="204">
        <f t="shared" si="27"/>
        <v>0</v>
      </c>
      <c r="CS9" s="203">
        <f t="shared" ref="CS9:CU9" si="28">CS10+CS13+CS15+CS18</f>
        <v>21613883</v>
      </c>
      <c r="CT9" s="203">
        <f t="shared" si="28"/>
        <v>0</v>
      </c>
      <c r="CU9" s="204">
        <f t="shared" si="28"/>
        <v>0</v>
      </c>
      <c r="CV9" s="203">
        <f t="shared" ref="CV9:CX9" si="29">CV10+CV13+CV15+CV18</f>
        <v>21613883</v>
      </c>
      <c r="CW9" s="203">
        <f t="shared" si="29"/>
        <v>0</v>
      </c>
      <c r="CX9" s="204">
        <f t="shared" si="29"/>
        <v>0</v>
      </c>
      <c r="CY9" s="203">
        <f t="shared" ref="CY9" si="30">CY10+CY13+CY15+CY18</f>
        <v>21613883</v>
      </c>
    </row>
    <row r="10" spans="1:103" ht="20.25">
      <c r="A10" s="176" t="s">
        <v>91</v>
      </c>
      <c r="B10" s="177"/>
      <c r="C10" s="170" t="s">
        <v>214</v>
      </c>
      <c r="D10" s="195">
        <f t="shared" ref="D10:AI10" si="31">SUM(D11:D12)</f>
        <v>223147</v>
      </c>
      <c r="E10" s="195">
        <f t="shared" si="31"/>
        <v>0</v>
      </c>
      <c r="F10" s="196">
        <f t="shared" si="31"/>
        <v>0</v>
      </c>
      <c r="G10" s="195">
        <f t="shared" si="31"/>
        <v>223147</v>
      </c>
      <c r="H10" s="195">
        <f t="shared" si="31"/>
        <v>0</v>
      </c>
      <c r="I10" s="196">
        <f t="shared" si="31"/>
        <v>0</v>
      </c>
      <c r="J10" s="195">
        <f t="shared" si="31"/>
        <v>223147</v>
      </c>
      <c r="K10" s="195">
        <f t="shared" si="31"/>
        <v>0</v>
      </c>
      <c r="L10" s="196">
        <f t="shared" si="31"/>
        <v>0</v>
      </c>
      <c r="M10" s="195">
        <f t="shared" si="31"/>
        <v>223147</v>
      </c>
      <c r="N10" s="195">
        <f t="shared" si="31"/>
        <v>0</v>
      </c>
      <c r="O10" s="196">
        <f t="shared" si="31"/>
        <v>0</v>
      </c>
      <c r="P10" s="195">
        <f t="shared" si="31"/>
        <v>223147</v>
      </c>
      <c r="Q10" s="195">
        <f t="shared" si="31"/>
        <v>0</v>
      </c>
      <c r="R10" s="196">
        <f t="shared" si="31"/>
        <v>0</v>
      </c>
      <c r="S10" s="195">
        <f t="shared" si="31"/>
        <v>223147</v>
      </c>
      <c r="T10" s="195">
        <f t="shared" si="31"/>
        <v>0</v>
      </c>
      <c r="U10" s="196">
        <f t="shared" si="31"/>
        <v>0</v>
      </c>
      <c r="V10" s="195">
        <f t="shared" si="31"/>
        <v>223147</v>
      </c>
      <c r="W10" s="195">
        <f t="shared" si="31"/>
        <v>0</v>
      </c>
      <c r="X10" s="196">
        <f t="shared" si="31"/>
        <v>0</v>
      </c>
      <c r="Y10" s="195">
        <f t="shared" si="31"/>
        <v>223147</v>
      </c>
      <c r="Z10" s="195">
        <f t="shared" si="31"/>
        <v>0</v>
      </c>
      <c r="AA10" s="196">
        <f t="shared" si="31"/>
        <v>0</v>
      </c>
      <c r="AB10" s="195">
        <f t="shared" si="31"/>
        <v>223147</v>
      </c>
      <c r="AC10" s="195">
        <f t="shared" si="31"/>
        <v>0</v>
      </c>
      <c r="AD10" s="196">
        <f t="shared" si="31"/>
        <v>0</v>
      </c>
      <c r="AE10" s="195">
        <f t="shared" si="31"/>
        <v>223147</v>
      </c>
      <c r="AF10" s="195">
        <f t="shared" si="31"/>
        <v>0</v>
      </c>
      <c r="AG10" s="196">
        <f t="shared" si="31"/>
        <v>0</v>
      </c>
      <c r="AH10" s="195">
        <f t="shared" si="31"/>
        <v>223147</v>
      </c>
      <c r="AI10" s="195">
        <f t="shared" si="31"/>
        <v>0</v>
      </c>
      <c r="AJ10" s="196">
        <f t="shared" ref="AJ10:AZ10" si="32">SUM(AJ11:AJ12)</f>
        <v>0</v>
      </c>
      <c r="AK10" s="195">
        <f t="shared" si="32"/>
        <v>223147</v>
      </c>
      <c r="AL10" s="195">
        <f t="shared" si="32"/>
        <v>0</v>
      </c>
      <c r="AM10" s="196">
        <f t="shared" si="32"/>
        <v>0</v>
      </c>
      <c r="AN10" s="195">
        <f t="shared" si="32"/>
        <v>223147</v>
      </c>
      <c r="AO10" s="195">
        <f t="shared" si="32"/>
        <v>-20736</v>
      </c>
      <c r="AP10" s="196">
        <f t="shared" si="32"/>
        <v>0</v>
      </c>
      <c r="AQ10" s="195">
        <f t="shared" si="32"/>
        <v>202411</v>
      </c>
      <c r="AR10" s="195">
        <f t="shared" si="32"/>
        <v>0</v>
      </c>
      <c r="AS10" s="196">
        <f t="shared" si="32"/>
        <v>0</v>
      </c>
      <c r="AT10" s="195">
        <f t="shared" si="32"/>
        <v>202411</v>
      </c>
      <c r="AU10" s="195">
        <f t="shared" si="32"/>
        <v>0</v>
      </c>
      <c r="AV10" s="196">
        <f t="shared" si="32"/>
        <v>0</v>
      </c>
      <c r="AW10" s="195">
        <f t="shared" si="32"/>
        <v>223147</v>
      </c>
      <c r="AX10" s="195">
        <f t="shared" si="32"/>
        <v>0</v>
      </c>
      <c r="AY10" s="196">
        <f t="shared" si="32"/>
        <v>0</v>
      </c>
      <c r="AZ10" s="195">
        <f t="shared" si="32"/>
        <v>223147</v>
      </c>
      <c r="BA10" s="195">
        <f t="shared" ref="BA10" si="33">SUM(BA11:BA12)</f>
        <v>0</v>
      </c>
      <c r="BB10" s="196">
        <f t="shared" ref="BB10" si="34">SUM(BB11:BB12)</f>
        <v>0</v>
      </c>
      <c r="BC10" s="195">
        <f t="shared" ref="BC10:BE10" si="35">SUM(BC11:BC12)</f>
        <v>223147</v>
      </c>
      <c r="BD10" s="195">
        <f t="shared" si="35"/>
        <v>0</v>
      </c>
      <c r="BE10" s="196">
        <f t="shared" si="35"/>
        <v>0</v>
      </c>
      <c r="BF10" s="195">
        <f t="shared" ref="BF10:BH10" si="36">SUM(BF11:BF12)</f>
        <v>223147</v>
      </c>
      <c r="BG10" s="195">
        <f t="shared" si="36"/>
        <v>0</v>
      </c>
      <c r="BH10" s="196">
        <f t="shared" si="36"/>
        <v>0</v>
      </c>
      <c r="BI10" s="195">
        <f t="shared" ref="BI10:BK10" si="37">SUM(BI11:BI12)</f>
        <v>223147</v>
      </c>
      <c r="BJ10" s="195">
        <f t="shared" si="37"/>
        <v>0</v>
      </c>
      <c r="BK10" s="196">
        <f t="shared" si="37"/>
        <v>0</v>
      </c>
      <c r="BL10" s="195">
        <f t="shared" ref="BL10:BN10" si="38">SUM(BL11:BL12)</f>
        <v>223147</v>
      </c>
      <c r="BM10" s="195">
        <f t="shared" si="38"/>
        <v>0</v>
      </c>
      <c r="BN10" s="196">
        <f t="shared" si="38"/>
        <v>0</v>
      </c>
      <c r="BO10" s="195">
        <f t="shared" ref="BO10:BQ10" si="39">SUM(BO11:BO12)</f>
        <v>223147</v>
      </c>
      <c r="BP10" s="195">
        <f t="shared" si="39"/>
        <v>0</v>
      </c>
      <c r="BQ10" s="196">
        <f t="shared" si="39"/>
        <v>0</v>
      </c>
      <c r="BR10" s="195">
        <f t="shared" ref="BR10:BT10" si="40">SUM(BR11:BR12)</f>
        <v>223147</v>
      </c>
      <c r="BS10" s="195">
        <f t="shared" si="40"/>
        <v>0</v>
      </c>
      <c r="BT10" s="196">
        <f t="shared" si="40"/>
        <v>0</v>
      </c>
      <c r="BU10" s="195">
        <f t="shared" ref="BU10:BW10" si="41">SUM(BU11:BU12)</f>
        <v>223147</v>
      </c>
      <c r="BV10" s="195">
        <f t="shared" si="41"/>
        <v>0</v>
      </c>
      <c r="BW10" s="196">
        <f t="shared" si="41"/>
        <v>0</v>
      </c>
      <c r="BX10" s="195">
        <f t="shared" ref="BX10:BZ10" si="42">SUM(BX11:BX12)</f>
        <v>223147</v>
      </c>
      <c r="BY10" s="195">
        <f t="shared" si="42"/>
        <v>0</v>
      </c>
      <c r="BZ10" s="196">
        <f t="shared" si="42"/>
        <v>0</v>
      </c>
      <c r="CA10" s="195">
        <f t="shared" ref="CA10:CC10" si="43">SUM(CA11:CA12)</f>
        <v>223147</v>
      </c>
      <c r="CB10" s="195">
        <f t="shared" si="43"/>
        <v>0</v>
      </c>
      <c r="CC10" s="196">
        <f t="shared" si="43"/>
        <v>0</v>
      </c>
      <c r="CD10" s="195">
        <f t="shared" ref="CD10:CF10" si="44">SUM(CD11:CD12)</f>
        <v>223147</v>
      </c>
      <c r="CE10" s="195">
        <f t="shared" si="44"/>
        <v>0</v>
      </c>
      <c r="CF10" s="196">
        <f t="shared" si="44"/>
        <v>0</v>
      </c>
      <c r="CG10" s="195">
        <f t="shared" ref="CG10:CI10" si="45">SUM(CG11:CG12)</f>
        <v>223147</v>
      </c>
      <c r="CH10" s="195">
        <f t="shared" si="45"/>
        <v>0</v>
      </c>
      <c r="CI10" s="196">
        <f t="shared" si="45"/>
        <v>0</v>
      </c>
      <c r="CJ10" s="195">
        <f t="shared" ref="CJ10:CL10" si="46">SUM(CJ11:CJ12)</f>
        <v>552132</v>
      </c>
      <c r="CK10" s="195">
        <f t="shared" si="46"/>
        <v>0</v>
      </c>
      <c r="CL10" s="196">
        <f t="shared" si="46"/>
        <v>0</v>
      </c>
      <c r="CM10" s="195">
        <f t="shared" ref="CM10:CO10" si="47">SUM(CM11:CM12)</f>
        <v>552132</v>
      </c>
      <c r="CN10" s="195">
        <f t="shared" si="47"/>
        <v>0</v>
      </c>
      <c r="CO10" s="196">
        <f t="shared" si="47"/>
        <v>0</v>
      </c>
      <c r="CP10" s="195">
        <f t="shared" ref="CP10:CR10" si="48">SUM(CP11:CP12)</f>
        <v>552132</v>
      </c>
      <c r="CQ10" s="195">
        <f t="shared" si="48"/>
        <v>0</v>
      </c>
      <c r="CR10" s="196">
        <f t="shared" si="48"/>
        <v>0</v>
      </c>
      <c r="CS10" s="195">
        <f t="shared" ref="CS10:CU10" si="49">SUM(CS11:CS12)</f>
        <v>552132</v>
      </c>
      <c r="CT10" s="195">
        <f t="shared" si="49"/>
        <v>0</v>
      </c>
      <c r="CU10" s="196">
        <f t="shared" si="49"/>
        <v>0</v>
      </c>
      <c r="CV10" s="195">
        <f t="shared" ref="CV10:CX10" si="50">SUM(CV11:CV12)</f>
        <v>552132</v>
      </c>
      <c r="CW10" s="195">
        <f t="shared" si="50"/>
        <v>0</v>
      </c>
      <c r="CX10" s="196">
        <f t="shared" si="50"/>
        <v>0</v>
      </c>
      <c r="CY10" s="195">
        <f t="shared" ref="CY10" si="51">SUM(CY11:CY12)</f>
        <v>552132</v>
      </c>
    </row>
    <row r="11" spans="1:103" ht="60.75">
      <c r="A11" s="156"/>
      <c r="B11" s="151" t="s">
        <v>118</v>
      </c>
      <c r="C11" s="171" t="s">
        <v>215</v>
      </c>
      <c r="D11" s="197">
        <v>60690</v>
      </c>
      <c r="E11" s="197"/>
      <c r="F11" s="198"/>
      <c r="G11" s="197">
        <f>D11+E11+F11</f>
        <v>60690</v>
      </c>
      <c r="H11" s="197"/>
      <c r="I11" s="198"/>
      <c r="J11" s="197">
        <f>G11+H11+I11</f>
        <v>60690</v>
      </c>
      <c r="K11" s="197"/>
      <c r="L11" s="198"/>
      <c r="M11" s="197">
        <f>J11+K11+L11</f>
        <v>60690</v>
      </c>
      <c r="N11" s="197"/>
      <c r="O11" s="198"/>
      <c r="P11" s="197">
        <f>M11+N11+O11</f>
        <v>60690</v>
      </c>
      <c r="Q11" s="197"/>
      <c r="R11" s="198"/>
      <c r="S11" s="197">
        <f>P11+Q11+R11</f>
        <v>60690</v>
      </c>
      <c r="T11" s="197"/>
      <c r="U11" s="198"/>
      <c r="V11" s="197">
        <f>S11+T11+U11</f>
        <v>60690</v>
      </c>
      <c r="W11" s="197"/>
      <c r="X11" s="198"/>
      <c r="Y11" s="197">
        <f>V11+W11+X11</f>
        <v>60690</v>
      </c>
      <c r="Z11" s="197"/>
      <c r="AA11" s="198"/>
      <c r="AB11" s="197">
        <f>Y11+Z11+AA11</f>
        <v>60690</v>
      </c>
      <c r="AC11" s="197"/>
      <c r="AD11" s="198"/>
      <c r="AE11" s="197">
        <f>AB11+AC11+AD11</f>
        <v>60690</v>
      </c>
      <c r="AF11" s="197"/>
      <c r="AG11" s="198"/>
      <c r="AH11" s="197">
        <f>AE11+AF11+AG11</f>
        <v>60690</v>
      </c>
      <c r="AI11" s="197"/>
      <c r="AJ11" s="198"/>
      <c r="AK11" s="197">
        <f>AH11+AI11+AJ11</f>
        <v>60690</v>
      </c>
      <c r="AL11" s="197"/>
      <c r="AM11" s="198"/>
      <c r="AN11" s="197">
        <f>AK11+AL11+AM11</f>
        <v>60690</v>
      </c>
      <c r="AO11" s="197"/>
      <c r="AP11" s="198"/>
      <c r="AQ11" s="197">
        <f>AN11+AO11+AP11</f>
        <v>60690</v>
      </c>
      <c r="AR11" s="197"/>
      <c r="AS11" s="198"/>
      <c r="AT11" s="197">
        <f>AQ11+AR11+AS11</f>
        <v>60690</v>
      </c>
      <c r="AU11" s="197"/>
      <c r="AV11" s="198"/>
      <c r="AW11" s="197">
        <f>AT11+AU11+AV11</f>
        <v>60690</v>
      </c>
      <c r="AX11" s="197"/>
      <c r="AY11" s="198"/>
      <c r="AZ11" s="197">
        <f>AW11+AX11+AY11</f>
        <v>60690</v>
      </c>
      <c r="BA11" s="197"/>
      <c r="BB11" s="198"/>
      <c r="BC11" s="197">
        <f>AZ11+BA11+BB11</f>
        <v>60690</v>
      </c>
      <c r="BD11" s="197"/>
      <c r="BE11" s="198"/>
      <c r="BF11" s="197">
        <f>BC11+BD11+BE11</f>
        <v>60690</v>
      </c>
      <c r="BG11" s="197"/>
      <c r="BH11" s="198"/>
      <c r="BI11" s="197">
        <f>BF11+BG11+BH11</f>
        <v>60690</v>
      </c>
      <c r="BJ11" s="197"/>
      <c r="BK11" s="198"/>
      <c r="BL11" s="197">
        <f>BI11+BJ11+BK11</f>
        <v>60690</v>
      </c>
      <c r="BM11" s="197"/>
      <c r="BN11" s="198"/>
      <c r="BO11" s="197">
        <f>BL11+BM11+BN11</f>
        <v>60690</v>
      </c>
      <c r="BP11" s="197"/>
      <c r="BQ11" s="198"/>
      <c r="BR11" s="197">
        <f>BO11+BP11+BQ11</f>
        <v>60690</v>
      </c>
      <c r="BS11" s="197"/>
      <c r="BT11" s="198"/>
      <c r="BU11" s="197">
        <f>BR11+BS11+BT11</f>
        <v>60690</v>
      </c>
      <c r="BV11" s="197"/>
      <c r="BW11" s="198"/>
      <c r="BX11" s="197">
        <f>BU11+BV11+BW11</f>
        <v>60690</v>
      </c>
      <c r="BY11" s="197"/>
      <c r="BZ11" s="198"/>
      <c r="CA11" s="197">
        <f>BX11+BY11+BZ11</f>
        <v>60690</v>
      </c>
      <c r="CB11" s="197"/>
      <c r="CC11" s="198"/>
      <c r="CD11" s="197">
        <f>CA11+CB11+CC11</f>
        <v>60690</v>
      </c>
      <c r="CE11" s="197"/>
      <c r="CF11" s="198"/>
      <c r="CG11" s="197">
        <f>CD11+CE11+CF11</f>
        <v>60690</v>
      </c>
      <c r="CH11" s="197"/>
      <c r="CI11" s="198"/>
      <c r="CJ11" s="249">
        <v>493989</v>
      </c>
      <c r="CK11" s="197"/>
      <c r="CL11" s="198"/>
      <c r="CM11" s="197">
        <f>CJ11+CK11+CL11</f>
        <v>493989</v>
      </c>
      <c r="CN11" s="197"/>
      <c r="CO11" s="198"/>
      <c r="CP11" s="197">
        <f>CM11+CN11+CO11</f>
        <v>493989</v>
      </c>
      <c r="CQ11" s="197"/>
      <c r="CR11" s="198"/>
      <c r="CS11" s="197">
        <f>CP11+CQ11+CR11</f>
        <v>493989</v>
      </c>
      <c r="CT11" s="197"/>
      <c r="CU11" s="198"/>
      <c r="CV11" s="197">
        <f>CS11+CT11+CU11</f>
        <v>493989</v>
      </c>
      <c r="CW11" s="197"/>
      <c r="CX11" s="198"/>
      <c r="CY11" s="197">
        <f>CV11+CW11+CX11</f>
        <v>493989</v>
      </c>
    </row>
    <row r="12" spans="1:103" ht="20.25">
      <c r="A12" s="156"/>
      <c r="B12" s="165" t="s">
        <v>128</v>
      </c>
      <c r="C12" s="171" t="s">
        <v>173</v>
      </c>
      <c r="D12" s="197">
        <v>162457</v>
      </c>
      <c r="E12" s="197"/>
      <c r="F12" s="198"/>
      <c r="G12" s="197">
        <f>D12+E12+F12</f>
        <v>162457</v>
      </c>
      <c r="H12" s="197"/>
      <c r="I12" s="198"/>
      <c r="J12" s="197">
        <f>G12+H12+I12</f>
        <v>162457</v>
      </c>
      <c r="K12" s="197"/>
      <c r="L12" s="198"/>
      <c r="M12" s="197">
        <f>J12+K12+L12</f>
        <v>162457</v>
      </c>
      <c r="N12" s="197"/>
      <c r="O12" s="198"/>
      <c r="P12" s="197">
        <f>M12+N12+O12</f>
        <v>162457</v>
      </c>
      <c r="Q12" s="197"/>
      <c r="R12" s="198"/>
      <c r="S12" s="197">
        <f>P12+Q12+R12</f>
        <v>162457</v>
      </c>
      <c r="T12" s="197"/>
      <c r="U12" s="198"/>
      <c r="V12" s="197">
        <f>S12+T12+U12</f>
        <v>162457</v>
      </c>
      <c r="W12" s="197"/>
      <c r="X12" s="198"/>
      <c r="Y12" s="197">
        <f>V12+W12+X12</f>
        <v>162457</v>
      </c>
      <c r="Z12" s="197"/>
      <c r="AA12" s="198"/>
      <c r="AB12" s="197">
        <f>Y12+Z12+AA12</f>
        <v>162457</v>
      </c>
      <c r="AC12" s="197"/>
      <c r="AD12" s="198"/>
      <c r="AE12" s="197">
        <f>AB12+AC12+AD12</f>
        <v>162457</v>
      </c>
      <c r="AF12" s="197"/>
      <c r="AG12" s="198"/>
      <c r="AH12" s="197">
        <f>AE12+AF12+AG12</f>
        <v>162457</v>
      </c>
      <c r="AI12" s="197"/>
      <c r="AJ12" s="198"/>
      <c r="AK12" s="197">
        <f>AH12+AI12+AJ12</f>
        <v>162457</v>
      </c>
      <c r="AL12" s="197"/>
      <c r="AM12" s="198"/>
      <c r="AN12" s="197">
        <f>AK12+AL12+AM12</f>
        <v>162457</v>
      </c>
      <c r="AO12" s="197">
        <v>-20736</v>
      </c>
      <c r="AP12" s="198"/>
      <c r="AQ12" s="197">
        <f>AN12+AO12+AP12</f>
        <v>141721</v>
      </c>
      <c r="AR12" s="197"/>
      <c r="AS12" s="198"/>
      <c r="AT12" s="197">
        <f>AQ12+AR12+AS12</f>
        <v>141721</v>
      </c>
      <c r="AU12" s="197"/>
      <c r="AV12" s="198"/>
      <c r="AW12" s="197">
        <v>162457</v>
      </c>
      <c r="AX12" s="197"/>
      <c r="AY12" s="198"/>
      <c r="AZ12" s="197">
        <f>AW12+AX12+AY12</f>
        <v>162457</v>
      </c>
      <c r="BA12" s="197"/>
      <c r="BB12" s="198"/>
      <c r="BC12" s="197">
        <f>AZ12+BA12+BB12</f>
        <v>162457</v>
      </c>
      <c r="BD12" s="197"/>
      <c r="BE12" s="198"/>
      <c r="BF12" s="197">
        <f>BC12+BD12+BE12</f>
        <v>162457</v>
      </c>
      <c r="BG12" s="197"/>
      <c r="BH12" s="198"/>
      <c r="BI12" s="197">
        <f>BF12+BG12+BH12</f>
        <v>162457</v>
      </c>
      <c r="BJ12" s="197"/>
      <c r="BK12" s="198"/>
      <c r="BL12" s="197">
        <f>BI12+BJ12+BK12</f>
        <v>162457</v>
      </c>
      <c r="BM12" s="197"/>
      <c r="BN12" s="198"/>
      <c r="BO12" s="197">
        <f>BL12+BM12+BN12</f>
        <v>162457</v>
      </c>
      <c r="BP12" s="197"/>
      <c r="BQ12" s="198"/>
      <c r="BR12" s="197">
        <f>BO12+BP12+BQ12</f>
        <v>162457</v>
      </c>
      <c r="BS12" s="197"/>
      <c r="BT12" s="198"/>
      <c r="BU12" s="197">
        <f>BR12+BS12+BT12</f>
        <v>162457</v>
      </c>
      <c r="BV12" s="197"/>
      <c r="BW12" s="198"/>
      <c r="BX12" s="197">
        <f>BU12+BV12+BW12</f>
        <v>162457</v>
      </c>
      <c r="BY12" s="197"/>
      <c r="BZ12" s="198"/>
      <c r="CA12" s="197">
        <f>BX12+BY12+BZ12</f>
        <v>162457</v>
      </c>
      <c r="CB12" s="197"/>
      <c r="CC12" s="198"/>
      <c r="CD12" s="197">
        <f>CA12+CB12+CC12</f>
        <v>162457</v>
      </c>
      <c r="CE12" s="197"/>
      <c r="CF12" s="198"/>
      <c r="CG12" s="197">
        <f>CD12+CE12+CF12</f>
        <v>162457</v>
      </c>
      <c r="CH12" s="197"/>
      <c r="CI12" s="198"/>
      <c r="CJ12" s="249">
        <v>58143</v>
      </c>
      <c r="CK12" s="197"/>
      <c r="CL12" s="198"/>
      <c r="CM12" s="197">
        <f>CJ12+CK12+CL12</f>
        <v>58143</v>
      </c>
      <c r="CN12" s="197"/>
      <c r="CO12" s="198"/>
      <c r="CP12" s="197">
        <f>CM12+CN12+CO12</f>
        <v>58143</v>
      </c>
      <c r="CQ12" s="197"/>
      <c r="CR12" s="198"/>
      <c r="CS12" s="197">
        <f>CP12+CQ12+CR12</f>
        <v>58143</v>
      </c>
      <c r="CT12" s="197"/>
      <c r="CU12" s="198"/>
      <c r="CV12" s="197">
        <f>CS12+CT12+CU12</f>
        <v>58143</v>
      </c>
      <c r="CW12" s="197"/>
      <c r="CX12" s="198"/>
      <c r="CY12" s="197">
        <f>CV12+CW12+CX12</f>
        <v>58143</v>
      </c>
    </row>
    <row r="13" spans="1:103" ht="20.25">
      <c r="A13" s="155" t="s">
        <v>98</v>
      </c>
      <c r="B13" s="149"/>
      <c r="C13" s="170" t="s">
        <v>174</v>
      </c>
      <c r="D13" s="199">
        <f t="shared" ref="D13:J13" si="52">D14</f>
        <v>265638</v>
      </c>
      <c r="E13" s="199">
        <f t="shared" si="52"/>
        <v>0</v>
      </c>
      <c r="F13" s="199">
        <f t="shared" si="52"/>
        <v>0</v>
      </c>
      <c r="G13" s="199">
        <f t="shared" si="52"/>
        <v>265638</v>
      </c>
      <c r="H13" s="199">
        <f t="shared" si="52"/>
        <v>0</v>
      </c>
      <c r="I13" s="199">
        <f t="shared" si="52"/>
        <v>0</v>
      </c>
      <c r="J13" s="199">
        <f t="shared" si="52"/>
        <v>265638</v>
      </c>
      <c r="K13" s="199">
        <f t="shared" ref="K13" si="53">K14</f>
        <v>0</v>
      </c>
      <c r="L13" s="199">
        <f t="shared" ref="L13" si="54">L14</f>
        <v>0</v>
      </c>
      <c r="M13" s="199">
        <f t="shared" ref="M13:BY13" si="55">M14</f>
        <v>265638</v>
      </c>
      <c r="N13" s="199">
        <f t="shared" si="55"/>
        <v>0</v>
      </c>
      <c r="O13" s="199">
        <f t="shared" si="55"/>
        <v>0</v>
      </c>
      <c r="P13" s="199">
        <f t="shared" si="55"/>
        <v>265638</v>
      </c>
      <c r="Q13" s="199">
        <f t="shared" si="55"/>
        <v>0</v>
      </c>
      <c r="R13" s="199">
        <f t="shared" si="55"/>
        <v>0</v>
      </c>
      <c r="S13" s="199">
        <f t="shared" si="55"/>
        <v>265638</v>
      </c>
      <c r="T13" s="199">
        <f t="shared" si="55"/>
        <v>0</v>
      </c>
      <c r="U13" s="199">
        <f t="shared" si="55"/>
        <v>0</v>
      </c>
      <c r="V13" s="199">
        <f t="shared" si="55"/>
        <v>265638</v>
      </c>
      <c r="W13" s="199">
        <f t="shared" si="55"/>
        <v>0</v>
      </c>
      <c r="X13" s="199">
        <f t="shared" si="55"/>
        <v>0</v>
      </c>
      <c r="Y13" s="199">
        <f t="shared" si="55"/>
        <v>265638</v>
      </c>
      <c r="Z13" s="199">
        <f t="shared" si="55"/>
        <v>0</v>
      </c>
      <c r="AA13" s="199">
        <f t="shared" si="55"/>
        <v>0</v>
      </c>
      <c r="AB13" s="199">
        <f t="shared" si="55"/>
        <v>265638</v>
      </c>
      <c r="AC13" s="199">
        <f t="shared" si="55"/>
        <v>0</v>
      </c>
      <c r="AD13" s="199">
        <f t="shared" si="55"/>
        <v>0</v>
      </c>
      <c r="AE13" s="199">
        <f t="shared" si="55"/>
        <v>265638</v>
      </c>
      <c r="AF13" s="199">
        <f t="shared" si="55"/>
        <v>0</v>
      </c>
      <c r="AG13" s="199">
        <f t="shared" si="55"/>
        <v>0</v>
      </c>
      <c r="AH13" s="199">
        <f t="shared" si="55"/>
        <v>265638</v>
      </c>
      <c r="AI13" s="199">
        <f t="shared" si="55"/>
        <v>0</v>
      </c>
      <c r="AJ13" s="199">
        <f t="shared" si="55"/>
        <v>0</v>
      </c>
      <c r="AK13" s="199">
        <f t="shared" si="55"/>
        <v>265638</v>
      </c>
      <c r="AL13" s="199">
        <f t="shared" si="55"/>
        <v>0</v>
      </c>
      <c r="AM13" s="199">
        <f t="shared" si="55"/>
        <v>0</v>
      </c>
      <c r="AN13" s="199">
        <f t="shared" si="55"/>
        <v>265638</v>
      </c>
      <c r="AO13" s="199">
        <f t="shared" si="55"/>
        <v>0</v>
      </c>
      <c r="AP13" s="199">
        <f t="shared" si="55"/>
        <v>0</v>
      </c>
      <c r="AQ13" s="199">
        <f t="shared" si="55"/>
        <v>265638</v>
      </c>
      <c r="AR13" s="199">
        <f t="shared" si="55"/>
        <v>0</v>
      </c>
      <c r="AS13" s="199">
        <f t="shared" si="55"/>
        <v>0</v>
      </c>
      <c r="AT13" s="199">
        <f t="shared" si="55"/>
        <v>265638</v>
      </c>
      <c r="AU13" s="199">
        <f t="shared" si="55"/>
        <v>0</v>
      </c>
      <c r="AV13" s="199">
        <f t="shared" si="55"/>
        <v>0</v>
      </c>
      <c r="AW13" s="199">
        <f t="shared" si="55"/>
        <v>265638</v>
      </c>
      <c r="AX13" s="199">
        <f t="shared" si="55"/>
        <v>0</v>
      </c>
      <c r="AY13" s="199">
        <f t="shared" si="55"/>
        <v>0</v>
      </c>
      <c r="AZ13" s="199">
        <f t="shared" si="55"/>
        <v>265638</v>
      </c>
      <c r="BA13" s="199">
        <f t="shared" si="55"/>
        <v>0</v>
      </c>
      <c r="BB13" s="199">
        <f t="shared" si="55"/>
        <v>0</v>
      </c>
      <c r="BC13" s="199">
        <f t="shared" si="55"/>
        <v>265638</v>
      </c>
      <c r="BD13" s="199">
        <f t="shared" si="55"/>
        <v>0</v>
      </c>
      <c r="BE13" s="199">
        <f t="shared" si="55"/>
        <v>0</v>
      </c>
      <c r="BF13" s="199">
        <f t="shared" si="55"/>
        <v>265638</v>
      </c>
      <c r="BG13" s="199">
        <f t="shared" si="55"/>
        <v>0</v>
      </c>
      <c r="BH13" s="199">
        <f t="shared" si="55"/>
        <v>0</v>
      </c>
      <c r="BI13" s="199">
        <f t="shared" si="55"/>
        <v>265638</v>
      </c>
      <c r="BJ13" s="199">
        <f t="shared" si="55"/>
        <v>0</v>
      </c>
      <c r="BK13" s="199">
        <f t="shared" si="55"/>
        <v>0</v>
      </c>
      <c r="BL13" s="199">
        <f t="shared" si="55"/>
        <v>265638</v>
      </c>
      <c r="BM13" s="199">
        <f t="shared" si="55"/>
        <v>0</v>
      </c>
      <c r="BN13" s="199">
        <f t="shared" si="55"/>
        <v>0</v>
      </c>
      <c r="BO13" s="199">
        <f t="shared" si="55"/>
        <v>265638</v>
      </c>
      <c r="BP13" s="199">
        <f t="shared" si="55"/>
        <v>0</v>
      </c>
      <c r="BQ13" s="199">
        <f t="shared" si="55"/>
        <v>0</v>
      </c>
      <c r="BR13" s="199">
        <f t="shared" si="55"/>
        <v>265638</v>
      </c>
      <c r="BS13" s="199">
        <f t="shared" si="55"/>
        <v>0</v>
      </c>
      <c r="BT13" s="199">
        <f t="shared" si="55"/>
        <v>0</v>
      </c>
      <c r="BU13" s="199">
        <f t="shared" si="55"/>
        <v>265638</v>
      </c>
      <c r="BV13" s="199">
        <f t="shared" si="55"/>
        <v>0</v>
      </c>
      <c r="BW13" s="199">
        <f t="shared" si="55"/>
        <v>0</v>
      </c>
      <c r="BX13" s="199">
        <f t="shared" si="55"/>
        <v>265638</v>
      </c>
      <c r="BY13" s="199">
        <f t="shared" si="55"/>
        <v>0</v>
      </c>
      <c r="BZ13" s="199">
        <f t="shared" ref="BZ13:CY13" si="56">BZ14</f>
        <v>0</v>
      </c>
      <c r="CA13" s="199">
        <f t="shared" si="56"/>
        <v>265638</v>
      </c>
      <c r="CB13" s="199">
        <f t="shared" si="56"/>
        <v>0</v>
      </c>
      <c r="CC13" s="199">
        <f t="shared" si="56"/>
        <v>0</v>
      </c>
      <c r="CD13" s="199">
        <f t="shared" si="56"/>
        <v>265638</v>
      </c>
      <c r="CE13" s="199">
        <f t="shared" si="56"/>
        <v>0</v>
      </c>
      <c r="CF13" s="199">
        <f t="shared" si="56"/>
        <v>0</v>
      </c>
      <c r="CG13" s="199">
        <f t="shared" si="56"/>
        <v>265638</v>
      </c>
      <c r="CH13" s="199">
        <f t="shared" si="56"/>
        <v>0</v>
      </c>
      <c r="CI13" s="199">
        <f t="shared" si="56"/>
        <v>0</v>
      </c>
      <c r="CJ13" s="199">
        <f t="shared" si="56"/>
        <v>286973</v>
      </c>
      <c r="CK13" s="199">
        <f t="shared" si="56"/>
        <v>0</v>
      </c>
      <c r="CL13" s="199">
        <f t="shared" si="56"/>
        <v>0</v>
      </c>
      <c r="CM13" s="199">
        <f t="shared" si="56"/>
        <v>286973</v>
      </c>
      <c r="CN13" s="199">
        <f t="shared" si="56"/>
        <v>0</v>
      </c>
      <c r="CO13" s="199">
        <f t="shared" si="56"/>
        <v>0</v>
      </c>
      <c r="CP13" s="199">
        <f t="shared" si="56"/>
        <v>286973</v>
      </c>
      <c r="CQ13" s="199">
        <f t="shared" si="56"/>
        <v>0</v>
      </c>
      <c r="CR13" s="199">
        <f t="shared" si="56"/>
        <v>0</v>
      </c>
      <c r="CS13" s="199">
        <f t="shared" si="56"/>
        <v>286973</v>
      </c>
      <c r="CT13" s="199">
        <f t="shared" si="56"/>
        <v>0</v>
      </c>
      <c r="CU13" s="199">
        <f t="shared" si="56"/>
        <v>0</v>
      </c>
      <c r="CV13" s="199">
        <f t="shared" si="56"/>
        <v>286973</v>
      </c>
      <c r="CW13" s="199">
        <f t="shared" si="56"/>
        <v>0</v>
      </c>
      <c r="CX13" s="199">
        <f t="shared" si="56"/>
        <v>0</v>
      </c>
      <c r="CY13" s="199">
        <f t="shared" si="56"/>
        <v>286973</v>
      </c>
    </row>
    <row r="14" spans="1:103" ht="60.75">
      <c r="A14" s="156"/>
      <c r="B14" s="151">
        <v>100</v>
      </c>
      <c r="C14" s="171" t="s">
        <v>216</v>
      </c>
      <c r="D14" s="197">
        <v>265638</v>
      </c>
      <c r="E14" s="197"/>
      <c r="F14" s="198"/>
      <c r="G14" s="197">
        <f>D14+E14+F14</f>
        <v>265638</v>
      </c>
      <c r="H14" s="197"/>
      <c r="I14" s="198"/>
      <c r="J14" s="197">
        <f>G14+H14+I14</f>
        <v>265638</v>
      </c>
      <c r="K14" s="197"/>
      <c r="L14" s="198"/>
      <c r="M14" s="197">
        <f>J14+K14+L14</f>
        <v>265638</v>
      </c>
      <c r="N14" s="197"/>
      <c r="O14" s="198"/>
      <c r="P14" s="197">
        <f>M14+N14+O14</f>
        <v>265638</v>
      </c>
      <c r="Q14" s="197"/>
      <c r="R14" s="198"/>
      <c r="S14" s="197">
        <f>P14+Q14+R14</f>
        <v>265638</v>
      </c>
      <c r="T14" s="197"/>
      <c r="U14" s="198"/>
      <c r="V14" s="197">
        <f>S14+T14+U14</f>
        <v>265638</v>
      </c>
      <c r="W14" s="197"/>
      <c r="X14" s="198"/>
      <c r="Y14" s="197">
        <f>V14+W14+X14</f>
        <v>265638</v>
      </c>
      <c r="Z14" s="197"/>
      <c r="AA14" s="198"/>
      <c r="AB14" s="197">
        <f>Y14+Z14+AA14</f>
        <v>265638</v>
      </c>
      <c r="AC14" s="197"/>
      <c r="AD14" s="198"/>
      <c r="AE14" s="197">
        <f>AB14+AC14+AD14</f>
        <v>265638</v>
      </c>
      <c r="AF14" s="197"/>
      <c r="AG14" s="198"/>
      <c r="AH14" s="197">
        <f>AE14+AF14+AG14</f>
        <v>265638</v>
      </c>
      <c r="AI14" s="197"/>
      <c r="AJ14" s="198"/>
      <c r="AK14" s="197">
        <f>AH14+AI14+AJ14</f>
        <v>265638</v>
      </c>
      <c r="AL14" s="197"/>
      <c r="AM14" s="198"/>
      <c r="AN14" s="197">
        <f>AK14+AL14+AM14</f>
        <v>265638</v>
      </c>
      <c r="AO14" s="197"/>
      <c r="AP14" s="198"/>
      <c r="AQ14" s="197">
        <f>AN14+AO14+AP14</f>
        <v>265638</v>
      </c>
      <c r="AR14" s="197"/>
      <c r="AS14" s="198"/>
      <c r="AT14" s="197">
        <f>AQ14+AR14+AS14</f>
        <v>265638</v>
      </c>
      <c r="AU14" s="197"/>
      <c r="AV14" s="198"/>
      <c r="AW14" s="197">
        <f>AT14+AU14+AV14</f>
        <v>265638</v>
      </c>
      <c r="AX14" s="197"/>
      <c r="AY14" s="198"/>
      <c r="AZ14" s="197">
        <f>AW14+AX14+AY14</f>
        <v>265638</v>
      </c>
      <c r="BA14" s="197"/>
      <c r="BB14" s="198"/>
      <c r="BC14" s="197">
        <f>AZ14+BA14+BB14</f>
        <v>265638</v>
      </c>
      <c r="BD14" s="197"/>
      <c r="BE14" s="198"/>
      <c r="BF14" s="197">
        <f>BC14+BD14+BE14</f>
        <v>265638</v>
      </c>
      <c r="BG14" s="197"/>
      <c r="BH14" s="198"/>
      <c r="BI14" s="197">
        <f>BF14+BG14+BH14</f>
        <v>265638</v>
      </c>
      <c r="BJ14" s="197"/>
      <c r="BK14" s="198"/>
      <c r="BL14" s="197">
        <f>BI14+BJ14+BK14</f>
        <v>265638</v>
      </c>
      <c r="BM14" s="197"/>
      <c r="BN14" s="198"/>
      <c r="BO14" s="197">
        <f>BL14+BM14+BN14</f>
        <v>265638</v>
      </c>
      <c r="BP14" s="197"/>
      <c r="BQ14" s="198"/>
      <c r="BR14" s="197">
        <f>BO14+BP14+BQ14</f>
        <v>265638</v>
      </c>
      <c r="BS14" s="197"/>
      <c r="BT14" s="198"/>
      <c r="BU14" s="197">
        <f>BR14+BS14+BT14</f>
        <v>265638</v>
      </c>
      <c r="BV14" s="197"/>
      <c r="BW14" s="198"/>
      <c r="BX14" s="197">
        <f>BU14+BV14+BW14</f>
        <v>265638</v>
      </c>
      <c r="BY14" s="197"/>
      <c r="BZ14" s="198"/>
      <c r="CA14" s="197">
        <f>BX14+BY14+BZ14</f>
        <v>265638</v>
      </c>
      <c r="CB14" s="197"/>
      <c r="CC14" s="198"/>
      <c r="CD14" s="197">
        <f>CA14+CB14+CC14</f>
        <v>265638</v>
      </c>
      <c r="CE14" s="197"/>
      <c r="CF14" s="198"/>
      <c r="CG14" s="197">
        <f>CD14+CE14+CF14</f>
        <v>265638</v>
      </c>
      <c r="CH14" s="197"/>
      <c r="CI14" s="198"/>
      <c r="CJ14" s="249">
        <v>286973</v>
      </c>
      <c r="CK14" s="197"/>
      <c r="CL14" s="198"/>
      <c r="CM14" s="197">
        <f>CJ14+CK14+CL14</f>
        <v>286973</v>
      </c>
      <c r="CN14" s="197"/>
      <c r="CO14" s="198"/>
      <c r="CP14" s="197">
        <f>CM14+CN14+CO14</f>
        <v>286973</v>
      </c>
      <c r="CQ14" s="197"/>
      <c r="CR14" s="198"/>
      <c r="CS14" s="197">
        <f>CP14+CQ14+CR14</f>
        <v>286973</v>
      </c>
      <c r="CT14" s="197"/>
      <c r="CU14" s="198"/>
      <c r="CV14" s="197">
        <f>CS14+CT14+CU14</f>
        <v>286973</v>
      </c>
      <c r="CW14" s="197"/>
      <c r="CX14" s="198"/>
      <c r="CY14" s="197">
        <f>CV14+CW14+CX14</f>
        <v>286973</v>
      </c>
    </row>
    <row r="15" spans="1:103" ht="45" customHeight="1">
      <c r="A15" s="155" t="s">
        <v>100</v>
      </c>
      <c r="B15" s="149"/>
      <c r="C15" s="170" t="s">
        <v>175</v>
      </c>
      <c r="D15" s="199">
        <f>SUM(D16:D17)</f>
        <v>12234172</v>
      </c>
      <c r="E15" s="199"/>
      <c r="F15" s="200">
        <f>SUM(F16:F17)</f>
        <v>0</v>
      </c>
      <c r="G15" s="199">
        <f>SUM(G16:G17)</f>
        <v>12234172</v>
      </c>
      <c r="H15" s="199"/>
      <c r="I15" s="200">
        <f>SUM(I16:I17)</f>
        <v>0</v>
      </c>
      <c r="J15" s="199">
        <f>SUM(J16:J17)</f>
        <v>12234172</v>
      </c>
      <c r="K15" s="199"/>
      <c r="L15" s="200">
        <f>SUM(L16:L17)</f>
        <v>0</v>
      </c>
      <c r="M15" s="199">
        <f>SUM(M16:M17)</f>
        <v>12234172</v>
      </c>
      <c r="N15" s="199"/>
      <c r="O15" s="200">
        <f>SUM(O16:O17)</f>
        <v>0</v>
      </c>
      <c r="P15" s="199">
        <f>SUM(P16:P17)</f>
        <v>12234172</v>
      </c>
      <c r="Q15" s="199"/>
      <c r="R15" s="200">
        <f>SUM(R16:R17)</f>
        <v>0</v>
      </c>
      <c r="S15" s="199">
        <f>SUM(S16:S17)</f>
        <v>12234172</v>
      </c>
      <c r="T15" s="199"/>
      <c r="U15" s="200">
        <f>SUM(U16:U17)</f>
        <v>0</v>
      </c>
      <c r="V15" s="199">
        <f>SUM(V16:V17)</f>
        <v>12234172</v>
      </c>
      <c r="W15" s="199"/>
      <c r="X15" s="200">
        <f>SUM(X16:X17)</f>
        <v>0</v>
      </c>
      <c r="Y15" s="199">
        <f>SUM(Y16:Y17)</f>
        <v>12234172</v>
      </c>
      <c r="Z15" s="199"/>
      <c r="AA15" s="200">
        <f>SUM(AA16:AA17)</f>
        <v>0</v>
      </c>
      <c r="AB15" s="199">
        <f>SUM(AB16:AB17)</f>
        <v>12234172</v>
      </c>
      <c r="AC15" s="199"/>
      <c r="AD15" s="200">
        <f>SUM(AD16:AD17)</f>
        <v>0</v>
      </c>
      <c r="AE15" s="199">
        <f>SUM(AE16:AE17)</f>
        <v>12234172</v>
      </c>
      <c r="AF15" s="199"/>
      <c r="AG15" s="200">
        <f>SUM(AG16:AG17)</f>
        <v>0</v>
      </c>
      <c r="AH15" s="199">
        <f>SUM(AH16:AH17)</f>
        <v>12234172</v>
      </c>
      <c r="AI15" s="199"/>
      <c r="AJ15" s="200">
        <f>SUM(AJ16:AJ17)</f>
        <v>0</v>
      </c>
      <c r="AK15" s="199">
        <f>SUM(AK16:AK17)</f>
        <v>12234172</v>
      </c>
      <c r="AL15" s="199"/>
      <c r="AM15" s="200">
        <f t="shared" ref="AM15:AT15" si="57">SUM(AM16:AM17)</f>
        <v>0</v>
      </c>
      <c r="AN15" s="199">
        <f t="shared" si="57"/>
        <v>12234172</v>
      </c>
      <c r="AO15" s="199">
        <f t="shared" si="57"/>
        <v>-144500</v>
      </c>
      <c r="AP15" s="200">
        <f t="shared" si="57"/>
        <v>0</v>
      </c>
      <c r="AQ15" s="199">
        <f t="shared" si="57"/>
        <v>12089672</v>
      </c>
      <c r="AR15" s="199">
        <f t="shared" si="57"/>
        <v>0</v>
      </c>
      <c r="AS15" s="200">
        <f t="shared" si="57"/>
        <v>0</v>
      </c>
      <c r="AT15" s="199">
        <f t="shared" si="57"/>
        <v>12089672</v>
      </c>
      <c r="AU15" s="199">
        <f t="shared" ref="AU15" si="58">SUM(AU16:AU17)</f>
        <v>0</v>
      </c>
      <c r="AV15" s="200">
        <f t="shared" ref="AV15" si="59">SUM(AV16:AV17)</f>
        <v>0</v>
      </c>
      <c r="AW15" s="199">
        <f t="shared" ref="AW15:AY15" si="60">SUM(AW16:AW17)</f>
        <v>12234172</v>
      </c>
      <c r="AX15" s="199">
        <f t="shared" si="60"/>
        <v>0</v>
      </c>
      <c r="AY15" s="200">
        <f t="shared" si="60"/>
        <v>0</v>
      </c>
      <c r="AZ15" s="199">
        <f t="shared" ref="AZ15:BB15" si="61">SUM(AZ16:AZ17)</f>
        <v>12234172</v>
      </c>
      <c r="BA15" s="199">
        <f t="shared" si="61"/>
        <v>0</v>
      </c>
      <c r="BB15" s="200">
        <f t="shared" si="61"/>
        <v>0</v>
      </c>
      <c r="BC15" s="199">
        <f t="shared" ref="BC15:BE15" si="62">SUM(BC16:BC17)</f>
        <v>12234172</v>
      </c>
      <c r="BD15" s="199">
        <f t="shared" si="62"/>
        <v>0</v>
      </c>
      <c r="BE15" s="200">
        <f t="shared" si="62"/>
        <v>0</v>
      </c>
      <c r="BF15" s="199">
        <f t="shared" ref="BF15:BH15" si="63">SUM(BF16:BF17)</f>
        <v>12234172</v>
      </c>
      <c r="BG15" s="199">
        <f t="shared" si="63"/>
        <v>0</v>
      </c>
      <c r="BH15" s="200">
        <f t="shared" si="63"/>
        <v>0</v>
      </c>
      <c r="BI15" s="199">
        <f t="shared" ref="BI15:BK15" si="64">SUM(BI16:BI17)</f>
        <v>12234172</v>
      </c>
      <c r="BJ15" s="199">
        <f t="shared" si="64"/>
        <v>0</v>
      </c>
      <c r="BK15" s="200">
        <f t="shared" si="64"/>
        <v>162289</v>
      </c>
      <c r="BL15" s="199">
        <f t="shared" ref="BL15:BN15" si="65">SUM(BL16:BL17)</f>
        <v>12396461</v>
      </c>
      <c r="BM15" s="199">
        <f t="shared" si="65"/>
        <v>0</v>
      </c>
      <c r="BN15" s="200">
        <f t="shared" si="65"/>
        <v>0</v>
      </c>
      <c r="BO15" s="199">
        <f t="shared" ref="BO15:BQ15" si="66">SUM(BO16:BO17)</f>
        <v>12396461</v>
      </c>
      <c r="BP15" s="199">
        <f t="shared" si="66"/>
        <v>0</v>
      </c>
      <c r="BQ15" s="200">
        <f t="shared" si="66"/>
        <v>0</v>
      </c>
      <c r="BR15" s="199">
        <f t="shared" ref="BR15:BT15" si="67">SUM(BR16:BR17)</f>
        <v>12396461</v>
      </c>
      <c r="BS15" s="199">
        <f t="shared" si="67"/>
        <v>0</v>
      </c>
      <c r="BT15" s="200">
        <f t="shared" si="67"/>
        <v>1835125</v>
      </c>
      <c r="BU15" s="199">
        <f t="shared" ref="BU15:BW15" si="68">SUM(BU16:BU17)</f>
        <v>14231586</v>
      </c>
      <c r="BV15" s="199">
        <f t="shared" si="68"/>
        <v>0</v>
      </c>
      <c r="BW15" s="200">
        <f t="shared" si="68"/>
        <v>0</v>
      </c>
      <c r="BX15" s="199">
        <f t="shared" ref="BX15:BZ15" si="69">SUM(BX16:BX17)</f>
        <v>14231586</v>
      </c>
      <c r="BY15" s="199">
        <f t="shared" si="69"/>
        <v>0</v>
      </c>
      <c r="BZ15" s="200">
        <f t="shared" si="69"/>
        <v>0</v>
      </c>
      <c r="CA15" s="199">
        <f t="shared" ref="CA15:CC15" si="70">SUM(CA16:CA17)</f>
        <v>14231586</v>
      </c>
      <c r="CB15" s="199">
        <f t="shared" si="70"/>
        <v>0</v>
      </c>
      <c r="CC15" s="200">
        <f t="shared" si="70"/>
        <v>1835125</v>
      </c>
      <c r="CD15" s="199">
        <f t="shared" ref="CD15:CF15" si="71">SUM(CD16:CD17)</f>
        <v>16066711</v>
      </c>
      <c r="CE15" s="199">
        <f t="shared" si="71"/>
        <v>0</v>
      </c>
      <c r="CF15" s="200">
        <f t="shared" si="71"/>
        <v>0</v>
      </c>
      <c r="CG15" s="199">
        <f t="shared" ref="CG15:CI15" si="72">SUM(CG16:CG17)</f>
        <v>16066711</v>
      </c>
      <c r="CH15" s="199">
        <f t="shared" si="72"/>
        <v>0</v>
      </c>
      <c r="CI15" s="200">
        <f t="shared" si="72"/>
        <v>117768</v>
      </c>
      <c r="CJ15" s="199">
        <f t="shared" ref="CJ15:CL15" si="73">SUM(CJ16:CJ17)</f>
        <v>20094363</v>
      </c>
      <c r="CK15" s="199">
        <f t="shared" si="73"/>
        <v>0</v>
      </c>
      <c r="CL15" s="200">
        <f t="shared" si="73"/>
        <v>0</v>
      </c>
      <c r="CM15" s="199">
        <f t="shared" ref="CM15:CO15" si="74">SUM(CM16:CM17)</f>
        <v>20094363</v>
      </c>
      <c r="CN15" s="199">
        <f t="shared" si="74"/>
        <v>0</v>
      </c>
      <c r="CO15" s="200">
        <f t="shared" si="74"/>
        <v>0</v>
      </c>
      <c r="CP15" s="199">
        <f t="shared" ref="CP15:CR15" si="75">SUM(CP16:CP17)</f>
        <v>20094363</v>
      </c>
      <c r="CQ15" s="199">
        <f t="shared" si="75"/>
        <v>0</v>
      </c>
      <c r="CR15" s="200">
        <f t="shared" si="75"/>
        <v>0</v>
      </c>
      <c r="CS15" s="199">
        <f t="shared" ref="CS15:CU15" si="76">SUM(CS16:CS17)</f>
        <v>20094363</v>
      </c>
      <c r="CT15" s="199">
        <f t="shared" si="76"/>
        <v>0</v>
      </c>
      <c r="CU15" s="200">
        <f t="shared" si="76"/>
        <v>0</v>
      </c>
      <c r="CV15" s="199">
        <f t="shared" ref="CV15:CX15" si="77">SUM(CV16:CV17)</f>
        <v>20094363</v>
      </c>
      <c r="CW15" s="199">
        <f t="shared" si="77"/>
        <v>0</v>
      </c>
      <c r="CX15" s="200">
        <f t="shared" si="77"/>
        <v>0</v>
      </c>
      <c r="CY15" s="199">
        <f t="shared" ref="CY15" si="78">SUM(CY16:CY17)</f>
        <v>20094363</v>
      </c>
    </row>
    <row r="16" spans="1:103" ht="20.25">
      <c r="A16" s="156"/>
      <c r="B16" s="151">
        <v>100</v>
      </c>
      <c r="C16" s="171" t="s">
        <v>176</v>
      </c>
      <c r="D16" s="197">
        <v>2239314</v>
      </c>
      <c r="E16" s="197"/>
      <c r="F16" s="198"/>
      <c r="G16" s="197">
        <f>D16+E16+F16</f>
        <v>2239314</v>
      </c>
      <c r="H16" s="197"/>
      <c r="I16" s="198"/>
      <c r="J16" s="197">
        <f>G16+H16+I16</f>
        <v>2239314</v>
      </c>
      <c r="K16" s="197"/>
      <c r="L16" s="198"/>
      <c r="M16" s="197">
        <f>J16+K16+L16</f>
        <v>2239314</v>
      </c>
      <c r="N16" s="197"/>
      <c r="O16" s="198"/>
      <c r="P16" s="197">
        <f>M16+N16+O16</f>
        <v>2239314</v>
      </c>
      <c r="Q16" s="197"/>
      <c r="R16" s="198"/>
      <c r="S16" s="197">
        <f>P16+Q16+R16</f>
        <v>2239314</v>
      </c>
      <c r="T16" s="197"/>
      <c r="U16" s="198"/>
      <c r="V16" s="197">
        <f>S16+T16+U16</f>
        <v>2239314</v>
      </c>
      <c r="W16" s="197"/>
      <c r="X16" s="198"/>
      <c r="Y16" s="197">
        <f>V16+W16+X16</f>
        <v>2239314</v>
      </c>
      <c r="Z16" s="197"/>
      <c r="AA16" s="198"/>
      <c r="AB16" s="197">
        <f>Y16+Z16+AA16</f>
        <v>2239314</v>
      </c>
      <c r="AC16" s="197"/>
      <c r="AD16" s="198"/>
      <c r="AE16" s="197">
        <f>AB16+AC16+AD16</f>
        <v>2239314</v>
      </c>
      <c r="AF16" s="197"/>
      <c r="AG16" s="198"/>
      <c r="AH16" s="197">
        <f>AE16+AF16+AG16</f>
        <v>2239314</v>
      </c>
      <c r="AI16" s="197"/>
      <c r="AJ16" s="198"/>
      <c r="AK16" s="197">
        <f>AH16+AI16+AJ16</f>
        <v>2239314</v>
      </c>
      <c r="AL16" s="197"/>
      <c r="AM16" s="198"/>
      <c r="AN16" s="197">
        <f>AK16+AL16+AM16</f>
        <v>2239314</v>
      </c>
      <c r="AO16" s="197">
        <v>-42865</v>
      </c>
      <c r="AP16" s="198"/>
      <c r="AQ16" s="197">
        <f>AN16+AO16+AP16</f>
        <v>2196449</v>
      </c>
      <c r="AR16" s="197"/>
      <c r="AS16" s="198"/>
      <c r="AT16" s="197">
        <f>AQ16+AR16+AS16</f>
        <v>2196449</v>
      </c>
      <c r="AU16" s="197"/>
      <c r="AV16" s="198"/>
      <c r="AW16" s="197">
        <v>2239314</v>
      </c>
      <c r="AX16" s="197"/>
      <c r="AY16" s="198"/>
      <c r="AZ16" s="197">
        <f>AW16+AX16+AY16</f>
        <v>2239314</v>
      </c>
      <c r="BA16" s="197"/>
      <c r="BB16" s="198"/>
      <c r="BC16" s="197">
        <f>AZ16+BA16+BB16</f>
        <v>2239314</v>
      </c>
      <c r="BD16" s="197"/>
      <c r="BE16" s="198"/>
      <c r="BF16" s="197">
        <f>BC16+BD16+BE16</f>
        <v>2239314</v>
      </c>
      <c r="BG16" s="197"/>
      <c r="BH16" s="198"/>
      <c r="BI16" s="197">
        <f>BF16+BG16+BH16</f>
        <v>2239314</v>
      </c>
      <c r="BJ16" s="197"/>
      <c r="BK16" s="198"/>
      <c r="BL16" s="197">
        <f>BI16+BJ16+BK16</f>
        <v>2239314</v>
      </c>
      <c r="BM16" s="197"/>
      <c r="BN16" s="198"/>
      <c r="BO16" s="197">
        <f>BL16+BM16+BN16</f>
        <v>2239314</v>
      </c>
      <c r="BP16" s="197"/>
      <c r="BQ16" s="198"/>
      <c r="BR16" s="197">
        <f>BO16+BP16+BQ16</f>
        <v>2239314</v>
      </c>
      <c r="BS16" s="197"/>
      <c r="BT16" s="198">
        <v>1414112</v>
      </c>
      <c r="BU16" s="197">
        <f>BR16+BS16+BT16</f>
        <v>3653426</v>
      </c>
      <c r="BV16" s="197"/>
      <c r="BW16" s="198"/>
      <c r="BX16" s="197">
        <f>BU16+BV16+BW16</f>
        <v>3653426</v>
      </c>
      <c r="BY16" s="197"/>
      <c r="BZ16" s="198"/>
      <c r="CA16" s="197">
        <f>BX16+BY16+BZ16</f>
        <v>3653426</v>
      </c>
      <c r="CB16" s="197"/>
      <c r="CC16" s="198"/>
      <c r="CD16" s="197">
        <f>CA16+CB16+CC16</f>
        <v>3653426</v>
      </c>
      <c r="CE16" s="197"/>
      <c r="CF16" s="198"/>
      <c r="CG16" s="197">
        <f>CD16+CE16+CF16</f>
        <v>3653426</v>
      </c>
      <c r="CH16" s="197"/>
      <c r="CI16" s="198"/>
      <c r="CJ16" s="249">
        <v>3677787</v>
      </c>
      <c r="CK16" s="197"/>
      <c r="CL16" s="198"/>
      <c r="CM16" s="197">
        <f>CJ16+CK16+CL16</f>
        <v>3677787</v>
      </c>
      <c r="CN16" s="197"/>
      <c r="CO16" s="198"/>
      <c r="CP16" s="197">
        <f>CM16+CN16+CO16</f>
        <v>3677787</v>
      </c>
      <c r="CQ16" s="197"/>
      <c r="CR16" s="198"/>
      <c r="CS16" s="197">
        <f>CP16+CQ16+CR16</f>
        <v>3677787</v>
      </c>
      <c r="CT16" s="197"/>
      <c r="CU16" s="198"/>
      <c r="CV16" s="197">
        <f>CS16+CT16+CU16</f>
        <v>3677787</v>
      </c>
      <c r="CW16" s="197"/>
      <c r="CX16" s="198"/>
      <c r="CY16" s="197">
        <f>CV16+CW16+CX16</f>
        <v>3677787</v>
      </c>
    </row>
    <row r="17" spans="1:103" ht="20.25">
      <c r="A17" s="156"/>
      <c r="B17" s="151">
        <v>102</v>
      </c>
      <c r="C17" s="171" t="s">
        <v>177</v>
      </c>
      <c r="D17" s="197">
        <v>9994858</v>
      </c>
      <c r="E17" s="197"/>
      <c r="F17" s="198"/>
      <c r="G17" s="197">
        <f>D17+E17+F17</f>
        <v>9994858</v>
      </c>
      <c r="H17" s="197"/>
      <c r="I17" s="198"/>
      <c r="J17" s="197">
        <f>G17+H17+I17</f>
        <v>9994858</v>
      </c>
      <c r="K17" s="197"/>
      <c r="L17" s="198"/>
      <c r="M17" s="197">
        <f>J17+K17+L17</f>
        <v>9994858</v>
      </c>
      <c r="N17" s="197"/>
      <c r="O17" s="198"/>
      <c r="P17" s="197">
        <f>M17+N17+O17</f>
        <v>9994858</v>
      </c>
      <c r="Q17" s="197"/>
      <c r="R17" s="198"/>
      <c r="S17" s="197">
        <f>P17+Q17+R17</f>
        <v>9994858</v>
      </c>
      <c r="T17" s="197"/>
      <c r="U17" s="198"/>
      <c r="V17" s="197">
        <f>S17+T17+U17</f>
        <v>9994858</v>
      </c>
      <c r="W17" s="197"/>
      <c r="X17" s="198"/>
      <c r="Y17" s="197">
        <f>V17+W17+X17</f>
        <v>9994858</v>
      </c>
      <c r="Z17" s="197"/>
      <c r="AA17" s="198"/>
      <c r="AB17" s="197">
        <f>Y17+Z17+AA17</f>
        <v>9994858</v>
      </c>
      <c r="AC17" s="197"/>
      <c r="AD17" s="198"/>
      <c r="AE17" s="197">
        <f>AB17+AC17+AD17</f>
        <v>9994858</v>
      </c>
      <c r="AF17" s="197"/>
      <c r="AG17" s="198"/>
      <c r="AH17" s="197">
        <f>AE17+AF17+AG17</f>
        <v>9994858</v>
      </c>
      <c r="AI17" s="197"/>
      <c r="AJ17" s="198"/>
      <c r="AK17" s="197">
        <f>AH17+AI17+AJ17</f>
        <v>9994858</v>
      </c>
      <c r="AL17" s="197"/>
      <c r="AM17" s="198"/>
      <c r="AN17" s="197">
        <f>AK17+AL17+AM17</f>
        <v>9994858</v>
      </c>
      <c r="AO17" s="197">
        <v>-101635</v>
      </c>
      <c r="AP17" s="198"/>
      <c r="AQ17" s="197">
        <f>AN17+AO17+AP17</f>
        <v>9893223</v>
      </c>
      <c r="AR17" s="197"/>
      <c r="AS17" s="198"/>
      <c r="AT17" s="197">
        <f>AQ17+AR17+AS17</f>
        <v>9893223</v>
      </c>
      <c r="AU17" s="197"/>
      <c r="AV17" s="198"/>
      <c r="AW17" s="197">
        <v>9994858</v>
      </c>
      <c r="AX17" s="197"/>
      <c r="AY17" s="198"/>
      <c r="AZ17" s="197">
        <f>AW17+AX17+AY17</f>
        <v>9994858</v>
      </c>
      <c r="BA17" s="197"/>
      <c r="BB17" s="198"/>
      <c r="BC17" s="197">
        <f>AZ17+BA17+BB17</f>
        <v>9994858</v>
      </c>
      <c r="BD17" s="197"/>
      <c r="BE17" s="198"/>
      <c r="BF17" s="197">
        <f>BC17+BD17+BE17</f>
        <v>9994858</v>
      </c>
      <c r="BG17" s="197"/>
      <c r="BH17" s="198"/>
      <c r="BI17" s="197">
        <f>BF17+BG17+BH17</f>
        <v>9994858</v>
      </c>
      <c r="BJ17" s="197"/>
      <c r="BK17" s="198">
        <v>162289</v>
      </c>
      <c r="BL17" s="197">
        <f>BI17+BJ17+BK17</f>
        <v>10157147</v>
      </c>
      <c r="BM17" s="197"/>
      <c r="BN17" s="198"/>
      <c r="BO17" s="197">
        <f>BL17+BM17+BN17</f>
        <v>10157147</v>
      </c>
      <c r="BP17" s="197"/>
      <c r="BQ17" s="198"/>
      <c r="BR17" s="197">
        <f>BO17+BP17+BQ17</f>
        <v>10157147</v>
      </c>
      <c r="BS17" s="197"/>
      <c r="BT17" s="198">
        <v>421013</v>
      </c>
      <c r="BU17" s="197">
        <f>BR17+BS17+BT17</f>
        <v>10578160</v>
      </c>
      <c r="BV17" s="197"/>
      <c r="BW17" s="198"/>
      <c r="BX17" s="197">
        <f>BU17+BV17+BW17</f>
        <v>10578160</v>
      </c>
      <c r="BY17" s="197"/>
      <c r="BZ17" s="198"/>
      <c r="CA17" s="197">
        <f>BX17+BY17+BZ17</f>
        <v>10578160</v>
      </c>
      <c r="CB17" s="197"/>
      <c r="CC17" s="198">
        <v>1835125</v>
      </c>
      <c r="CD17" s="197">
        <f>CA17+CB17+CC17</f>
        <v>12413285</v>
      </c>
      <c r="CE17" s="197"/>
      <c r="CF17" s="198"/>
      <c r="CG17" s="197">
        <f>CD17+CE17+CF17</f>
        <v>12413285</v>
      </c>
      <c r="CH17" s="197"/>
      <c r="CI17" s="198">
        <v>117768</v>
      </c>
      <c r="CJ17" s="249">
        <v>16416576</v>
      </c>
      <c r="CK17" s="197"/>
      <c r="CL17" s="198"/>
      <c r="CM17" s="197">
        <f>CJ17+CK17+CL17</f>
        <v>16416576</v>
      </c>
      <c r="CN17" s="197"/>
      <c r="CO17" s="198"/>
      <c r="CP17" s="197">
        <f>CM17+CN17+CO17</f>
        <v>16416576</v>
      </c>
      <c r="CQ17" s="197"/>
      <c r="CR17" s="198"/>
      <c r="CS17" s="197">
        <f>CP17+CQ17+CR17</f>
        <v>16416576</v>
      </c>
      <c r="CT17" s="197"/>
      <c r="CU17" s="198"/>
      <c r="CV17" s="197">
        <f>CS17+CT17+CU17</f>
        <v>16416576</v>
      </c>
      <c r="CW17" s="197"/>
      <c r="CX17" s="198"/>
      <c r="CY17" s="197">
        <f>CV17+CW17+CX17</f>
        <v>16416576</v>
      </c>
    </row>
    <row r="18" spans="1:103" ht="61.5" thickBot="1">
      <c r="A18" s="178" t="s">
        <v>104</v>
      </c>
      <c r="B18" s="179"/>
      <c r="C18" s="180" t="s">
        <v>185</v>
      </c>
      <c r="D18" s="201">
        <v>883406</v>
      </c>
      <c r="E18" s="201">
        <v>-88340</v>
      </c>
      <c r="F18" s="202">
        <v>0</v>
      </c>
      <c r="G18" s="201">
        <f>D18+E18+F18</f>
        <v>795066</v>
      </c>
      <c r="H18" s="201">
        <v>-88340</v>
      </c>
      <c r="I18" s="202">
        <v>0</v>
      </c>
      <c r="J18" s="201">
        <f>G18+H18+I18</f>
        <v>706726</v>
      </c>
      <c r="K18" s="201"/>
      <c r="L18" s="202">
        <v>0</v>
      </c>
      <c r="M18" s="201">
        <f>J18+K18+L18</f>
        <v>706726</v>
      </c>
      <c r="N18" s="201"/>
      <c r="O18" s="202">
        <v>0</v>
      </c>
      <c r="P18" s="201">
        <f>M18+N18+O18</f>
        <v>706726</v>
      </c>
      <c r="Q18" s="201">
        <v>-8816</v>
      </c>
      <c r="R18" s="202">
        <v>0</v>
      </c>
      <c r="S18" s="201">
        <f>P18+Q18+R18</f>
        <v>697910</v>
      </c>
      <c r="T18" s="201"/>
      <c r="U18" s="202">
        <v>0</v>
      </c>
      <c r="V18" s="201">
        <f>S18+T18+U18</f>
        <v>697910</v>
      </c>
      <c r="W18" s="201"/>
      <c r="X18" s="202">
        <v>0</v>
      </c>
      <c r="Y18" s="201">
        <f>V18+W18+X18</f>
        <v>697910</v>
      </c>
      <c r="Z18" s="201"/>
      <c r="AA18" s="202">
        <v>0</v>
      </c>
      <c r="AB18" s="201">
        <f>Y18+Z18+AA18</f>
        <v>697910</v>
      </c>
      <c r="AC18" s="201"/>
      <c r="AD18" s="202">
        <v>0</v>
      </c>
      <c r="AE18" s="201">
        <f>AB18+AC18+AD18</f>
        <v>697910</v>
      </c>
      <c r="AF18" s="201"/>
      <c r="AG18" s="202">
        <v>0</v>
      </c>
      <c r="AH18" s="201">
        <f>AE18+AF18+AG18</f>
        <v>697910</v>
      </c>
      <c r="AI18" s="201"/>
      <c r="AJ18" s="202">
        <v>0</v>
      </c>
      <c r="AK18" s="201">
        <f>AH18+AI18+AJ18</f>
        <v>697910</v>
      </c>
      <c r="AL18" s="201"/>
      <c r="AM18" s="202">
        <v>0</v>
      </c>
      <c r="AN18" s="201">
        <f>AK18+AL18+AM18</f>
        <v>697910</v>
      </c>
      <c r="AO18" s="201">
        <v>-17494</v>
      </c>
      <c r="AP18" s="202">
        <v>0</v>
      </c>
      <c r="AQ18" s="201">
        <f>AN18+AO18+AP18</f>
        <v>680416</v>
      </c>
      <c r="AR18" s="201"/>
      <c r="AS18" s="202">
        <v>0</v>
      </c>
      <c r="AT18" s="201">
        <f>AQ18+AR18+AS18</f>
        <v>680416</v>
      </c>
      <c r="AU18" s="201"/>
      <c r="AV18" s="202">
        <v>0</v>
      </c>
      <c r="AW18" s="201">
        <v>697910</v>
      </c>
      <c r="AX18" s="201"/>
      <c r="AY18" s="202">
        <v>0</v>
      </c>
      <c r="AZ18" s="201">
        <f>AW18+AX18+AY18</f>
        <v>697910</v>
      </c>
      <c r="BA18" s="201"/>
      <c r="BB18" s="202">
        <v>0</v>
      </c>
      <c r="BC18" s="201">
        <f>AZ18+BA18+BB18</f>
        <v>697910</v>
      </c>
      <c r="BD18" s="201"/>
      <c r="BE18" s="202">
        <v>0</v>
      </c>
      <c r="BF18" s="201">
        <f>BC18+BD18+BE18</f>
        <v>697910</v>
      </c>
      <c r="BG18" s="201"/>
      <c r="BH18" s="202">
        <v>0</v>
      </c>
      <c r="BI18" s="201">
        <f>BF18+BG18+BH18</f>
        <v>697910</v>
      </c>
      <c r="BJ18" s="201"/>
      <c r="BK18" s="202">
        <v>0</v>
      </c>
      <c r="BL18" s="201">
        <f>BI18+BJ18+BK18</f>
        <v>697910</v>
      </c>
      <c r="BM18" s="201"/>
      <c r="BN18" s="202">
        <v>0</v>
      </c>
      <c r="BO18" s="201">
        <f>BL18+BM18+BN18</f>
        <v>697910</v>
      </c>
      <c r="BP18" s="201"/>
      <c r="BQ18" s="202">
        <v>0</v>
      </c>
      <c r="BR18" s="201">
        <f>BO18+BP18+BQ18</f>
        <v>697910</v>
      </c>
      <c r="BS18" s="201"/>
      <c r="BT18" s="202">
        <v>0</v>
      </c>
      <c r="BU18" s="201">
        <f>BR18+BS18+BT18</f>
        <v>697910</v>
      </c>
      <c r="BV18" s="201"/>
      <c r="BW18" s="202">
        <v>0</v>
      </c>
      <c r="BX18" s="201">
        <f>BU18+BV18+BW18</f>
        <v>697910</v>
      </c>
      <c r="BY18" s="201"/>
      <c r="BZ18" s="202">
        <v>0</v>
      </c>
      <c r="CA18" s="201">
        <f>BX18+BY18+BZ18</f>
        <v>697910</v>
      </c>
      <c r="CB18" s="201"/>
      <c r="CC18" s="202">
        <v>0</v>
      </c>
      <c r="CD18" s="201">
        <f>CA18+CB18+CC18</f>
        <v>697910</v>
      </c>
      <c r="CE18" s="201"/>
      <c r="CF18" s="202">
        <v>0</v>
      </c>
      <c r="CG18" s="201">
        <f>CD18+CE18+CF18</f>
        <v>697910</v>
      </c>
      <c r="CH18" s="201">
        <v>-1598</v>
      </c>
      <c r="CI18" s="202">
        <v>0</v>
      </c>
      <c r="CJ18" s="201">
        <v>680415</v>
      </c>
      <c r="CK18" s="201"/>
      <c r="CL18" s="202">
        <v>0</v>
      </c>
      <c r="CM18" s="201">
        <f>CJ18+CK18+CL18</f>
        <v>680415</v>
      </c>
      <c r="CN18" s="201"/>
      <c r="CO18" s="202">
        <v>0</v>
      </c>
      <c r="CP18" s="201">
        <f>CM18+CN18+CO18</f>
        <v>680415</v>
      </c>
      <c r="CQ18" s="201"/>
      <c r="CR18" s="202">
        <v>0</v>
      </c>
      <c r="CS18" s="201">
        <f>CP18+CQ18+CR18</f>
        <v>680415</v>
      </c>
      <c r="CT18" s="201"/>
      <c r="CU18" s="202">
        <v>0</v>
      </c>
      <c r="CV18" s="201">
        <f>CS18+CT18+CU18</f>
        <v>680415</v>
      </c>
      <c r="CW18" s="201"/>
      <c r="CX18" s="202">
        <v>0</v>
      </c>
      <c r="CY18" s="201">
        <f>CV18+CW18+CX18</f>
        <v>680415</v>
      </c>
    </row>
    <row r="19" spans="1:103" ht="21" thickBot="1">
      <c r="A19" s="284" t="s">
        <v>178</v>
      </c>
      <c r="B19" s="285"/>
      <c r="C19" s="286"/>
      <c r="D19" s="206" t="e">
        <f t="shared" ref="D19:AI19" si="79">D20+D27</f>
        <v>#REF!</v>
      </c>
      <c r="E19" s="206">
        <f t="shared" si="79"/>
        <v>0</v>
      </c>
      <c r="F19" s="206">
        <f t="shared" si="79"/>
        <v>0</v>
      </c>
      <c r="G19" s="206" t="e">
        <f t="shared" si="79"/>
        <v>#REF!</v>
      </c>
      <c r="H19" s="206">
        <f t="shared" si="79"/>
        <v>0</v>
      </c>
      <c r="I19" s="206">
        <f t="shared" si="79"/>
        <v>0</v>
      </c>
      <c r="J19" s="206" t="e">
        <f t="shared" si="79"/>
        <v>#REF!</v>
      </c>
      <c r="K19" s="206">
        <f t="shared" si="79"/>
        <v>0</v>
      </c>
      <c r="L19" s="206">
        <f t="shared" si="79"/>
        <v>0</v>
      </c>
      <c r="M19" s="206" t="e">
        <f t="shared" si="79"/>
        <v>#REF!</v>
      </c>
      <c r="N19" s="206">
        <f t="shared" si="79"/>
        <v>-51015</v>
      </c>
      <c r="O19" s="206">
        <f t="shared" si="79"/>
        <v>51015</v>
      </c>
      <c r="P19" s="206" t="e">
        <f t="shared" si="79"/>
        <v>#REF!</v>
      </c>
      <c r="Q19" s="206">
        <f t="shared" si="79"/>
        <v>-1000</v>
      </c>
      <c r="R19" s="206">
        <f t="shared" si="79"/>
        <v>1000</v>
      </c>
      <c r="S19" s="206" t="e">
        <f t="shared" si="79"/>
        <v>#REF!</v>
      </c>
      <c r="T19" s="206">
        <f t="shared" si="79"/>
        <v>-44078</v>
      </c>
      <c r="U19" s="206">
        <f t="shared" si="79"/>
        <v>44078</v>
      </c>
      <c r="V19" s="206" t="e">
        <f t="shared" si="79"/>
        <v>#REF!</v>
      </c>
      <c r="W19" s="206">
        <f t="shared" si="79"/>
        <v>-269548</v>
      </c>
      <c r="X19" s="206">
        <f t="shared" si="79"/>
        <v>402709</v>
      </c>
      <c r="Y19" s="206" t="e">
        <f t="shared" si="79"/>
        <v>#REF!</v>
      </c>
      <c r="Z19" s="206">
        <f t="shared" si="79"/>
        <v>-20453</v>
      </c>
      <c r="AA19" s="206">
        <f t="shared" si="79"/>
        <v>20453</v>
      </c>
      <c r="AB19" s="206" t="e">
        <f t="shared" si="79"/>
        <v>#REF!</v>
      </c>
      <c r="AC19" s="206">
        <f t="shared" si="79"/>
        <v>-10932</v>
      </c>
      <c r="AD19" s="206">
        <f t="shared" si="79"/>
        <v>10932</v>
      </c>
      <c r="AE19" s="206" t="e">
        <f t="shared" si="79"/>
        <v>#REF!</v>
      </c>
      <c r="AF19" s="206">
        <f t="shared" si="79"/>
        <v>-749027</v>
      </c>
      <c r="AG19" s="206">
        <f t="shared" si="79"/>
        <v>1473614</v>
      </c>
      <c r="AH19" s="206" t="e">
        <f t="shared" si="79"/>
        <v>#REF!</v>
      </c>
      <c r="AI19" s="206">
        <f t="shared" si="79"/>
        <v>-13886</v>
      </c>
      <c r="AJ19" s="206">
        <f t="shared" ref="AJ19:BO19" si="80">AJ20+AJ27</f>
        <v>13886</v>
      </c>
      <c r="AK19" s="206" t="e">
        <f t="shared" si="80"/>
        <v>#REF!</v>
      </c>
      <c r="AL19" s="206">
        <f t="shared" si="80"/>
        <v>-90255</v>
      </c>
      <c r="AM19" s="206">
        <f t="shared" si="80"/>
        <v>90255</v>
      </c>
      <c r="AN19" s="206" t="e">
        <f t="shared" si="80"/>
        <v>#REF!</v>
      </c>
      <c r="AO19" s="206">
        <f t="shared" si="80"/>
        <v>-868603</v>
      </c>
      <c r="AP19" s="206">
        <f t="shared" si="80"/>
        <v>1947442</v>
      </c>
      <c r="AQ19" s="206" t="e">
        <f t="shared" si="80"/>
        <v>#REF!</v>
      </c>
      <c r="AR19" s="206">
        <f t="shared" si="80"/>
        <v>-618316</v>
      </c>
      <c r="AS19" s="206">
        <f t="shared" si="80"/>
        <v>1011522</v>
      </c>
      <c r="AT19" s="206" t="e">
        <f t="shared" si="80"/>
        <v>#REF!</v>
      </c>
      <c r="AU19" s="206">
        <f t="shared" si="80"/>
        <v>-112956</v>
      </c>
      <c r="AV19" s="206">
        <f t="shared" si="80"/>
        <v>0</v>
      </c>
      <c r="AW19" s="206" t="e">
        <f t="shared" si="80"/>
        <v>#REF!</v>
      </c>
      <c r="AX19" s="206">
        <f t="shared" si="80"/>
        <v>0</v>
      </c>
      <c r="AY19" s="206">
        <f t="shared" si="80"/>
        <v>0</v>
      </c>
      <c r="AZ19" s="206" t="e">
        <f t="shared" si="80"/>
        <v>#REF!</v>
      </c>
      <c r="BA19" s="206">
        <f t="shared" si="80"/>
        <v>0</v>
      </c>
      <c r="BB19" s="206">
        <f t="shared" si="80"/>
        <v>0</v>
      </c>
      <c r="BC19" s="206" t="e">
        <f t="shared" si="80"/>
        <v>#REF!</v>
      </c>
      <c r="BD19" s="206">
        <f t="shared" si="80"/>
        <v>0</v>
      </c>
      <c r="BE19" s="206">
        <f t="shared" si="80"/>
        <v>0</v>
      </c>
      <c r="BF19" s="206" t="e">
        <f t="shared" si="80"/>
        <v>#REF!</v>
      </c>
      <c r="BG19" s="206">
        <f t="shared" si="80"/>
        <v>0</v>
      </c>
      <c r="BH19" s="206">
        <f t="shared" si="80"/>
        <v>0</v>
      </c>
      <c r="BI19" s="206" t="e">
        <f t="shared" si="80"/>
        <v>#REF!</v>
      </c>
      <c r="BJ19" s="206">
        <f t="shared" si="80"/>
        <v>0</v>
      </c>
      <c r="BK19" s="206">
        <f t="shared" si="80"/>
        <v>0</v>
      </c>
      <c r="BL19" s="206" t="e">
        <f t="shared" si="80"/>
        <v>#REF!</v>
      </c>
      <c r="BM19" s="206">
        <f t="shared" si="80"/>
        <v>0</v>
      </c>
      <c r="BN19" s="206">
        <f t="shared" si="80"/>
        <v>0</v>
      </c>
      <c r="BO19" s="206" t="e">
        <f t="shared" si="80"/>
        <v>#REF!</v>
      </c>
      <c r="BP19" s="206">
        <f t="shared" ref="BP19:CM19" si="81">BP20+BP27</f>
        <v>0</v>
      </c>
      <c r="BQ19" s="206">
        <f t="shared" si="81"/>
        <v>0</v>
      </c>
      <c r="BR19" s="206" t="e">
        <f t="shared" si="81"/>
        <v>#REF!</v>
      </c>
      <c r="BS19" s="206">
        <f t="shared" si="81"/>
        <v>0</v>
      </c>
      <c r="BT19" s="206">
        <f t="shared" si="81"/>
        <v>3994271</v>
      </c>
      <c r="BU19" s="206" t="e">
        <f t="shared" si="81"/>
        <v>#REF!</v>
      </c>
      <c r="BV19" s="206">
        <f t="shared" si="81"/>
        <v>0</v>
      </c>
      <c r="BW19" s="206">
        <f t="shared" si="81"/>
        <v>0</v>
      </c>
      <c r="BX19" s="206" t="e">
        <f t="shared" si="81"/>
        <v>#REF!</v>
      </c>
      <c r="BY19" s="206">
        <f t="shared" si="81"/>
        <v>0</v>
      </c>
      <c r="BZ19" s="206">
        <f t="shared" si="81"/>
        <v>0</v>
      </c>
      <c r="CA19" s="206" t="e">
        <f t="shared" si="81"/>
        <v>#REF!</v>
      </c>
      <c r="CB19" s="206">
        <f t="shared" si="81"/>
        <v>-1069921</v>
      </c>
      <c r="CC19" s="206">
        <f t="shared" si="81"/>
        <v>0</v>
      </c>
      <c r="CD19" s="206" t="e">
        <f t="shared" si="81"/>
        <v>#REF!</v>
      </c>
      <c r="CE19" s="206">
        <f t="shared" si="81"/>
        <v>-238966</v>
      </c>
      <c r="CF19" s="206">
        <f t="shared" si="81"/>
        <v>238966</v>
      </c>
      <c r="CG19" s="206" t="e">
        <f t="shared" si="81"/>
        <v>#REF!</v>
      </c>
      <c r="CH19" s="206">
        <f t="shared" si="81"/>
        <v>-510778</v>
      </c>
      <c r="CI19" s="206">
        <f t="shared" si="81"/>
        <v>0</v>
      </c>
      <c r="CJ19" s="206">
        <f t="shared" si="81"/>
        <v>64685440</v>
      </c>
      <c r="CK19" s="206">
        <f t="shared" si="81"/>
        <v>-279</v>
      </c>
      <c r="CL19" s="206">
        <f t="shared" si="81"/>
        <v>279</v>
      </c>
      <c r="CM19" s="206">
        <f t="shared" si="81"/>
        <v>64685440</v>
      </c>
      <c r="CN19" s="206">
        <f t="shared" ref="CN19" si="82">CN20+CN27</f>
        <v>-1550</v>
      </c>
      <c r="CO19" s="206">
        <f t="shared" ref="CO19" si="83">CO20+CO27</f>
        <v>1550</v>
      </c>
      <c r="CP19" s="206">
        <f t="shared" ref="CP19:CR19" si="84">CP20+CP27</f>
        <v>64685440</v>
      </c>
      <c r="CQ19" s="206">
        <f t="shared" si="84"/>
        <v>-26</v>
      </c>
      <c r="CR19" s="206">
        <f t="shared" si="84"/>
        <v>26</v>
      </c>
      <c r="CS19" s="206">
        <f t="shared" ref="CS19:CU19" si="85">CS20+CS27</f>
        <v>64685440</v>
      </c>
      <c r="CT19" s="206">
        <f t="shared" si="85"/>
        <v>-21421</v>
      </c>
      <c r="CU19" s="206">
        <f t="shared" si="85"/>
        <v>21421</v>
      </c>
      <c r="CV19" s="206">
        <f t="shared" ref="CV19:CX19" si="86">CV20+CV27</f>
        <v>64685440</v>
      </c>
      <c r="CW19" s="206">
        <f t="shared" si="86"/>
        <v>-143</v>
      </c>
      <c r="CX19" s="206">
        <f t="shared" si="86"/>
        <v>143</v>
      </c>
      <c r="CY19" s="206">
        <f t="shared" ref="CY19" si="87">CY20+CY27</f>
        <v>64685440</v>
      </c>
    </row>
    <row r="20" spans="1:103" ht="40.5">
      <c r="A20" s="181" t="s">
        <v>137</v>
      </c>
      <c r="B20" s="182"/>
      <c r="C20" s="188" t="s">
        <v>217</v>
      </c>
      <c r="D20" s="199" t="e">
        <f>D21+D22+D23+D24+D25+D26+#REF!+#REF!</f>
        <v>#REF!</v>
      </c>
      <c r="E20" s="199">
        <f>SUM(E21:E26)</f>
        <v>0</v>
      </c>
      <c r="F20" s="199">
        <f>SUM(F21:F26)</f>
        <v>0</v>
      </c>
      <c r="G20" s="199" t="e">
        <f>G21+G22+G23+G24+G25+G26+#REF!+#REF!</f>
        <v>#REF!</v>
      </c>
      <c r="H20" s="199">
        <f>SUM(H21:H26)</f>
        <v>0</v>
      </c>
      <c r="I20" s="199">
        <f>SUM(I21:I26)</f>
        <v>0</v>
      </c>
      <c r="J20" s="199" t="e">
        <f>J21+J22+J23+J24+J25+J26+#REF!+#REF!</f>
        <v>#REF!</v>
      </c>
      <c r="K20" s="199">
        <f>SUM(K21:K26)</f>
        <v>0</v>
      </c>
      <c r="L20" s="199">
        <f>SUM(L21:L26)</f>
        <v>0</v>
      </c>
      <c r="M20" s="199" t="e">
        <f>M21+M22+M23+M24+M25+M26+#REF!+#REF!</f>
        <v>#REF!</v>
      </c>
      <c r="N20" s="199">
        <f>SUM(N21:N26)</f>
        <v>-51015</v>
      </c>
      <c r="O20" s="199">
        <f>SUM(O21:O26)</f>
        <v>51015</v>
      </c>
      <c r="P20" s="199" t="e">
        <f>P21+P22+P23+P24+P25+P26+#REF!+#REF!</f>
        <v>#REF!</v>
      </c>
      <c r="Q20" s="199">
        <f>SUM(Q21:Q26)</f>
        <v>-1000</v>
      </c>
      <c r="R20" s="199">
        <f>SUM(R21:R26)</f>
        <v>1000</v>
      </c>
      <c r="S20" s="199" t="e">
        <f>S21+S22+S23+S24+S25+S26+#REF!+#REF!</f>
        <v>#REF!</v>
      </c>
      <c r="T20" s="199">
        <f>SUM(T21:T26)</f>
        <v>-44078</v>
      </c>
      <c r="U20" s="199">
        <f>SUM(U21:U26)</f>
        <v>44078</v>
      </c>
      <c r="V20" s="199" t="e">
        <f>V21+V22+V23+V24+V25+V26+#REF!+#REF!</f>
        <v>#REF!</v>
      </c>
      <c r="W20" s="199">
        <f>SUM(W21:W26)</f>
        <v>-269548</v>
      </c>
      <c r="X20" s="199">
        <f>SUM(X21:X26)</f>
        <v>402709</v>
      </c>
      <c r="Y20" s="199" t="e">
        <f>Y21+Y22+Y23+Y24+Y25+Y26+#REF!+#REF!</f>
        <v>#REF!</v>
      </c>
      <c r="Z20" s="199">
        <f>SUM(Z21:Z26)</f>
        <v>-20453</v>
      </c>
      <c r="AA20" s="199">
        <f>SUM(AA21:AA26)</f>
        <v>20453</v>
      </c>
      <c r="AB20" s="199" t="e">
        <f>AB21+AB22+AB23+AB24+AB25+AB26+#REF!+#REF!</f>
        <v>#REF!</v>
      </c>
      <c r="AC20" s="199">
        <f>SUM(AC21:AC26)</f>
        <v>-10932</v>
      </c>
      <c r="AD20" s="199">
        <f>SUM(AD21:AD26)</f>
        <v>10932</v>
      </c>
      <c r="AE20" s="199" t="e">
        <f>AE21+AE22+AE23+AE24+AE25+AE26+#REF!+#REF!</f>
        <v>#REF!</v>
      </c>
      <c r="AF20" s="199">
        <f>SUM(AF21:AF26)</f>
        <v>-749027</v>
      </c>
      <c r="AG20" s="199">
        <f>SUM(AG21:AG26)</f>
        <v>1473614</v>
      </c>
      <c r="AH20" s="199" t="e">
        <f>AH21+AH22+AH23+AH24+AH25+AH26+#REF!+#REF!</f>
        <v>#REF!</v>
      </c>
      <c r="AI20" s="199">
        <f>SUM(AI21:AI26)</f>
        <v>-13886</v>
      </c>
      <c r="AJ20" s="199">
        <f>SUM(AJ21:AJ26)</f>
        <v>13886</v>
      </c>
      <c r="AK20" s="199" t="e">
        <f>AK21+AK22+AK23+AK24+AK25+AK26+#REF!+#REF!</f>
        <v>#REF!</v>
      </c>
      <c r="AL20" s="199">
        <f>SUM(AL21:AL26)</f>
        <v>-90255</v>
      </c>
      <c r="AM20" s="199">
        <f>SUM(AM21:AM26)</f>
        <v>90255</v>
      </c>
      <c r="AN20" s="199" t="e">
        <f>AN21+AN22+AN23+AN24+AN25+AN26+#REF!+#REF!</f>
        <v>#REF!</v>
      </c>
      <c r="AO20" s="199">
        <f>SUM(AO21:AO26)</f>
        <v>-868603</v>
      </c>
      <c r="AP20" s="199">
        <f>SUM(AP21:AP26)</f>
        <v>1947442</v>
      </c>
      <c r="AQ20" s="199" t="e">
        <f>AQ21+AQ22+AQ23+AQ24+AQ25+AQ26+#REF!+#REF!</f>
        <v>#REF!</v>
      </c>
      <c r="AR20" s="199">
        <f>SUM(AR21:AR26)</f>
        <v>-618316</v>
      </c>
      <c r="AS20" s="199">
        <f>SUM(AS21:AS26)</f>
        <v>1011522</v>
      </c>
      <c r="AT20" s="199" t="e">
        <f>AT21+AT22+AT23+AT24+AT25+AT26+#REF!+#REF!</f>
        <v>#REF!</v>
      </c>
      <c r="AU20" s="199">
        <f>SUM(AU21:AU26)</f>
        <v>-112956</v>
      </c>
      <c r="AV20" s="199">
        <f>SUM(AV21:AV26)</f>
        <v>0</v>
      </c>
      <c r="AW20" s="199" t="e">
        <f>AW21+AW22+AW23+AW24+AW25+AW26+#REF!+#REF!</f>
        <v>#REF!</v>
      </c>
      <c r="AX20" s="199">
        <f>SUM(AX21:AX26)</f>
        <v>0</v>
      </c>
      <c r="AY20" s="199">
        <f>SUM(AY21:AY26)</f>
        <v>0</v>
      </c>
      <c r="AZ20" s="199" t="e">
        <f>AZ21+AZ22+AZ23+AZ24+AZ25+AZ26+#REF!+#REF!</f>
        <v>#REF!</v>
      </c>
      <c r="BA20" s="199">
        <f>SUM(BA21:BA26)</f>
        <v>0</v>
      </c>
      <c r="BB20" s="199">
        <f>SUM(BB21:BB26)</f>
        <v>0</v>
      </c>
      <c r="BC20" s="199" t="e">
        <f>BC21+BC22+BC23+BC24+BC25+BC26+#REF!+#REF!</f>
        <v>#REF!</v>
      </c>
      <c r="BD20" s="199">
        <f>SUM(BD21:BD26)</f>
        <v>0</v>
      </c>
      <c r="BE20" s="199">
        <f>SUM(BE21:BE26)</f>
        <v>0</v>
      </c>
      <c r="BF20" s="199" t="e">
        <f>BF21+BF22+BF23+BF24+BF25+BF26+#REF!+#REF!</f>
        <v>#REF!</v>
      </c>
      <c r="BG20" s="199">
        <f>SUM(BG21:BG26)</f>
        <v>0</v>
      </c>
      <c r="BH20" s="199">
        <f>SUM(BH21:BH26)</f>
        <v>0</v>
      </c>
      <c r="BI20" s="199" t="e">
        <f>BI21+BI22+BI23+BI24+BI25+BI26+#REF!+#REF!</f>
        <v>#REF!</v>
      </c>
      <c r="BJ20" s="199">
        <f>SUM(BJ21:BJ26)</f>
        <v>0</v>
      </c>
      <c r="BK20" s="199">
        <f>SUM(BK21:BK26)</f>
        <v>0</v>
      </c>
      <c r="BL20" s="199" t="e">
        <f>BL21+BL22+BL23+BL24+BL25+BL26+#REF!+#REF!</f>
        <v>#REF!</v>
      </c>
      <c r="BM20" s="199">
        <f>SUM(BM21:BM26)</f>
        <v>0</v>
      </c>
      <c r="BN20" s="199">
        <f>SUM(BN21:BN26)</f>
        <v>0</v>
      </c>
      <c r="BO20" s="199" t="e">
        <f>BO21+BO22+BO23+BO24+BO25+BO26+#REF!+#REF!</f>
        <v>#REF!</v>
      </c>
      <c r="BP20" s="199">
        <f>SUM(BP21:BP26)</f>
        <v>0</v>
      </c>
      <c r="BQ20" s="199">
        <f>SUM(BQ21:BQ26)</f>
        <v>0</v>
      </c>
      <c r="BR20" s="199" t="e">
        <f>BR21+BR22+BR23+BR24+BR25+BR26+#REF!+#REF!</f>
        <v>#REF!</v>
      </c>
      <c r="BS20" s="199">
        <f>SUM(BS21:BS26)</f>
        <v>0</v>
      </c>
      <c r="BT20" s="199">
        <f>SUM(BT21:BT26)</f>
        <v>3994271</v>
      </c>
      <c r="BU20" s="199" t="e">
        <f>BU21+BU22+BU23+BU24+BU25+BU26+#REF!+#REF!</f>
        <v>#REF!</v>
      </c>
      <c r="BV20" s="199">
        <f>SUM(BV21:BV26)</f>
        <v>0</v>
      </c>
      <c r="BW20" s="199">
        <f>SUM(BW21:BW26)</f>
        <v>0</v>
      </c>
      <c r="BX20" s="199" t="e">
        <f>BX21+BX22+BX23+BX24+BX25+BX26+#REF!+#REF!</f>
        <v>#REF!</v>
      </c>
      <c r="BY20" s="199">
        <f>SUM(BY21:BY26)</f>
        <v>0</v>
      </c>
      <c r="BZ20" s="199">
        <f>SUM(BZ21:BZ26)</f>
        <v>0</v>
      </c>
      <c r="CA20" s="199" t="e">
        <f>CA21+CA22+CA23+CA24+CA25+CA26+#REF!+#REF!</f>
        <v>#REF!</v>
      </c>
      <c r="CB20" s="199">
        <f>SUM(CB21:CB26)</f>
        <v>-1069921</v>
      </c>
      <c r="CC20" s="199">
        <f>SUM(CC21:CC26)</f>
        <v>0</v>
      </c>
      <c r="CD20" s="199" t="e">
        <f>CD21+CD22+CD23+CD24+CD25+CD26+#REF!+#REF!</f>
        <v>#REF!</v>
      </c>
      <c r="CE20" s="199">
        <f>SUM(CE21:CE26)</f>
        <v>-238966</v>
      </c>
      <c r="CF20" s="199">
        <f>SUM(CF21:CF26)</f>
        <v>238966</v>
      </c>
      <c r="CG20" s="199" t="e">
        <f>CG21+CG22+CG23+CG24+CG25+CG26+#REF!+#REF!</f>
        <v>#REF!</v>
      </c>
      <c r="CH20" s="199">
        <f>SUM(CH21:CH26)</f>
        <v>-510778</v>
      </c>
      <c r="CI20" s="199">
        <f>SUM(CI21:CI26)</f>
        <v>0</v>
      </c>
      <c r="CJ20" s="199">
        <f>SUM(CJ21:CJ24)</f>
        <v>64475859</v>
      </c>
      <c r="CK20" s="199">
        <f>SUM(CK21:CK26)</f>
        <v>-279</v>
      </c>
      <c r="CL20" s="199">
        <f>SUM(CL21:CL26)</f>
        <v>279</v>
      </c>
      <c r="CM20" s="199">
        <f>SUM(CM21:CM24)</f>
        <v>64475859</v>
      </c>
      <c r="CN20" s="199">
        <f>SUM(CN21:CN26)</f>
        <v>-1550</v>
      </c>
      <c r="CO20" s="199">
        <f>SUM(CO21:CO26)</f>
        <v>1550</v>
      </c>
      <c r="CP20" s="199">
        <f>SUM(CP21:CP24)</f>
        <v>64475859</v>
      </c>
      <c r="CQ20" s="199">
        <f>SUM(CQ21:CQ26)</f>
        <v>-26</v>
      </c>
      <c r="CR20" s="199">
        <f>SUM(CR21:CR26)</f>
        <v>26</v>
      </c>
      <c r="CS20" s="199">
        <f>SUM(CS21:CS24)</f>
        <v>64475859</v>
      </c>
      <c r="CT20" s="199">
        <f>SUM(CT21:CT26)</f>
        <v>-21421</v>
      </c>
      <c r="CU20" s="199">
        <f>SUM(CU21:CU26)</f>
        <v>21421</v>
      </c>
      <c r="CV20" s="199">
        <f>SUM(CV21:CV24)</f>
        <v>64475859</v>
      </c>
      <c r="CW20" s="199">
        <f>SUM(CW21:CW26)</f>
        <v>-143</v>
      </c>
      <c r="CX20" s="199">
        <f>SUM(CX21:CX26)</f>
        <v>143</v>
      </c>
      <c r="CY20" s="199">
        <f>SUM(CY21:CY24)</f>
        <v>64475859</v>
      </c>
    </row>
    <row r="21" spans="1:103" ht="40.5">
      <c r="A21" s="158"/>
      <c r="B21" s="152">
        <v>100</v>
      </c>
      <c r="C21" s="173" t="s">
        <v>218</v>
      </c>
      <c r="D21" s="197">
        <v>23336847</v>
      </c>
      <c r="E21" s="197"/>
      <c r="F21" s="198"/>
      <c r="G21" s="197">
        <f t="shared" ref="G21:G26" si="88">D21+E21+F21</f>
        <v>23336847</v>
      </c>
      <c r="H21" s="197"/>
      <c r="I21" s="198"/>
      <c r="J21" s="197">
        <f t="shared" ref="J21:J26" si="89">G21+H21+I21</f>
        <v>23336847</v>
      </c>
      <c r="K21" s="197"/>
      <c r="L21" s="198"/>
      <c r="M21" s="197">
        <f t="shared" ref="M21:M26" si="90">J21+K21+L21</f>
        <v>23336847</v>
      </c>
      <c r="N21" s="197"/>
      <c r="O21" s="198">
        <v>40015</v>
      </c>
      <c r="P21" s="197">
        <f t="shared" ref="P21:P26" si="91">M21+N21+O21</f>
        <v>23376862</v>
      </c>
      <c r="Q21" s="197"/>
      <c r="R21" s="198">
        <v>1000</v>
      </c>
      <c r="S21" s="197">
        <f t="shared" ref="S21:S26" si="92">P21+Q21+R21</f>
        <v>23377862</v>
      </c>
      <c r="T21" s="197"/>
      <c r="U21" s="198">
        <v>44078</v>
      </c>
      <c r="V21" s="197">
        <f t="shared" ref="V21:V26" si="93">S21+T21+U21</f>
        <v>23421940</v>
      </c>
      <c r="W21" s="197"/>
      <c r="X21" s="198">
        <v>402709</v>
      </c>
      <c r="Y21" s="197">
        <f t="shared" ref="Y21:Y26" si="94">V21+W21+X21</f>
        <v>23824649</v>
      </c>
      <c r="Z21" s="197"/>
      <c r="AA21" s="198">
        <v>10453</v>
      </c>
      <c r="AB21" s="197">
        <f t="shared" ref="AB21:AB26" si="95">Y21+Z21+AA21</f>
        <v>23835102</v>
      </c>
      <c r="AC21" s="197"/>
      <c r="AD21" s="198">
        <v>10932</v>
      </c>
      <c r="AE21" s="197">
        <f t="shared" ref="AE21:AE26" si="96">AB21+AC21+AD21</f>
        <v>23846034</v>
      </c>
      <c r="AF21" s="197"/>
      <c r="AG21" s="198">
        <v>1473614</v>
      </c>
      <c r="AH21" s="197">
        <f t="shared" ref="AH21:AH26" si="97">AE21+AF21+AG21</f>
        <v>25319648</v>
      </c>
      <c r="AI21" s="197"/>
      <c r="AJ21" s="198">
        <v>13886</v>
      </c>
      <c r="AK21" s="197">
        <f t="shared" ref="AK21:AK26" si="98">AH21+AI21+AJ21</f>
        <v>25333534</v>
      </c>
      <c r="AL21" s="197"/>
      <c r="AM21" s="198">
        <v>90255</v>
      </c>
      <c r="AN21" s="197">
        <f t="shared" ref="AN21:AN26" si="99">AK21+AL21+AM21</f>
        <v>25423789</v>
      </c>
      <c r="AO21" s="197"/>
      <c r="AP21" s="198">
        <v>1947442</v>
      </c>
      <c r="AQ21" s="197">
        <f t="shared" ref="AQ21:AQ26" si="100">AN21+AO21+AP21</f>
        <v>27371231</v>
      </c>
      <c r="AR21" s="197"/>
      <c r="AS21" s="198">
        <v>1011522</v>
      </c>
      <c r="AT21" s="197">
        <f t="shared" ref="AT21:AT26" si="101">AQ21+AR21+AS21</f>
        <v>28382753</v>
      </c>
      <c r="AU21" s="197"/>
      <c r="AV21" s="198"/>
      <c r="AW21" s="197">
        <v>33610923</v>
      </c>
      <c r="AX21" s="197"/>
      <c r="AY21" s="198"/>
      <c r="AZ21" s="197">
        <f t="shared" ref="AZ21:AZ26" si="102">AW21+AX21+AY21</f>
        <v>33610923</v>
      </c>
      <c r="BA21" s="197"/>
      <c r="BB21" s="198"/>
      <c r="BC21" s="197">
        <f t="shared" ref="BC21:BC26" si="103">AZ21+BA21+BB21</f>
        <v>33610923</v>
      </c>
      <c r="BD21" s="197"/>
      <c r="BE21" s="198"/>
      <c r="BF21" s="197">
        <f t="shared" ref="BF21:BF26" si="104">BC21+BD21+BE21</f>
        <v>33610923</v>
      </c>
      <c r="BG21" s="197"/>
      <c r="BH21" s="198"/>
      <c r="BI21" s="197">
        <f t="shared" ref="BI21:BI26" si="105">BF21+BG21+BH21</f>
        <v>33610923</v>
      </c>
      <c r="BJ21" s="197"/>
      <c r="BK21" s="198"/>
      <c r="BL21" s="197">
        <f t="shared" ref="BL21:BL26" si="106">BI21+BJ21+BK21</f>
        <v>33610923</v>
      </c>
      <c r="BM21" s="197"/>
      <c r="BN21" s="198"/>
      <c r="BO21" s="197">
        <f t="shared" ref="BO21:BO26" si="107">BL21+BM21+BN21</f>
        <v>33610923</v>
      </c>
      <c r="BP21" s="197"/>
      <c r="BQ21" s="198"/>
      <c r="BR21" s="197">
        <f t="shared" ref="BR21:BR26" si="108">BO21+BP21+BQ21</f>
        <v>33610923</v>
      </c>
      <c r="BS21" s="197"/>
      <c r="BT21" s="198"/>
      <c r="BU21" s="197">
        <f t="shared" ref="BU21:BU26" si="109">BR21+BS21+BT21</f>
        <v>33610923</v>
      </c>
      <c r="BV21" s="197"/>
      <c r="BW21" s="198"/>
      <c r="BX21" s="197">
        <f t="shared" ref="BX21:BX26" si="110">BU21+BV21+BW21</f>
        <v>33610923</v>
      </c>
      <c r="BY21" s="197"/>
      <c r="BZ21" s="198"/>
      <c r="CA21" s="197">
        <f t="shared" ref="CA21:CA26" si="111">BX21+BY21+BZ21</f>
        <v>33610923</v>
      </c>
      <c r="CB21" s="197"/>
      <c r="CC21" s="198"/>
      <c r="CD21" s="197">
        <f t="shared" ref="CD21:CD26" si="112">CA21+CB21+CC21</f>
        <v>33610923</v>
      </c>
      <c r="CE21" s="197"/>
      <c r="CF21" s="198">
        <v>238966</v>
      </c>
      <c r="CG21" s="197">
        <f t="shared" ref="CG21:CG26" si="113">CD21+CE21+CF21</f>
        <v>33849889</v>
      </c>
      <c r="CH21" s="197"/>
      <c r="CI21" s="198"/>
      <c r="CJ21" s="249">
        <v>34755581</v>
      </c>
      <c r="CK21" s="197"/>
      <c r="CL21" s="198">
        <v>279</v>
      </c>
      <c r="CM21" s="197">
        <f t="shared" ref="CM21:CM26" si="114">CJ21+CK21+CL21</f>
        <v>34755860</v>
      </c>
      <c r="CN21" s="197">
        <v>-1550</v>
      </c>
      <c r="CO21" s="198"/>
      <c r="CP21" s="197">
        <f t="shared" ref="CP21:CP26" si="115">CM21+CN21+CO21</f>
        <v>34754310</v>
      </c>
      <c r="CQ21" s="197">
        <v>-26</v>
      </c>
      <c r="CR21" s="198"/>
      <c r="CS21" s="197">
        <f t="shared" ref="CS21:CS26" si="116">CP21+CQ21+CR21</f>
        <v>34754284</v>
      </c>
      <c r="CT21" s="197">
        <v>-6262</v>
      </c>
      <c r="CU21" s="198"/>
      <c r="CV21" s="197">
        <f t="shared" ref="CV21:CV26" si="117">CS21+CT21+CU21</f>
        <v>34748022</v>
      </c>
      <c r="CW21" s="197">
        <v>-143</v>
      </c>
      <c r="CX21" s="198"/>
      <c r="CY21" s="197">
        <f t="shared" ref="CY21:CY26" si="118">CV21+CW21+CX21</f>
        <v>34747879</v>
      </c>
    </row>
    <row r="22" spans="1:103" ht="60.75">
      <c r="A22" s="158"/>
      <c r="B22" s="152">
        <v>101</v>
      </c>
      <c r="C22" s="173" t="s">
        <v>219</v>
      </c>
      <c r="D22" s="197">
        <v>15539152</v>
      </c>
      <c r="E22" s="197"/>
      <c r="F22" s="198"/>
      <c r="G22" s="197">
        <f t="shared" si="88"/>
        <v>15539152</v>
      </c>
      <c r="H22" s="197"/>
      <c r="I22" s="198"/>
      <c r="J22" s="197">
        <f t="shared" si="89"/>
        <v>15539152</v>
      </c>
      <c r="K22" s="197"/>
      <c r="L22" s="198"/>
      <c r="M22" s="197">
        <f t="shared" si="90"/>
        <v>15539152</v>
      </c>
      <c r="N22" s="197"/>
      <c r="O22" s="198"/>
      <c r="P22" s="197">
        <f t="shared" si="91"/>
        <v>15539152</v>
      </c>
      <c r="Q22" s="197"/>
      <c r="R22" s="198"/>
      <c r="S22" s="197">
        <f t="shared" si="92"/>
        <v>15539152</v>
      </c>
      <c r="T22" s="197"/>
      <c r="U22" s="198"/>
      <c r="V22" s="197">
        <f t="shared" si="93"/>
        <v>15539152</v>
      </c>
      <c r="W22" s="197"/>
      <c r="X22" s="198"/>
      <c r="Y22" s="197">
        <f t="shared" si="94"/>
        <v>15539152</v>
      </c>
      <c r="Z22" s="197"/>
      <c r="AA22" s="198">
        <v>10000</v>
      </c>
      <c r="AB22" s="197">
        <f t="shared" si="95"/>
        <v>15549152</v>
      </c>
      <c r="AC22" s="197"/>
      <c r="AD22" s="198"/>
      <c r="AE22" s="197">
        <f t="shared" si="96"/>
        <v>15549152</v>
      </c>
      <c r="AF22" s="197">
        <v>-749027</v>
      </c>
      <c r="AG22" s="198"/>
      <c r="AH22" s="197">
        <f t="shared" si="97"/>
        <v>14800125</v>
      </c>
      <c r="AI22" s="197"/>
      <c r="AJ22" s="198"/>
      <c r="AK22" s="197">
        <f t="shared" si="98"/>
        <v>14800125</v>
      </c>
      <c r="AL22" s="197"/>
      <c r="AM22" s="198"/>
      <c r="AN22" s="197">
        <f t="shared" si="99"/>
        <v>14800125</v>
      </c>
      <c r="AO22" s="197">
        <v>-727946</v>
      </c>
      <c r="AP22" s="198"/>
      <c r="AQ22" s="197">
        <f t="shared" si="100"/>
        <v>14072179</v>
      </c>
      <c r="AR22" s="197">
        <v>-364401</v>
      </c>
      <c r="AS22" s="198"/>
      <c r="AT22" s="197">
        <f t="shared" si="101"/>
        <v>13707778</v>
      </c>
      <c r="AU22" s="197">
        <v>-112956</v>
      </c>
      <c r="AV22" s="198"/>
      <c r="AW22" s="197">
        <v>14086998</v>
      </c>
      <c r="AX22" s="197"/>
      <c r="AY22" s="198"/>
      <c r="AZ22" s="197">
        <f t="shared" si="102"/>
        <v>14086998</v>
      </c>
      <c r="BA22" s="197"/>
      <c r="BB22" s="198"/>
      <c r="BC22" s="197">
        <f t="shared" si="103"/>
        <v>14086998</v>
      </c>
      <c r="BD22" s="197"/>
      <c r="BE22" s="198"/>
      <c r="BF22" s="197">
        <f t="shared" si="104"/>
        <v>14086998</v>
      </c>
      <c r="BG22" s="197"/>
      <c r="BH22" s="198"/>
      <c r="BI22" s="197">
        <f t="shared" si="105"/>
        <v>14086998</v>
      </c>
      <c r="BJ22" s="197"/>
      <c r="BK22" s="198"/>
      <c r="BL22" s="197">
        <f t="shared" si="106"/>
        <v>14086998</v>
      </c>
      <c r="BM22" s="197"/>
      <c r="BN22" s="198"/>
      <c r="BO22" s="197">
        <f t="shared" si="107"/>
        <v>14086998</v>
      </c>
      <c r="BP22" s="197"/>
      <c r="BQ22" s="198"/>
      <c r="BR22" s="197">
        <f t="shared" si="108"/>
        <v>14086998</v>
      </c>
      <c r="BS22" s="197"/>
      <c r="BT22" s="198">
        <v>3994271</v>
      </c>
      <c r="BU22" s="197">
        <f t="shared" si="109"/>
        <v>18081269</v>
      </c>
      <c r="BV22" s="197"/>
      <c r="BW22" s="198"/>
      <c r="BX22" s="197">
        <f t="shared" si="110"/>
        <v>18081269</v>
      </c>
      <c r="BY22" s="197"/>
      <c r="BZ22" s="198"/>
      <c r="CA22" s="197">
        <f t="shared" si="111"/>
        <v>18081269</v>
      </c>
      <c r="CB22" s="197">
        <v>-1069921</v>
      </c>
      <c r="CC22" s="198"/>
      <c r="CD22" s="197">
        <f t="shared" si="112"/>
        <v>17011348</v>
      </c>
      <c r="CE22" s="197">
        <v>-101443</v>
      </c>
      <c r="CF22" s="198"/>
      <c r="CG22" s="197">
        <f t="shared" si="113"/>
        <v>16909905</v>
      </c>
      <c r="CH22" s="197">
        <v>-510778</v>
      </c>
      <c r="CI22" s="198"/>
      <c r="CJ22" s="249">
        <v>24745191</v>
      </c>
      <c r="CK22" s="197"/>
      <c r="CL22" s="198"/>
      <c r="CM22" s="197">
        <f t="shared" si="114"/>
        <v>24745191</v>
      </c>
      <c r="CN22" s="197"/>
      <c r="CO22" s="198"/>
      <c r="CP22" s="197">
        <f t="shared" si="115"/>
        <v>24745191</v>
      </c>
      <c r="CQ22" s="197"/>
      <c r="CR22" s="198"/>
      <c r="CS22" s="197">
        <f t="shared" si="116"/>
        <v>24745191</v>
      </c>
      <c r="CT22" s="197">
        <v>-6029</v>
      </c>
      <c r="CU22" s="198"/>
      <c r="CV22" s="197">
        <f t="shared" si="117"/>
        <v>24739162</v>
      </c>
      <c r="CW22" s="197"/>
      <c r="CX22" s="198"/>
      <c r="CY22" s="197">
        <f t="shared" si="118"/>
        <v>24739162</v>
      </c>
    </row>
    <row r="23" spans="1:103" ht="40.5">
      <c r="A23" s="158"/>
      <c r="B23" s="152">
        <v>102</v>
      </c>
      <c r="C23" s="173" t="s">
        <v>220</v>
      </c>
      <c r="D23" s="197">
        <v>1838371</v>
      </c>
      <c r="E23" s="197"/>
      <c r="F23" s="198"/>
      <c r="G23" s="197">
        <f t="shared" si="88"/>
        <v>1838371</v>
      </c>
      <c r="H23" s="197"/>
      <c r="I23" s="198"/>
      <c r="J23" s="197">
        <f t="shared" si="89"/>
        <v>1838371</v>
      </c>
      <c r="K23" s="197"/>
      <c r="L23" s="198"/>
      <c r="M23" s="197">
        <f t="shared" si="90"/>
        <v>1838371</v>
      </c>
      <c r="N23" s="197"/>
      <c r="O23" s="198">
        <v>11000</v>
      </c>
      <c r="P23" s="197">
        <f t="shared" si="91"/>
        <v>1849371</v>
      </c>
      <c r="Q23" s="197"/>
      <c r="R23" s="198"/>
      <c r="S23" s="197">
        <f t="shared" si="92"/>
        <v>1849371</v>
      </c>
      <c r="T23" s="197"/>
      <c r="U23" s="198"/>
      <c r="V23" s="197">
        <f t="shared" si="93"/>
        <v>1849371</v>
      </c>
      <c r="W23" s="197"/>
      <c r="X23" s="198"/>
      <c r="Y23" s="197">
        <f t="shared" si="94"/>
        <v>1849371</v>
      </c>
      <c r="Z23" s="197"/>
      <c r="AA23" s="198"/>
      <c r="AB23" s="197">
        <f t="shared" si="95"/>
        <v>1849371</v>
      </c>
      <c r="AC23" s="197"/>
      <c r="AD23" s="198"/>
      <c r="AE23" s="197">
        <f t="shared" si="96"/>
        <v>1849371</v>
      </c>
      <c r="AF23" s="197"/>
      <c r="AG23" s="198"/>
      <c r="AH23" s="197">
        <f t="shared" si="97"/>
        <v>1849371</v>
      </c>
      <c r="AI23" s="197"/>
      <c r="AJ23" s="198"/>
      <c r="AK23" s="197">
        <f t="shared" si="98"/>
        <v>1849371</v>
      </c>
      <c r="AL23" s="197"/>
      <c r="AM23" s="198"/>
      <c r="AN23" s="197">
        <f t="shared" si="99"/>
        <v>1849371</v>
      </c>
      <c r="AO23" s="197">
        <v>-3520</v>
      </c>
      <c r="AP23" s="198"/>
      <c r="AQ23" s="197">
        <f t="shared" si="100"/>
        <v>1845851</v>
      </c>
      <c r="AR23" s="197"/>
      <c r="AS23" s="198"/>
      <c r="AT23" s="197">
        <f t="shared" si="101"/>
        <v>1845851</v>
      </c>
      <c r="AU23" s="197"/>
      <c r="AV23" s="198"/>
      <c r="AW23" s="197">
        <v>2328761</v>
      </c>
      <c r="AX23" s="197"/>
      <c r="AY23" s="198"/>
      <c r="AZ23" s="197">
        <f t="shared" si="102"/>
        <v>2328761</v>
      </c>
      <c r="BA23" s="197"/>
      <c r="BB23" s="198"/>
      <c r="BC23" s="197">
        <f t="shared" si="103"/>
        <v>2328761</v>
      </c>
      <c r="BD23" s="197"/>
      <c r="BE23" s="198"/>
      <c r="BF23" s="197">
        <f t="shared" si="104"/>
        <v>2328761</v>
      </c>
      <c r="BG23" s="197"/>
      <c r="BH23" s="198"/>
      <c r="BI23" s="197">
        <f t="shared" si="105"/>
        <v>2328761</v>
      </c>
      <c r="BJ23" s="197"/>
      <c r="BK23" s="198"/>
      <c r="BL23" s="197">
        <f t="shared" si="106"/>
        <v>2328761</v>
      </c>
      <c r="BM23" s="197"/>
      <c r="BN23" s="198"/>
      <c r="BO23" s="197">
        <f t="shared" si="107"/>
        <v>2328761</v>
      </c>
      <c r="BP23" s="197"/>
      <c r="BQ23" s="198"/>
      <c r="BR23" s="197">
        <f t="shared" si="108"/>
        <v>2328761</v>
      </c>
      <c r="BS23" s="197"/>
      <c r="BT23" s="198"/>
      <c r="BU23" s="197">
        <f t="shared" si="109"/>
        <v>2328761</v>
      </c>
      <c r="BV23" s="197"/>
      <c r="BW23" s="198"/>
      <c r="BX23" s="197">
        <f t="shared" si="110"/>
        <v>2328761</v>
      </c>
      <c r="BY23" s="197"/>
      <c r="BZ23" s="198"/>
      <c r="CA23" s="197">
        <f t="shared" si="111"/>
        <v>2328761</v>
      </c>
      <c r="CB23" s="197"/>
      <c r="CC23" s="198"/>
      <c r="CD23" s="197">
        <f t="shared" si="112"/>
        <v>2328761</v>
      </c>
      <c r="CE23" s="197">
        <v>-137523</v>
      </c>
      <c r="CF23" s="198"/>
      <c r="CG23" s="197">
        <f t="shared" si="113"/>
        <v>2191238</v>
      </c>
      <c r="CH23" s="197"/>
      <c r="CI23" s="198"/>
      <c r="CJ23" s="249">
        <v>2765769</v>
      </c>
      <c r="CK23" s="197"/>
      <c r="CL23" s="198"/>
      <c r="CM23" s="197">
        <f t="shared" si="114"/>
        <v>2765769</v>
      </c>
      <c r="CN23" s="197"/>
      <c r="CO23" s="198"/>
      <c r="CP23" s="197">
        <f t="shared" si="115"/>
        <v>2765769</v>
      </c>
      <c r="CQ23" s="197"/>
      <c r="CR23" s="198"/>
      <c r="CS23" s="197">
        <f t="shared" si="116"/>
        <v>2765769</v>
      </c>
      <c r="CT23" s="197">
        <v>-9130</v>
      </c>
      <c r="CU23" s="198"/>
      <c r="CV23" s="197">
        <f t="shared" si="117"/>
        <v>2756639</v>
      </c>
      <c r="CW23" s="197"/>
      <c r="CX23" s="198"/>
      <c r="CY23" s="197">
        <f t="shared" si="118"/>
        <v>2756639</v>
      </c>
    </row>
    <row r="24" spans="1:103" ht="60.75">
      <c r="A24" s="158"/>
      <c r="B24" s="152">
        <v>111</v>
      </c>
      <c r="C24" s="173" t="s">
        <v>221</v>
      </c>
      <c r="D24" s="197">
        <v>5400029</v>
      </c>
      <c r="E24" s="197"/>
      <c r="F24" s="198"/>
      <c r="G24" s="197">
        <f t="shared" si="88"/>
        <v>5400029</v>
      </c>
      <c r="H24" s="197"/>
      <c r="I24" s="198"/>
      <c r="J24" s="197">
        <f t="shared" si="89"/>
        <v>5400029</v>
      </c>
      <c r="K24" s="197"/>
      <c r="L24" s="198"/>
      <c r="M24" s="197">
        <f t="shared" si="90"/>
        <v>5400029</v>
      </c>
      <c r="N24" s="197">
        <v>-51015</v>
      </c>
      <c r="O24" s="198"/>
      <c r="P24" s="197">
        <f t="shared" si="91"/>
        <v>5349014</v>
      </c>
      <c r="Q24" s="197">
        <v>-1000</v>
      </c>
      <c r="R24" s="198"/>
      <c r="S24" s="197">
        <f t="shared" si="92"/>
        <v>5348014</v>
      </c>
      <c r="T24" s="197">
        <v>-44078</v>
      </c>
      <c r="U24" s="198"/>
      <c r="V24" s="197">
        <f t="shared" si="93"/>
        <v>5303936</v>
      </c>
      <c r="W24" s="197">
        <v>-269548</v>
      </c>
      <c r="X24" s="198"/>
      <c r="Y24" s="197">
        <f t="shared" si="94"/>
        <v>5034388</v>
      </c>
      <c r="Z24" s="197">
        <v>-20453</v>
      </c>
      <c r="AA24" s="198"/>
      <c r="AB24" s="197">
        <f t="shared" si="95"/>
        <v>5013935</v>
      </c>
      <c r="AC24" s="197">
        <v>-10932</v>
      </c>
      <c r="AD24" s="198"/>
      <c r="AE24" s="197">
        <f t="shared" si="96"/>
        <v>5003003</v>
      </c>
      <c r="AF24" s="197"/>
      <c r="AG24" s="198"/>
      <c r="AH24" s="197">
        <f t="shared" si="97"/>
        <v>5003003</v>
      </c>
      <c r="AI24" s="197">
        <v>-13886</v>
      </c>
      <c r="AJ24" s="198"/>
      <c r="AK24" s="197">
        <f t="shared" si="98"/>
        <v>4989117</v>
      </c>
      <c r="AL24" s="197">
        <v>-90255</v>
      </c>
      <c r="AM24" s="198"/>
      <c r="AN24" s="197">
        <f t="shared" si="99"/>
        <v>4898862</v>
      </c>
      <c r="AO24" s="197">
        <v>-137137</v>
      </c>
      <c r="AP24" s="198"/>
      <c r="AQ24" s="197">
        <f t="shared" si="100"/>
        <v>4761725</v>
      </c>
      <c r="AR24" s="197">
        <v>-253915</v>
      </c>
      <c r="AS24" s="198"/>
      <c r="AT24" s="197">
        <f t="shared" si="101"/>
        <v>4507810</v>
      </c>
      <c r="AU24" s="197"/>
      <c r="AV24" s="198"/>
      <c r="AW24" s="197">
        <v>3124050</v>
      </c>
      <c r="AX24" s="197"/>
      <c r="AY24" s="198"/>
      <c r="AZ24" s="197">
        <f t="shared" si="102"/>
        <v>3124050</v>
      </c>
      <c r="BA24" s="197"/>
      <c r="BB24" s="198"/>
      <c r="BC24" s="197">
        <f t="shared" si="103"/>
        <v>3124050</v>
      </c>
      <c r="BD24" s="197"/>
      <c r="BE24" s="198"/>
      <c r="BF24" s="197">
        <f t="shared" si="104"/>
        <v>3124050</v>
      </c>
      <c r="BG24" s="197"/>
      <c r="BH24" s="198"/>
      <c r="BI24" s="197">
        <f t="shared" si="105"/>
        <v>3124050</v>
      </c>
      <c r="BJ24" s="197"/>
      <c r="BK24" s="198"/>
      <c r="BL24" s="197">
        <f t="shared" si="106"/>
        <v>3124050</v>
      </c>
      <c r="BM24" s="197"/>
      <c r="BN24" s="198"/>
      <c r="BO24" s="197">
        <f t="shared" si="107"/>
        <v>3124050</v>
      </c>
      <c r="BP24" s="197"/>
      <c r="BQ24" s="198"/>
      <c r="BR24" s="197">
        <f t="shared" si="108"/>
        <v>3124050</v>
      </c>
      <c r="BS24" s="197"/>
      <c r="BT24" s="198"/>
      <c r="BU24" s="197">
        <f t="shared" si="109"/>
        <v>3124050</v>
      </c>
      <c r="BV24" s="197"/>
      <c r="BW24" s="198"/>
      <c r="BX24" s="197">
        <f t="shared" si="110"/>
        <v>3124050</v>
      </c>
      <c r="BY24" s="197"/>
      <c r="BZ24" s="198"/>
      <c r="CA24" s="197">
        <f t="shared" si="111"/>
        <v>3124050</v>
      </c>
      <c r="CB24" s="197"/>
      <c r="CC24" s="198"/>
      <c r="CD24" s="197">
        <f t="shared" si="112"/>
        <v>3124050</v>
      </c>
      <c r="CE24" s="197"/>
      <c r="CF24" s="198"/>
      <c r="CG24" s="197">
        <f t="shared" si="113"/>
        <v>3124050</v>
      </c>
      <c r="CH24" s="197"/>
      <c r="CI24" s="198"/>
      <c r="CJ24" s="249">
        <v>2209318</v>
      </c>
      <c r="CK24" s="197">
        <v>-279</v>
      </c>
      <c r="CL24" s="198"/>
      <c r="CM24" s="197">
        <f t="shared" si="114"/>
        <v>2209039</v>
      </c>
      <c r="CN24" s="197"/>
      <c r="CO24" s="198">
        <v>1550</v>
      </c>
      <c r="CP24" s="197">
        <f t="shared" si="115"/>
        <v>2210589</v>
      </c>
      <c r="CQ24" s="197"/>
      <c r="CR24" s="198">
        <v>26</v>
      </c>
      <c r="CS24" s="197">
        <f t="shared" si="116"/>
        <v>2210615</v>
      </c>
      <c r="CT24" s="197"/>
      <c r="CU24" s="198">
        <v>21421</v>
      </c>
      <c r="CV24" s="197">
        <f t="shared" si="117"/>
        <v>2232036</v>
      </c>
      <c r="CW24" s="197"/>
      <c r="CX24" s="198">
        <v>143</v>
      </c>
      <c r="CY24" s="197">
        <f t="shared" si="118"/>
        <v>2232179</v>
      </c>
    </row>
    <row r="25" spans="1:103" ht="60.75" hidden="1">
      <c r="A25" s="158"/>
      <c r="B25" s="152">
        <v>112</v>
      </c>
      <c r="C25" s="173" t="s">
        <v>198</v>
      </c>
      <c r="D25" s="197">
        <v>0</v>
      </c>
      <c r="E25" s="197"/>
      <c r="F25" s="198"/>
      <c r="G25" s="197">
        <f t="shared" si="88"/>
        <v>0</v>
      </c>
      <c r="H25" s="197"/>
      <c r="I25" s="198"/>
      <c r="J25" s="197">
        <f t="shared" si="89"/>
        <v>0</v>
      </c>
      <c r="K25" s="197"/>
      <c r="L25" s="198"/>
      <c r="M25" s="197">
        <f t="shared" si="90"/>
        <v>0</v>
      </c>
      <c r="N25" s="197"/>
      <c r="O25" s="198"/>
      <c r="P25" s="197">
        <f t="shared" si="91"/>
        <v>0</v>
      </c>
      <c r="Q25" s="197"/>
      <c r="R25" s="198"/>
      <c r="S25" s="197">
        <f t="shared" si="92"/>
        <v>0</v>
      </c>
      <c r="T25" s="197"/>
      <c r="U25" s="198"/>
      <c r="V25" s="197">
        <f t="shared" si="93"/>
        <v>0</v>
      </c>
      <c r="W25" s="197"/>
      <c r="X25" s="198"/>
      <c r="Y25" s="197">
        <f t="shared" si="94"/>
        <v>0</v>
      </c>
      <c r="Z25" s="197"/>
      <c r="AA25" s="198"/>
      <c r="AB25" s="197">
        <f t="shared" si="95"/>
        <v>0</v>
      </c>
      <c r="AC25" s="197"/>
      <c r="AD25" s="198"/>
      <c r="AE25" s="197">
        <f t="shared" si="96"/>
        <v>0</v>
      </c>
      <c r="AF25" s="197"/>
      <c r="AG25" s="198"/>
      <c r="AH25" s="197">
        <f t="shared" si="97"/>
        <v>0</v>
      </c>
      <c r="AI25" s="197"/>
      <c r="AJ25" s="198"/>
      <c r="AK25" s="197">
        <f t="shared" si="98"/>
        <v>0</v>
      </c>
      <c r="AL25" s="197"/>
      <c r="AM25" s="198"/>
      <c r="AN25" s="197">
        <f t="shared" si="99"/>
        <v>0</v>
      </c>
      <c r="AO25" s="197"/>
      <c r="AP25" s="198"/>
      <c r="AQ25" s="197">
        <f t="shared" si="100"/>
        <v>0</v>
      </c>
      <c r="AR25" s="197"/>
      <c r="AS25" s="198"/>
      <c r="AT25" s="197">
        <f t="shared" si="101"/>
        <v>0</v>
      </c>
      <c r="AU25" s="197"/>
      <c r="AV25" s="198"/>
      <c r="AW25" s="197">
        <f t="shared" ref="AW25:AW26" si="119">AT25+AU25+AV25</f>
        <v>0</v>
      </c>
      <c r="AX25" s="197"/>
      <c r="AY25" s="198"/>
      <c r="AZ25" s="197">
        <f t="shared" si="102"/>
        <v>0</v>
      </c>
      <c r="BA25" s="197"/>
      <c r="BB25" s="198"/>
      <c r="BC25" s="197">
        <f t="shared" si="103"/>
        <v>0</v>
      </c>
      <c r="BD25" s="197"/>
      <c r="BE25" s="198"/>
      <c r="BF25" s="197">
        <f t="shared" si="104"/>
        <v>0</v>
      </c>
      <c r="BG25" s="197"/>
      <c r="BH25" s="198"/>
      <c r="BI25" s="197">
        <f t="shared" si="105"/>
        <v>0</v>
      </c>
      <c r="BJ25" s="197"/>
      <c r="BK25" s="198"/>
      <c r="BL25" s="197">
        <f t="shared" si="106"/>
        <v>0</v>
      </c>
      <c r="BM25" s="197"/>
      <c r="BN25" s="198"/>
      <c r="BO25" s="197">
        <f t="shared" si="107"/>
        <v>0</v>
      </c>
      <c r="BP25" s="197"/>
      <c r="BQ25" s="198"/>
      <c r="BR25" s="197">
        <f t="shared" si="108"/>
        <v>0</v>
      </c>
      <c r="BS25" s="197"/>
      <c r="BT25" s="198"/>
      <c r="BU25" s="197">
        <f t="shared" si="109"/>
        <v>0</v>
      </c>
      <c r="BV25" s="197"/>
      <c r="BW25" s="198"/>
      <c r="BX25" s="197">
        <f t="shared" si="110"/>
        <v>0</v>
      </c>
      <c r="BY25" s="197"/>
      <c r="BZ25" s="198"/>
      <c r="CA25" s="197">
        <f t="shared" si="111"/>
        <v>0</v>
      </c>
      <c r="CB25" s="197"/>
      <c r="CC25" s="198"/>
      <c r="CD25" s="197">
        <f t="shared" si="112"/>
        <v>0</v>
      </c>
      <c r="CE25" s="197"/>
      <c r="CF25" s="198"/>
      <c r="CG25" s="197">
        <f t="shared" si="113"/>
        <v>0</v>
      </c>
      <c r="CH25" s="197"/>
      <c r="CI25" s="198"/>
      <c r="CJ25" s="197">
        <f t="shared" ref="CJ25:CJ26" si="120">CG25+CH25+CI25</f>
        <v>0</v>
      </c>
      <c r="CK25" s="197"/>
      <c r="CL25" s="198"/>
      <c r="CM25" s="197">
        <f t="shared" si="114"/>
        <v>0</v>
      </c>
      <c r="CN25" s="197"/>
      <c r="CO25" s="198"/>
      <c r="CP25" s="197">
        <f t="shared" si="115"/>
        <v>0</v>
      </c>
      <c r="CQ25" s="197"/>
      <c r="CR25" s="198"/>
      <c r="CS25" s="197">
        <f t="shared" si="116"/>
        <v>0</v>
      </c>
      <c r="CT25" s="197"/>
      <c r="CU25" s="198"/>
      <c r="CV25" s="197">
        <f t="shared" si="117"/>
        <v>0</v>
      </c>
      <c r="CW25" s="197"/>
      <c r="CX25" s="198"/>
      <c r="CY25" s="197">
        <f t="shared" si="118"/>
        <v>0</v>
      </c>
    </row>
    <row r="26" spans="1:103" ht="81" hidden="1">
      <c r="A26" s="158"/>
      <c r="B26" s="152">
        <v>114</v>
      </c>
      <c r="C26" s="173" t="s">
        <v>197</v>
      </c>
      <c r="D26" s="197">
        <v>0</v>
      </c>
      <c r="E26" s="197"/>
      <c r="F26" s="198"/>
      <c r="G26" s="197">
        <f t="shared" si="88"/>
        <v>0</v>
      </c>
      <c r="H26" s="197"/>
      <c r="I26" s="198"/>
      <c r="J26" s="197">
        <f t="shared" si="89"/>
        <v>0</v>
      </c>
      <c r="K26" s="197"/>
      <c r="L26" s="198"/>
      <c r="M26" s="197">
        <f t="shared" si="90"/>
        <v>0</v>
      </c>
      <c r="N26" s="197"/>
      <c r="O26" s="198"/>
      <c r="P26" s="197">
        <f t="shared" si="91"/>
        <v>0</v>
      </c>
      <c r="Q26" s="197"/>
      <c r="R26" s="198"/>
      <c r="S26" s="197">
        <f t="shared" si="92"/>
        <v>0</v>
      </c>
      <c r="T26" s="197"/>
      <c r="U26" s="198"/>
      <c r="V26" s="197">
        <f t="shared" si="93"/>
        <v>0</v>
      </c>
      <c r="W26" s="197"/>
      <c r="X26" s="198"/>
      <c r="Y26" s="197">
        <f t="shared" si="94"/>
        <v>0</v>
      </c>
      <c r="Z26" s="197"/>
      <c r="AA26" s="198"/>
      <c r="AB26" s="197">
        <f t="shared" si="95"/>
        <v>0</v>
      </c>
      <c r="AC26" s="197"/>
      <c r="AD26" s="198"/>
      <c r="AE26" s="197">
        <f t="shared" si="96"/>
        <v>0</v>
      </c>
      <c r="AF26" s="197"/>
      <c r="AG26" s="198"/>
      <c r="AH26" s="197">
        <f t="shared" si="97"/>
        <v>0</v>
      </c>
      <c r="AI26" s="197"/>
      <c r="AJ26" s="198"/>
      <c r="AK26" s="197">
        <f t="shared" si="98"/>
        <v>0</v>
      </c>
      <c r="AL26" s="197"/>
      <c r="AM26" s="198"/>
      <c r="AN26" s="197">
        <f t="shared" si="99"/>
        <v>0</v>
      </c>
      <c r="AO26" s="197"/>
      <c r="AP26" s="198"/>
      <c r="AQ26" s="197">
        <f t="shared" si="100"/>
        <v>0</v>
      </c>
      <c r="AR26" s="197"/>
      <c r="AS26" s="198"/>
      <c r="AT26" s="197">
        <f t="shared" si="101"/>
        <v>0</v>
      </c>
      <c r="AU26" s="197"/>
      <c r="AV26" s="198"/>
      <c r="AW26" s="197">
        <f t="shared" si="119"/>
        <v>0</v>
      </c>
      <c r="AX26" s="197"/>
      <c r="AY26" s="198"/>
      <c r="AZ26" s="197">
        <f t="shared" si="102"/>
        <v>0</v>
      </c>
      <c r="BA26" s="197"/>
      <c r="BB26" s="198"/>
      <c r="BC26" s="197">
        <f t="shared" si="103"/>
        <v>0</v>
      </c>
      <c r="BD26" s="197"/>
      <c r="BE26" s="198"/>
      <c r="BF26" s="197">
        <f t="shared" si="104"/>
        <v>0</v>
      </c>
      <c r="BG26" s="197"/>
      <c r="BH26" s="198"/>
      <c r="BI26" s="197">
        <f t="shared" si="105"/>
        <v>0</v>
      </c>
      <c r="BJ26" s="197"/>
      <c r="BK26" s="198"/>
      <c r="BL26" s="197">
        <f t="shared" si="106"/>
        <v>0</v>
      </c>
      <c r="BM26" s="197"/>
      <c r="BN26" s="198"/>
      <c r="BO26" s="197">
        <f t="shared" si="107"/>
        <v>0</v>
      </c>
      <c r="BP26" s="197"/>
      <c r="BQ26" s="198"/>
      <c r="BR26" s="197">
        <f t="shared" si="108"/>
        <v>0</v>
      </c>
      <c r="BS26" s="197"/>
      <c r="BT26" s="198"/>
      <c r="BU26" s="197">
        <f t="shared" si="109"/>
        <v>0</v>
      </c>
      <c r="BV26" s="197"/>
      <c r="BW26" s="198"/>
      <c r="BX26" s="197">
        <f t="shared" si="110"/>
        <v>0</v>
      </c>
      <c r="BY26" s="197"/>
      <c r="BZ26" s="198"/>
      <c r="CA26" s="197">
        <f t="shared" si="111"/>
        <v>0</v>
      </c>
      <c r="CB26" s="197"/>
      <c r="CC26" s="198"/>
      <c r="CD26" s="197">
        <f t="shared" si="112"/>
        <v>0</v>
      </c>
      <c r="CE26" s="197"/>
      <c r="CF26" s="198"/>
      <c r="CG26" s="197">
        <f t="shared" si="113"/>
        <v>0</v>
      </c>
      <c r="CH26" s="197"/>
      <c r="CI26" s="198"/>
      <c r="CJ26" s="197">
        <f t="shared" si="120"/>
        <v>0</v>
      </c>
      <c r="CK26" s="197"/>
      <c r="CL26" s="198"/>
      <c r="CM26" s="197">
        <f t="shared" si="114"/>
        <v>0</v>
      </c>
      <c r="CN26" s="197"/>
      <c r="CO26" s="198"/>
      <c r="CP26" s="197">
        <f t="shared" si="115"/>
        <v>0</v>
      </c>
      <c r="CQ26" s="197"/>
      <c r="CR26" s="198"/>
      <c r="CS26" s="197">
        <f t="shared" si="116"/>
        <v>0</v>
      </c>
      <c r="CT26" s="197"/>
      <c r="CU26" s="198"/>
      <c r="CV26" s="197">
        <f t="shared" si="117"/>
        <v>0</v>
      </c>
      <c r="CW26" s="197"/>
      <c r="CX26" s="198"/>
      <c r="CY26" s="197">
        <f t="shared" si="118"/>
        <v>0</v>
      </c>
    </row>
    <row r="27" spans="1:103" ht="60.75">
      <c r="A27" s="186" t="s">
        <v>165</v>
      </c>
      <c r="B27" s="187"/>
      <c r="C27" s="188" t="s">
        <v>179</v>
      </c>
      <c r="D27" s="199">
        <v>542810</v>
      </c>
      <c r="E27" s="199">
        <v>0</v>
      </c>
      <c r="F27" s="200">
        <v>0</v>
      </c>
      <c r="G27" s="199">
        <f>D27+E27+F27</f>
        <v>542810</v>
      </c>
      <c r="H27" s="199">
        <v>0</v>
      </c>
      <c r="I27" s="200">
        <v>0</v>
      </c>
      <c r="J27" s="199">
        <f>G27+H27+I27</f>
        <v>542810</v>
      </c>
      <c r="K27" s="199">
        <v>0</v>
      </c>
      <c r="L27" s="200">
        <v>0</v>
      </c>
      <c r="M27" s="199">
        <f>J27+K27+L27</f>
        <v>542810</v>
      </c>
      <c r="N27" s="199">
        <v>0</v>
      </c>
      <c r="O27" s="200">
        <v>0</v>
      </c>
      <c r="P27" s="199">
        <f>M27+N27+O27</f>
        <v>542810</v>
      </c>
      <c r="Q27" s="199">
        <v>0</v>
      </c>
      <c r="R27" s="200">
        <v>0</v>
      </c>
      <c r="S27" s="199">
        <f>P27+Q27+R27</f>
        <v>542810</v>
      </c>
      <c r="T27" s="199">
        <v>0</v>
      </c>
      <c r="U27" s="200">
        <v>0</v>
      </c>
      <c r="V27" s="199">
        <f>S27+T27+U27</f>
        <v>542810</v>
      </c>
      <c r="W27" s="199">
        <v>0</v>
      </c>
      <c r="X27" s="200">
        <v>0</v>
      </c>
      <c r="Y27" s="199">
        <f>V27+W27+X27</f>
        <v>542810</v>
      </c>
      <c r="Z27" s="199">
        <v>0</v>
      </c>
      <c r="AA27" s="200">
        <v>0</v>
      </c>
      <c r="AB27" s="199">
        <f>Y27+Z27+AA27</f>
        <v>542810</v>
      </c>
      <c r="AC27" s="199">
        <v>0</v>
      </c>
      <c r="AD27" s="200">
        <v>0</v>
      </c>
      <c r="AE27" s="199">
        <f>AB27+AC27+AD27</f>
        <v>542810</v>
      </c>
      <c r="AF27" s="199">
        <v>0</v>
      </c>
      <c r="AG27" s="200">
        <v>0</v>
      </c>
      <c r="AH27" s="199">
        <f>AE27+AF27+AG27</f>
        <v>542810</v>
      </c>
      <c r="AI27" s="199">
        <v>0</v>
      </c>
      <c r="AJ27" s="200">
        <v>0</v>
      </c>
      <c r="AK27" s="199">
        <f>AH27+AI27+AJ27</f>
        <v>542810</v>
      </c>
      <c r="AL27" s="199">
        <v>0</v>
      </c>
      <c r="AM27" s="200">
        <v>0</v>
      </c>
      <c r="AN27" s="199">
        <f>AK27+AL27+AM27</f>
        <v>542810</v>
      </c>
      <c r="AO27" s="199">
        <v>0</v>
      </c>
      <c r="AP27" s="200">
        <v>0</v>
      </c>
      <c r="AQ27" s="199">
        <f>AN27+AO27+AP27</f>
        <v>542810</v>
      </c>
      <c r="AR27" s="199">
        <v>0</v>
      </c>
      <c r="AS27" s="200">
        <v>0</v>
      </c>
      <c r="AT27" s="199">
        <f>AQ27+AR27+AS27</f>
        <v>542810</v>
      </c>
      <c r="AU27" s="199">
        <v>0</v>
      </c>
      <c r="AV27" s="200">
        <v>0</v>
      </c>
      <c r="AW27" s="199">
        <f>SUM(AW28:AW29)</f>
        <v>389363</v>
      </c>
      <c r="AX27" s="199">
        <v>0</v>
      </c>
      <c r="AY27" s="200">
        <v>0</v>
      </c>
      <c r="AZ27" s="199">
        <f>AW27+AX27+AY27</f>
        <v>389363</v>
      </c>
      <c r="BA27" s="199">
        <v>0</v>
      </c>
      <c r="BB27" s="200">
        <v>0</v>
      </c>
      <c r="BC27" s="199">
        <f>AZ27+BA27+BB27</f>
        <v>389363</v>
      </c>
      <c r="BD27" s="199">
        <v>0</v>
      </c>
      <c r="BE27" s="200">
        <v>0</v>
      </c>
      <c r="BF27" s="199">
        <f>BC27+BD27+BE27</f>
        <v>389363</v>
      </c>
      <c r="BG27" s="199">
        <v>0</v>
      </c>
      <c r="BH27" s="200">
        <v>0</v>
      </c>
      <c r="BI27" s="199">
        <f>BF27+BG27+BH27</f>
        <v>389363</v>
      </c>
      <c r="BJ27" s="199">
        <v>0</v>
      </c>
      <c r="BK27" s="200">
        <v>0</v>
      </c>
      <c r="BL27" s="199">
        <f>BI27+BJ27+BK27</f>
        <v>389363</v>
      </c>
      <c r="BM27" s="199">
        <v>0</v>
      </c>
      <c r="BN27" s="200">
        <v>0</v>
      </c>
      <c r="BO27" s="199">
        <f>BL27+BM27+BN27</f>
        <v>389363</v>
      </c>
      <c r="BP27" s="199">
        <v>0</v>
      </c>
      <c r="BQ27" s="200">
        <v>0</v>
      </c>
      <c r="BR27" s="199">
        <f>BO27+BP27+BQ27</f>
        <v>389363</v>
      </c>
      <c r="BS27" s="199">
        <v>0</v>
      </c>
      <c r="BT27" s="200">
        <v>0</v>
      </c>
      <c r="BU27" s="199">
        <f>BR27+BS27+BT27</f>
        <v>389363</v>
      </c>
      <c r="BV27" s="199">
        <v>0</v>
      </c>
      <c r="BW27" s="200">
        <v>0</v>
      </c>
      <c r="BX27" s="199">
        <f>BU27+BV27+BW27</f>
        <v>389363</v>
      </c>
      <c r="BY27" s="199">
        <v>0</v>
      </c>
      <c r="BZ27" s="200">
        <v>0</v>
      </c>
      <c r="CA27" s="199">
        <f>BX27+BY27+BZ27</f>
        <v>389363</v>
      </c>
      <c r="CB27" s="199">
        <v>0</v>
      </c>
      <c r="CC27" s="200">
        <v>0</v>
      </c>
      <c r="CD27" s="199">
        <f>CA27+CB27+CC27</f>
        <v>389363</v>
      </c>
      <c r="CE27" s="199">
        <v>0</v>
      </c>
      <c r="CF27" s="200">
        <v>0</v>
      </c>
      <c r="CG27" s="199">
        <f>CD27+CE27+CF27</f>
        <v>389363</v>
      </c>
      <c r="CH27" s="199">
        <v>0</v>
      </c>
      <c r="CI27" s="200">
        <v>0</v>
      </c>
      <c r="CJ27" s="199">
        <f>SUM(CJ28:CJ29)</f>
        <v>209581</v>
      </c>
      <c r="CK27" s="199">
        <v>0</v>
      </c>
      <c r="CL27" s="200">
        <v>0</v>
      </c>
      <c r="CM27" s="199">
        <f>SUM(CM28:CM29)</f>
        <v>209581</v>
      </c>
      <c r="CN27" s="199">
        <v>0</v>
      </c>
      <c r="CO27" s="200">
        <v>0</v>
      </c>
      <c r="CP27" s="199">
        <f>SUM(CP28:CP29)</f>
        <v>209581</v>
      </c>
      <c r="CQ27" s="199">
        <v>0</v>
      </c>
      <c r="CR27" s="200">
        <v>0</v>
      </c>
      <c r="CS27" s="199">
        <f>SUM(CS28:CS29)</f>
        <v>209581</v>
      </c>
      <c r="CT27" s="199">
        <v>0</v>
      </c>
      <c r="CU27" s="200">
        <v>0</v>
      </c>
      <c r="CV27" s="199">
        <f>SUM(CV28:CV29)</f>
        <v>209581</v>
      </c>
      <c r="CW27" s="199">
        <v>0</v>
      </c>
      <c r="CX27" s="200">
        <v>0</v>
      </c>
      <c r="CY27" s="199">
        <f>SUM(CY28:CY29)</f>
        <v>209581</v>
      </c>
    </row>
    <row r="28" spans="1:103" ht="40.5">
      <c r="A28" s="150"/>
      <c r="B28" s="233"/>
      <c r="C28" s="234" t="s">
        <v>204</v>
      </c>
      <c r="D28" s="200"/>
      <c r="E28" s="199"/>
      <c r="F28" s="200"/>
      <c r="G28" s="199"/>
      <c r="H28" s="199"/>
      <c r="I28" s="200"/>
      <c r="J28" s="199"/>
      <c r="K28" s="199"/>
      <c r="L28" s="200"/>
      <c r="M28" s="199"/>
      <c r="N28" s="199"/>
      <c r="O28" s="200"/>
      <c r="P28" s="199"/>
      <c r="Q28" s="199"/>
      <c r="R28" s="200"/>
      <c r="S28" s="199"/>
      <c r="T28" s="199"/>
      <c r="U28" s="200"/>
      <c r="V28" s="199"/>
      <c r="W28" s="199"/>
      <c r="X28" s="200"/>
      <c r="Y28" s="199"/>
      <c r="Z28" s="199"/>
      <c r="AA28" s="200"/>
      <c r="AB28" s="199"/>
      <c r="AC28" s="199"/>
      <c r="AD28" s="200"/>
      <c r="AE28" s="199"/>
      <c r="AF28" s="199"/>
      <c r="AG28" s="200"/>
      <c r="AH28" s="199"/>
      <c r="AI28" s="199"/>
      <c r="AJ28" s="200"/>
      <c r="AK28" s="199"/>
      <c r="AL28" s="199"/>
      <c r="AM28" s="200"/>
      <c r="AN28" s="199"/>
      <c r="AO28" s="199"/>
      <c r="AP28" s="200"/>
      <c r="AQ28" s="199"/>
      <c r="AR28" s="199"/>
      <c r="AS28" s="200"/>
      <c r="AT28" s="199"/>
      <c r="AU28" s="199"/>
      <c r="AV28" s="200"/>
      <c r="AW28" s="235">
        <v>309253</v>
      </c>
      <c r="AX28" s="199"/>
      <c r="AY28" s="200"/>
      <c r="AZ28" s="199"/>
      <c r="BA28" s="199"/>
      <c r="BB28" s="200"/>
      <c r="BC28" s="199"/>
      <c r="BD28" s="199"/>
      <c r="BE28" s="200"/>
      <c r="BF28" s="199"/>
      <c r="BG28" s="199"/>
      <c r="BH28" s="200"/>
      <c r="BI28" s="199"/>
      <c r="BJ28" s="199"/>
      <c r="BK28" s="200"/>
      <c r="BL28" s="199"/>
      <c r="BM28" s="199"/>
      <c r="BN28" s="200"/>
      <c r="BO28" s="199"/>
      <c r="BP28" s="199"/>
      <c r="BQ28" s="200"/>
      <c r="BR28" s="199"/>
      <c r="BS28" s="199"/>
      <c r="BT28" s="200"/>
      <c r="BU28" s="199"/>
      <c r="BV28" s="199"/>
      <c r="BW28" s="200"/>
      <c r="BX28" s="199"/>
      <c r="BY28" s="199"/>
      <c r="BZ28" s="200"/>
      <c r="CA28" s="199"/>
      <c r="CB28" s="199"/>
      <c r="CC28" s="200"/>
      <c r="CD28" s="199"/>
      <c r="CE28" s="199"/>
      <c r="CF28" s="200"/>
      <c r="CG28" s="199"/>
      <c r="CH28" s="199"/>
      <c r="CI28" s="200"/>
      <c r="CJ28" s="235">
        <v>129581</v>
      </c>
      <c r="CK28" s="199"/>
      <c r="CL28" s="200"/>
      <c r="CM28" s="235">
        <f>CJ28+CK28+CL28</f>
        <v>129581</v>
      </c>
      <c r="CN28" s="199"/>
      <c r="CO28" s="200"/>
      <c r="CP28" s="235">
        <f>CM28+CN28+CO28</f>
        <v>129581</v>
      </c>
      <c r="CQ28" s="199"/>
      <c r="CR28" s="200"/>
      <c r="CS28" s="235">
        <f>CP28+CQ28+CR28</f>
        <v>129581</v>
      </c>
      <c r="CT28" s="199"/>
      <c r="CU28" s="200"/>
      <c r="CV28" s="235">
        <f>CS28+CT28+CU28</f>
        <v>129581</v>
      </c>
      <c r="CW28" s="199"/>
      <c r="CX28" s="200"/>
      <c r="CY28" s="235">
        <f>CV28+CW28+CX28</f>
        <v>129581</v>
      </c>
    </row>
    <row r="29" spans="1:103" ht="20.25">
      <c r="A29" s="150"/>
      <c r="B29" s="233"/>
      <c r="C29" s="234" t="s">
        <v>205</v>
      </c>
      <c r="D29" s="200"/>
      <c r="E29" s="199"/>
      <c r="F29" s="200"/>
      <c r="G29" s="199"/>
      <c r="H29" s="199"/>
      <c r="I29" s="200"/>
      <c r="J29" s="199"/>
      <c r="K29" s="199"/>
      <c r="L29" s="200"/>
      <c r="M29" s="199"/>
      <c r="N29" s="199"/>
      <c r="O29" s="200"/>
      <c r="P29" s="199"/>
      <c r="Q29" s="199"/>
      <c r="R29" s="200"/>
      <c r="S29" s="199"/>
      <c r="T29" s="199"/>
      <c r="U29" s="200"/>
      <c r="V29" s="199"/>
      <c r="W29" s="199"/>
      <c r="X29" s="200"/>
      <c r="Y29" s="199"/>
      <c r="Z29" s="199"/>
      <c r="AA29" s="200"/>
      <c r="AB29" s="199"/>
      <c r="AC29" s="199"/>
      <c r="AD29" s="200"/>
      <c r="AE29" s="199"/>
      <c r="AF29" s="199"/>
      <c r="AG29" s="200"/>
      <c r="AH29" s="199"/>
      <c r="AI29" s="199"/>
      <c r="AJ29" s="200"/>
      <c r="AK29" s="199"/>
      <c r="AL29" s="199"/>
      <c r="AM29" s="200"/>
      <c r="AN29" s="199"/>
      <c r="AO29" s="199"/>
      <c r="AP29" s="200"/>
      <c r="AQ29" s="199"/>
      <c r="AR29" s="199"/>
      <c r="AS29" s="200"/>
      <c r="AT29" s="199"/>
      <c r="AU29" s="199"/>
      <c r="AV29" s="200"/>
      <c r="AW29" s="235">
        <v>80110</v>
      </c>
      <c r="AX29" s="199"/>
      <c r="AY29" s="200"/>
      <c r="AZ29" s="199"/>
      <c r="BA29" s="199"/>
      <c r="BB29" s="200"/>
      <c r="BC29" s="199"/>
      <c r="BD29" s="199"/>
      <c r="BE29" s="200"/>
      <c r="BF29" s="199"/>
      <c r="BG29" s="199"/>
      <c r="BH29" s="200"/>
      <c r="BI29" s="199"/>
      <c r="BJ29" s="199"/>
      <c r="BK29" s="200"/>
      <c r="BL29" s="199"/>
      <c r="BM29" s="199"/>
      <c r="BN29" s="200"/>
      <c r="BO29" s="199"/>
      <c r="BP29" s="199"/>
      <c r="BQ29" s="200"/>
      <c r="BR29" s="199"/>
      <c r="BS29" s="199"/>
      <c r="BT29" s="200"/>
      <c r="BU29" s="199"/>
      <c r="BV29" s="199"/>
      <c r="BW29" s="200"/>
      <c r="BX29" s="199"/>
      <c r="BY29" s="199"/>
      <c r="BZ29" s="200"/>
      <c r="CA29" s="199"/>
      <c r="CB29" s="199"/>
      <c r="CC29" s="200"/>
      <c r="CD29" s="199"/>
      <c r="CE29" s="199"/>
      <c r="CF29" s="200"/>
      <c r="CG29" s="199"/>
      <c r="CH29" s="199"/>
      <c r="CI29" s="200"/>
      <c r="CJ29" s="235">
        <v>80000</v>
      </c>
      <c r="CK29" s="199"/>
      <c r="CL29" s="200"/>
      <c r="CM29" s="235">
        <f>CJ29+CK29+CL29</f>
        <v>80000</v>
      </c>
      <c r="CN29" s="199"/>
      <c r="CO29" s="200"/>
      <c r="CP29" s="235">
        <f>CM29+CN29+CO29</f>
        <v>80000</v>
      </c>
      <c r="CQ29" s="199"/>
      <c r="CR29" s="200"/>
      <c r="CS29" s="235">
        <f>CP29+CQ29+CR29</f>
        <v>80000</v>
      </c>
      <c r="CT29" s="199"/>
      <c r="CU29" s="200"/>
      <c r="CV29" s="235">
        <f>CS29+CT29+CU29</f>
        <v>80000</v>
      </c>
      <c r="CW29" s="199"/>
      <c r="CX29" s="200"/>
      <c r="CY29" s="235">
        <f>CV29+CW29+CX29</f>
        <v>80000</v>
      </c>
    </row>
    <row r="30" spans="1:103" ht="21" thickBot="1">
      <c r="A30" s="281" t="s">
        <v>180</v>
      </c>
      <c r="B30" s="282"/>
      <c r="C30" s="283"/>
      <c r="D30" s="207">
        <f t="shared" ref="D30:T31" si="121">D31</f>
        <v>1057582</v>
      </c>
      <c r="E30" s="207">
        <f t="shared" si="121"/>
        <v>0</v>
      </c>
      <c r="F30" s="207">
        <f t="shared" si="121"/>
        <v>0</v>
      </c>
      <c r="G30" s="207">
        <f t="shared" si="121"/>
        <v>1057582</v>
      </c>
      <c r="H30" s="207">
        <f t="shared" si="121"/>
        <v>0</v>
      </c>
      <c r="I30" s="207">
        <f t="shared" si="121"/>
        <v>0</v>
      </c>
      <c r="J30" s="207">
        <f t="shared" si="121"/>
        <v>1057582</v>
      </c>
      <c r="K30" s="207">
        <f t="shared" si="121"/>
        <v>0</v>
      </c>
      <c r="L30" s="207">
        <f t="shared" si="121"/>
        <v>0</v>
      </c>
      <c r="M30" s="207">
        <f t="shared" si="121"/>
        <v>1057582</v>
      </c>
      <c r="N30" s="207">
        <f t="shared" si="121"/>
        <v>0</v>
      </c>
      <c r="O30" s="207">
        <f t="shared" si="121"/>
        <v>0</v>
      </c>
      <c r="P30" s="207">
        <f t="shared" si="121"/>
        <v>1057582</v>
      </c>
      <c r="Q30" s="207">
        <f t="shared" si="121"/>
        <v>0</v>
      </c>
      <c r="R30" s="207">
        <f t="shared" si="121"/>
        <v>0</v>
      </c>
      <c r="S30" s="207">
        <f t="shared" si="121"/>
        <v>1057582</v>
      </c>
      <c r="T30" s="207">
        <f t="shared" si="121"/>
        <v>0</v>
      </c>
      <c r="U30" s="207">
        <f t="shared" ref="T30:AI31" si="122">U31</f>
        <v>0</v>
      </c>
      <c r="V30" s="207">
        <f t="shared" si="122"/>
        <v>1057582</v>
      </c>
      <c r="W30" s="207">
        <f t="shared" si="122"/>
        <v>0</v>
      </c>
      <c r="X30" s="207">
        <f t="shared" si="122"/>
        <v>0</v>
      </c>
      <c r="Y30" s="207">
        <f t="shared" si="122"/>
        <v>1057582</v>
      </c>
      <c r="Z30" s="207">
        <f t="shared" si="122"/>
        <v>0</v>
      </c>
      <c r="AA30" s="207">
        <f t="shared" si="122"/>
        <v>0</v>
      </c>
      <c r="AB30" s="207">
        <f t="shared" si="122"/>
        <v>1057582</v>
      </c>
      <c r="AC30" s="207">
        <f t="shared" si="122"/>
        <v>0</v>
      </c>
      <c r="AD30" s="207">
        <f t="shared" si="122"/>
        <v>0</v>
      </c>
      <c r="AE30" s="207">
        <f t="shared" si="122"/>
        <v>1057582</v>
      </c>
      <c r="AF30" s="207">
        <f t="shared" si="122"/>
        <v>0</v>
      </c>
      <c r="AG30" s="207">
        <f t="shared" si="122"/>
        <v>0</v>
      </c>
      <c r="AH30" s="207">
        <f t="shared" si="122"/>
        <v>1057582</v>
      </c>
      <c r="AI30" s="207">
        <f t="shared" si="122"/>
        <v>0</v>
      </c>
      <c r="AJ30" s="207">
        <f t="shared" ref="AI30:AX31" si="123">AJ31</f>
        <v>0</v>
      </c>
      <c r="AK30" s="207">
        <f t="shared" si="123"/>
        <v>1057582</v>
      </c>
      <c r="AL30" s="207">
        <f t="shared" si="123"/>
        <v>0</v>
      </c>
      <c r="AM30" s="207">
        <f t="shared" si="123"/>
        <v>0</v>
      </c>
      <c r="AN30" s="207">
        <f t="shared" si="123"/>
        <v>1057582</v>
      </c>
      <c r="AO30" s="207">
        <f t="shared" si="123"/>
        <v>-105758</v>
      </c>
      <c r="AP30" s="207">
        <f t="shared" si="123"/>
        <v>0</v>
      </c>
      <c r="AQ30" s="207">
        <f t="shared" si="123"/>
        <v>951824</v>
      </c>
      <c r="AR30" s="207">
        <f t="shared" si="123"/>
        <v>-105758</v>
      </c>
      <c r="AS30" s="207">
        <f t="shared" si="123"/>
        <v>0</v>
      </c>
      <c r="AT30" s="207">
        <f t="shared" si="123"/>
        <v>846066</v>
      </c>
      <c r="AU30" s="207">
        <f t="shared" si="123"/>
        <v>0</v>
      </c>
      <c r="AV30" s="207">
        <f t="shared" si="123"/>
        <v>0</v>
      </c>
      <c r="AW30" s="207">
        <f t="shared" si="123"/>
        <v>1081933</v>
      </c>
      <c r="AX30" s="207">
        <f t="shared" si="123"/>
        <v>0</v>
      </c>
      <c r="AY30" s="207">
        <f t="shared" ref="AX30:BM31" si="124">AY31</f>
        <v>0</v>
      </c>
      <c r="AZ30" s="207">
        <f t="shared" si="124"/>
        <v>1081933</v>
      </c>
      <c r="BA30" s="207">
        <f t="shared" si="124"/>
        <v>0</v>
      </c>
      <c r="BB30" s="207">
        <f t="shared" si="124"/>
        <v>0</v>
      </c>
      <c r="BC30" s="207">
        <f t="shared" si="124"/>
        <v>1081933</v>
      </c>
      <c r="BD30" s="207">
        <f t="shared" si="124"/>
        <v>0</v>
      </c>
      <c r="BE30" s="207">
        <f t="shared" si="124"/>
        <v>0</v>
      </c>
      <c r="BF30" s="207">
        <f t="shared" si="124"/>
        <v>1081933</v>
      </c>
      <c r="BG30" s="207">
        <f t="shared" si="124"/>
        <v>0</v>
      </c>
      <c r="BH30" s="207">
        <f t="shared" si="124"/>
        <v>0</v>
      </c>
      <c r="BI30" s="207">
        <f t="shared" si="124"/>
        <v>1081933</v>
      </c>
      <c r="BJ30" s="207">
        <f t="shared" si="124"/>
        <v>-162289</v>
      </c>
      <c r="BK30" s="207">
        <f t="shared" si="124"/>
        <v>0</v>
      </c>
      <c r="BL30" s="207">
        <f t="shared" si="124"/>
        <v>919644</v>
      </c>
      <c r="BM30" s="207">
        <f t="shared" si="124"/>
        <v>0</v>
      </c>
      <c r="BN30" s="207">
        <f t="shared" ref="BM30:CB31" si="125">BN31</f>
        <v>0</v>
      </c>
      <c r="BO30" s="207">
        <f t="shared" si="125"/>
        <v>919644</v>
      </c>
      <c r="BP30" s="207">
        <f t="shared" si="125"/>
        <v>0</v>
      </c>
      <c r="BQ30" s="207">
        <f t="shared" si="125"/>
        <v>0</v>
      </c>
      <c r="BR30" s="207">
        <f t="shared" si="125"/>
        <v>919644</v>
      </c>
      <c r="BS30" s="207">
        <f t="shared" si="125"/>
        <v>-137947</v>
      </c>
      <c r="BT30" s="207">
        <f t="shared" si="125"/>
        <v>0</v>
      </c>
      <c r="BU30" s="207">
        <f t="shared" si="125"/>
        <v>781697</v>
      </c>
      <c r="BV30" s="207">
        <f t="shared" si="125"/>
        <v>0</v>
      </c>
      <c r="BW30" s="207">
        <f t="shared" si="125"/>
        <v>0</v>
      </c>
      <c r="BX30" s="207">
        <f t="shared" si="125"/>
        <v>781697</v>
      </c>
      <c r="BY30" s="207">
        <f t="shared" si="125"/>
        <v>0</v>
      </c>
      <c r="BZ30" s="207">
        <f t="shared" si="125"/>
        <v>0</v>
      </c>
      <c r="CA30" s="207">
        <f t="shared" si="125"/>
        <v>781697</v>
      </c>
      <c r="CB30" s="207">
        <f t="shared" si="125"/>
        <v>-115264</v>
      </c>
      <c r="CC30" s="207">
        <f t="shared" ref="CB30:CQ31" si="126">CC31</f>
        <v>0</v>
      </c>
      <c r="CD30" s="207">
        <f t="shared" si="126"/>
        <v>666433</v>
      </c>
      <c r="CE30" s="207">
        <f t="shared" si="126"/>
        <v>0</v>
      </c>
      <c r="CF30" s="207">
        <f t="shared" si="126"/>
        <v>0</v>
      </c>
      <c r="CG30" s="207">
        <f t="shared" si="126"/>
        <v>666433</v>
      </c>
      <c r="CH30" s="207">
        <f t="shared" si="126"/>
        <v>0</v>
      </c>
      <c r="CI30" s="207">
        <f t="shared" si="126"/>
        <v>0</v>
      </c>
      <c r="CJ30" s="207">
        <f t="shared" si="126"/>
        <v>975830</v>
      </c>
      <c r="CK30" s="207">
        <f t="shared" si="126"/>
        <v>0</v>
      </c>
      <c r="CL30" s="207">
        <f t="shared" si="126"/>
        <v>0</v>
      </c>
      <c r="CM30" s="207">
        <f t="shared" si="126"/>
        <v>975830</v>
      </c>
      <c r="CN30" s="207">
        <f t="shared" si="126"/>
        <v>0</v>
      </c>
      <c r="CO30" s="207">
        <f t="shared" si="126"/>
        <v>0</v>
      </c>
      <c r="CP30" s="207">
        <f t="shared" si="126"/>
        <v>975830</v>
      </c>
      <c r="CQ30" s="207">
        <f t="shared" si="126"/>
        <v>0</v>
      </c>
      <c r="CR30" s="207">
        <f t="shared" ref="CQ30:CY31" si="127">CR31</f>
        <v>0</v>
      </c>
      <c r="CS30" s="207">
        <f t="shared" si="127"/>
        <v>975830</v>
      </c>
      <c r="CT30" s="207">
        <f t="shared" si="127"/>
        <v>0</v>
      </c>
      <c r="CU30" s="207">
        <f t="shared" si="127"/>
        <v>0</v>
      </c>
      <c r="CV30" s="207">
        <f t="shared" si="127"/>
        <v>975830</v>
      </c>
      <c r="CW30" s="207">
        <f t="shared" si="127"/>
        <v>0</v>
      </c>
      <c r="CX30" s="207">
        <f t="shared" si="127"/>
        <v>0</v>
      </c>
      <c r="CY30" s="207">
        <f t="shared" si="127"/>
        <v>975830</v>
      </c>
    </row>
    <row r="31" spans="1:103" ht="20.25">
      <c r="A31" s="181" t="s">
        <v>164</v>
      </c>
      <c r="B31" s="182"/>
      <c r="C31" s="183" t="s">
        <v>181</v>
      </c>
      <c r="D31" s="199">
        <f t="shared" si="121"/>
        <v>1057582</v>
      </c>
      <c r="E31" s="199">
        <f t="shared" si="121"/>
        <v>0</v>
      </c>
      <c r="F31" s="199">
        <f t="shared" si="121"/>
        <v>0</v>
      </c>
      <c r="G31" s="199">
        <f t="shared" si="121"/>
        <v>1057582</v>
      </c>
      <c r="H31" s="199">
        <f t="shared" si="121"/>
        <v>0</v>
      </c>
      <c r="I31" s="199">
        <f t="shared" si="121"/>
        <v>0</v>
      </c>
      <c r="J31" s="199">
        <f t="shared" si="121"/>
        <v>1057582</v>
      </c>
      <c r="K31" s="199">
        <f t="shared" si="121"/>
        <v>0</v>
      </c>
      <c r="L31" s="199">
        <f t="shared" si="121"/>
        <v>0</v>
      </c>
      <c r="M31" s="199">
        <f t="shared" si="121"/>
        <v>1057582</v>
      </c>
      <c r="N31" s="199">
        <f t="shared" si="121"/>
        <v>0</v>
      </c>
      <c r="O31" s="199">
        <f t="shared" si="121"/>
        <v>0</v>
      </c>
      <c r="P31" s="199">
        <f t="shared" si="121"/>
        <v>1057582</v>
      </c>
      <c r="Q31" s="199">
        <f t="shared" si="121"/>
        <v>0</v>
      </c>
      <c r="R31" s="199">
        <f t="shared" si="121"/>
        <v>0</v>
      </c>
      <c r="S31" s="199">
        <f t="shared" si="121"/>
        <v>1057582</v>
      </c>
      <c r="T31" s="199">
        <f t="shared" si="122"/>
        <v>0</v>
      </c>
      <c r="U31" s="199">
        <f t="shared" si="122"/>
        <v>0</v>
      </c>
      <c r="V31" s="199">
        <f t="shared" si="122"/>
        <v>1057582</v>
      </c>
      <c r="W31" s="199">
        <f t="shared" si="122"/>
        <v>0</v>
      </c>
      <c r="X31" s="199">
        <f t="shared" si="122"/>
        <v>0</v>
      </c>
      <c r="Y31" s="199">
        <f t="shared" si="122"/>
        <v>1057582</v>
      </c>
      <c r="Z31" s="199">
        <f t="shared" si="122"/>
        <v>0</v>
      </c>
      <c r="AA31" s="199">
        <f t="shared" si="122"/>
        <v>0</v>
      </c>
      <c r="AB31" s="199">
        <f t="shared" si="122"/>
        <v>1057582</v>
      </c>
      <c r="AC31" s="199">
        <f t="shared" si="122"/>
        <v>0</v>
      </c>
      <c r="AD31" s="199">
        <f t="shared" si="122"/>
        <v>0</v>
      </c>
      <c r="AE31" s="199">
        <f t="shared" si="122"/>
        <v>1057582</v>
      </c>
      <c r="AF31" s="199">
        <f t="shared" si="122"/>
        <v>0</v>
      </c>
      <c r="AG31" s="199">
        <f t="shared" si="122"/>
        <v>0</v>
      </c>
      <c r="AH31" s="199">
        <f t="shared" si="122"/>
        <v>1057582</v>
      </c>
      <c r="AI31" s="199">
        <f t="shared" si="123"/>
        <v>0</v>
      </c>
      <c r="AJ31" s="199">
        <f t="shared" si="123"/>
        <v>0</v>
      </c>
      <c r="AK31" s="199">
        <f t="shared" si="123"/>
        <v>1057582</v>
      </c>
      <c r="AL31" s="199">
        <f t="shared" si="123"/>
        <v>0</v>
      </c>
      <c r="AM31" s="199">
        <f t="shared" si="123"/>
        <v>0</v>
      </c>
      <c r="AN31" s="199">
        <f t="shared" si="123"/>
        <v>1057582</v>
      </c>
      <c r="AO31" s="199">
        <f t="shared" si="123"/>
        <v>-105758</v>
      </c>
      <c r="AP31" s="199">
        <f t="shared" si="123"/>
        <v>0</v>
      </c>
      <c r="AQ31" s="199">
        <f t="shared" si="123"/>
        <v>951824</v>
      </c>
      <c r="AR31" s="199">
        <f t="shared" si="123"/>
        <v>-105758</v>
      </c>
      <c r="AS31" s="199">
        <f t="shared" si="123"/>
        <v>0</v>
      </c>
      <c r="AT31" s="199">
        <f t="shared" si="123"/>
        <v>846066</v>
      </c>
      <c r="AU31" s="199">
        <f t="shared" si="123"/>
        <v>0</v>
      </c>
      <c r="AV31" s="199">
        <f t="shared" si="123"/>
        <v>0</v>
      </c>
      <c r="AW31" s="199">
        <f t="shared" si="123"/>
        <v>1081933</v>
      </c>
      <c r="AX31" s="199">
        <f t="shared" si="124"/>
        <v>0</v>
      </c>
      <c r="AY31" s="199">
        <f t="shared" si="124"/>
        <v>0</v>
      </c>
      <c r="AZ31" s="199">
        <f t="shared" si="124"/>
        <v>1081933</v>
      </c>
      <c r="BA31" s="199">
        <f t="shared" si="124"/>
        <v>0</v>
      </c>
      <c r="BB31" s="199">
        <f t="shared" si="124"/>
        <v>0</v>
      </c>
      <c r="BC31" s="199">
        <f t="shared" si="124"/>
        <v>1081933</v>
      </c>
      <c r="BD31" s="199">
        <f t="shared" si="124"/>
        <v>0</v>
      </c>
      <c r="BE31" s="199">
        <f t="shared" si="124"/>
        <v>0</v>
      </c>
      <c r="BF31" s="199">
        <f t="shared" si="124"/>
        <v>1081933</v>
      </c>
      <c r="BG31" s="199">
        <f t="shared" si="124"/>
        <v>0</v>
      </c>
      <c r="BH31" s="199">
        <f t="shared" si="124"/>
        <v>0</v>
      </c>
      <c r="BI31" s="199">
        <f t="shared" si="124"/>
        <v>1081933</v>
      </c>
      <c r="BJ31" s="199">
        <f t="shared" si="124"/>
        <v>-162289</v>
      </c>
      <c r="BK31" s="199">
        <f t="shared" si="124"/>
        <v>0</v>
      </c>
      <c r="BL31" s="199">
        <f t="shared" si="124"/>
        <v>919644</v>
      </c>
      <c r="BM31" s="199">
        <f t="shared" si="125"/>
        <v>0</v>
      </c>
      <c r="BN31" s="199">
        <f t="shared" si="125"/>
        <v>0</v>
      </c>
      <c r="BO31" s="199">
        <f t="shared" si="125"/>
        <v>919644</v>
      </c>
      <c r="BP31" s="199">
        <f t="shared" si="125"/>
        <v>0</v>
      </c>
      <c r="BQ31" s="199">
        <f t="shared" si="125"/>
        <v>0</v>
      </c>
      <c r="BR31" s="199">
        <f t="shared" si="125"/>
        <v>919644</v>
      </c>
      <c r="BS31" s="199">
        <f t="shared" si="125"/>
        <v>-137947</v>
      </c>
      <c r="BT31" s="199">
        <f t="shared" si="125"/>
        <v>0</v>
      </c>
      <c r="BU31" s="199">
        <f t="shared" si="125"/>
        <v>781697</v>
      </c>
      <c r="BV31" s="199">
        <f t="shared" si="125"/>
        <v>0</v>
      </c>
      <c r="BW31" s="199">
        <f t="shared" si="125"/>
        <v>0</v>
      </c>
      <c r="BX31" s="199">
        <f t="shared" si="125"/>
        <v>781697</v>
      </c>
      <c r="BY31" s="199">
        <f t="shared" si="125"/>
        <v>0</v>
      </c>
      <c r="BZ31" s="199">
        <f t="shared" si="125"/>
        <v>0</v>
      </c>
      <c r="CA31" s="199">
        <f t="shared" si="125"/>
        <v>781697</v>
      </c>
      <c r="CB31" s="199">
        <f t="shared" si="126"/>
        <v>-115264</v>
      </c>
      <c r="CC31" s="199">
        <f t="shared" si="126"/>
        <v>0</v>
      </c>
      <c r="CD31" s="199">
        <f t="shared" si="126"/>
        <v>666433</v>
      </c>
      <c r="CE31" s="199">
        <f t="shared" si="126"/>
        <v>0</v>
      </c>
      <c r="CF31" s="199">
        <f t="shared" si="126"/>
        <v>0</v>
      </c>
      <c r="CG31" s="199">
        <f t="shared" si="126"/>
        <v>666433</v>
      </c>
      <c r="CH31" s="199">
        <f t="shared" si="126"/>
        <v>0</v>
      </c>
      <c r="CI31" s="199">
        <f t="shared" si="126"/>
        <v>0</v>
      </c>
      <c r="CJ31" s="199">
        <f t="shared" si="126"/>
        <v>975830</v>
      </c>
      <c r="CK31" s="199">
        <f t="shared" si="126"/>
        <v>0</v>
      </c>
      <c r="CL31" s="199">
        <f t="shared" si="126"/>
        <v>0</v>
      </c>
      <c r="CM31" s="199">
        <f t="shared" si="126"/>
        <v>975830</v>
      </c>
      <c r="CN31" s="199">
        <f t="shared" si="126"/>
        <v>0</v>
      </c>
      <c r="CO31" s="199">
        <f t="shared" si="126"/>
        <v>0</v>
      </c>
      <c r="CP31" s="199">
        <f t="shared" si="126"/>
        <v>975830</v>
      </c>
      <c r="CQ31" s="199">
        <f t="shared" si="127"/>
        <v>0</v>
      </c>
      <c r="CR31" s="199">
        <f t="shared" si="127"/>
        <v>0</v>
      </c>
      <c r="CS31" s="199">
        <f t="shared" si="127"/>
        <v>975830</v>
      </c>
      <c r="CT31" s="199">
        <f t="shared" si="127"/>
        <v>0</v>
      </c>
      <c r="CU31" s="199">
        <f t="shared" si="127"/>
        <v>0</v>
      </c>
      <c r="CV31" s="199">
        <f t="shared" si="127"/>
        <v>975830</v>
      </c>
      <c r="CW31" s="199">
        <f t="shared" si="127"/>
        <v>0</v>
      </c>
      <c r="CX31" s="199">
        <f t="shared" si="127"/>
        <v>0</v>
      </c>
      <c r="CY31" s="199">
        <f t="shared" si="127"/>
        <v>975830</v>
      </c>
    </row>
    <row r="32" spans="1:103" ht="21" thickBot="1">
      <c r="A32" s="189"/>
      <c r="B32" s="184">
        <v>101</v>
      </c>
      <c r="C32" s="185" t="s">
        <v>186</v>
      </c>
      <c r="D32" s="197">
        <v>1057582</v>
      </c>
      <c r="E32" s="208">
        <v>0</v>
      </c>
      <c r="F32" s="198">
        <v>0</v>
      </c>
      <c r="G32" s="197">
        <f>D32+E32+F32</f>
        <v>1057582</v>
      </c>
      <c r="H32" s="208">
        <v>0</v>
      </c>
      <c r="I32" s="198">
        <v>0</v>
      </c>
      <c r="J32" s="197">
        <f>G32+H32+I32</f>
        <v>1057582</v>
      </c>
      <c r="K32" s="208">
        <v>0</v>
      </c>
      <c r="L32" s="198">
        <v>0</v>
      </c>
      <c r="M32" s="197">
        <f>J32+K32+L32</f>
        <v>1057582</v>
      </c>
      <c r="N32" s="208">
        <v>0</v>
      </c>
      <c r="O32" s="198">
        <v>0</v>
      </c>
      <c r="P32" s="197">
        <f>M32+N32+O32</f>
        <v>1057582</v>
      </c>
      <c r="Q32" s="208">
        <v>0</v>
      </c>
      <c r="R32" s="198">
        <v>0</v>
      </c>
      <c r="S32" s="197">
        <f>P32+Q32+R32</f>
        <v>1057582</v>
      </c>
      <c r="T32" s="208">
        <v>0</v>
      </c>
      <c r="U32" s="198">
        <v>0</v>
      </c>
      <c r="V32" s="197">
        <f>S32+T32+U32</f>
        <v>1057582</v>
      </c>
      <c r="W32" s="208">
        <v>0</v>
      </c>
      <c r="X32" s="198">
        <v>0</v>
      </c>
      <c r="Y32" s="197">
        <f>V32+W32+X32</f>
        <v>1057582</v>
      </c>
      <c r="Z32" s="208">
        <v>0</v>
      </c>
      <c r="AA32" s="198">
        <v>0</v>
      </c>
      <c r="AB32" s="197">
        <f>Y32+Z32+AA32</f>
        <v>1057582</v>
      </c>
      <c r="AC32" s="208">
        <v>0</v>
      </c>
      <c r="AD32" s="198">
        <v>0</v>
      </c>
      <c r="AE32" s="197">
        <f>AB32+AC32+AD32</f>
        <v>1057582</v>
      </c>
      <c r="AF32" s="208">
        <v>0</v>
      </c>
      <c r="AG32" s="198">
        <v>0</v>
      </c>
      <c r="AH32" s="197">
        <f>AE32+AF32+AG32</f>
        <v>1057582</v>
      </c>
      <c r="AI32" s="208">
        <v>0</v>
      </c>
      <c r="AJ32" s="198">
        <v>0</v>
      </c>
      <c r="AK32" s="197">
        <f>AH32+AI32+AJ32</f>
        <v>1057582</v>
      </c>
      <c r="AL32" s="208">
        <v>0</v>
      </c>
      <c r="AM32" s="198">
        <v>0</v>
      </c>
      <c r="AN32" s="197">
        <f>AK32+AL32+AM32</f>
        <v>1057582</v>
      </c>
      <c r="AO32" s="208">
        <v>-105758</v>
      </c>
      <c r="AP32" s="198">
        <v>0</v>
      </c>
      <c r="AQ32" s="197">
        <f>AN32+AO32+AP32</f>
        <v>951824</v>
      </c>
      <c r="AR32" s="208">
        <v>-105758</v>
      </c>
      <c r="AS32" s="198">
        <v>0</v>
      </c>
      <c r="AT32" s="197">
        <f>AQ32+AR32+AS32</f>
        <v>846066</v>
      </c>
      <c r="AU32" s="208"/>
      <c r="AV32" s="198">
        <v>0</v>
      </c>
      <c r="AW32" s="197">
        <v>1081933</v>
      </c>
      <c r="AX32" s="208"/>
      <c r="AY32" s="198">
        <v>0</v>
      </c>
      <c r="AZ32" s="197">
        <f>AW32+AX32+AY32</f>
        <v>1081933</v>
      </c>
      <c r="BA32" s="208"/>
      <c r="BB32" s="198">
        <v>0</v>
      </c>
      <c r="BC32" s="197">
        <f>AZ32+BA32+BB32</f>
        <v>1081933</v>
      </c>
      <c r="BD32" s="208"/>
      <c r="BE32" s="198">
        <v>0</v>
      </c>
      <c r="BF32" s="197">
        <f>BC32+BD32+BE32</f>
        <v>1081933</v>
      </c>
      <c r="BG32" s="208"/>
      <c r="BH32" s="198">
        <v>0</v>
      </c>
      <c r="BI32" s="197">
        <f>BF32+BG32+BH32</f>
        <v>1081933</v>
      </c>
      <c r="BJ32" s="208">
        <v>-162289</v>
      </c>
      <c r="BK32" s="198">
        <v>0</v>
      </c>
      <c r="BL32" s="197">
        <f>BI32+BJ32+BK32</f>
        <v>919644</v>
      </c>
      <c r="BM32" s="208"/>
      <c r="BN32" s="198">
        <v>0</v>
      </c>
      <c r="BO32" s="197">
        <f>BL32+BM32+BN32</f>
        <v>919644</v>
      </c>
      <c r="BP32" s="208"/>
      <c r="BQ32" s="198">
        <v>0</v>
      </c>
      <c r="BR32" s="197">
        <f>BO32+BP32+BQ32</f>
        <v>919644</v>
      </c>
      <c r="BS32" s="208">
        <v>-137947</v>
      </c>
      <c r="BT32" s="198">
        <v>0</v>
      </c>
      <c r="BU32" s="197">
        <f>BR32+BS32+BT32</f>
        <v>781697</v>
      </c>
      <c r="BV32" s="208"/>
      <c r="BW32" s="198">
        <v>0</v>
      </c>
      <c r="BX32" s="197">
        <f>BU32+BV32+BW32</f>
        <v>781697</v>
      </c>
      <c r="BY32" s="208"/>
      <c r="BZ32" s="198">
        <v>0</v>
      </c>
      <c r="CA32" s="197">
        <f>BX32+BY32+BZ32</f>
        <v>781697</v>
      </c>
      <c r="CB32" s="208">
        <v>-115264</v>
      </c>
      <c r="CC32" s="198">
        <v>0</v>
      </c>
      <c r="CD32" s="197">
        <f>CA32+CB32+CC32</f>
        <v>666433</v>
      </c>
      <c r="CE32" s="208"/>
      <c r="CF32" s="198">
        <v>0</v>
      </c>
      <c r="CG32" s="197">
        <f>CD32+CE32+CF32</f>
        <v>666433</v>
      </c>
      <c r="CH32" s="208"/>
      <c r="CI32" s="198">
        <v>0</v>
      </c>
      <c r="CJ32" s="249">
        <v>975830</v>
      </c>
      <c r="CK32" s="208"/>
      <c r="CL32" s="198">
        <v>0</v>
      </c>
      <c r="CM32" s="197">
        <f>CJ32+CK32+CL32</f>
        <v>975830</v>
      </c>
      <c r="CN32" s="208"/>
      <c r="CO32" s="198">
        <v>0</v>
      </c>
      <c r="CP32" s="197">
        <f>CM32+CN32+CO32</f>
        <v>975830</v>
      </c>
      <c r="CQ32" s="208"/>
      <c r="CR32" s="198">
        <v>0</v>
      </c>
      <c r="CS32" s="197">
        <f>CP32+CQ32+CR32</f>
        <v>975830</v>
      </c>
      <c r="CT32" s="208"/>
      <c r="CU32" s="198">
        <v>0</v>
      </c>
      <c r="CV32" s="197">
        <f>CS32+CT32+CU32</f>
        <v>975830</v>
      </c>
      <c r="CW32" s="208"/>
      <c r="CX32" s="198">
        <v>0</v>
      </c>
      <c r="CY32" s="197">
        <f>CV32+CW32+CX32</f>
        <v>975830</v>
      </c>
    </row>
    <row r="33" spans="1:103" ht="21" thickBot="1">
      <c r="A33" s="284" t="s">
        <v>182</v>
      </c>
      <c r="B33" s="285"/>
      <c r="C33" s="286"/>
      <c r="D33" s="206">
        <f t="shared" ref="D33:J33" si="128">D34</f>
        <v>8732143</v>
      </c>
      <c r="E33" s="209">
        <f t="shared" si="128"/>
        <v>-661254</v>
      </c>
      <c r="F33" s="206">
        <f t="shared" si="128"/>
        <v>0</v>
      </c>
      <c r="G33" s="206" t="e">
        <f t="shared" si="128"/>
        <v>#REF!</v>
      </c>
      <c r="H33" s="209">
        <f t="shared" si="128"/>
        <v>0</v>
      </c>
      <c r="I33" s="206">
        <f t="shared" si="128"/>
        <v>0</v>
      </c>
      <c r="J33" s="206" t="e">
        <f t="shared" si="128"/>
        <v>#REF!</v>
      </c>
      <c r="K33" s="209">
        <f t="shared" ref="K33" si="129">K34</f>
        <v>-35403</v>
      </c>
      <c r="L33" s="206">
        <f t="shared" ref="L33" si="130">L34</f>
        <v>127420</v>
      </c>
      <c r="M33" s="206" t="e">
        <f t="shared" ref="M33:BY33" si="131">M34</f>
        <v>#REF!</v>
      </c>
      <c r="N33" s="209">
        <f t="shared" si="131"/>
        <v>-28455</v>
      </c>
      <c r="O33" s="206">
        <f t="shared" si="131"/>
        <v>28455</v>
      </c>
      <c r="P33" s="206" t="e">
        <f t="shared" si="131"/>
        <v>#REF!</v>
      </c>
      <c r="Q33" s="209">
        <f t="shared" si="131"/>
        <v>0</v>
      </c>
      <c r="R33" s="206">
        <f t="shared" si="131"/>
        <v>0</v>
      </c>
      <c r="S33" s="206" t="e">
        <f t="shared" si="131"/>
        <v>#REF!</v>
      </c>
      <c r="T33" s="209">
        <f t="shared" si="131"/>
        <v>-84702</v>
      </c>
      <c r="U33" s="206">
        <f t="shared" si="131"/>
        <v>84702</v>
      </c>
      <c r="V33" s="206" t="e">
        <f t="shared" si="131"/>
        <v>#REF!</v>
      </c>
      <c r="W33" s="209">
        <f t="shared" si="131"/>
        <v>-151473</v>
      </c>
      <c r="X33" s="206">
        <f t="shared" si="131"/>
        <v>0</v>
      </c>
      <c r="Y33" s="206" t="e">
        <f t="shared" si="131"/>
        <v>#REF!</v>
      </c>
      <c r="Z33" s="209">
        <f t="shared" si="131"/>
        <v>-26700</v>
      </c>
      <c r="AA33" s="206">
        <f t="shared" si="131"/>
        <v>26700</v>
      </c>
      <c r="AB33" s="206" t="e">
        <f t="shared" si="131"/>
        <v>#REF!</v>
      </c>
      <c r="AC33" s="209">
        <f t="shared" si="131"/>
        <v>-21354</v>
      </c>
      <c r="AD33" s="206">
        <f t="shared" si="131"/>
        <v>21354</v>
      </c>
      <c r="AE33" s="206" t="e">
        <f t="shared" si="131"/>
        <v>#REF!</v>
      </c>
      <c r="AF33" s="209">
        <f t="shared" si="131"/>
        <v>0</v>
      </c>
      <c r="AG33" s="206">
        <f t="shared" si="131"/>
        <v>0</v>
      </c>
      <c r="AH33" s="206" t="e">
        <f t="shared" si="131"/>
        <v>#REF!</v>
      </c>
      <c r="AI33" s="209">
        <f t="shared" si="131"/>
        <v>-4355</v>
      </c>
      <c r="AJ33" s="206">
        <f t="shared" si="131"/>
        <v>4355</v>
      </c>
      <c r="AK33" s="206" t="e">
        <f t="shared" si="131"/>
        <v>#REF!</v>
      </c>
      <c r="AL33" s="209">
        <f t="shared" si="131"/>
        <v>-44066</v>
      </c>
      <c r="AM33" s="206">
        <f t="shared" si="131"/>
        <v>44066</v>
      </c>
      <c r="AN33" s="206" t="e">
        <f t="shared" si="131"/>
        <v>#REF!</v>
      </c>
      <c r="AO33" s="209">
        <f t="shared" si="131"/>
        <v>-6000</v>
      </c>
      <c r="AP33" s="206">
        <f t="shared" si="131"/>
        <v>0</v>
      </c>
      <c r="AQ33" s="206" t="e">
        <f t="shared" si="131"/>
        <v>#REF!</v>
      </c>
      <c r="AR33" s="209">
        <f t="shared" si="131"/>
        <v>0</v>
      </c>
      <c r="AS33" s="206">
        <f t="shared" si="131"/>
        <v>0</v>
      </c>
      <c r="AT33" s="206" t="e">
        <f t="shared" si="131"/>
        <v>#REF!</v>
      </c>
      <c r="AU33" s="209">
        <f t="shared" si="131"/>
        <v>0</v>
      </c>
      <c r="AV33" s="206">
        <f t="shared" si="131"/>
        <v>0</v>
      </c>
      <c r="AW33" s="206">
        <f t="shared" si="131"/>
        <v>11545706</v>
      </c>
      <c r="AX33" s="209">
        <f t="shared" si="131"/>
        <v>-20660</v>
      </c>
      <c r="AY33" s="206">
        <f t="shared" si="131"/>
        <v>20660</v>
      </c>
      <c r="AZ33" s="206">
        <f t="shared" si="131"/>
        <v>11545706</v>
      </c>
      <c r="BA33" s="209">
        <f t="shared" si="131"/>
        <v>-18500</v>
      </c>
      <c r="BB33" s="206">
        <f t="shared" si="131"/>
        <v>18500</v>
      </c>
      <c r="BC33" s="206">
        <f t="shared" si="131"/>
        <v>11545706</v>
      </c>
      <c r="BD33" s="209">
        <f t="shared" si="131"/>
        <v>-24700</v>
      </c>
      <c r="BE33" s="206">
        <f t="shared" si="131"/>
        <v>24700</v>
      </c>
      <c r="BF33" s="206">
        <f t="shared" si="131"/>
        <v>11545706</v>
      </c>
      <c r="BG33" s="209">
        <f t="shared" si="131"/>
        <v>-14200</v>
      </c>
      <c r="BH33" s="206">
        <f t="shared" si="131"/>
        <v>14200</v>
      </c>
      <c r="BI33" s="206">
        <f t="shared" si="131"/>
        <v>11545706</v>
      </c>
      <c r="BJ33" s="209">
        <f t="shared" si="131"/>
        <v>0</v>
      </c>
      <c r="BK33" s="206">
        <f t="shared" si="131"/>
        <v>0</v>
      </c>
      <c r="BL33" s="206">
        <f t="shared" si="131"/>
        <v>11545706</v>
      </c>
      <c r="BM33" s="209">
        <f t="shared" si="131"/>
        <v>-27825</v>
      </c>
      <c r="BN33" s="206">
        <f t="shared" si="131"/>
        <v>27825</v>
      </c>
      <c r="BO33" s="206">
        <f t="shared" si="131"/>
        <v>11545706</v>
      </c>
      <c r="BP33" s="209">
        <f t="shared" si="131"/>
        <v>-8698</v>
      </c>
      <c r="BQ33" s="206">
        <f t="shared" si="131"/>
        <v>8698</v>
      </c>
      <c r="BR33" s="206">
        <f t="shared" si="131"/>
        <v>11545706</v>
      </c>
      <c r="BS33" s="209">
        <f t="shared" si="131"/>
        <v>0</v>
      </c>
      <c r="BT33" s="206">
        <f t="shared" si="131"/>
        <v>0</v>
      </c>
      <c r="BU33" s="206">
        <f t="shared" si="131"/>
        <v>11545706</v>
      </c>
      <c r="BV33" s="209">
        <f t="shared" si="131"/>
        <v>-144318</v>
      </c>
      <c r="BW33" s="206">
        <f t="shared" si="131"/>
        <v>144318</v>
      </c>
      <c r="BX33" s="206">
        <f t="shared" si="131"/>
        <v>11545706</v>
      </c>
      <c r="BY33" s="209">
        <f t="shared" si="131"/>
        <v>-16050</v>
      </c>
      <c r="BZ33" s="206">
        <f t="shared" ref="BZ33:CY33" si="132">BZ34</f>
        <v>16050</v>
      </c>
      <c r="CA33" s="206">
        <f t="shared" si="132"/>
        <v>11545706</v>
      </c>
      <c r="CB33" s="209">
        <f t="shared" si="132"/>
        <v>0</v>
      </c>
      <c r="CC33" s="206">
        <f t="shared" si="132"/>
        <v>42681</v>
      </c>
      <c r="CD33" s="206">
        <f t="shared" si="132"/>
        <v>11588387</v>
      </c>
      <c r="CE33" s="209">
        <f t="shared" si="132"/>
        <v>-30000</v>
      </c>
      <c r="CF33" s="206">
        <f t="shared" si="132"/>
        <v>30000</v>
      </c>
      <c r="CG33" s="206">
        <f t="shared" si="132"/>
        <v>11588387</v>
      </c>
      <c r="CH33" s="209">
        <f t="shared" si="132"/>
        <v>-53948</v>
      </c>
      <c r="CI33" s="206">
        <f t="shared" si="132"/>
        <v>91466</v>
      </c>
      <c r="CJ33" s="206">
        <f t="shared" si="132"/>
        <v>10906415</v>
      </c>
      <c r="CK33" s="209">
        <f t="shared" si="132"/>
        <v>-11430</v>
      </c>
      <c r="CL33" s="206">
        <f t="shared" si="132"/>
        <v>11430</v>
      </c>
      <c r="CM33" s="206">
        <f t="shared" si="132"/>
        <v>10906415</v>
      </c>
      <c r="CN33" s="209">
        <f t="shared" si="132"/>
        <v>-5607</v>
      </c>
      <c r="CO33" s="206">
        <f t="shared" si="132"/>
        <v>5607</v>
      </c>
      <c r="CP33" s="206">
        <f t="shared" si="132"/>
        <v>10906415</v>
      </c>
      <c r="CQ33" s="209">
        <f t="shared" si="132"/>
        <v>-18155</v>
      </c>
      <c r="CR33" s="206">
        <f t="shared" si="132"/>
        <v>18155</v>
      </c>
      <c r="CS33" s="206">
        <f t="shared" si="132"/>
        <v>10906415</v>
      </c>
      <c r="CT33" s="209">
        <f t="shared" si="132"/>
        <v>-45373</v>
      </c>
      <c r="CU33" s="206">
        <f t="shared" si="132"/>
        <v>45373</v>
      </c>
      <c r="CV33" s="206">
        <f t="shared" si="132"/>
        <v>10906415</v>
      </c>
      <c r="CW33" s="209">
        <f t="shared" si="132"/>
        <v>-224175</v>
      </c>
      <c r="CX33" s="206">
        <f t="shared" si="132"/>
        <v>224175</v>
      </c>
      <c r="CY33" s="206">
        <f t="shared" si="132"/>
        <v>10906415</v>
      </c>
    </row>
    <row r="34" spans="1:103" ht="40.5">
      <c r="A34" s="181" t="s">
        <v>20</v>
      </c>
      <c r="B34" s="182"/>
      <c r="C34" s="183" t="s">
        <v>201</v>
      </c>
      <c r="D34" s="199">
        <f>SUM(D35:D39)</f>
        <v>8732143</v>
      </c>
      <c r="E34" s="199">
        <f>SUM(E35:E39)</f>
        <v>-661254</v>
      </c>
      <c r="F34" s="199">
        <f>SUM(F35:F39)</f>
        <v>0</v>
      </c>
      <c r="G34" s="199" t="e">
        <f>G35+G36+#REF!+G38+G39</f>
        <v>#REF!</v>
      </c>
      <c r="H34" s="199">
        <f>SUM(H35:H39)</f>
        <v>0</v>
      </c>
      <c r="I34" s="199">
        <f>SUM(I35:I39)</f>
        <v>0</v>
      </c>
      <c r="J34" s="199" t="e">
        <f>J35+J36+#REF!+J38+J39</f>
        <v>#REF!</v>
      </c>
      <c r="K34" s="199">
        <f>SUM(K35:K39)</f>
        <v>-35403</v>
      </c>
      <c r="L34" s="199">
        <f>SUM(L35:L39)</f>
        <v>127420</v>
      </c>
      <c r="M34" s="199" t="e">
        <f>M35+M36+#REF!+M38+M39</f>
        <v>#REF!</v>
      </c>
      <c r="N34" s="199">
        <f>SUM(N35:N39)</f>
        <v>-28455</v>
      </c>
      <c r="O34" s="199">
        <f>SUM(O35:O39)</f>
        <v>28455</v>
      </c>
      <c r="P34" s="199" t="e">
        <f>P35+P36+#REF!+P38+P39</f>
        <v>#REF!</v>
      </c>
      <c r="Q34" s="199">
        <f>SUM(Q35:Q39)</f>
        <v>0</v>
      </c>
      <c r="R34" s="199">
        <f>SUM(R35:R39)</f>
        <v>0</v>
      </c>
      <c r="S34" s="199" t="e">
        <f>S35+S36+#REF!+S38+S39</f>
        <v>#REF!</v>
      </c>
      <c r="T34" s="199">
        <f>SUM(T35:T39)</f>
        <v>-84702</v>
      </c>
      <c r="U34" s="199">
        <f>SUM(U35:U39)</f>
        <v>84702</v>
      </c>
      <c r="V34" s="199" t="e">
        <f>V35+V36+#REF!+V38+V39</f>
        <v>#REF!</v>
      </c>
      <c r="W34" s="199">
        <f>SUM(W35:W39)</f>
        <v>-151473</v>
      </c>
      <c r="X34" s="199">
        <f>SUM(X35:X39)</f>
        <v>0</v>
      </c>
      <c r="Y34" s="199" t="e">
        <f>Y35+Y36+#REF!+Y38+Y39</f>
        <v>#REF!</v>
      </c>
      <c r="Z34" s="199">
        <f>SUM(Z35:Z39)</f>
        <v>-26700</v>
      </c>
      <c r="AA34" s="199">
        <f>SUM(AA35:AA39)</f>
        <v>26700</v>
      </c>
      <c r="AB34" s="199" t="e">
        <f>AB35+AB36+#REF!+AB38+AB39</f>
        <v>#REF!</v>
      </c>
      <c r="AC34" s="199">
        <f>SUM(AC35:AC39)</f>
        <v>-21354</v>
      </c>
      <c r="AD34" s="199">
        <f>SUM(AD35:AD39)</f>
        <v>21354</v>
      </c>
      <c r="AE34" s="199" t="e">
        <f>AE35+AE36+#REF!+AE38+AE39</f>
        <v>#REF!</v>
      </c>
      <c r="AF34" s="199">
        <f>SUM(AF35:AF39)</f>
        <v>0</v>
      </c>
      <c r="AG34" s="199">
        <f>SUM(AG35:AG39)</f>
        <v>0</v>
      </c>
      <c r="AH34" s="199" t="e">
        <f>AH35+AH36+#REF!+AH38+AH39</f>
        <v>#REF!</v>
      </c>
      <c r="AI34" s="199">
        <f>SUM(AI35:AI39)</f>
        <v>-4355</v>
      </c>
      <c r="AJ34" s="199">
        <f>SUM(AJ35:AJ39)</f>
        <v>4355</v>
      </c>
      <c r="AK34" s="199" t="e">
        <f>AK35+AK36+#REF!+AK38+AK39</f>
        <v>#REF!</v>
      </c>
      <c r="AL34" s="199">
        <f>SUM(AL35:AL39)</f>
        <v>-44066</v>
      </c>
      <c r="AM34" s="199">
        <f>SUM(AM35:AM39)</f>
        <v>44066</v>
      </c>
      <c r="AN34" s="199" t="e">
        <f>AN35+AN36+#REF!+AN38+AN39</f>
        <v>#REF!</v>
      </c>
      <c r="AO34" s="199">
        <f>SUM(AO35:AO39)</f>
        <v>-6000</v>
      </c>
      <c r="AP34" s="199">
        <f>SUM(AP35:AP39)</f>
        <v>0</v>
      </c>
      <c r="AQ34" s="199" t="e">
        <f>AQ35+AQ36+#REF!+AQ38+AQ39</f>
        <v>#REF!</v>
      </c>
      <c r="AR34" s="199">
        <f>SUM(AR35:AR39)</f>
        <v>0</v>
      </c>
      <c r="AS34" s="199">
        <f>SUM(AS35:AS39)</f>
        <v>0</v>
      </c>
      <c r="AT34" s="199" t="e">
        <f>AT35+AT36+#REF!+AT38+AT39</f>
        <v>#REF!</v>
      </c>
      <c r="AU34" s="199">
        <f>SUM(AU35:AU39)</f>
        <v>0</v>
      </c>
      <c r="AV34" s="199">
        <f>SUM(AV35:AV39)</f>
        <v>0</v>
      </c>
      <c r="AW34" s="199">
        <f>SUM(AW35:AW39)</f>
        <v>11545706</v>
      </c>
      <c r="AX34" s="199">
        <f>SUM(AX35:AX39)</f>
        <v>-20660</v>
      </c>
      <c r="AY34" s="199">
        <f>SUM(AY35:AY39)</f>
        <v>20660</v>
      </c>
      <c r="AZ34" s="199">
        <f>SUM(AW34:AY34)</f>
        <v>11545706</v>
      </c>
      <c r="BA34" s="199">
        <f>SUM(BA35:BA39)</f>
        <v>-18500</v>
      </c>
      <c r="BB34" s="199">
        <f>SUM(BB35:BB39)</f>
        <v>18500</v>
      </c>
      <c r="BC34" s="199">
        <f>SUM(AZ34:BB34)</f>
        <v>11545706</v>
      </c>
      <c r="BD34" s="199">
        <f>SUM(BD35:BD39)</f>
        <v>-24700</v>
      </c>
      <c r="BE34" s="199">
        <f>SUM(BE35:BE39)</f>
        <v>24700</v>
      </c>
      <c r="BF34" s="199">
        <f>SUM(BC34:BE34)</f>
        <v>11545706</v>
      </c>
      <c r="BG34" s="199">
        <f>SUM(BG35:BG39)</f>
        <v>-14200</v>
      </c>
      <c r="BH34" s="199">
        <f>SUM(BH35:BH39)</f>
        <v>14200</v>
      </c>
      <c r="BI34" s="199">
        <f>SUM(BF34:BH34)</f>
        <v>11545706</v>
      </c>
      <c r="BJ34" s="199">
        <f>SUM(BJ35:BJ39)</f>
        <v>0</v>
      </c>
      <c r="BK34" s="199">
        <f>SUM(BK35:BK39)</f>
        <v>0</v>
      </c>
      <c r="BL34" s="199">
        <f>SUM(BI34:BK34)</f>
        <v>11545706</v>
      </c>
      <c r="BM34" s="199">
        <f>SUM(BM35:BM39)</f>
        <v>-27825</v>
      </c>
      <c r="BN34" s="199">
        <f>SUM(BN35:BN39)</f>
        <v>27825</v>
      </c>
      <c r="BO34" s="199">
        <f>SUM(BL34:BN34)</f>
        <v>11545706</v>
      </c>
      <c r="BP34" s="199">
        <f>SUM(BP35:BP39)</f>
        <v>-8698</v>
      </c>
      <c r="BQ34" s="199">
        <f>SUM(BQ35:BQ39)</f>
        <v>8698</v>
      </c>
      <c r="BR34" s="199">
        <f>SUM(BO34:BQ34)</f>
        <v>11545706</v>
      </c>
      <c r="BS34" s="199">
        <f>SUM(BS35:BS39)</f>
        <v>0</v>
      </c>
      <c r="BT34" s="199">
        <f>SUM(BT35:BT39)</f>
        <v>0</v>
      </c>
      <c r="BU34" s="199">
        <f>SUM(BR34:BT34)</f>
        <v>11545706</v>
      </c>
      <c r="BV34" s="199">
        <f>SUM(BV35:BV39)</f>
        <v>-144318</v>
      </c>
      <c r="BW34" s="199">
        <f>SUM(BW35:BW39)</f>
        <v>144318</v>
      </c>
      <c r="BX34" s="199">
        <f>SUM(BU34:BW34)</f>
        <v>11545706</v>
      </c>
      <c r="BY34" s="199">
        <f>SUM(BY35:BY39)</f>
        <v>-16050</v>
      </c>
      <c r="BZ34" s="199">
        <f>SUM(BZ35:BZ39)</f>
        <v>16050</v>
      </c>
      <c r="CA34" s="199">
        <f>SUM(BX34:BZ34)</f>
        <v>11545706</v>
      </c>
      <c r="CB34" s="199">
        <f>SUM(CB35:CB39)</f>
        <v>0</v>
      </c>
      <c r="CC34" s="199">
        <f>SUM(CC35:CC39)</f>
        <v>42681</v>
      </c>
      <c r="CD34" s="199">
        <f>SUM(CA34:CC34)</f>
        <v>11588387</v>
      </c>
      <c r="CE34" s="199">
        <f>SUM(CE35:CE39)</f>
        <v>-30000</v>
      </c>
      <c r="CF34" s="199">
        <f>SUM(CF35:CF39)</f>
        <v>30000</v>
      </c>
      <c r="CG34" s="199">
        <f>SUM(CD34:CF34)</f>
        <v>11588387</v>
      </c>
      <c r="CH34" s="199">
        <f>SUM(CH35:CH39)</f>
        <v>-53948</v>
      </c>
      <c r="CI34" s="199">
        <f>SUM(CI35:CI39)</f>
        <v>91466</v>
      </c>
      <c r="CJ34" s="199">
        <f>SUM(CJ35:CJ39)</f>
        <v>10906415</v>
      </c>
      <c r="CK34" s="199">
        <f>SUM(CK35:CK39)</f>
        <v>-11430</v>
      </c>
      <c r="CL34" s="199">
        <f>SUM(CL35:CL39)</f>
        <v>11430</v>
      </c>
      <c r="CM34" s="199">
        <f>SUM(CJ34:CL34)</f>
        <v>10906415</v>
      </c>
      <c r="CN34" s="199">
        <f>SUM(CN35:CN39)</f>
        <v>-5607</v>
      </c>
      <c r="CO34" s="199">
        <f>SUM(CO35:CO39)</f>
        <v>5607</v>
      </c>
      <c r="CP34" s="199">
        <f>SUM(CM34:CO34)</f>
        <v>10906415</v>
      </c>
      <c r="CQ34" s="199">
        <f>SUM(CQ35:CQ39)</f>
        <v>-18155</v>
      </c>
      <c r="CR34" s="199">
        <f>SUM(CR35:CR39)</f>
        <v>18155</v>
      </c>
      <c r="CS34" s="199">
        <f>SUM(CP34:CR34)</f>
        <v>10906415</v>
      </c>
      <c r="CT34" s="199">
        <f>SUM(CT35:CT39)</f>
        <v>-45373</v>
      </c>
      <c r="CU34" s="199">
        <f>SUM(CU35:CU39)</f>
        <v>45373</v>
      </c>
      <c r="CV34" s="199">
        <f>SUM(CS34:CU34)</f>
        <v>10906415</v>
      </c>
      <c r="CW34" s="199">
        <f>SUM(CW35:CW39)</f>
        <v>-224175</v>
      </c>
      <c r="CX34" s="199">
        <f>SUM(CX35:CX39)</f>
        <v>224175</v>
      </c>
      <c r="CY34" s="199">
        <f>SUM(CV34:CX34)</f>
        <v>10906415</v>
      </c>
    </row>
    <row r="35" spans="1:103" ht="40.5">
      <c r="A35" s="159"/>
      <c r="B35" s="151">
        <v>100</v>
      </c>
      <c r="C35" s="171" t="s">
        <v>202</v>
      </c>
      <c r="D35" s="197">
        <v>928410</v>
      </c>
      <c r="E35" s="197"/>
      <c r="F35" s="198"/>
      <c r="G35" s="197">
        <f>D35+E35+F35</f>
        <v>928410</v>
      </c>
      <c r="H35" s="197"/>
      <c r="I35" s="198"/>
      <c r="J35" s="197">
        <f>G35+H35+I35</f>
        <v>928410</v>
      </c>
      <c r="K35" s="197">
        <v>-14900</v>
      </c>
      <c r="L35" s="198"/>
      <c r="M35" s="197">
        <f>J35+K35+L35</f>
        <v>913510</v>
      </c>
      <c r="N35" s="197">
        <v>-15500</v>
      </c>
      <c r="O35" s="198"/>
      <c r="P35" s="197">
        <f>M35+N35+O35</f>
        <v>898010</v>
      </c>
      <c r="Q35" s="197"/>
      <c r="R35" s="198"/>
      <c r="S35" s="197">
        <f>P35+Q35+R35</f>
        <v>898010</v>
      </c>
      <c r="T35" s="197">
        <v>-8000</v>
      </c>
      <c r="U35" s="198"/>
      <c r="V35" s="197">
        <f>S35+T35+U35</f>
        <v>890010</v>
      </c>
      <c r="W35" s="197"/>
      <c r="X35" s="198"/>
      <c r="Y35" s="197">
        <f>V35+W35+X35</f>
        <v>890010</v>
      </c>
      <c r="Z35" s="197">
        <v>-22980</v>
      </c>
      <c r="AA35" s="198"/>
      <c r="AB35" s="197">
        <f>Y35+Z35+AA35</f>
        <v>867030</v>
      </c>
      <c r="AC35" s="197">
        <v>-9162</v>
      </c>
      <c r="AD35" s="198"/>
      <c r="AE35" s="197">
        <f>AB35+AC35+AD35</f>
        <v>857868</v>
      </c>
      <c r="AF35" s="197"/>
      <c r="AG35" s="198"/>
      <c r="AH35" s="197">
        <f>AE35+AF35+AG35</f>
        <v>857868</v>
      </c>
      <c r="AI35" s="197"/>
      <c r="AJ35" s="198">
        <v>3500</v>
      </c>
      <c r="AK35" s="197">
        <f>AH35+AI35+AJ35</f>
        <v>861368</v>
      </c>
      <c r="AL35" s="197"/>
      <c r="AM35" s="198">
        <v>44066</v>
      </c>
      <c r="AN35" s="197">
        <f>AK35+AL35+AM35</f>
        <v>905434</v>
      </c>
      <c r="AO35" s="197"/>
      <c r="AP35" s="198"/>
      <c r="AQ35" s="197">
        <f>AN35+AO35+AP35</f>
        <v>905434</v>
      </c>
      <c r="AR35" s="197"/>
      <c r="AS35" s="198"/>
      <c r="AT35" s="197">
        <f>AQ35+AR35+AS35</f>
        <v>905434</v>
      </c>
      <c r="AU35" s="197"/>
      <c r="AV35" s="198"/>
      <c r="AW35" s="197">
        <v>1161984</v>
      </c>
      <c r="AX35" s="197">
        <v>-20660</v>
      </c>
      <c r="AY35" s="198"/>
      <c r="AZ35" s="197">
        <f>AW35+AX35+AY35</f>
        <v>1141324</v>
      </c>
      <c r="BA35" s="197">
        <v>-18000</v>
      </c>
      <c r="BB35" s="198"/>
      <c r="BC35" s="197">
        <f>AZ35+BA35+BB35</f>
        <v>1123324</v>
      </c>
      <c r="BD35" s="197">
        <v>-18700</v>
      </c>
      <c r="BE35" s="198"/>
      <c r="BF35" s="197">
        <f>BC35+BD35+BE35</f>
        <v>1104624</v>
      </c>
      <c r="BG35" s="197">
        <v>-14200</v>
      </c>
      <c r="BH35" s="198"/>
      <c r="BI35" s="197">
        <f>BF35+BG35+BH35</f>
        <v>1090424</v>
      </c>
      <c r="BJ35" s="197"/>
      <c r="BK35" s="198"/>
      <c r="BL35" s="197">
        <f>BI35+BJ35+BK35</f>
        <v>1090424</v>
      </c>
      <c r="BM35" s="197">
        <v>-16500</v>
      </c>
      <c r="BN35" s="198"/>
      <c r="BO35" s="197">
        <f>BL35+BM35+BN35</f>
        <v>1073924</v>
      </c>
      <c r="BP35" s="197">
        <v>-4500</v>
      </c>
      <c r="BQ35" s="198"/>
      <c r="BR35" s="197">
        <f>BO35+BP35+BQ35</f>
        <v>1069424</v>
      </c>
      <c r="BS35" s="197"/>
      <c r="BT35" s="198"/>
      <c r="BU35" s="197">
        <f>BR35+BS35+BT35</f>
        <v>1069424</v>
      </c>
      <c r="BV35" s="197">
        <v>-9400</v>
      </c>
      <c r="BW35" s="198"/>
      <c r="BX35" s="197">
        <f>BU35+BV35+BW35</f>
        <v>1060024</v>
      </c>
      <c r="BY35" s="197">
        <v>-6350</v>
      </c>
      <c r="BZ35" s="198"/>
      <c r="CA35" s="197">
        <f>BX35+BY35+BZ35</f>
        <v>1053674</v>
      </c>
      <c r="CB35" s="197"/>
      <c r="CC35" s="198"/>
      <c r="CD35" s="197">
        <f>CA35+CB35+CC35</f>
        <v>1053674</v>
      </c>
      <c r="CE35" s="197">
        <v>-25200</v>
      </c>
      <c r="CF35" s="198"/>
      <c r="CG35" s="197">
        <f>CD35+CE35+CF35</f>
        <v>1028474</v>
      </c>
      <c r="CH35" s="197"/>
      <c r="CI35" s="198">
        <v>43934</v>
      </c>
      <c r="CJ35" s="249">
        <v>1018894</v>
      </c>
      <c r="CK35" s="197">
        <v>-8300</v>
      </c>
      <c r="CL35" s="198"/>
      <c r="CM35" s="197">
        <f>CJ35+CK35+CL35</f>
        <v>1010594</v>
      </c>
      <c r="CN35" s="197">
        <v>-2371</v>
      </c>
      <c r="CO35" s="198"/>
      <c r="CP35" s="197">
        <f>CM35+CN35+CO35</f>
        <v>1008223</v>
      </c>
      <c r="CQ35" s="197"/>
      <c r="CR35" s="198">
        <v>4000</v>
      </c>
      <c r="CS35" s="197">
        <f>CP35+CQ35+CR35</f>
        <v>1012223</v>
      </c>
      <c r="CT35" s="197"/>
      <c r="CU35" s="198">
        <v>29740</v>
      </c>
      <c r="CV35" s="197">
        <f>CS35+CT35+CU35</f>
        <v>1041963</v>
      </c>
      <c r="CW35" s="197">
        <v>-14800</v>
      </c>
      <c r="CX35" s="198"/>
      <c r="CY35" s="197">
        <f>CV35+CW35+CX35</f>
        <v>1027163</v>
      </c>
    </row>
    <row r="36" spans="1:103" ht="40.5">
      <c r="A36" s="159"/>
      <c r="B36" s="151" t="s">
        <v>162</v>
      </c>
      <c r="C36" s="171" t="s">
        <v>183</v>
      </c>
      <c r="D36" s="197">
        <v>311831</v>
      </c>
      <c r="E36" s="197">
        <v>-35000</v>
      </c>
      <c r="F36" s="198"/>
      <c r="G36" s="197">
        <f>D36+E36+F36</f>
        <v>276831</v>
      </c>
      <c r="H36" s="197"/>
      <c r="I36" s="198"/>
      <c r="J36" s="197">
        <f>G36+H36+I36</f>
        <v>276831</v>
      </c>
      <c r="K36" s="197"/>
      <c r="L36" s="198">
        <v>92017</v>
      </c>
      <c r="M36" s="197">
        <f>J36+K36+L36</f>
        <v>368848</v>
      </c>
      <c r="N36" s="197">
        <v>-4023</v>
      </c>
      <c r="O36" s="198"/>
      <c r="P36" s="197">
        <f>M36+N36+O36</f>
        <v>364825</v>
      </c>
      <c r="Q36" s="197"/>
      <c r="R36" s="198"/>
      <c r="S36" s="197">
        <f>P36+Q36+R36</f>
        <v>364825</v>
      </c>
      <c r="T36" s="197">
        <v>-40081</v>
      </c>
      <c r="U36" s="198"/>
      <c r="V36" s="197">
        <f>S36+T36+U36</f>
        <v>324744</v>
      </c>
      <c r="W36" s="197">
        <v>-133161</v>
      </c>
      <c r="X36" s="198"/>
      <c r="Y36" s="197">
        <f>V36+W36+X36</f>
        <v>191583</v>
      </c>
      <c r="Z36" s="197">
        <v>-3720</v>
      </c>
      <c r="AA36" s="198"/>
      <c r="AB36" s="197">
        <f>Y36+Z36+AA36</f>
        <v>187863</v>
      </c>
      <c r="AC36" s="197">
        <v>-12192</v>
      </c>
      <c r="AD36" s="198"/>
      <c r="AE36" s="197">
        <f>AB36+AC36+AD36</f>
        <v>175671</v>
      </c>
      <c r="AF36" s="197"/>
      <c r="AG36" s="198"/>
      <c r="AH36" s="197">
        <f>AE36+AF36+AG36</f>
        <v>175671</v>
      </c>
      <c r="AI36" s="197">
        <v>-4355</v>
      </c>
      <c r="AJ36" s="198"/>
      <c r="AK36" s="197">
        <f>AH36+AI36+AJ36</f>
        <v>171316</v>
      </c>
      <c r="AL36" s="197">
        <v>-42356</v>
      </c>
      <c r="AM36" s="198"/>
      <c r="AN36" s="197">
        <f>AK36+AL36+AM36</f>
        <v>128960</v>
      </c>
      <c r="AO36" s="197"/>
      <c r="AP36" s="198"/>
      <c r="AQ36" s="197">
        <f>AN36+AO36+AP36</f>
        <v>128960</v>
      </c>
      <c r="AR36" s="197"/>
      <c r="AS36" s="198"/>
      <c r="AT36" s="197">
        <f>AQ36+AR36+AS36</f>
        <v>128960</v>
      </c>
      <c r="AU36" s="197"/>
      <c r="AV36" s="198"/>
      <c r="AW36" s="197">
        <v>309369</v>
      </c>
      <c r="AX36" s="197"/>
      <c r="AY36" s="198"/>
      <c r="AZ36" s="197">
        <f>AW36+AX36+AY36</f>
        <v>309369</v>
      </c>
      <c r="BA36" s="197">
        <v>-500</v>
      </c>
      <c r="BB36" s="198"/>
      <c r="BC36" s="197">
        <f>AZ36+BA36+BB36</f>
        <v>308869</v>
      </c>
      <c r="BD36" s="197">
        <v>-6000</v>
      </c>
      <c r="BE36" s="198"/>
      <c r="BF36" s="197">
        <f>BC36+BD36+BE36</f>
        <v>302869</v>
      </c>
      <c r="BG36" s="197"/>
      <c r="BH36" s="198">
        <v>7947</v>
      </c>
      <c r="BI36" s="197">
        <f>BF36+BG36+BH36</f>
        <v>310816</v>
      </c>
      <c r="BJ36" s="197"/>
      <c r="BK36" s="198"/>
      <c r="BL36" s="197">
        <f>BI36+BJ36+BK36</f>
        <v>310816</v>
      </c>
      <c r="BM36" s="197">
        <v>-11325</v>
      </c>
      <c r="BN36" s="198"/>
      <c r="BO36" s="197">
        <f>BL36+BM36+BN36</f>
        <v>299491</v>
      </c>
      <c r="BP36" s="197">
        <v>-4198</v>
      </c>
      <c r="BQ36" s="198"/>
      <c r="BR36" s="197">
        <f>BO36+BP36+BQ36</f>
        <v>295293</v>
      </c>
      <c r="BS36" s="197"/>
      <c r="BT36" s="198"/>
      <c r="BU36" s="197">
        <f>BR36+BS36+BT36</f>
        <v>295293</v>
      </c>
      <c r="BV36" s="197">
        <v>-5101</v>
      </c>
      <c r="BW36" s="198"/>
      <c r="BX36" s="197">
        <f>BU36+BV36+BW36</f>
        <v>290192</v>
      </c>
      <c r="BY36" s="197">
        <v>-9700</v>
      </c>
      <c r="BZ36" s="198"/>
      <c r="CA36" s="197">
        <f>BX36+BY36+BZ36</f>
        <v>280492</v>
      </c>
      <c r="CB36" s="197"/>
      <c r="CC36" s="198"/>
      <c r="CD36" s="197">
        <f>CA36+CB36+CC36</f>
        <v>280492</v>
      </c>
      <c r="CE36" s="197">
        <v>-4800</v>
      </c>
      <c r="CF36" s="198"/>
      <c r="CG36" s="197">
        <f>CD36+CE36+CF36</f>
        <v>275692</v>
      </c>
      <c r="CH36" s="197"/>
      <c r="CI36" s="198"/>
      <c r="CJ36" s="249">
        <v>820407</v>
      </c>
      <c r="CK36" s="197">
        <v>-3130</v>
      </c>
      <c r="CL36" s="198"/>
      <c r="CM36" s="197">
        <f>CJ36+CK36+CL36</f>
        <v>817277</v>
      </c>
      <c r="CN36" s="197">
        <v>-3236</v>
      </c>
      <c r="CO36" s="198"/>
      <c r="CP36" s="197">
        <f>CM36+CN36+CO36</f>
        <v>814041</v>
      </c>
      <c r="CQ36" s="197">
        <v>-18155</v>
      </c>
      <c r="CR36" s="198"/>
      <c r="CS36" s="197">
        <f>CP36+CQ36+CR36</f>
        <v>795886</v>
      </c>
      <c r="CT36" s="197">
        <v>-45373</v>
      </c>
      <c r="CU36" s="198"/>
      <c r="CV36" s="197">
        <f>CS36+CT36+CU36</f>
        <v>750513</v>
      </c>
      <c r="CW36" s="197">
        <v>-209365</v>
      </c>
      <c r="CX36" s="198"/>
      <c r="CY36" s="197">
        <f>CV36+CW36+CX36</f>
        <v>541148</v>
      </c>
    </row>
    <row r="37" spans="1:103" ht="60.75">
      <c r="A37" s="159"/>
      <c r="B37" s="151" t="s">
        <v>210</v>
      </c>
      <c r="C37" s="171" t="s">
        <v>211</v>
      </c>
      <c r="D37" s="197"/>
      <c r="E37" s="197"/>
      <c r="F37" s="198"/>
      <c r="G37" s="197"/>
      <c r="H37" s="197"/>
      <c r="I37" s="198"/>
      <c r="J37" s="197"/>
      <c r="K37" s="197"/>
      <c r="L37" s="198"/>
      <c r="M37" s="197"/>
      <c r="N37" s="197"/>
      <c r="O37" s="198"/>
      <c r="P37" s="197"/>
      <c r="Q37" s="197"/>
      <c r="R37" s="198"/>
      <c r="S37" s="197"/>
      <c r="T37" s="197"/>
      <c r="U37" s="198"/>
      <c r="V37" s="197"/>
      <c r="W37" s="197"/>
      <c r="X37" s="198"/>
      <c r="Y37" s="197"/>
      <c r="Z37" s="197"/>
      <c r="AA37" s="198"/>
      <c r="AB37" s="197"/>
      <c r="AC37" s="197"/>
      <c r="AD37" s="198"/>
      <c r="AE37" s="197"/>
      <c r="AF37" s="197"/>
      <c r="AG37" s="198"/>
      <c r="AH37" s="197"/>
      <c r="AI37" s="197"/>
      <c r="AJ37" s="198"/>
      <c r="AK37" s="197"/>
      <c r="AL37" s="197"/>
      <c r="AM37" s="198"/>
      <c r="AN37" s="197"/>
      <c r="AO37" s="197"/>
      <c r="AP37" s="198"/>
      <c r="AQ37" s="197"/>
      <c r="AR37" s="197"/>
      <c r="AS37" s="198"/>
      <c r="AT37" s="197"/>
      <c r="AU37" s="197"/>
      <c r="AV37" s="198"/>
      <c r="AW37" s="197"/>
      <c r="AX37" s="197"/>
      <c r="AY37" s="198"/>
      <c r="AZ37" s="197"/>
      <c r="BA37" s="197"/>
      <c r="BB37" s="198"/>
      <c r="BC37" s="197"/>
      <c r="BD37" s="197"/>
      <c r="BE37" s="198"/>
      <c r="BF37" s="197"/>
      <c r="BG37" s="197"/>
      <c r="BH37" s="198"/>
      <c r="BI37" s="197"/>
      <c r="BJ37" s="197"/>
      <c r="BK37" s="198"/>
      <c r="BL37" s="197"/>
      <c r="BM37" s="197"/>
      <c r="BN37" s="198"/>
      <c r="BO37" s="197"/>
      <c r="BP37" s="197"/>
      <c r="BQ37" s="198">
        <v>50</v>
      </c>
      <c r="BR37" s="197">
        <f>BO37+BP37+BQ37</f>
        <v>50</v>
      </c>
      <c r="BS37" s="197"/>
      <c r="BT37" s="198"/>
      <c r="BU37" s="197">
        <f>BR37+BS37+BT37</f>
        <v>50</v>
      </c>
      <c r="BV37" s="197"/>
      <c r="BW37" s="198"/>
      <c r="BX37" s="197">
        <f>BU37+BV37+BW37</f>
        <v>50</v>
      </c>
      <c r="BY37" s="197"/>
      <c r="BZ37" s="198"/>
      <c r="CA37" s="197">
        <f>BX37+BY37+BZ37</f>
        <v>50</v>
      </c>
      <c r="CB37" s="197"/>
      <c r="CC37" s="198"/>
      <c r="CD37" s="197">
        <f>CA37+CB37+CC37</f>
        <v>50</v>
      </c>
      <c r="CE37" s="197"/>
      <c r="CF37" s="198"/>
      <c r="CG37" s="197">
        <f>CD37+CE37+CF37</f>
        <v>50</v>
      </c>
      <c r="CH37" s="197"/>
      <c r="CI37" s="198"/>
      <c r="CJ37" s="249">
        <v>350000</v>
      </c>
      <c r="CK37" s="197"/>
      <c r="CL37" s="198"/>
      <c r="CM37" s="197">
        <f>CJ37+CK37+CL37</f>
        <v>350000</v>
      </c>
      <c r="CN37" s="197"/>
      <c r="CO37" s="198"/>
      <c r="CP37" s="197">
        <f>CM37+CN37+CO37</f>
        <v>350000</v>
      </c>
      <c r="CQ37" s="197"/>
      <c r="CR37" s="198"/>
      <c r="CS37" s="197">
        <f>CP37+CQ37+CR37</f>
        <v>350000</v>
      </c>
      <c r="CT37" s="197"/>
      <c r="CU37" s="198">
        <v>10</v>
      </c>
      <c r="CV37" s="197">
        <f>CS37+CT37+CU37</f>
        <v>350010</v>
      </c>
      <c r="CW37" s="197">
        <v>-10</v>
      </c>
      <c r="CX37" s="198"/>
      <c r="CY37" s="197">
        <f>CV37+CW37+CX37</f>
        <v>350000</v>
      </c>
    </row>
    <row r="38" spans="1:103" ht="40.5">
      <c r="A38" s="159"/>
      <c r="B38" s="151">
        <v>111</v>
      </c>
      <c r="C38" s="171" t="s">
        <v>203</v>
      </c>
      <c r="D38" s="197">
        <v>626254</v>
      </c>
      <c r="E38" s="197">
        <v>-626254</v>
      </c>
      <c r="F38" s="198"/>
      <c r="G38" s="197">
        <f>D38+E38+F38</f>
        <v>0</v>
      </c>
      <c r="H38" s="197"/>
      <c r="I38" s="198"/>
      <c r="J38" s="197">
        <f>G38+H38+I38</f>
        <v>0</v>
      </c>
      <c r="K38" s="197"/>
      <c r="L38" s="198">
        <v>35403</v>
      </c>
      <c r="M38" s="197">
        <f>J38+K38+L38</f>
        <v>35403</v>
      </c>
      <c r="N38" s="197"/>
      <c r="O38" s="198">
        <v>5000</v>
      </c>
      <c r="P38" s="197">
        <f>M38+N38+O38</f>
        <v>40403</v>
      </c>
      <c r="Q38" s="197"/>
      <c r="R38" s="198"/>
      <c r="S38" s="197">
        <f>P38+Q38+R38</f>
        <v>40403</v>
      </c>
      <c r="T38" s="197"/>
      <c r="U38" s="198">
        <v>5000</v>
      </c>
      <c r="V38" s="197">
        <f>S38+T38+U38</f>
        <v>45403</v>
      </c>
      <c r="W38" s="197"/>
      <c r="X38" s="198"/>
      <c r="Y38" s="197">
        <f>V38+W38+X38</f>
        <v>45403</v>
      </c>
      <c r="Z38" s="197"/>
      <c r="AA38" s="198"/>
      <c r="AB38" s="197">
        <f>Y38+Z38+AA38</f>
        <v>45403</v>
      </c>
      <c r="AC38" s="197"/>
      <c r="AD38" s="198"/>
      <c r="AE38" s="197">
        <f>AB38+AC38+AD38</f>
        <v>45403</v>
      </c>
      <c r="AF38" s="197"/>
      <c r="AG38" s="198"/>
      <c r="AH38" s="197">
        <f>AE38+AF38+AG38</f>
        <v>45403</v>
      </c>
      <c r="AI38" s="197"/>
      <c r="AJ38" s="198"/>
      <c r="AK38" s="197">
        <f>AH38+AI38+AJ38</f>
        <v>45403</v>
      </c>
      <c r="AL38" s="197">
        <v>-1623</v>
      </c>
      <c r="AM38" s="198"/>
      <c r="AN38" s="197">
        <f>AK38+AL38+AM38</f>
        <v>43780</v>
      </c>
      <c r="AO38" s="197"/>
      <c r="AP38" s="198"/>
      <c r="AQ38" s="197">
        <f>AN38+AO38+AP38</f>
        <v>43780</v>
      </c>
      <c r="AR38" s="197"/>
      <c r="AS38" s="198"/>
      <c r="AT38" s="197">
        <f>AQ38+AR38+AS38</f>
        <v>43780</v>
      </c>
      <c r="AU38" s="197"/>
      <c r="AV38" s="198"/>
      <c r="AW38" s="197">
        <v>2611100</v>
      </c>
      <c r="AX38" s="197"/>
      <c r="AY38" s="198"/>
      <c r="AZ38" s="197">
        <f>AW38+AX38+AY38</f>
        <v>2611100</v>
      </c>
      <c r="BA38" s="197"/>
      <c r="BB38" s="198"/>
      <c r="BC38" s="197">
        <f>AZ38+BA38+BB38</f>
        <v>2611100</v>
      </c>
      <c r="BD38" s="197"/>
      <c r="BE38" s="198"/>
      <c r="BF38" s="197">
        <f>BC38+BD38+BE38</f>
        <v>2611100</v>
      </c>
      <c r="BG38" s="197"/>
      <c r="BH38" s="198"/>
      <c r="BI38" s="197">
        <f>BF38+BG38+BH38</f>
        <v>2611100</v>
      </c>
      <c r="BJ38" s="197"/>
      <c r="BK38" s="198"/>
      <c r="BL38" s="197">
        <f>BI38+BJ38+BK38</f>
        <v>2611100</v>
      </c>
      <c r="BM38" s="197"/>
      <c r="BN38" s="198"/>
      <c r="BO38" s="197">
        <f>BL38+BM38+BN38</f>
        <v>2611100</v>
      </c>
      <c r="BP38" s="197"/>
      <c r="BQ38" s="198"/>
      <c r="BR38" s="197">
        <f>BO38+BP38+BQ38</f>
        <v>2611100</v>
      </c>
      <c r="BS38" s="197"/>
      <c r="BT38" s="198"/>
      <c r="BU38" s="197">
        <f>BR38+BS38+BT38</f>
        <v>2611100</v>
      </c>
      <c r="BV38" s="197">
        <v>-129817</v>
      </c>
      <c r="BW38" s="198"/>
      <c r="BX38" s="197">
        <f>BU38+BV38+BW38</f>
        <v>2481283</v>
      </c>
      <c r="BY38" s="197"/>
      <c r="BZ38" s="198"/>
      <c r="CA38" s="197">
        <f>BX38+BY38+BZ38</f>
        <v>2481283</v>
      </c>
      <c r="CB38" s="197"/>
      <c r="CC38" s="198"/>
      <c r="CD38" s="197">
        <f>CA38+CB38+CC38</f>
        <v>2481283</v>
      </c>
      <c r="CE38" s="197"/>
      <c r="CF38" s="198"/>
      <c r="CG38" s="197">
        <f>CD38+CE38+CF38</f>
        <v>2481283</v>
      </c>
      <c r="CH38" s="197">
        <v>-53948</v>
      </c>
      <c r="CI38" s="198"/>
      <c r="CJ38" s="249">
        <v>40000</v>
      </c>
      <c r="CK38" s="197"/>
      <c r="CL38" s="198"/>
      <c r="CM38" s="197">
        <f>CJ38+CK38+CL38</f>
        <v>40000</v>
      </c>
      <c r="CN38" s="197"/>
      <c r="CO38" s="198">
        <v>2500</v>
      </c>
      <c r="CP38" s="197">
        <f>CM38+CN38+CO38</f>
        <v>42500</v>
      </c>
      <c r="CQ38" s="197"/>
      <c r="CR38" s="198">
        <v>26</v>
      </c>
      <c r="CS38" s="197">
        <f>CP38+CQ38+CR38</f>
        <v>42526</v>
      </c>
      <c r="CT38" s="197"/>
      <c r="CU38" s="198"/>
      <c r="CV38" s="197">
        <f>CS38+CT38+CU38</f>
        <v>42526</v>
      </c>
      <c r="CW38" s="197"/>
      <c r="CX38" s="198">
        <v>2948</v>
      </c>
      <c r="CY38" s="197">
        <f>CV38+CW38+CX38</f>
        <v>45474</v>
      </c>
    </row>
    <row r="39" spans="1:103" ht="21" thickBot="1">
      <c r="A39" s="160"/>
      <c r="B39" s="153" t="s">
        <v>65</v>
      </c>
      <c r="C39" s="174" t="s">
        <v>184</v>
      </c>
      <c r="D39" s="197">
        <v>6865648</v>
      </c>
      <c r="E39" s="197"/>
      <c r="F39" s="205"/>
      <c r="G39" s="197">
        <f>D39+E39+F39</f>
        <v>6865648</v>
      </c>
      <c r="H39" s="197"/>
      <c r="I39" s="205"/>
      <c r="J39" s="197">
        <f>G39+H39+I39</f>
        <v>6865648</v>
      </c>
      <c r="K39" s="197">
        <v>-20503</v>
      </c>
      <c r="L39" s="205"/>
      <c r="M39" s="197">
        <f>J39+K39+L39</f>
        <v>6845145</v>
      </c>
      <c r="N39" s="197">
        <v>-8932</v>
      </c>
      <c r="O39" s="205">
        <v>23455</v>
      </c>
      <c r="P39" s="197">
        <f>M39+N39+O39</f>
        <v>6859668</v>
      </c>
      <c r="Q39" s="197"/>
      <c r="R39" s="205"/>
      <c r="S39" s="197">
        <f>P39+Q39+R39</f>
        <v>6859668</v>
      </c>
      <c r="T39" s="197">
        <v>-36621</v>
      </c>
      <c r="U39" s="205">
        <v>79702</v>
      </c>
      <c r="V39" s="197">
        <f>S39+T39+U39</f>
        <v>6902749</v>
      </c>
      <c r="W39" s="197">
        <v>-18312</v>
      </c>
      <c r="X39" s="205"/>
      <c r="Y39" s="197">
        <f>V39+W39+X39</f>
        <v>6884437</v>
      </c>
      <c r="Z39" s="197"/>
      <c r="AA39" s="205">
        <v>26700</v>
      </c>
      <c r="AB39" s="197">
        <f>Y39+Z39+AA39</f>
        <v>6911137</v>
      </c>
      <c r="AC39" s="197"/>
      <c r="AD39" s="205">
        <v>21354</v>
      </c>
      <c r="AE39" s="197">
        <f>AB39+AC39+AD39</f>
        <v>6932491</v>
      </c>
      <c r="AF39" s="197"/>
      <c r="AG39" s="205"/>
      <c r="AH39" s="197">
        <f>AE39+AF39+AG39</f>
        <v>6932491</v>
      </c>
      <c r="AI39" s="197"/>
      <c r="AJ39" s="205">
        <v>855</v>
      </c>
      <c r="AK39" s="197">
        <f>AH39+AI39+AJ39</f>
        <v>6933346</v>
      </c>
      <c r="AL39" s="197">
        <v>-87</v>
      </c>
      <c r="AM39" s="205"/>
      <c r="AN39" s="197">
        <f>AK39+AL39+AM39</f>
        <v>6933259</v>
      </c>
      <c r="AO39" s="197">
        <v>-6000</v>
      </c>
      <c r="AP39" s="205"/>
      <c r="AQ39" s="197">
        <f>AN39+AO39+AP39</f>
        <v>6927259</v>
      </c>
      <c r="AR39" s="197"/>
      <c r="AS39" s="205"/>
      <c r="AT39" s="197">
        <f>AQ39+AR39+AS39</f>
        <v>6927259</v>
      </c>
      <c r="AU39" s="197"/>
      <c r="AV39" s="205"/>
      <c r="AW39" s="197">
        <v>7463253</v>
      </c>
      <c r="AX39" s="197"/>
      <c r="AY39" s="205">
        <v>20660</v>
      </c>
      <c r="AZ39" s="197">
        <f>AW39+AX39+AY39</f>
        <v>7483913</v>
      </c>
      <c r="BA39" s="197"/>
      <c r="BB39" s="205">
        <v>18500</v>
      </c>
      <c r="BC39" s="197">
        <f>AZ39+BA39+BB39</f>
        <v>7502413</v>
      </c>
      <c r="BD39" s="197"/>
      <c r="BE39" s="205">
        <v>24700</v>
      </c>
      <c r="BF39" s="197">
        <f>BC39+BD39+BE39</f>
        <v>7527113</v>
      </c>
      <c r="BG39" s="197"/>
      <c r="BH39" s="205">
        <v>6253</v>
      </c>
      <c r="BI39" s="197">
        <f>BF39+BG39+BH39</f>
        <v>7533366</v>
      </c>
      <c r="BJ39" s="197"/>
      <c r="BK39" s="205"/>
      <c r="BL39" s="197">
        <f>BI39+BJ39+BK39</f>
        <v>7533366</v>
      </c>
      <c r="BM39" s="197"/>
      <c r="BN39" s="205">
        <v>27825</v>
      </c>
      <c r="BO39" s="197">
        <f>BL39+BM39+BN39</f>
        <v>7561191</v>
      </c>
      <c r="BP39" s="197"/>
      <c r="BQ39" s="205">
        <v>8648</v>
      </c>
      <c r="BR39" s="197">
        <f>BO39+BP39+BQ39</f>
        <v>7569839</v>
      </c>
      <c r="BS39" s="197"/>
      <c r="BT39" s="205"/>
      <c r="BU39" s="197">
        <f>BR39+BS39+BT39</f>
        <v>7569839</v>
      </c>
      <c r="BV39" s="197"/>
      <c r="BW39" s="205">
        <v>144318</v>
      </c>
      <c r="BX39" s="197">
        <f>BU39+BV39+BW39</f>
        <v>7714157</v>
      </c>
      <c r="BY39" s="197"/>
      <c r="BZ39" s="205">
        <v>16050</v>
      </c>
      <c r="CA39" s="197">
        <f>BX39+BY39+BZ39</f>
        <v>7730207</v>
      </c>
      <c r="CB39" s="197"/>
      <c r="CC39" s="205">
        <v>42681</v>
      </c>
      <c r="CD39" s="197">
        <f>CA39+CB39+CC39</f>
        <v>7772888</v>
      </c>
      <c r="CE39" s="197"/>
      <c r="CF39" s="205">
        <v>30000</v>
      </c>
      <c r="CG39" s="197">
        <f>CD39+CE39+CF39</f>
        <v>7802888</v>
      </c>
      <c r="CH39" s="197"/>
      <c r="CI39" s="205">
        <v>47532</v>
      </c>
      <c r="CJ39" s="249">
        <v>8677114</v>
      </c>
      <c r="CK39" s="197"/>
      <c r="CL39" s="205">
        <v>11430</v>
      </c>
      <c r="CM39" s="197">
        <f>CJ39+CK39+CL39</f>
        <v>8688544</v>
      </c>
      <c r="CN39" s="197"/>
      <c r="CO39" s="205">
        <v>3107</v>
      </c>
      <c r="CP39" s="197">
        <f>CM39+CN39+CO39</f>
        <v>8691651</v>
      </c>
      <c r="CQ39" s="197"/>
      <c r="CR39" s="205">
        <v>14129</v>
      </c>
      <c r="CS39" s="197">
        <f>CP39+CQ39+CR39</f>
        <v>8705780</v>
      </c>
      <c r="CT39" s="197"/>
      <c r="CU39" s="205">
        <v>15623</v>
      </c>
      <c r="CV39" s="197">
        <f>CS39+CT39+CU39</f>
        <v>8721403</v>
      </c>
      <c r="CW39" s="197"/>
      <c r="CX39" s="205">
        <v>221227</v>
      </c>
      <c r="CY39" s="197">
        <f>CV39+CW39+CX39</f>
        <v>8942630</v>
      </c>
    </row>
    <row r="40" spans="1:103" ht="30.75" customHeight="1" thickBot="1">
      <c r="A40" s="278" t="s">
        <v>187</v>
      </c>
      <c r="B40" s="279"/>
      <c r="C40" s="280"/>
      <c r="D40" s="211">
        <v>0</v>
      </c>
      <c r="E40" s="211">
        <f>SUM(E41:E48)</f>
        <v>0</v>
      </c>
      <c r="F40" s="211">
        <f>SUM(F41:F48)</f>
        <v>0</v>
      </c>
      <c r="G40" s="211" t="e">
        <f>G47+#REF!</f>
        <v>#REF!</v>
      </c>
      <c r="H40" s="211">
        <f>SUM(H41:H48)</f>
        <v>0</v>
      </c>
      <c r="I40" s="211">
        <f>SUM(I41:I48)</f>
        <v>0</v>
      </c>
      <c r="J40" s="211" t="e">
        <f>J47+#REF!</f>
        <v>#REF!</v>
      </c>
      <c r="K40" s="211">
        <f>SUM(K41:K48)</f>
        <v>0</v>
      </c>
      <c r="L40" s="211">
        <f>SUM(L41:L48)</f>
        <v>0</v>
      </c>
      <c r="M40" s="211" t="e">
        <f>M47+#REF!+#REF!+#REF!</f>
        <v>#REF!</v>
      </c>
      <c r="N40" s="211">
        <f>SUM(N41:N48)</f>
        <v>0</v>
      </c>
      <c r="O40" s="211">
        <f>SUM(O47:O48)</f>
        <v>0</v>
      </c>
      <c r="P40" s="211" t="e">
        <f>P47+#REF!+#REF!+#REF!</f>
        <v>#REF!</v>
      </c>
      <c r="Q40" s="211">
        <f>SUM(Q41:Q48)</f>
        <v>0</v>
      </c>
      <c r="R40" s="211">
        <f>SUM(R47:R48)</f>
        <v>0</v>
      </c>
      <c r="S40" s="211" t="e">
        <f>S47+#REF!+#REF!+#REF!</f>
        <v>#REF!</v>
      </c>
      <c r="T40" s="211">
        <f>SUM(T41:T48)</f>
        <v>0</v>
      </c>
      <c r="U40" s="211">
        <f>SUM(U47:U48)</f>
        <v>0</v>
      </c>
      <c r="V40" s="211" t="e">
        <f>V47+#REF!+#REF!+#REF!</f>
        <v>#REF!</v>
      </c>
      <c r="W40" s="211">
        <f>SUM(W41:W48)</f>
        <v>0</v>
      </c>
      <c r="X40" s="211">
        <f>SUM(X47:X48)</f>
        <v>0</v>
      </c>
      <c r="Y40" s="211" t="e">
        <f>Y47+#REF!+#REF!+#REF!</f>
        <v>#REF!</v>
      </c>
      <c r="Z40" s="211">
        <f>SUM(Z41:Z48)</f>
        <v>0</v>
      </c>
      <c r="AA40" s="211">
        <f>SUM(AA47:AA48)</f>
        <v>0</v>
      </c>
      <c r="AB40" s="211" t="e">
        <f>AB47+#REF!+#REF!+#REF!</f>
        <v>#REF!</v>
      </c>
      <c r="AC40" s="211">
        <f>SUM(AC41:AC48)</f>
        <v>0</v>
      </c>
      <c r="AD40" s="211">
        <f>SUM(AD47:AD48)</f>
        <v>0</v>
      </c>
      <c r="AE40" s="211" t="e">
        <f>AE47+#REF!+#REF!+#REF!</f>
        <v>#REF!</v>
      </c>
      <c r="AF40" s="211">
        <f>SUM(AF47:AF48)</f>
        <v>0</v>
      </c>
      <c r="AG40" s="211">
        <f>SUM(AG47:AG48)</f>
        <v>0</v>
      </c>
      <c r="AH40" s="211" t="e">
        <f>AH47+#REF!+#REF!+#REF!</f>
        <v>#REF!</v>
      </c>
      <c r="AI40" s="211">
        <f>SUM(AI47:AI48)</f>
        <v>0</v>
      </c>
      <c r="AJ40" s="211">
        <f>SUM(AJ47:AJ48)</f>
        <v>0</v>
      </c>
      <c r="AK40" s="211" t="e">
        <f>AK47+#REF!+#REF!+#REF!</f>
        <v>#REF!</v>
      </c>
      <c r="AL40" s="211">
        <f>SUM(AL47:AL48)</f>
        <v>0</v>
      </c>
      <c r="AM40" s="211">
        <f>SUM(AM47:AM48)</f>
        <v>0</v>
      </c>
      <c r="AN40" s="211" t="e">
        <f>AN47+#REF!+#REF!+#REF!</f>
        <v>#REF!</v>
      </c>
      <c r="AO40" s="211">
        <f>SUM(AO47:AO48)</f>
        <v>0</v>
      </c>
      <c r="AP40" s="211">
        <f>SUM(AP47:AP48)</f>
        <v>0</v>
      </c>
      <c r="AQ40" s="211" t="e">
        <f>AQ47+#REF!+#REF!+#REF!</f>
        <v>#REF!</v>
      </c>
      <c r="AR40" s="211">
        <f>SUM(AR47:AR48)</f>
        <v>0</v>
      </c>
      <c r="AS40" s="211">
        <f>SUM(AS47:AS48)</f>
        <v>0</v>
      </c>
      <c r="AT40" s="211" t="e">
        <f>AT47+#REF!+#REF!+#REF!</f>
        <v>#REF!</v>
      </c>
      <c r="AU40" s="211">
        <f>SUM(AU47:AU48)</f>
        <v>0</v>
      </c>
      <c r="AV40" s="211">
        <f>SUM(AV47:AV48)</f>
        <v>0</v>
      </c>
      <c r="AW40" s="211">
        <f>AW47</f>
        <v>0</v>
      </c>
      <c r="AX40" s="211">
        <f>SUM(AX47:AX48)</f>
        <v>0</v>
      </c>
      <c r="AY40" s="211">
        <f>SUM(AY47:AY48)</f>
        <v>1121009</v>
      </c>
      <c r="AZ40" s="211">
        <f>SUM(AW40:AY40)</f>
        <v>1121009</v>
      </c>
      <c r="BA40" s="211">
        <f>SUM(BA45:BA47)</f>
        <v>0</v>
      </c>
      <c r="BB40" s="211">
        <f>SUM(BB45:BB47)</f>
        <v>11004</v>
      </c>
      <c r="BC40" s="211">
        <f>SUM(BC45:BC47)</f>
        <v>1132013</v>
      </c>
      <c r="BD40" s="211">
        <f t="shared" ref="BD40:BI40" si="133">SUM(BD45:BD49)</f>
        <v>0</v>
      </c>
      <c r="BE40" s="211">
        <f t="shared" si="133"/>
        <v>11883</v>
      </c>
      <c r="BF40" s="211">
        <f t="shared" si="133"/>
        <v>1143896</v>
      </c>
      <c r="BG40" s="211">
        <f t="shared" si="133"/>
        <v>0</v>
      </c>
      <c r="BH40" s="211">
        <f t="shared" si="133"/>
        <v>0</v>
      </c>
      <c r="BI40" s="211">
        <f t="shared" si="133"/>
        <v>1143896</v>
      </c>
      <c r="BJ40" s="211">
        <f t="shared" ref="BJ40:BL40" si="134">SUM(BJ45:BJ49)</f>
        <v>0</v>
      </c>
      <c r="BK40" s="211">
        <f t="shared" si="134"/>
        <v>0</v>
      </c>
      <c r="BL40" s="211">
        <f t="shared" si="134"/>
        <v>1143896</v>
      </c>
      <c r="BM40" s="211">
        <f t="shared" ref="BM40:BO40" si="135">SUM(BM45:BM49)</f>
        <v>0</v>
      </c>
      <c r="BN40" s="211">
        <f t="shared" si="135"/>
        <v>0</v>
      </c>
      <c r="BO40" s="211">
        <f t="shared" si="135"/>
        <v>1143896</v>
      </c>
      <c r="BP40" s="211">
        <f t="shared" ref="BP40:BR40" si="136">SUM(BP45:BP49)</f>
        <v>0</v>
      </c>
      <c r="BQ40" s="211">
        <f t="shared" si="136"/>
        <v>0</v>
      </c>
      <c r="BR40" s="211">
        <f t="shared" si="136"/>
        <v>1143896</v>
      </c>
      <c r="BS40" s="211">
        <f t="shared" ref="BS40:BU40" si="137">SUM(BS45:BS49)</f>
        <v>0</v>
      </c>
      <c r="BT40" s="211">
        <f t="shared" si="137"/>
        <v>0</v>
      </c>
      <c r="BU40" s="211">
        <f t="shared" si="137"/>
        <v>1143896</v>
      </c>
      <c r="BV40" s="211">
        <f t="shared" ref="BV40:BW40" si="138">SUM(BV45:BV50)</f>
        <v>0</v>
      </c>
      <c r="BW40" s="211">
        <f t="shared" si="138"/>
        <v>305000</v>
      </c>
      <c r="BX40" s="211">
        <f>SUM(BX45:BX50)</f>
        <v>1448896</v>
      </c>
      <c r="BY40" s="211">
        <f t="shared" ref="BY40:BZ40" si="139">SUM(BY45:BY50)</f>
        <v>0</v>
      </c>
      <c r="BZ40" s="211">
        <f t="shared" si="139"/>
        <v>0</v>
      </c>
      <c r="CA40" s="211">
        <f>SUM(CA45:CA50)</f>
        <v>1448896</v>
      </c>
      <c r="CB40" s="211">
        <f t="shared" ref="CB40:CC40" si="140">SUM(CB45:CB50)</f>
        <v>0</v>
      </c>
      <c r="CC40" s="211">
        <f t="shared" si="140"/>
        <v>0</v>
      </c>
      <c r="CD40" s="211">
        <f>SUM(CD45:CD50)</f>
        <v>1448896</v>
      </c>
      <c r="CE40" s="211">
        <f t="shared" ref="CE40:CF40" si="141">SUM(CE45:CE50)</f>
        <v>-22.2</v>
      </c>
      <c r="CF40" s="211">
        <f t="shared" si="141"/>
        <v>0</v>
      </c>
      <c r="CG40" s="211">
        <f>SUM(CG45:CG50)</f>
        <v>1448873.8</v>
      </c>
      <c r="CH40" s="211">
        <f t="shared" ref="CH40:CI40" si="142">SUM(CH45:CH50)</f>
        <v>0</v>
      </c>
      <c r="CI40" s="211">
        <f t="shared" si="142"/>
        <v>503.3</v>
      </c>
      <c r="CJ40" s="211">
        <f>SUM(CJ45:CJ50)</f>
        <v>2275373.4000000004</v>
      </c>
      <c r="CK40" s="211">
        <f t="shared" ref="CK40:CL40" si="143">SUM(CK45:CK50)</f>
        <v>0</v>
      </c>
      <c r="CL40" s="211">
        <f t="shared" si="143"/>
        <v>0</v>
      </c>
      <c r="CM40" s="211">
        <f>SUM(CM45:CM50)</f>
        <v>2275373.4000000004</v>
      </c>
      <c r="CN40" s="211">
        <f t="shared" ref="CN40:CO40" si="144">SUM(CN45:CN50)</f>
        <v>0</v>
      </c>
      <c r="CO40" s="211">
        <f t="shared" si="144"/>
        <v>276.8</v>
      </c>
      <c r="CP40" s="211">
        <f>SUM(CP45:CP50)</f>
        <v>2275650.2000000002</v>
      </c>
      <c r="CQ40" s="211">
        <f t="shared" ref="CQ40:CR40" si="145">SUM(CQ45:CQ50)</f>
        <v>0</v>
      </c>
      <c r="CR40" s="211">
        <f t="shared" si="145"/>
        <v>2932.5</v>
      </c>
      <c r="CS40" s="211">
        <f>SUM(CS45:CS50)</f>
        <v>2278582.7000000002</v>
      </c>
      <c r="CT40" s="211">
        <f t="shared" ref="CT40:CU40" si="146">SUM(CT45:CT50)</f>
        <v>0</v>
      </c>
      <c r="CU40" s="211">
        <f t="shared" si="146"/>
        <v>0</v>
      </c>
      <c r="CV40" s="211">
        <f>SUM(CV45:CV50)</f>
        <v>2278582.7000000002</v>
      </c>
      <c r="CW40" s="211">
        <f t="shared" ref="CW40:CX40" si="147">SUM(CW45:CW50)</f>
        <v>0</v>
      </c>
      <c r="CX40" s="211">
        <f t="shared" si="147"/>
        <v>0</v>
      </c>
      <c r="CY40" s="211">
        <f>SUM(CY45:CY50)</f>
        <v>2278582.7000000002</v>
      </c>
    </row>
    <row r="41" spans="1:103" ht="21" hidden="1" thickBot="1">
      <c r="A41" s="166" t="s">
        <v>118</v>
      </c>
      <c r="B41" s="167"/>
      <c r="C41" s="175" t="s">
        <v>199</v>
      </c>
      <c r="D41" s="210">
        <v>0</v>
      </c>
      <c r="E41" s="210"/>
      <c r="F41" s="210"/>
      <c r="G41" s="210">
        <f>D41+E41+F41</f>
        <v>0</v>
      </c>
      <c r="H41" s="210"/>
      <c r="I41" s="210"/>
      <c r="J41" s="210">
        <f>G41+H41+I41</f>
        <v>0</v>
      </c>
      <c r="K41" s="210"/>
      <c r="L41" s="210"/>
      <c r="M41" s="210">
        <f>J41+K41+L41</f>
        <v>0</v>
      </c>
      <c r="N41" s="210"/>
      <c r="O41" s="210"/>
      <c r="P41" s="210">
        <f>M41+N41+O41</f>
        <v>0</v>
      </c>
      <c r="Q41" s="210"/>
      <c r="R41" s="210"/>
      <c r="S41" s="210">
        <f>P41+Q41+R41</f>
        <v>0</v>
      </c>
      <c r="T41" s="210"/>
      <c r="U41" s="210"/>
      <c r="V41" s="210">
        <f>S41+T41+U41</f>
        <v>0</v>
      </c>
      <c r="W41" s="210"/>
      <c r="X41" s="210"/>
      <c r="Y41" s="210">
        <f>V41+W41+X41</f>
        <v>0</v>
      </c>
      <c r="Z41" s="210"/>
      <c r="AA41" s="210"/>
      <c r="AB41" s="210">
        <f>Y41+Z41+AA41</f>
        <v>0</v>
      </c>
      <c r="AC41" s="210"/>
      <c r="AD41" s="210"/>
      <c r="AE41" s="210">
        <f>AB41+AC41+AD41</f>
        <v>0</v>
      </c>
      <c r="AF41" s="210"/>
      <c r="AG41" s="210"/>
      <c r="AH41" s="210">
        <f>AE41+AF41+AG41</f>
        <v>0</v>
      </c>
      <c r="AI41" s="210"/>
      <c r="AJ41" s="210"/>
      <c r="AK41" s="210">
        <f>AH41+AI41+AJ41</f>
        <v>0</v>
      </c>
      <c r="AL41" s="210"/>
      <c r="AM41" s="210"/>
      <c r="AN41" s="210">
        <f>AK41+AL41+AM41</f>
        <v>0</v>
      </c>
      <c r="AO41" s="210"/>
      <c r="AP41" s="210"/>
      <c r="AQ41" s="210">
        <f>AN41+AO41+AP41</f>
        <v>0</v>
      </c>
      <c r="AR41" s="210"/>
      <c r="AS41" s="210"/>
      <c r="AT41" s="210">
        <f>AQ41+AR41+AS41</f>
        <v>0</v>
      </c>
      <c r="AU41" s="210"/>
      <c r="AV41" s="210"/>
      <c r="AW41" s="210">
        <f>AT41+AU41+AV41</f>
        <v>0</v>
      </c>
      <c r="AX41" s="210"/>
      <c r="AY41" s="210"/>
      <c r="AZ41" s="210">
        <f>AW41+AX41+AY41</f>
        <v>0</v>
      </c>
      <c r="BA41" s="210"/>
      <c r="BB41" s="210"/>
      <c r="BC41" s="210">
        <f>AZ41+BA41+BB41</f>
        <v>0</v>
      </c>
      <c r="BD41" s="210"/>
      <c r="BE41" s="210"/>
      <c r="BF41" s="210">
        <f>BC41+BD41+BE41</f>
        <v>0</v>
      </c>
      <c r="BG41" s="210"/>
      <c r="BH41" s="210"/>
      <c r="BI41" s="210">
        <f>BF41+BG41+BH41</f>
        <v>0</v>
      </c>
      <c r="BJ41" s="210"/>
      <c r="BK41" s="210"/>
      <c r="BL41" s="210">
        <f>BI41+BJ41+BK41</f>
        <v>0</v>
      </c>
      <c r="BM41" s="210"/>
      <c r="BN41" s="210"/>
      <c r="BO41" s="210">
        <f>BL41+BM41+BN41</f>
        <v>0</v>
      </c>
      <c r="BP41" s="210"/>
      <c r="BQ41" s="210"/>
      <c r="BR41" s="210">
        <f>BO41+BP41+BQ41</f>
        <v>0</v>
      </c>
      <c r="BS41" s="210"/>
      <c r="BT41" s="210"/>
      <c r="BU41" s="210">
        <f>BR41+BS41+BT41</f>
        <v>0</v>
      </c>
      <c r="BV41" s="210"/>
      <c r="BW41" s="210"/>
      <c r="BX41" s="210">
        <f>BU41+BV41+BW41</f>
        <v>0</v>
      </c>
      <c r="BY41" s="210"/>
      <c r="BZ41" s="210"/>
      <c r="CA41" s="210">
        <f>BX41+BY41+BZ41</f>
        <v>0</v>
      </c>
      <c r="CB41" s="210"/>
      <c r="CC41" s="210"/>
      <c r="CD41" s="210">
        <f>CA41+CB41+CC41</f>
        <v>0</v>
      </c>
      <c r="CE41" s="210"/>
      <c r="CF41" s="210"/>
      <c r="CG41" s="210">
        <f>CD41+CE41+CF41</f>
        <v>0</v>
      </c>
      <c r="CH41" s="210"/>
      <c r="CI41" s="210"/>
      <c r="CJ41" s="210">
        <f>CG41+CH41+CI41</f>
        <v>0</v>
      </c>
      <c r="CK41" s="210"/>
      <c r="CL41" s="210"/>
      <c r="CM41" s="210">
        <f>CJ41+CK41+CL41</f>
        <v>0</v>
      </c>
      <c r="CN41" s="210"/>
      <c r="CO41" s="210"/>
      <c r="CP41" s="210">
        <f>CM41+CN41+CO41</f>
        <v>0</v>
      </c>
      <c r="CQ41" s="210"/>
      <c r="CR41" s="210"/>
      <c r="CS41" s="210">
        <f>CP41+CQ41+CR41</f>
        <v>0</v>
      </c>
      <c r="CT41" s="210"/>
      <c r="CU41" s="210"/>
      <c r="CV41" s="210">
        <f>CS41+CT41+CU41</f>
        <v>0</v>
      </c>
      <c r="CW41" s="210"/>
      <c r="CX41" s="210"/>
      <c r="CY41" s="210">
        <f>CV41+CW41+CX41</f>
        <v>0</v>
      </c>
    </row>
    <row r="42" spans="1:103" ht="21" hidden="1" thickBot="1">
      <c r="A42" s="166" t="s">
        <v>124</v>
      </c>
      <c r="B42" s="167"/>
      <c r="C42" s="175" t="s">
        <v>194</v>
      </c>
      <c r="D42" s="210">
        <v>1736.2</v>
      </c>
      <c r="E42" s="210"/>
      <c r="F42" s="210"/>
      <c r="G42" s="210">
        <f t="shared" ref="G42:G49" si="148">D42+E42+F42</f>
        <v>1736.2</v>
      </c>
      <c r="H42" s="210"/>
      <c r="I42" s="210"/>
      <c r="J42" s="210">
        <f t="shared" ref="J42:J48" si="149">G42+H42+I42</f>
        <v>1736.2</v>
      </c>
      <c r="K42" s="210"/>
      <c r="L42" s="210"/>
      <c r="M42" s="210">
        <f t="shared" ref="M42:M49" si="150">J42+K42+L42</f>
        <v>1736.2</v>
      </c>
      <c r="N42" s="210"/>
      <c r="O42" s="210"/>
      <c r="P42" s="210">
        <f t="shared" ref="P42:P49" si="151">M42+N42+O42</f>
        <v>1736.2</v>
      </c>
      <c r="Q42" s="210"/>
      <c r="R42" s="210"/>
      <c r="S42" s="210">
        <f t="shared" ref="S42:S49" si="152">P42+Q42+R42</f>
        <v>1736.2</v>
      </c>
      <c r="T42" s="210"/>
      <c r="U42" s="210"/>
      <c r="V42" s="210">
        <f t="shared" ref="V42:V49" si="153">S42+T42+U42</f>
        <v>1736.2</v>
      </c>
      <c r="W42" s="210"/>
      <c r="X42" s="210"/>
      <c r="Y42" s="210">
        <f t="shared" ref="Y42:Y49" si="154">V42+W42+X42</f>
        <v>1736.2</v>
      </c>
      <c r="Z42" s="210"/>
      <c r="AA42" s="210"/>
      <c r="AB42" s="210">
        <f t="shared" ref="AB42:AB49" si="155">Y42+Z42+AA42</f>
        <v>1736.2</v>
      </c>
      <c r="AC42" s="210"/>
      <c r="AD42" s="210"/>
      <c r="AE42" s="210">
        <f t="shared" ref="AE42:AE49" si="156">AB42+AC42+AD42</f>
        <v>1736.2</v>
      </c>
      <c r="AF42" s="210"/>
      <c r="AG42" s="210"/>
      <c r="AH42" s="210">
        <f t="shared" ref="AH42:AH49" si="157">AE42+AF42+AG42</f>
        <v>1736.2</v>
      </c>
      <c r="AI42" s="210"/>
      <c r="AJ42" s="210"/>
      <c r="AK42" s="210">
        <f t="shared" ref="AK42:AK49" si="158">AH42+AI42+AJ42</f>
        <v>1736.2</v>
      </c>
      <c r="AL42" s="210"/>
      <c r="AM42" s="210"/>
      <c r="AN42" s="210">
        <f t="shared" ref="AN42:AN49" si="159">AK42+AL42+AM42</f>
        <v>1736.2</v>
      </c>
      <c r="AO42" s="210"/>
      <c r="AP42" s="210"/>
      <c r="AQ42" s="210">
        <f t="shared" ref="AQ42:AQ49" si="160">AN42+AO42+AP42</f>
        <v>1736.2</v>
      </c>
      <c r="AR42" s="210"/>
      <c r="AS42" s="210"/>
      <c r="AT42" s="210">
        <f t="shared" ref="AT42:AT49" si="161">AQ42+AR42+AS42</f>
        <v>1736.2</v>
      </c>
      <c r="AU42" s="210"/>
      <c r="AV42" s="210"/>
      <c r="AW42" s="210">
        <f t="shared" ref="AW42:AW49" si="162">AT42+AU42+AV42</f>
        <v>1736.2</v>
      </c>
      <c r="AX42" s="210"/>
      <c r="AY42" s="210"/>
      <c r="AZ42" s="210">
        <f t="shared" ref="AZ42:AZ49" si="163">AW42+AX42+AY42</f>
        <v>1736.2</v>
      </c>
      <c r="BA42" s="210"/>
      <c r="BB42" s="210"/>
      <c r="BC42" s="210">
        <f t="shared" ref="BC42:BC48" si="164">AZ42+BA42+BB42</f>
        <v>1736.2</v>
      </c>
      <c r="BD42" s="210"/>
      <c r="BE42" s="210"/>
      <c r="BF42" s="210">
        <f t="shared" ref="BF42:BF48" si="165">BC42+BD42+BE42</f>
        <v>1736.2</v>
      </c>
      <c r="BG42" s="210"/>
      <c r="BH42" s="210"/>
      <c r="BI42" s="210">
        <f t="shared" ref="BI42:BI49" si="166">BF42+BG42+BH42</f>
        <v>1736.2</v>
      </c>
      <c r="BJ42" s="210"/>
      <c r="BK42" s="210"/>
      <c r="BL42" s="210">
        <f t="shared" ref="BL42:BL49" si="167">BI42+BJ42+BK42</f>
        <v>1736.2</v>
      </c>
      <c r="BM42" s="210"/>
      <c r="BN42" s="210"/>
      <c r="BO42" s="210">
        <f t="shared" ref="BO42:BO49" si="168">BL42+BM42+BN42</f>
        <v>1736.2</v>
      </c>
      <c r="BP42" s="210"/>
      <c r="BQ42" s="210"/>
      <c r="BR42" s="210">
        <f t="shared" ref="BR42:BR49" si="169">BO42+BP42+BQ42</f>
        <v>1736.2</v>
      </c>
      <c r="BS42" s="210"/>
      <c r="BT42" s="210"/>
      <c r="BU42" s="210">
        <f t="shared" ref="BU42:BU49" si="170">BR42+BS42+BT42</f>
        <v>1736.2</v>
      </c>
      <c r="BV42" s="210"/>
      <c r="BW42" s="210"/>
      <c r="BX42" s="210">
        <f t="shared" ref="BX42:BX49" si="171">BU42+BV42+BW42</f>
        <v>1736.2</v>
      </c>
      <c r="BY42" s="210"/>
      <c r="BZ42" s="210"/>
      <c r="CA42" s="210">
        <f t="shared" ref="CA42:CA50" si="172">BX42+BY42+BZ42</f>
        <v>1736.2</v>
      </c>
      <c r="CB42" s="210"/>
      <c r="CC42" s="210"/>
      <c r="CD42" s="210">
        <f t="shared" ref="CD42:CD50" si="173">CA42+CB42+CC42</f>
        <v>1736.2</v>
      </c>
      <c r="CE42" s="210"/>
      <c r="CF42" s="210"/>
      <c r="CG42" s="210">
        <f t="shared" ref="CG42:CG50" si="174">CD42+CE42+CF42</f>
        <v>1736.2</v>
      </c>
      <c r="CH42" s="210"/>
      <c r="CI42" s="210"/>
      <c r="CJ42" s="210">
        <f t="shared" ref="CJ42:CJ48" si="175">CG42+CH42+CI42</f>
        <v>1736.2</v>
      </c>
      <c r="CK42" s="210"/>
      <c r="CL42" s="210"/>
      <c r="CM42" s="210">
        <f t="shared" ref="CM42:CM50" si="176">CJ42+CK42+CL42</f>
        <v>1736.2</v>
      </c>
      <c r="CN42" s="210"/>
      <c r="CO42" s="210"/>
      <c r="CP42" s="210">
        <f t="shared" ref="CP42:CP50" si="177">CM42+CN42+CO42</f>
        <v>1736.2</v>
      </c>
      <c r="CQ42" s="210"/>
      <c r="CR42" s="210"/>
      <c r="CS42" s="210">
        <f t="shared" ref="CS42:CS50" si="178">CP42+CQ42+CR42</f>
        <v>1736.2</v>
      </c>
      <c r="CT42" s="210"/>
      <c r="CU42" s="210"/>
      <c r="CV42" s="210">
        <f t="shared" ref="CV42:CV50" si="179">CS42+CT42+CU42</f>
        <v>1736.2</v>
      </c>
      <c r="CW42" s="210"/>
      <c r="CX42" s="210"/>
      <c r="CY42" s="210">
        <f t="shared" ref="CY42:CY50" si="180">CV42+CW42+CX42</f>
        <v>1736.2</v>
      </c>
    </row>
    <row r="43" spans="1:103" s="190" customFormat="1" ht="41.25" hidden="1" thickBot="1">
      <c r="A43" s="166" t="s">
        <v>189</v>
      </c>
      <c r="B43" s="167"/>
      <c r="C43" s="175" t="s">
        <v>191</v>
      </c>
      <c r="D43" s="210">
        <v>678270</v>
      </c>
      <c r="E43" s="210"/>
      <c r="F43" s="210"/>
      <c r="G43" s="210">
        <f t="shared" si="148"/>
        <v>678270</v>
      </c>
      <c r="H43" s="210"/>
      <c r="I43" s="210"/>
      <c r="J43" s="210">
        <f t="shared" si="149"/>
        <v>678270</v>
      </c>
      <c r="K43" s="210"/>
      <c r="L43" s="210"/>
      <c r="M43" s="210">
        <f t="shared" si="150"/>
        <v>678270</v>
      </c>
      <c r="N43" s="210"/>
      <c r="O43" s="210"/>
      <c r="P43" s="210">
        <f t="shared" si="151"/>
        <v>678270</v>
      </c>
      <c r="Q43" s="210"/>
      <c r="R43" s="210"/>
      <c r="S43" s="210">
        <f t="shared" si="152"/>
        <v>678270</v>
      </c>
      <c r="T43" s="210"/>
      <c r="U43" s="210"/>
      <c r="V43" s="210">
        <f t="shared" si="153"/>
        <v>678270</v>
      </c>
      <c r="W43" s="210"/>
      <c r="X43" s="210"/>
      <c r="Y43" s="210">
        <f t="shared" si="154"/>
        <v>678270</v>
      </c>
      <c r="Z43" s="210"/>
      <c r="AA43" s="210"/>
      <c r="AB43" s="210">
        <f t="shared" si="155"/>
        <v>678270</v>
      </c>
      <c r="AC43" s="210"/>
      <c r="AD43" s="210"/>
      <c r="AE43" s="210">
        <f t="shared" si="156"/>
        <v>678270</v>
      </c>
      <c r="AF43" s="210"/>
      <c r="AG43" s="210"/>
      <c r="AH43" s="210">
        <f t="shared" si="157"/>
        <v>678270</v>
      </c>
      <c r="AI43" s="210"/>
      <c r="AJ43" s="210"/>
      <c r="AK43" s="210">
        <f t="shared" si="158"/>
        <v>678270</v>
      </c>
      <c r="AL43" s="210"/>
      <c r="AM43" s="210"/>
      <c r="AN43" s="210">
        <f t="shared" si="159"/>
        <v>678270</v>
      </c>
      <c r="AO43" s="210"/>
      <c r="AP43" s="210"/>
      <c r="AQ43" s="210">
        <f t="shared" si="160"/>
        <v>678270</v>
      </c>
      <c r="AR43" s="210"/>
      <c r="AS43" s="210"/>
      <c r="AT43" s="210">
        <f t="shared" si="161"/>
        <v>678270</v>
      </c>
      <c r="AU43" s="210"/>
      <c r="AV43" s="210"/>
      <c r="AW43" s="210">
        <f t="shared" si="162"/>
        <v>678270</v>
      </c>
      <c r="AX43" s="210"/>
      <c r="AY43" s="210"/>
      <c r="AZ43" s="210">
        <f t="shared" si="163"/>
        <v>678270</v>
      </c>
      <c r="BA43" s="210"/>
      <c r="BB43" s="210"/>
      <c r="BC43" s="210">
        <f t="shared" si="164"/>
        <v>678270</v>
      </c>
      <c r="BD43" s="210"/>
      <c r="BE43" s="210"/>
      <c r="BF43" s="210">
        <f t="shared" si="165"/>
        <v>678270</v>
      </c>
      <c r="BG43" s="210"/>
      <c r="BH43" s="210"/>
      <c r="BI43" s="210">
        <f t="shared" si="166"/>
        <v>678270</v>
      </c>
      <c r="BJ43" s="210"/>
      <c r="BK43" s="210"/>
      <c r="BL43" s="210">
        <f t="shared" si="167"/>
        <v>678270</v>
      </c>
      <c r="BM43" s="210"/>
      <c r="BN43" s="210"/>
      <c r="BO43" s="210">
        <f t="shared" si="168"/>
        <v>678270</v>
      </c>
      <c r="BP43" s="210"/>
      <c r="BQ43" s="210"/>
      <c r="BR43" s="210">
        <f t="shared" si="169"/>
        <v>678270</v>
      </c>
      <c r="BS43" s="210"/>
      <c r="BT43" s="210"/>
      <c r="BU43" s="210">
        <f t="shared" si="170"/>
        <v>678270</v>
      </c>
      <c r="BV43" s="210"/>
      <c r="BW43" s="210"/>
      <c r="BX43" s="210">
        <f t="shared" si="171"/>
        <v>678270</v>
      </c>
      <c r="BY43" s="210"/>
      <c r="BZ43" s="210"/>
      <c r="CA43" s="210">
        <f t="shared" si="172"/>
        <v>678270</v>
      </c>
      <c r="CB43" s="210"/>
      <c r="CC43" s="210"/>
      <c r="CD43" s="210">
        <f t="shared" si="173"/>
        <v>678270</v>
      </c>
      <c r="CE43" s="210"/>
      <c r="CF43" s="210"/>
      <c r="CG43" s="210">
        <f t="shared" si="174"/>
        <v>678270</v>
      </c>
      <c r="CH43" s="210"/>
      <c r="CI43" s="210"/>
      <c r="CJ43" s="210">
        <f t="shared" si="175"/>
        <v>678270</v>
      </c>
      <c r="CK43" s="210"/>
      <c r="CL43" s="210"/>
      <c r="CM43" s="210">
        <f t="shared" si="176"/>
        <v>678270</v>
      </c>
      <c r="CN43" s="210"/>
      <c r="CO43" s="210"/>
      <c r="CP43" s="210">
        <f t="shared" si="177"/>
        <v>678270</v>
      </c>
      <c r="CQ43" s="210"/>
      <c r="CR43" s="210"/>
      <c r="CS43" s="210">
        <f t="shared" si="178"/>
        <v>678270</v>
      </c>
      <c r="CT43" s="210"/>
      <c r="CU43" s="210"/>
      <c r="CV43" s="210">
        <f t="shared" si="179"/>
        <v>678270</v>
      </c>
      <c r="CW43" s="210"/>
      <c r="CX43" s="210"/>
      <c r="CY43" s="210">
        <f t="shared" si="180"/>
        <v>678270</v>
      </c>
    </row>
    <row r="44" spans="1:103" s="190" customFormat="1" ht="81.75" hidden="1" thickBot="1">
      <c r="A44" s="157" t="s">
        <v>60</v>
      </c>
      <c r="B44" s="150"/>
      <c r="C44" s="172" t="s">
        <v>192</v>
      </c>
      <c r="D44" s="210">
        <v>639917</v>
      </c>
      <c r="E44" s="210"/>
      <c r="F44" s="210"/>
      <c r="G44" s="210">
        <f t="shared" si="148"/>
        <v>639917</v>
      </c>
      <c r="H44" s="210"/>
      <c r="I44" s="210"/>
      <c r="J44" s="210">
        <f t="shared" si="149"/>
        <v>639917</v>
      </c>
      <c r="K44" s="210"/>
      <c r="L44" s="210"/>
      <c r="M44" s="210">
        <f t="shared" si="150"/>
        <v>639917</v>
      </c>
      <c r="N44" s="210"/>
      <c r="O44" s="210"/>
      <c r="P44" s="210">
        <f t="shared" si="151"/>
        <v>639917</v>
      </c>
      <c r="Q44" s="210"/>
      <c r="R44" s="210"/>
      <c r="S44" s="210">
        <f t="shared" si="152"/>
        <v>639917</v>
      </c>
      <c r="T44" s="210"/>
      <c r="U44" s="210"/>
      <c r="V44" s="210">
        <f t="shared" si="153"/>
        <v>639917</v>
      </c>
      <c r="W44" s="210"/>
      <c r="X44" s="210"/>
      <c r="Y44" s="210">
        <f t="shared" si="154"/>
        <v>639917</v>
      </c>
      <c r="Z44" s="210"/>
      <c r="AA44" s="210"/>
      <c r="AB44" s="210">
        <f t="shared" si="155"/>
        <v>639917</v>
      </c>
      <c r="AC44" s="210"/>
      <c r="AD44" s="210"/>
      <c r="AE44" s="210">
        <f t="shared" si="156"/>
        <v>639917</v>
      </c>
      <c r="AF44" s="210"/>
      <c r="AG44" s="210"/>
      <c r="AH44" s="210">
        <f t="shared" si="157"/>
        <v>639917</v>
      </c>
      <c r="AI44" s="210"/>
      <c r="AJ44" s="210"/>
      <c r="AK44" s="210">
        <f t="shared" si="158"/>
        <v>639917</v>
      </c>
      <c r="AL44" s="210"/>
      <c r="AM44" s="210"/>
      <c r="AN44" s="210">
        <f t="shared" si="159"/>
        <v>639917</v>
      </c>
      <c r="AO44" s="210"/>
      <c r="AP44" s="210"/>
      <c r="AQ44" s="210">
        <f t="shared" si="160"/>
        <v>639917</v>
      </c>
      <c r="AR44" s="210"/>
      <c r="AS44" s="210"/>
      <c r="AT44" s="210">
        <f t="shared" si="161"/>
        <v>639917</v>
      </c>
      <c r="AU44" s="210"/>
      <c r="AV44" s="210"/>
      <c r="AW44" s="210">
        <f t="shared" si="162"/>
        <v>639917</v>
      </c>
      <c r="AX44" s="210"/>
      <c r="AY44" s="210"/>
      <c r="AZ44" s="210">
        <f t="shared" si="163"/>
        <v>639917</v>
      </c>
      <c r="BA44" s="210"/>
      <c r="BB44" s="210"/>
      <c r="BC44" s="210">
        <f t="shared" si="164"/>
        <v>639917</v>
      </c>
      <c r="BD44" s="210"/>
      <c r="BE44" s="210"/>
      <c r="BF44" s="210">
        <f t="shared" si="165"/>
        <v>639917</v>
      </c>
      <c r="BG44" s="210"/>
      <c r="BH44" s="210"/>
      <c r="BI44" s="210">
        <f t="shared" si="166"/>
        <v>639917</v>
      </c>
      <c r="BJ44" s="210"/>
      <c r="BK44" s="210"/>
      <c r="BL44" s="210">
        <f t="shared" si="167"/>
        <v>639917</v>
      </c>
      <c r="BM44" s="210"/>
      <c r="BN44" s="210"/>
      <c r="BO44" s="210">
        <f t="shared" si="168"/>
        <v>639917</v>
      </c>
      <c r="BP44" s="210"/>
      <c r="BQ44" s="210"/>
      <c r="BR44" s="210">
        <f t="shared" si="169"/>
        <v>639917</v>
      </c>
      <c r="BS44" s="210"/>
      <c r="BT44" s="210"/>
      <c r="BU44" s="210">
        <f t="shared" si="170"/>
        <v>639917</v>
      </c>
      <c r="BV44" s="210"/>
      <c r="BW44" s="210"/>
      <c r="BX44" s="210">
        <f t="shared" si="171"/>
        <v>639917</v>
      </c>
      <c r="BY44" s="210"/>
      <c r="BZ44" s="210"/>
      <c r="CA44" s="210">
        <f t="shared" si="172"/>
        <v>639917</v>
      </c>
      <c r="CB44" s="210"/>
      <c r="CC44" s="210"/>
      <c r="CD44" s="210">
        <f t="shared" si="173"/>
        <v>639917</v>
      </c>
      <c r="CE44" s="210"/>
      <c r="CF44" s="210"/>
      <c r="CG44" s="210">
        <f t="shared" si="174"/>
        <v>639917</v>
      </c>
      <c r="CH44" s="210"/>
      <c r="CI44" s="210"/>
      <c r="CJ44" s="210">
        <f t="shared" si="175"/>
        <v>639917</v>
      </c>
      <c r="CK44" s="210"/>
      <c r="CL44" s="210"/>
      <c r="CM44" s="210">
        <f t="shared" si="176"/>
        <v>639917</v>
      </c>
      <c r="CN44" s="210"/>
      <c r="CO44" s="210"/>
      <c r="CP44" s="210">
        <f t="shared" si="177"/>
        <v>639917</v>
      </c>
      <c r="CQ44" s="210"/>
      <c r="CR44" s="210"/>
      <c r="CS44" s="210">
        <f t="shared" si="178"/>
        <v>639917</v>
      </c>
      <c r="CT44" s="210"/>
      <c r="CU44" s="210"/>
      <c r="CV44" s="210">
        <f t="shared" si="179"/>
        <v>639917</v>
      </c>
      <c r="CW44" s="210"/>
      <c r="CX44" s="210"/>
      <c r="CY44" s="210">
        <f t="shared" si="180"/>
        <v>639917</v>
      </c>
    </row>
    <row r="45" spans="1:103" ht="63" customHeight="1" thickBot="1">
      <c r="A45" s="157">
        <v>131</v>
      </c>
      <c r="B45" s="150"/>
      <c r="C45" s="172" t="s">
        <v>188</v>
      </c>
      <c r="D45" s="210">
        <v>1056184</v>
      </c>
      <c r="E45" s="210"/>
      <c r="F45" s="210"/>
      <c r="G45" s="210">
        <f t="shared" ref="G45:G46" si="181">D45+E45+F45</f>
        <v>1056184</v>
      </c>
      <c r="H45" s="210"/>
      <c r="I45" s="210"/>
      <c r="J45" s="210">
        <f t="shared" ref="J45:J46" si="182">G45+H45+I45</f>
        <v>1056184</v>
      </c>
      <c r="K45" s="210"/>
      <c r="L45" s="210"/>
      <c r="M45" s="210">
        <f t="shared" ref="M45:M46" si="183">J45+K45+L45</f>
        <v>1056184</v>
      </c>
      <c r="N45" s="210"/>
      <c r="O45" s="210"/>
      <c r="P45" s="210">
        <f t="shared" ref="P45:P46" si="184">M45+N45+O45</f>
        <v>1056184</v>
      </c>
      <c r="Q45" s="210"/>
      <c r="R45" s="210"/>
      <c r="S45" s="210">
        <f t="shared" ref="S45:S46" si="185">P45+Q45+R45</f>
        <v>1056184</v>
      </c>
      <c r="T45" s="210"/>
      <c r="U45" s="210"/>
      <c r="V45" s="210">
        <f t="shared" ref="V45:V46" si="186">S45+T45+U45</f>
        <v>1056184</v>
      </c>
      <c r="W45" s="210"/>
      <c r="X45" s="210"/>
      <c r="Y45" s="210">
        <f t="shared" ref="Y45:Y46" si="187">V45+W45+X45</f>
        <v>1056184</v>
      </c>
      <c r="Z45" s="210"/>
      <c r="AA45" s="210"/>
      <c r="AB45" s="210">
        <f t="shared" ref="AB45:AB46" si="188">Y45+Z45+AA45</f>
        <v>1056184</v>
      </c>
      <c r="AC45" s="210"/>
      <c r="AD45" s="210"/>
      <c r="AE45" s="210">
        <f t="shared" ref="AE45:AE46" si="189">AB45+AC45+AD45</f>
        <v>1056184</v>
      </c>
      <c r="AF45" s="210"/>
      <c r="AG45" s="210"/>
      <c r="AH45" s="210">
        <f t="shared" ref="AH45:AH46" si="190">AE45+AF45+AG45</f>
        <v>1056184</v>
      </c>
      <c r="AI45" s="210"/>
      <c r="AJ45" s="210"/>
      <c r="AK45" s="210">
        <f t="shared" ref="AK45:AK46" si="191">AH45+AI45+AJ45</f>
        <v>1056184</v>
      </c>
      <c r="AL45" s="210"/>
      <c r="AM45" s="210"/>
      <c r="AN45" s="210">
        <f t="shared" ref="AN45:AN46" si="192">AK45+AL45+AM45</f>
        <v>1056184</v>
      </c>
      <c r="AO45" s="210"/>
      <c r="AP45" s="210"/>
      <c r="AQ45" s="210">
        <f t="shared" ref="AQ45:AQ46" si="193">AN45+AO45+AP45</f>
        <v>1056184</v>
      </c>
      <c r="AR45" s="210"/>
      <c r="AS45" s="210"/>
      <c r="AT45" s="210">
        <f t="shared" ref="AT45:AT46" si="194">AQ45+AR45+AS45</f>
        <v>1056184</v>
      </c>
      <c r="AU45" s="210"/>
      <c r="AV45" s="210"/>
      <c r="AW45" s="210"/>
      <c r="AX45" s="210"/>
      <c r="AY45" s="210">
        <v>1121009</v>
      </c>
      <c r="AZ45" s="210">
        <f t="shared" ref="AZ45" si="195">AW45+AX45+AY45</f>
        <v>1121009</v>
      </c>
      <c r="BA45" s="210"/>
      <c r="BB45" s="210"/>
      <c r="BC45" s="210">
        <f t="shared" ref="BC45:BC46" si="196">AZ45+BA45+BB45</f>
        <v>1121009</v>
      </c>
      <c r="BD45" s="210"/>
      <c r="BE45" s="210"/>
      <c r="BF45" s="210">
        <f t="shared" si="165"/>
        <v>1121009</v>
      </c>
      <c r="BG45" s="210"/>
      <c r="BH45" s="210"/>
      <c r="BI45" s="210">
        <f t="shared" si="166"/>
        <v>1121009</v>
      </c>
      <c r="BJ45" s="210"/>
      <c r="BK45" s="210"/>
      <c r="BL45" s="210">
        <f t="shared" si="167"/>
        <v>1121009</v>
      </c>
      <c r="BM45" s="210"/>
      <c r="BN45" s="210"/>
      <c r="BO45" s="210">
        <f t="shared" si="168"/>
        <v>1121009</v>
      </c>
      <c r="BP45" s="210"/>
      <c r="BQ45" s="210"/>
      <c r="BR45" s="210">
        <f t="shared" si="169"/>
        <v>1121009</v>
      </c>
      <c r="BS45" s="210"/>
      <c r="BT45" s="210"/>
      <c r="BU45" s="210">
        <f t="shared" si="170"/>
        <v>1121009</v>
      </c>
      <c r="BV45" s="210"/>
      <c r="BW45" s="210"/>
      <c r="BX45" s="210">
        <f t="shared" si="171"/>
        <v>1121009</v>
      </c>
      <c r="BY45" s="210"/>
      <c r="BZ45" s="210"/>
      <c r="CA45" s="210">
        <f t="shared" si="172"/>
        <v>1121009</v>
      </c>
      <c r="CB45" s="210"/>
      <c r="CC45" s="210"/>
      <c r="CD45" s="210">
        <f t="shared" si="173"/>
        <v>1121009</v>
      </c>
      <c r="CE45" s="210"/>
      <c r="CF45" s="210"/>
      <c r="CG45" s="210">
        <f t="shared" si="174"/>
        <v>1121009</v>
      </c>
      <c r="CH45" s="210"/>
      <c r="CI45" s="210"/>
      <c r="CJ45" s="210">
        <v>1125663</v>
      </c>
      <c r="CK45" s="210"/>
      <c r="CL45" s="210"/>
      <c r="CM45" s="210">
        <f t="shared" si="176"/>
        <v>1125663</v>
      </c>
      <c r="CN45" s="210"/>
      <c r="CO45" s="210"/>
      <c r="CP45" s="210">
        <f t="shared" si="177"/>
        <v>1125663</v>
      </c>
      <c r="CQ45" s="210"/>
      <c r="CR45" s="210"/>
      <c r="CS45" s="210">
        <f t="shared" si="178"/>
        <v>1125663</v>
      </c>
      <c r="CT45" s="210"/>
      <c r="CU45" s="210"/>
      <c r="CV45" s="210">
        <f t="shared" si="179"/>
        <v>1125663</v>
      </c>
      <c r="CW45" s="210"/>
      <c r="CX45" s="210"/>
      <c r="CY45" s="210">
        <f t="shared" si="180"/>
        <v>1125663</v>
      </c>
    </row>
    <row r="46" spans="1:103" ht="63" customHeight="1" thickBot="1">
      <c r="A46" s="157" t="s">
        <v>206</v>
      </c>
      <c r="B46" s="150"/>
      <c r="C46" s="172" t="s">
        <v>207</v>
      </c>
      <c r="D46" s="210">
        <v>1056184</v>
      </c>
      <c r="E46" s="210"/>
      <c r="F46" s="210"/>
      <c r="G46" s="210">
        <f t="shared" si="181"/>
        <v>1056184</v>
      </c>
      <c r="H46" s="210"/>
      <c r="I46" s="210"/>
      <c r="J46" s="210">
        <f t="shared" si="182"/>
        <v>1056184</v>
      </c>
      <c r="K46" s="210"/>
      <c r="L46" s="210"/>
      <c r="M46" s="210">
        <f t="shared" si="183"/>
        <v>1056184</v>
      </c>
      <c r="N46" s="210"/>
      <c r="O46" s="210"/>
      <c r="P46" s="210">
        <f t="shared" si="184"/>
        <v>1056184</v>
      </c>
      <c r="Q46" s="210"/>
      <c r="R46" s="210"/>
      <c r="S46" s="210">
        <f t="shared" si="185"/>
        <v>1056184</v>
      </c>
      <c r="T46" s="210"/>
      <c r="U46" s="210"/>
      <c r="V46" s="210">
        <f t="shared" si="186"/>
        <v>1056184</v>
      </c>
      <c r="W46" s="210"/>
      <c r="X46" s="210"/>
      <c r="Y46" s="210">
        <f t="shared" si="187"/>
        <v>1056184</v>
      </c>
      <c r="Z46" s="210"/>
      <c r="AA46" s="210"/>
      <c r="AB46" s="210">
        <f t="shared" si="188"/>
        <v>1056184</v>
      </c>
      <c r="AC46" s="210"/>
      <c r="AD46" s="210"/>
      <c r="AE46" s="210">
        <f t="shared" si="189"/>
        <v>1056184</v>
      </c>
      <c r="AF46" s="210"/>
      <c r="AG46" s="210"/>
      <c r="AH46" s="210">
        <f t="shared" si="190"/>
        <v>1056184</v>
      </c>
      <c r="AI46" s="210"/>
      <c r="AJ46" s="210"/>
      <c r="AK46" s="210">
        <f t="shared" si="191"/>
        <v>1056184</v>
      </c>
      <c r="AL46" s="210"/>
      <c r="AM46" s="210"/>
      <c r="AN46" s="210">
        <f t="shared" si="192"/>
        <v>1056184</v>
      </c>
      <c r="AO46" s="210"/>
      <c r="AP46" s="210"/>
      <c r="AQ46" s="210">
        <f t="shared" si="193"/>
        <v>1056184</v>
      </c>
      <c r="AR46" s="210"/>
      <c r="AS46" s="210"/>
      <c r="AT46" s="210">
        <f t="shared" si="194"/>
        <v>1056184</v>
      </c>
      <c r="AU46" s="210"/>
      <c r="AV46" s="210"/>
      <c r="AW46" s="210"/>
      <c r="AX46" s="210"/>
      <c r="AY46" s="210">
        <v>1121009</v>
      </c>
      <c r="AZ46" s="210"/>
      <c r="BA46" s="210"/>
      <c r="BB46" s="210">
        <v>10752.3</v>
      </c>
      <c r="BC46" s="210">
        <f t="shared" si="196"/>
        <v>10752.3</v>
      </c>
      <c r="BD46" s="210"/>
      <c r="BE46" s="210"/>
      <c r="BF46" s="210">
        <f t="shared" si="165"/>
        <v>10752.3</v>
      </c>
      <c r="BG46" s="210"/>
      <c r="BH46" s="210"/>
      <c r="BI46" s="210">
        <f t="shared" si="166"/>
        <v>10752.3</v>
      </c>
      <c r="BJ46" s="210"/>
      <c r="BK46" s="210"/>
      <c r="BL46" s="210">
        <f t="shared" si="167"/>
        <v>10752.3</v>
      </c>
      <c r="BM46" s="210"/>
      <c r="BN46" s="210"/>
      <c r="BO46" s="210">
        <f t="shared" si="168"/>
        <v>10752.3</v>
      </c>
      <c r="BP46" s="210"/>
      <c r="BQ46" s="210"/>
      <c r="BR46" s="210">
        <f t="shared" si="169"/>
        <v>10752.3</v>
      </c>
      <c r="BS46" s="210"/>
      <c r="BT46" s="210"/>
      <c r="BU46" s="210">
        <f t="shared" si="170"/>
        <v>10752.3</v>
      </c>
      <c r="BV46" s="210"/>
      <c r="BW46" s="210"/>
      <c r="BX46" s="210">
        <f t="shared" si="171"/>
        <v>10752.3</v>
      </c>
      <c r="BY46" s="210"/>
      <c r="BZ46" s="210"/>
      <c r="CA46" s="210">
        <f t="shared" si="172"/>
        <v>10752.3</v>
      </c>
      <c r="CB46" s="210"/>
      <c r="CC46" s="210"/>
      <c r="CD46" s="210">
        <f t="shared" si="173"/>
        <v>10752.3</v>
      </c>
      <c r="CE46" s="210">
        <v>-22.2</v>
      </c>
      <c r="CF46" s="210"/>
      <c r="CG46" s="210">
        <f t="shared" si="174"/>
        <v>10730.099999999999</v>
      </c>
      <c r="CH46" s="210"/>
      <c r="CI46" s="210"/>
      <c r="CJ46" s="210">
        <v>20033.599999999999</v>
      </c>
      <c r="CK46" s="210"/>
      <c r="CL46" s="210"/>
      <c r="CM46" s="210">
        <f t="shared" si="176"/>
        <v>20033.599999999999</v>
      </c>
      <c r="CN46" s="210"/>
      <c r="CO46" s="210"/>
      <c r="CP46" s="210">
        <f t="shared" si="177"/>
        <v>20033.599999999999</v>
      </c>
      <c r="CQ46" s="210"/>
      <c r="CR46" s="210"/>
      <c r="CS46" s="210">
        <f t="shared" si="178"/>
        <v>20033.599999999999</v>
      </c>
      <c r="CT46" s="210"/>
      <c r="CU46" s="210"/>
      <c r="CV46" s="210">
        <f t="shared" si="179"/>
        <v>20033.599999999999</v>
      </c>
      <c r="CW46" s="210"/>
      <c r="CX46" s="210"/>
      <c r="CY46" s="210">
        <f t="shared" si="180"/>
        <v>20033.599999999999</v>
      </c>
    </row>
    <row r="47" spans="1:103" ht="63" customHeight="1" thickBot="1">
      <c r="A47" s="157" t="s">
        <v>124</v>
      </c>
      <c r="B47" s="150"/>
      <c r="C47" s="172" t="s">
        <v>194</v>
      </c>
      <c r="D47" s="210">
        <v>1056184</v>
      </c>
      <c r="E47" s="210"/>
      <c r="F47" s="210"/>
      <c r="G47" s="210">
        <f t="shared" si="148"/>
        <v>1056184</v>
      </c>
      <c r="H47" s="210"/>
      <c r="I47" s="210"/>
      <c r="J47" s="210">
        <f t="shared" si="149"/>
        <v>1056184</v>
      </c>
      <c r="K47" s="210"/>
      <c r="L47" s="210"/>
      <c r="M47" s="210">
        <f t="shared" si="150"/>
        <v>1056184</v>
      </c>
      <c r="N47" s="210"/>
      <c r="O47" s="210"/>
      <c r="P47" s="210">
        <f t="shared" si="151"/>
        <v>1056184</v>
      </c>
      <c r="Q47" s="210"/>
      <c r="R47" s="210"/>
      <c r="S47" s="210">
        <f t="shared" si="152"/>
        <v>1056184</v>
      </c>
      <c r="T47" s="210"/>
      <c r="U47" s="210"/>
      <c r="V47" s="210">
        <f t="shared" si="153"/>
        <v>1056184</v>
      </c>
      <c r="W47" s="210"/>
      <c r="X47" s="210"/>
      <c r="Y47" s="210">
        <f t="shared" si="154"/>
        <v>1056184</v>
      </c>
      <c r="Z47" s="210"/>
      <c r="AA47" s="210"/>
      <c r="AB47" s="210">
        <f t="shared" si="155"/>
        <v>1056184</v>
      </c>
      <c r="AC47" s="210"/>
      <c r="AD47" s="210"/>
      <c r="AE47" s="210">
        <f t="shared" si="156"/>
        <v>1056184</v>
      </c>
      <c r="AF47" s="210"/>
      <c r="AG47" s="210"/>
      <c r="AH47" s="210">
        <f t="shared" si="157"/>
        <v>1056184</v>
      </c>
      <c r="AI47" s="210"/>
      <c r="AJ47" s="210"/>
      <c r="AK47" s="210">
        <f t="shared" si="158"/>
        <v>1056184</v>
      </c>
      <c r="AL47" s="210"/>
      <c r="AM47" s="210"/>
      <c r="AN47" s="210">
        <f t="shared" si="159"/>
        <v>1056184</v>
      </c>
      <c r="AO47" s="210"/>
      <c r="AP47" s="210"/>
      <c r="AQ47" s="210">
        <f t="shared" si="160"/>
        <v>1056184</v>
      </c>
      <c r="AR47" s="210"/>
      <c r="AS47" s="210"/>
      <c r="AT47" s="210">
        <f t="shared" si="161"/>
        <v>1056184</v>
      </c>
      <c r="AU47" s="210"/>
      <c r="AV47" s="210"/>
      <c r="AW47" s="210"/>
      <c r="AX47" s="210"/>
      <c r="AY47" s="210">
        <v>1121009</v>
      </c>
      <c r="AZ47" s="210"/>
      <c r="BA47" s="210"/>
      <c r="BB47" s="210">
        <v>251.7</v>
      </c>
      <c r="BC47" s="210">
        <f t="shared" si="164"/>
        <v>251.7</v>
      </c>
      <c r="BD47" s="210"/>
      <c r="BE47" s="210"/>
      <c r="BF47" s="210">
        <f t="shared" si="165"/>
        <v>251.7</v>
      </c>
      <c r="BG47" s="210"/>
      <c r="BH47" s="210"/>
      <c r="BI47" s="210">
        <f t="shared" si="166"/>
        <v>251.7</v>
      </c>
      <c r="BJ47" s="210"/>
      <c r="BK47" s="210"/>
      <c r="BL47" s="210">
        <f t="shared" si="167"/>
        <v>251.7</v>
      </c>
      <c r="BM47" s="210"/>
      <c r="BN47" s="210"/>
      <c r="BO47" s="210">
        <f t="shared" si="168"/>
        <v>251.7</v>
      </c>
      <c r="BP47" s="210"/>
      <c r="BQ47" s="210"/>
      <c r="BR47" s="210">
        <f t="shared" si="169"/>
        <v>251.7</v>
      </c>
      <c r="BS47" s="210"/>
      <c r="BT47" s="210"/>
      <c r="BU47" s="210">
        <f t="shared" si="170"/>
        <v>251.7</v>
      </c>
      <c r="BV47" s="210"/>
      <c r="BW47" s="210"/>
      <c r="BX47" s="210">
        <f t="shared" si="171"/>
        <v>251.7</v>
      </c>
      <c r="BY47" s="210"/>
      <c r="BZ47" s="210"/>
      <c r="CA47" s="210">
        <f t="shared" si="172"/>
        <v>251.7</v>
      </c>
      <c r="CB47" s="210"/>
      <c r="CC47" s="210"/>
      <c r="CD47" s="210">
        <f t="shared" si="173"/>
        <v>251.7</v>
      </c>
      <c r="CE47" s="210"/>
      <c r="CF47" s="210"/>
      <c r="CG47" s="210">
        <f t="shared" si="174"/>
        <v>251.7</v>
      </c>
      <c r="CH47" s="210"/>
      <c r="CI47" s="210">
        <v>503.3</v>
      </c>
      <c r="CJ47" s="210">
        <v>276.8</v>
      </c>
      <c r="CK47" s="210"/>
      <c r="CL47" s="210"/>
      <c r="CM47" s="210">
        <f t="shared" si="176"/>
        <v>276.8</v>
      </c>
      <c r="CN47" s="210"/>
      <c r="CO47" s="210">
        <v>276.8</v>
      </c>
      <c r="CP47" s="210">
        <f t="shared" si="177"/>
        <v>553.6</v>
      </c>
      <c r="CQ47" s="210"/>
      <c r="CR47" s="210">
        <v>2932.5</v>
      </c>
      <c r="CS47" s="210">
        <f t="shared" si="178"/>
        <v>3486.1</v>
      </c>
      <c r="CT47" s="210"/>
      <c r="CU47" s="210"/>
      <c r="CV47" s="210">
        <f t="shared" si="179"/>
        <v>3486.1</v>
      </c>
      <c r="CW47" s="210"/>
      <c r="CX47" s="210"/>
      <c r="CY47" s="210">
        <f t="shared" si="180"/>
        <v>3486.1</v>
      </c>
    </row>
    <row r="48" spans="1:103" s="190" customFormat="1" ht="64.5" hidden="1" customHeight="1" thickBot="1">
      <c r="A48" s="157" t="s">
        <v>190</v>
      </c>
      <c r="B48" s="150"/>
      <c r="C48" s="172" t="s">
        <v>193</v>
      </c>
      <c r="D48" s="210"/>
      <c r="E48" s="210"/>
      <c r="F48" s="210"/>
      <c r="G48" s="210">
        <f t="shared" si="148"/>
        <v>0</v>
      </c>
      <c r="H48" s="210"/>
      <c r="I48" s="210"/>
      <c r="J48" s="210">
        <f t="shared" si="149"/>
        <v>0</v>
      </c>
      <c r="K48" s="210"/>
      <c r="L48" s="210"/>
      <c r="M48" s="210">
        <f t="shared" si="150"/>
        <v>0</v>
      </c>
      <c r="N48" s="210"/>
      <c r="O48" s="210"/>
      <c r="P48" s="210">
        <f t="shared" si="151"/>
        <v>0</v>
      </c>
      <c r="Q48" s="210"/>
      <c r="R48" s="210"/>
      <c r="S48" s="210">
        <f t="shared" si="152"/>
        <v>0</v>
      </c>
      <c r="T48" s="210"/>
      <c r="U48" s="210"/>
      <c r="V48" s="210">
        <f t="shared" si="153"/>
        <v>0</v>
      </c>
      <c r="W48" s="210"/>
      <c r="X48" s="210"/>
      <c r="Y48" s="210">
        <f t="shared" si="154"/>
        <v>0</v>
      </c>
      <c r="Z48" s="210"/>
      <c r="AA48" s="210"/>
      <c r="AB48" s="210">
        <f t="shared" si="155"/>
        <v>0</v>
      </c>
      <c r="AC48" s="210"/>
      <c r="AD48" s="210"/>
      <c r="AE48" s="210">
        <f t="shared" si="156"/>
        <v>0</v>
      </c>
      <c r="AF48" s="210"/>
      <c r="AG48" s="210"/>
      <c r="AH48" s="210">
        <f t="shared" si="157"/>
        <v>0</v>
      </c>
      <c r="AI48" s="210"/>
      <c r="AJ48" s="210"/>
      <c r="AK48" s="210">
        <f t="shared" si="158"/>
        <v>0</v>
      </c>
      <c r="AL48" s="210"/>
      <c r="AM48" s="210"/>
      <c r="AN48" s="210">
        <f t="shared" si="159"/>
        <v>0</v>
      </c>
      <c r="AO48" s="210"/>
      <c r="AP48" s="210"/>
      <c r="AQ48" s="210">
        <f t="shared" si="160"/>
        <v>0</v>
      </c>
      <c r="AR48" s="210"/>
      <c r="AS48" s="210"/>
      <c r="AT48" s="210">
        <f t="shared" si="161"/>
        <v>0</v>
      </c>
      <c r="AU48" s="210"/>
      <c r="AV48" s="210"/>
      <c r="AW48" s="210">
        <f t="shared" si="162"/>
        <v>0</v>
      </c>
      <c r="AX48" s="210"/>
      <c r="AY48" s="210"/>
      <c r="AZ48" s="210">
        <f t="shared" si="163"/>
        <v>0</v>
      </c>
      <c r="BA48" s="210"/>
      <c r="BB48" s="210"/>
      <c r="BC48" s="210">
        <f t="shared" si="164"/>
        <v>0</v>
      </c>
      <c r="BD48" s="210"/>
      <c r="BE48" s="210"/>
      <c r="BF48" s="210">
        <f t="shared" si="165"/>
        <v>0</v>
      </c>
      <c r="BG48" s="210"/>
      <c r="BH48" s="210"/>
      <c r="BI48" s="210">
        <f t="shared" si="166"/>
        <v>0</v>
      </c>
      <c r="BJ48" s="210"/>
      <c r="BK48" s="210"/>
      <c r="BL48" s="210">
        <f t="shared" si="167"/>
        <v>0</v>
      </c>
      <c r="BM48" s="210"/>
      <c r="BN48" s="210"/>
      <c r="BO48" s="210">
        <f t="shared" si="168"/>
        <v>0</v>
      </c>
      <c r="BP48" s="210"/>
      <c r="BQ48" s="210"/>
      <c r="BR48" s="210">
        <f t="shared" si="169"/>
        <v>0</v>
      </c>
      <c r="BS48" s="210"/>
      <c r="BT48" s="210"/>
      <c r="BU48" s="210">
        <f t="shared" si="170"/>
        <v>0</v>
      </c>
      <c r="BV48" s="210"/>
      <c r="BW48" s="210"/>
      <c r="BX48" s="210">
        <f t="shared" si="171"/>
        <v>0</v>
      </c>
      <c r="BY48" s="210"/>
      <c r="BZ48" s="210"/>
      <c r="CA48" s="210">
        <f t="shared" si="172"/>
        <v>0</v>
      </c>
      <c r="CB48" s="210"/>
      <c r="CC48" s="210"/>
      <c r="CD48" s="210">
        <f t="shared" si="173"/>
        <v>0</v>
      </c>
      <c r="CE48" s="210"/>
      <c r="CF48" s="210"/>
      <c r="CG48" s="210">
        <f t="shared" si="174"/>
        <v>0</v>
      </c>
      <c r="CH48" s="210"/>
      <c r="CI48" s="210"/>
      <c r="CJ48" s="210">
        <f t="shared" si="175"/>
        <v>0</v>
      </c>
      <c r="CK48" s="210"/>
      <c r="CL48" s="210"/>
      <c r="CM48" s="210">
        <f t="shared" si="176"/>
        <v>0</v>
      </c>
      <c r="CN48" s="210"/>
      <c r="CO48" s="210"/>
      <c r="CP48" s="210">
        <f t="shared" si="177"/>
        <v>0</v>
      </c>
      <c r="CQ48" s="210"/>
      <c r="CR48" s="210"/>
      <c r="CS48" s="210">
        <f t="shared" si="178"/>
        <v>0</v>
      </c>
      <c r="CT48" s="210"/>
      <c r="CU48" s="210"/>
      <c r="CV48" s="210">
        <f t="shared" si="179"/>
        <v>0</v>
      </c>
      <c r="CW48" s="210"/>
      <c r="CX48" s="210"/>
      <c r="CY48" s="210">
        <f t="shared" si="180"/>
        <v>0</v>
      </c>
    </row>
    <row r="49" spans="1:103" ht="41.25" thickBot="1">
      <c r="A49" s="157" t="s">
        <v>208</v>
      </c>
      <c r="B49" s="150"/>
      <c r="C49" s="172" t="s">
        <v>209</v>
      </c>
      <c r="D49" s="210">
        <v>9324.7000000000007</v>
      </c>
      <c r="E49" s="210"/>
      <c r="F49" s="210"/>
      <c r="G49" s="210">
        <f t="shared" si="148"/>
        <v>9324.7000000000007</v>
      </c>
      <c r="H49" s="210"/>
      <c r="I49" s="210"/>
      <c r="J49" s="210">
        <v>0</v>
      </c>
      <c r="K49" s="210"/>
      <c r="L49" s="210">
        <v>11883</v>
      </c>
      <c r="M49" s="210">
        <f t="shared" si="150"/>
        <v>11883</v>
      </c>
      <c r="N49" s="210"/>
      <c r="O49" s="210"/>
      <c r="P49" s="210">
        <f t="shared" si="151"/>
        <v>11883</v>
      </c>
      <c r="Q49" s="210"/>
      <c r="R49" s="210"/>
      <c r="S49" s="210">
        <f t="shared" si="152"/>
        <v>11883</v>
      </c>
      <c r="T49" s="210"/>
      <c r="U49" s="210"/>
      <c r="V49" s="210">
        <f t="shared" si="153"/>
        <v>11883</v>
      </c>
      <c r="W49" s="210"/>
      <c r="X49" s="210"/>
      <c r="Y49" s="210">
        <f t="shared" si="154"/>
        <v>11883</v>
      </c>
      <c r="Z49" s="210"/>
      <c r="AA49" s="210"/>
      <c r="AB49" s="210">
        <f t="shared" si="155"/>
        <v>11883</v>
      </c>
      <c r="AC49" s="210"/>
      <c r="AD49" s="210"/>
      <c r="AE49" s="210">
        <f t="shared" si="156"/>
        <v>11883</v>
      </c>
      <c r="AF49" s="210"/>
      <c r="AG49" s="210"/>
      <c r="AH49" s="210">
        <f t="shared" si="157"/>
        <v>11883</v>
      </c>
      <c r="AI49" s="210">
        <v>-5159</v>
      </c>
      <c r="AJ49" s="210"/>
      <c r="AK49" s="210">
        <f t="shared" si="158"/>
        <v>6724</v>
      </c>
      <c r="AL49" s="210"/>
      <c r="AM49" s="210"/>
      <c r="AN49" s="210">
        <f t="shared" si="159"/>
        <v>6724</v>
      </c>
      <c r="AO49" s="210"/>
      <c r="AP49" s="210"/>
      <c r="AQ49" s="210">
        <f t="shared" si="160"/>
        <v>6724</v>
      </c>
      <c r="AR49" s="210"/>
      <c r="AS49" s="210"/>
      <c r="AT49" s="210">
        <f t="shared" si="161"/>
        <v>6724</v>
      </c>
      <c r="AU49" s="210"/>
      <c r="AV49" s="210"/>
      <c r="AW49" s="210">
        <f t="shared" si="162"/>
        <v>6724</v>
      </c>
      <c r="AX49" s="210"/>
      <c r="AY49" s="210"/>
      <c r="AZ49" s="210">
        <f t="shared" si="163"/>
        <v>6724</v>
      </c>
      <c r="BD49" s="210"/>
      <c r="BE49" s="210">
        <v>11883</v>
      </c>
      <c r="BF49" s="210">
        <f t="shared" ref="BF49" si="197">BC49+BD49+BE49</f>
        <v>11883</v>
      </c>
      <c r="BG49" s="210"/>
      <c r="BH49" s="210"/>
      <c r="BI49" s="210">
        <f t="shared" si="166"/>
        <v>11883</v>
      </c>
      <c r="BJ49" s="210"/>
      <c r="BK49" s="210"/>
      <c r="BL49" s="210">
        <f t="shared" si="167"/>
        <v>11883</v>
      </c>
      <c r="BM49" s="210"/>
      <c r="BN49" s="210"/>
      <c r="BO49" s="210">
        <f t="shared" si="168"/>
        <v>11883</v>
      </c>
      <c r="BP49" s="210"/>
      <c r="BQ49" s="210"/>
      <c r="BR49" s="210">
        <f t="shared" si="169"/>
        <v>11883</v>
      </c>
      <c r="BS49" s="210"/>
      <c r="BT49" s="210"/>
      <c r="BU49" s="210">
        <f t="shared" si="170"/>
        <v>11883</v>
      </c>
      <c r="BV49" s="210"/>
      <c r="BW49" s="210"/>
      <c r="BX49" s="210">
        <f t="shared" si="171"/>
        <v>11883</v>
      </c>
      <c r="BY49" s="210"/>
      <c r="BZ49" s="210"/>
      <c r="CA49" s="210">
        <f t="shared" si="172"/>
        <v>11883</v>
      </c>
      <c r="CB49" s="210"/>
      <c r="CC49" s="210"/>
      <c r="CD49" s="210">
        <f t="shared" si="173"/>
        <v>11883</v>
      </c>
      <c r="CE49" s="210"/>
      <c r="CF49" s="210"/>
      <c r="CG49" s="210">
        <f t="shared" si="174"/>
        <v>11883</v>
      </c>
      <c r="CH49" s="210"/>
      <c r="CI49" s="210"/>
      <c r="CJ49" s="210">
        <v>14400</v>
      </c>
      <c r="CK49" s="210"/>
      <c r="CL49" s="210"/>
      <c r="CM49" s="210">
        <f t="shared" si="176"/>
        <v>14400</v>
      </c>
      <c r="CN49" s="210"/>
      <c r="CO49" s="210"/>
      <c r="CP49" s="210">
        <f t="shared" si="177"/>
        <v>14400</v>
      </c>
      <c r="CQ49" s="210"/>
      <c r="CR49" s="210"/>
      <c r="CS49" s="210">
        <f t="shared" si="178"/>
        <v>14400</v>
      </c>
      <c r="CT49" s="210"/>
      <c r="CU49" s="210"/>
      <c r="CV49" s="210">
        <f t="shared" si="179"/>
        <v>14400</v>
      </c>
      <c r="CW49" s="210"/>
      <c r="CX49" s="210"/>
      <c r="CY49" s="210">
        <f t="shared" si="180"/>
        <v>14400</v>
      </c>
    </row>
    <row r="50" spans="1:103" ht="40.5">
      <c r="A50" s="157" t="s">
        <v>189</v>
      </c>
      <c r="B50" s="150"/>
      <c r="C50" s="250" t="s">
        <v>213</v>
      </c>
      <c r="D50" s="210">
        <v>9324.7000000000007</v>
      </c>
      <c r="E50" s="210"/>
      <c r="F50" s="210"/>
      <c r="G50" s="210">
        <f t="shared" ref="G50" si="198">D50+E50+F50</f>
        <v>9324.7000000000007</v>
      </c>
      <c r="H50" s="210"/>
      <c r="I50" s="210"/>
      <c r="J50" s="210">
        <v>0</v>
      </c>
      <c r="K50" s="210"/>
      <c r="L50" s="210">
        <v>11883</v>
      </c>
      <c r="M50" s="210">
        <f t="shared" ref="M50" si="199">J50+K50+L50</f>
        <v>11883</v>
      </c>
      <c r="N50" s="210"/>
      <c r="O50" s="210"/>
      <c r="P50" s="210">
        <f t="shared" ref="P50" si="200">M50+N50+O50</f>
        <v>11883</v>
      </c>
      <c r="Q50" s="210"/>
      <c r="R50" s="210"/>
      <c r="S50" s="210">
        <f t="shared" ref="S50" si="201">P50+Q50+R50</f>
        <v>11883</v>
      </c>
      <c r="T50" s="210"/>
      <c r="U50" s="210"/>
      <c r="V50" s="210">
        <f t="shared" ref="V50" si="202">S50+T50+U50</f>
        <v>11883</v>
      </c>
      <c r="W50" s="210"/>
      <c r="X50" s="210"/>
      <c r="Y50" s="210">
        <f t="shared" ref="Y50" si="203">V50+W50+X50</f>
        <v>11883</v>
      </c>
      <c r="Z50" s="210"/>
      <c r="AA50" s="210"/>
      <c r="AB50" s="210">
        <f t="shared" ref="AB50" si="204">Y50+Z50+AA50</f>
        <v>11883</v>
      </c>
      <c r="AC50" s="210"/>
      <c r="AD50" s="210"/>
      <c r="AE50" s="210">
        <f t="shared" ref="AE50" si="205">AB50+AC50+AD50</f>
        <v>11883</v>
      </c>
      <c r="AF50" s="210"/>
      <c r="AG50" s="210"/>
      <c r="AH50" s="210">
        <f t="shared" ref="AH50" si="206">AE50+AF50+AG50</f>
        <v>11883</v>
      </c>
      <c r="AI50" s="210">
        <v>-5159</v>
      </c>
      <c r="AJ50" s="210"/>
      <c r="AK50" s="210">
        <f t="shared" ref="AK50" si="207">AH50+AI50+AJ50</f>
        <v>6724</v>
      </c>
      <c r="AL50" s="210"/>
      <c r="AM50" s="210"/>
      <c r="AN50" s="210">
        <f t="shared" ref="AN50" si="208">AK50+AL50+AM50</f>
        <v>6724</v>
      </c>
      <c r="AO50" s="210"/>
      <c r="AP50" s="210"/>
      <c r="AQ50" s="210">
        <f t="shared" ref="AQ50" si="209">AN50+AO50+AP50</f>
        <v>6724</v>
      </c>
      <c r="AR50" s="210"/>
      <c r="AS50" s="210"/>
      <c r="AT50" s="210">
        <f t="shared" ref="AT50" si="210">AQ50+AR50+AS50</f>
        <v>6724</v>
      </c>
      <c r="AU50" s="210"/>
      <c r="AV50" s="210"/>
      <c r="AW50" s="210">
        <f t="shared" ref="AW50" si="211">AT50+AU50+AV50</f>
        <v>6724</v>
      </c>
      <c r="AX50" s="210"/>
      <c r="AY50" s="210"/>
      <c r="AZ50" s="210">
        <f t="shared" ref="AZ50" si="212">AW50+AX50+AY50</f>
        <v>6724</v>
      </c>
      <c r="BD50" s="210"/>
      <c r="BE50" s="210">
        <v>11883</v>
      </c>
      <c r="BF50" s="210">
        <f t="shared" ref="BF50" si="213">BC50+BD50+BE50</f>
        <v>11883</v>
      </c>
      <c r="BG50" s="210"/>
      <c r="BH50" s="210"/>
      <c r="BI50" s="210">
        <f t="shared" ref="BI50" si="214">BF50+BG50+BH50</f>
        <v>11883</v>
      </c>
      <c r="BJ50" s="210"/>
      <c r="BK50" s="210"/>
      <c r="BL50" s="210">
        <f t="shared" ref="BL50" si="215">BI50+BJ50+BK50</f>
        <v>11883</v>
      </c>
      <c r="BM50" s="210"/>
      <c r="BN50" s="210"/>
      <c r="BO50" s="210">
        <f t="shared" ref="BO50" si="216">BL50+BM50+BN50</f>
        <v>11883</v>
      </c>
      <c r="BP50" s="210"/>
      <c r="BQ50" s="210"/>
      <c r="BR50" s="210">
        <f t="shared" ref="BR50" si="217">BO50+BP50+BQ50</f>
        <v>11883</v>
      </c>
      <c r="BS50" s="210"/>
      <c r="BT50" s="210"/>
      <c r="BU50" s="210"/>
      <c r="BV50" s="210"/>
      <c r="BW50" s="210">
        <v>305000</v>
      </c>
      <c r="BX50" s="210">
        <f t="shared" ref="BX50" si="218">BU50+BV50+BW50</f>
        <v>305000</v>
      </c>
      <c r="BY50" s="210"/>
      <c r="BZ50" s="210"/>
      <c r="CA50" s="210">
        <f t="shared" si="172"/>
        <v>305000</v>
      </c>
      <c r="CB50" s="210"/>
      <c r="CC50" s="210"/>
      <c r="CD50" s="210">
        <f t="shared" si="173"/>
        <v>305000</v>
      </c>
      <c r="CE50" s="210"/>
      <c r="CF50" s="210"/>
      <c r="CG50" s="210">
        <f t="shared" si="174"/>
        <v>305000</v>
      </c>
      <c r="CH50" s="210"/>
      <c r="CI50" s="210"/>
      <c r="CJ50" s="210">
        <v>1115000</v>
      </c>
      <c r="CK50" s="210"/>
      <c r="CL50" s="210"/>
      <c r="CM50" s="210">
        <f t="shared" si="176"/>
        <v>1115000</v>
      </c>
      <c r="CN50" s="210"/>
      <c r="CO50" s="210"/>
      <c r="CP50" s="210">
        <f t="shared" si="177"/>
        <v>1115000</v>
      </c>
      <c r="CQ50" s="210"/>
      <c r="CR50" s="210"/>
      <c r="CS50" s="210">
        <f t="shared" si="178"/>
        <v>1115000</v>
      </c>
      <c r="CT50" s="210"/>
      <c r="CU50" s="210"/>
      <c r="CV50" s="210">
        <f t="shared" si="179"/>
        <v>1115000</v>
      </c>
      <c r="CW50" s="210"/>
      <c r="CX50" s="210"/>
      <c r="CY50" s="210">
        <f t="shared" si="180"/>
        <v>1115000</v>
      </c>
    </row>
  </sheetData>
  <mergeCells count="76">
    <mergeCell ref="CT4:CU4"/>
    <mergeCell ref="CV4:CV5"/>
    <mergeCell ref="CN4:CO4"/>
    <mergeCell ref="CP4:CP5"/>
    <mergeCell ref="CK4:CL4"/>
    <mergeCell ref="CM4:CM5"/>
    <mergeCell ref="CQ4:CR4"/>
    <mergeCell ref="CS4:CS5"/>
    <mergeCell ref="CH4:CI4"/>
    <mergeCell ref="CJ4:CJ5"/>
    <mergeCell ref="CG4:CG5"/>
    <mergeCell ref="BV4:BW4"/>
    <mergeCell ref="BX4:BX5"/>
    <mergeCell ref="BS4:BT4"/>
    <mergeCell ref="BU4:BU5"/>
    <mergeCell ref="CE4:CF4"/>
    <mergeCell ref="CB4:CC4"/>
    <mergeCell ref="CD4:CD5"/>
    <mergeCell ref="BY4:BZ4"/>
    <mergeCell ref="CA4:CA5"/>
    <mergeCell ref="BR4:BR5"/>
    <mergeCell ref="AX4:AY4"/>
    <mergeCell ref="AZ4:AZ5"/>
    <mergeCell ref="BG4:BH4"/>
    <mergeCell ref="BI4:BI5"/>
    <mergeCell ref="BD4:BE4"/>
    <mergeCell ref="BF4:BF5"/>
    <mergeCell ref="H4:I4"/>
    <mergeCell ref="A1:G2"/>
    <mergeCell ref="A4:A5"/>
    <mergeCell ref="B4:B5"/>
    <mergeCell ref="C4:C5"/>
    <mergeCell ref="D4:D5"/>
    <mergeCell ref="G4:G5"/>
    <mergeCell ref="E4:F4"/>
    <mergeCell ref="A40:C40"/>
    <mergeCell ref="A30:C30"/>
    <mergeCell ref="A33:C33"/>
    <mergeCell ref="A9:C9"/>
    <mergeCell ref="A19:C19"/>
    <mergeCell ref="J4:J5"/>
    <mergeCell ref="T4:U4"/>
    <mergeCell ref="K4:L4"/>
    <mergeCell ref="M4:M5"/>
    <mergeCell ref="V4:V5"/>
    <mergeCell ref="Q4:R4"/>
    <mergeCell ref="S4:S5"/>
    <mergeCell ref="N4:O4"/>
    <mergeCell ref="P4:P5"/>
    <mergeCell ref="W4:X4"/>
    <mergeCell ref="Y4:Y5"/>
    <mergeCell ref="AC4:AD4"/>
    <mergeCell ref="AE4:AE5"/>
    <mergeCell ref="AL4:AM4"/>
    <mergeCell ref="AH4:AH5"/>
    <mergeCell ref="AI4:AJ4"/>
    <mergeCell ref="AK4:AK5"/>
    <mergeCell ref="AF4:AG4"/>
    <mergeCell ref="Z4:AA4"/>
    <mergeCell ref="AB4:AB5"/>
    <mergeCell ref="CW4:CX4"/>
    <mergeCell ref="CY4:CY5"/>
    <mergeCell ref="AN4:AN5"/>
    <mergeCell ref="AR4:AS4"/>
    <mergeCell ref="AO4:AP4"/>
    <mergeCell ref="AQ4:AQ5"/>
    <mergeCell ref="BP4:BQ4"/>
    <mergeCell ref="BM4:BN4"/>
    <mergeCell ref="BO4:BO5"/>
    <mergeCell ref="BJ4:BK4"/>
    <mergeCell ref="BL4:BL5"/>
    <mergeCell ref="AT4:AT5"/>
    <mergeCell ref="BA4:BB4"/>
    <mergeCell ref="BC4:BC5"/>
    <mergeCell ref="AU4:AV4"/>
    <mergeCell ref="AW4:A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2026-10-15T10:39:03Z</dcterms:modified>
</cp:coreProperties>
</file>