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D:\САЛТАНАТ\БЮДЖЕТ\ГБ\Гражданский бюджет на 2026 год\Исполнение бюджета\ГБ на 01.10.25 исполнение\"/>
    </mc:Choice>
  </mc:AlternateContent>
  <xr:revisionPtr revIDLastSave="0" documentId="13_ncr:1_{178B1906-087F-4FAD-9D45-58EB7AC3F00F}" xr6:coauthVersionLast="47" xr6:coauthVersionMax="47" xr10:uidLastSave="{00000000-0000-0000-0000-000000000000}"/>
  <bookViews>
    <workbookView xWindow="-120" yWindow="-120" windowWidth="29040" windowHeight="15720" tabRatio="907" activeTab="1" xr2:uid="{00000000-000D-0000-FFFF-FFFF00000000}"/>
  </bookViews>
  <sheets>
    <sheet name="бюджет района" sheetId="3" r:id="rId1"/>
    <sheet name="бюджет района (каз)" sheetId="17" r:id="rId2"/>
    <sheet name="районный бюджет" sheetId="4" state="hidden" r:id="rId3"/>
    <sheet name="всего по с.о" sheetId="5" state="hidden" r:id="rId4"/>
    <sheet name="Щучинск" sheetId="6" state="hidden" r:id="rId5"/>
    <sheet name="п. Бурабай " sheetId="7" state="hidden" r:id="rId6"/>
    <sheet name="Абылайханский" sheetId="8" state="hidden" r:id="rId7"/>
    <sheet name="Зеленоборский" sheetId="9" state="hidden" r:id="rId8"/>
    <sheet name="Златопольский" sheetId="10" state="hidden" r:id="rId9"/>
    <sheet name="Катаркольский" sheetId="11" state="hidden" r:id="rId10"/>
    <sheet name="Кенесаринский" sheetId="12" state="hidden" r:id="rId11"/>
    <sheet name="Атамекен" sheetId="13" state="hidden" r:id="rId12"/>
    <sheet name="Урумкайский" sheetId="14" state="hidden" r:id="rId13"/>
    <sheet name="Веденовский" sheetId="15" state="hidden" r:id="rId14"/>
    <sheet name="Успеноюрьевский" sheetId="16" state="hidden" r:id="rId15"/>
    <sheet name="форма со" sheetId="1" state="hidden" r:id="rId16"/>
  </sheets>
  <definedNames>
    <definedName name="_xlnm.Print_Area" localSheetId="6">Абылайханский!$A$1:$R$58</definedName>
    <definedName name="_xlnm.Print_Area" localSheetId="11">Атамекен!$A$1:$R$58</definedName>
    <definedName name="_xlnm.Print_Area" localSheetId="0">'бюджет района'!$A$1:$J$115</definedName>
    <definedName name="_xlnm.Print_Area" localSheetId="1">'бюджет района (каз)'!$A$1:$J$113</definedName>
    <definedName name="_xlnm.Print_Area" localSheetId="13">Веденовский!$A$1:$R$58</definedName>
    <definedName name="_xlnm.Print_Area" localSheetId="3">'всего по с.о'!$A$1:$R$58</definedName>
    <definedName name="_xlnm.Print_Area" localSheetId="7">Зеленоборский!$A$1:$R$58</definedName>
    <definedName name="_xlnm.Print_Area" localSheetId="8">Златопольский!$A$1:$R$58</definedName>
    <definedName name="_xlnm.Print_Area" localSheetId="9">Катаркольский!$A$1:$R$58</definedName>
    <definedName name="_xlnm.Print_Area" localSheetId="10">Кенесаринский!$A$1:$R$57</definedName>
    <definedName name="_xlnm.Print_Area" localSheetId="5">'п. Бурабай '!$A$1:$R$60</definedName>
    <definedName name="_xlnm.Print_Area" localSheetId="12">Урумкайский!$A$1:$R$58</definedName>
    <definedName name="_xlnm.Print_Area" localSheetId="14">Успеноюрьевский!$A$1:$R$58</definedName>
    <definedName name="_xlnm.Print_Area" localSheetId="15">'форма со'!$A$1:$R$58</definedName>
    <definedName name="_xlnm.Print_Area" localSheetId="4">Щучинск!$A$1:$R$58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6" i="17" l="1"/>
  <c r="I16" i="17"/>
  <c r="G15" i="17"/>
  <c r="H15" i="17"/>
  <c r="I15" i="17"/>
  <c r="J15" i="17"/>
  <c r="G17" i="17"/>
  <c r="H17" i="17"/>
  <c r="I17" i="17"/>
  <c r="J17" i="17"/>
  <c r="F17" i="17"/>
  <c r="G39" i="17"/>
  <c r="H39" i="17"/>
  <c r="I39" i="17"/>
  <c r="J39" i="17"/>
  <c r="F39" i="17"/>
  <c r="J40" i="17"/>
  <c r="I40" i="17"/>
  <c r="H40" i="17"/>
  <c r="G40" i="17"/>
  <c r="F40" i="17"/>
  <c r="G39" i="3"/>
  <c r="H39" i="3"/>
  <c r="I39" i="3"/>
  <c r="J39" i="3"/>
  <c r="F39" i="3"/>
  <c r="G15" i="3"/>
  <c r="H15" i="3"/>
  <c r="I15" i="3"/>
  <c r="J15" i="3"/>
  <c r="F15" i="3"/>
  <c r="F14" i="17"/>
  <c r="F13" i="17" s="1"/>
  <c r="H114" i="3"/>
  <c r="H112" i="3"/>
  <c r="H111" i="3" s="1"/>
  <c r="H107" i="3"/>
  <c r="H106" i="3"/>
  <c r="H100" i="3"/>
  <c r="H99" i="3"/>
  <c r="H98" i="3" s="1"/>
  <c r="H97" i="3"/>
  <c r="H96" i="3"/>
  <c r="H95" i="3"/>
  <c r="H94" i="3" s="1"/>
  <c r="H93" i="3" s="1"/>
  <c r="H92" i="3"/>
  <c r="H87" i="3"/>
  <c r="H86" i="3" s="1"/>
  <c r="H84" i="3"/>
  <c r="H83" i="3"/>
  <c r="H81" i="3"/>
  <c r="H80" i="3"/>
  <c r="H77" i="3"/>
  <c r="H76" i="3"/>
  <c r="H73" i="3"/>
  <c r="H67" i="3"/>
  <c r="H65" i="3"/>
  <c r="H64" i="3"/>
  <c r="H63" i="3"/>
  <c r="H62" i="3"/>
  <c r="H61" i="3" s="1"/>
  <c r="H59" i="3"/>
  <c r="H55" i="3"/>
  <c r="H54" i="3"/>
  <c r="H52" i="3"/>
  <c r="H51" i="3"/>
  <c r="H49" i="3"/>
  <c r="H44" i="3"/>
  <c r="H42" i="3" s="1"/>
  <c r="H35" i="3"/>
  <c r="H32" i="3"/>
  <c r="H29" i="3"/>
  <c r="H26" i="3"/>
  <c r="H23" i="3"/>
  <c r="H22" i="3" s="1"/>
  <c r="H20" i="3"/>
  <c r="H19" i="3"/>
  <c r="H13" i="3"/>
  <c r="G114" i="3"/>
  <c r="F114" i="3"/>
  <c r="G112" i="3"/>
  <c r="F112" i="3"/>
  <c r="G111" i="3"/>
  <c r="F111" i="3"/>
  <c r="G107" i="3"/>
  <c r="G106" i="3" s="1"/>
  <c r="G105" i="3" s="1"/>
  <c r="F107" i="3"/>
  <c r="F106" i="3" s="1"/>
  <c r="G100" i="3"/>
  <c r="F100" i="3"/>
  <c r="G99" i="3"/>
  <c r="G98" i="3" s="1"/>
  <c r="F99" i="3"/>
  <c r="F98" i="3" s="1"/>
  <c r="G97" i="3"/>
  <c r="F97" i="3"/>
  <c r="F96" i="3" s="1"/>
  <c r="G96" i="3"/>
  <c r="G95" i="3"/>
  <c r="G94" i="3" s="1"/>
  <c r="F95" i="3"/>
  <c r="F94" i="3" s="1"/>
  <c r="G92" i="3"/>
  <c r="F92" i="3"/>
  <c r="G87" i="3"/>
  <c r="G86" i="3" s="1"/>
  <c r="F87" i="3"/>
  <c r="F86" i="3" s="1"/>
  <c r="G84" i="3"/>
  <c r="G83" i="3" s="1"/>
  <c r="F84" i="3"/>
  <c r="F83" i="3" s="1"/>
  <c r="G81" i="3"/>
  <c r="G80" i="3" s="1"/>
  <c r="F81" i="3"/>
  <c r="F80" i="3" s="1"/>
  <c r="G77" i="3"/>
  <c r="F77" i="3"/>
  <c r="G76" i="3"/>
  <c r="F76" i="3"/>
  <c r="G73" i="3"/>
  <c r="F73" i="3"/>
  <c r="G67" i="3"/>
  <c r="F67" i="3"/>
  <c r="G65" i="3"/>
  <c r="F65" i="3"/>
  <c r="G64" i="3"/>
  <c r="G63" i="3" s="1"/>
  <c r="F64" i="3"/>
  <c r="F63" i="3" s="1"/>
  <c r="G62" i="3"/>
  <c r="G61" i="3" s="1"/>
  <c r="F62" i="3"/>
  <c r="F61" i="3"/>
  <c r="G59" i="3"/>
  <c r="F59" i="3"/>
  <c r="G55" i="3"/>
  <c r="G54" i="3" s="1"/>
  <c r="F55" i="3"/>
  <c r="F54" i="3"/>
  <c r="G52" i="3"/>
  <c r="G51" i="3" s="1"/>
  <c r="F52" i="3"/>
  <c r="F51" i="3"/>
  <c r="G49" i="3"/>
  <c r="F49" i="3"/>
  <c r="G44" i="3"/>
  <c r="G42" i="3" s="1"/>
  <c r="F44" i="3"/>
  <c r="F42" i="3" s="1"/>
  <c r="G35" i="3"/>
  <c r="F35" i="3"/>
  <c r="G32" i="3"/>
  <c r="F32" i="3"/>
  <c r="G29" i="3"/>
  <c r="F29" i="3"/>
  <c r="G26" i="3"/>
  <c r="F26" i="3"/>
  <c r="G23" i="3"/>
  <c r="F23" i="3"/>
  <c r="G20" i="3"/>
  <c r="G19" i="3" s="1"/>
  <c r="F20" i="3"/>
  <c r="F19" i="3" s="1"/>
  <c r="G13" i="3"/>
  <c r="F13" i="3"/>
  <c r="G14" i="17"/>
  <c r="H105" i="3" l="1"/>
  <c r="F71" i="3"/>
  <c r="F58" i="3" s="1"/>
  <c r="F57" i="3" s="1"/>
  <c r="G12" i="3"/>
  <c r="H12" i="3"/>
  <c r="F22" i="3"/>
  <c r="G22" i="3"/>
  <c r="G11" i="3" s="1"/>
  <c r="F34" i="3"/>
  <c r="G71" i="3"/>
  <c r="G58" i="3" s="1"/>
  <c r="G57" i="3" s="1"/>
  <c r="G93" i="3"/>
  <c r="H34" i="3"/>
  <c r="F12" i="3"/>
  <c r="F93" i="3"/>
  <c r="G34" i="3"/>
  <c r="F105" i="3"/>
  <c r="H71" i="3"/>
  <c r="H58" i="3" s="1"/>
  <c r="H57" i="3" s="1"/>
  <c r="H11" i="3"/>
  <c r="J14" i="17"/>
  <c r="J13" i="17" s="1"/>
  <c r="I14" i="17"/>
  <c r="I13" i="17" s="1"/>
  <c r="H14" i="17"/>
  <c r="H13" i="17" s="1"/>
  <c r="I13" i="3"/>
  <c r="G13" i="17"/>
  <c r="J13" i="3"/>
  <c r="G10" i="3" l="1"/>
  <c r="F11" i="3"/>
  <c r="F10" i="3" s="1"/>
  <c r="H10" i="3"/>
  <c r="J12" i="3"/>
  <c r="I12" i="3"/>
  <c r="G60" i="17"/>
  <c r="H60" i="17"/>
  <c r="I60" i="17"/>
  <c r="J60" i="17"/>
  <c r="G72" i="17"/>
  <c r="H72" i="17"/>
  <c r="I72" i="17"/>
  <c r="J72" i="17"/>
  <c r="H36" i="17"/>
  <c r="I36" i="17"/>
  <c r="J36" i="17"/>
  <c r="G36" i="17"/>
  <c r="F72" i="17"/>
  <c r="F67" i="17"/>
  <c r="F60" i="17"/>
  <c r="F46" i="17"/>
  <c r="F47" i="17"/>
  <c r="F48" i="17"/>
  <c r="F45" i="17"/>
  <c r="F36" i="17"/>
  <c r="F37" i="17"/>
  <c r="I65" i="3"/>
  <c r="J65" i="3"/>
  <c r="G113" i="17" l="1"/>
  <c r="G112" i="17" s="1"/>
  <c r="H113" i="17"/>
  <c r="H112" i="17" s="1"/>
  <c r="I113" i="17"/>
  <c r="I112" i="17" s="1"/>
  <c r="J113" i="17"/>
  <c r="J112" i="17" s="1"/>
  <c r="F113" i="17"/>
  <c r="F112" i="17" s="1"/>
  <c r="G111" i="17"/>
  <c r="G110" i="17" s="1"/>
  <c r="H111" i="17"/>
  <c r="H110" i="17" s="1"/>
  <c r="I111" i="17"/>
  <c r="I110" i="17" s="1"/>
  <c r="J111" i="17"/>
  <c r="J110" i="17" s="1"/>
  <c r="F111" i="17"/>
  <c r="F110" i="17" s="1"/>
  <c r="F107" i="17"/>
  <c r="G107" i="17"/>
  <c r="H107" i="17"/>
  <c r="I107" i="17"/>
  <c r="J107" i="17"/>
  <c r="G108" i="17"/>
  <c r="H108" i="17"/>
  <c r="I108" i="17"/>
  <c r="J108" i="17"/>
  <c r="G106" i="17"/>
  <c r="H106" i="17"/>
  <c r="I106" i="17"/>
  <c r="J106" i="17"/>
  <c r="J105" i="17" s="1"/>
  <c r="J104" i="17" s="1"/>
  <c r="F106" i="17"/>
  <c r="F100" i="17"/>
  <c r="G100" i="17"/>
  <c r="H100" i="17"/>
  <c r="I100" i="17"/>
  <c r="J100" i="17"/>
  <c r="F101" i="17"/>
  <c r="H101" i="17"/>
  <c r="I101" i="17"/>
  <c r="J101" i="17"/>
  <c r="F102" i="17"/>
  <c r="G102" i="17"/>
  <c r="H102" i="17"/>
  <c r="J102" i="17"/>
  <c r="G99" i="17"/>
  <c r="H99" i="17"/>
  <c r="I99" i="17"/>
  <c r="J99" i="17"/>
  <c r="F99" i="17"/>
  <c r="F87" i="17"/>
  <c r="G87" i="17"/>
  <c r="H87" i="17"/>
  <c r="I87" i="17"/>
  <c r="J87" i="17"/>
  <c r="F88" i="17"/>
  <c r="G88" i="17"/>
  <c r="H88" i="17"/>
  <c r="I88" i="17"/>
  <c r="J88" i="17"/>
  <c r="F89" i="17"/>
  <c r="G89" i="17"/>
  <c r="H89" i="17"/>
  <c r="I89" i="17"/>
  <c r="J89" i="17"/>
  <c r="G86" i="17"/>
  <c r="H86" i="17"/>
  <c r="I86" i="17"/>
  <c r="J86" i="17"/>
  <c r="F86" i="17"/>
  <c r="H83" i="17"/>
  <c r="H82" i="17" s="1"/>
  <c r="H81" i="17" s="1"/>
  <c r="I83" i="17"/>
  <c r="I82" i="17" s="1"/>
  <c r="I81" i="17" s="1"/>
  <c r="J83" i="17"/>
  <c r="J82" i="17" s="1"/>
  <c r="J81" i="17" s="1"/>
  <c r="G80" i="17"/>
  <c r="G79" i="17" s="1"/>
  <c r="G78" i="17" s="1"/>
  <c r="H80" i="17"/>
  <c r="H79" i="17" s="1"/>
  <c r="H78" i="17" s="1"/>
  <c r="I80" i="17"/>
  <c r="I79" i="17" s="1"/>
  <c r="I78" i="17" s="1"/>
  <c r="J80" i="17"/>
  <c r="J79" i="17" s="1"/>
  <c r="J78" i="17" s="1"/>
  <c r="F80" i="17"/>
  <c r="F79" i="17" s="1"/>
  <c r="F78" i="17" s="1"/>
  <c r="F77" i="17"/>
  <c r="G77" i="17"/>
  <c r="H77" i="17"/>
  <c r="I77" i="17"/>
  <c r="J77" i="17"/>
  <c r="H76" i="17"/>
  <c r="G70" i="17"/>
  <c r="H70" i="17"/>
  <c r="I70" i="17"/>
  <c r="J70" i="17"/>
  <c r="F70" i="17"/>
  <c r="G67" i="17"/>
  <c r="H67" i="17"/>
  <c r="I67" i="17"/>
  <c r="J67" i="17"/>
  <c r="F68" i="17"/>
  <c r="G68" i="17"/>
  <c r="H68" i="17"/>
  <c r="I68" i="17"/>
  <c r="J68" i="17"/>
  <c r="G66" i="17"/>
  <c r="H66" i="17"/>
  <c r="I66" i="17"/>
  <c r="J66" i="17"/>
  <c r="F66" i="17"/>
  <c r="G56" i="17"/>
  <c r="G55" i="17" s="1"/>
  <c r="G54" i="17" s="1"/>
  <c r="H56" i="17"/>
  <c r="H55" i="17" s="1"/>
  <c r="H54" i="17" s="1"/>
  <c r="I56" i="17"/>
  <c r="I55" i="17" s="1"/>
  <c r="I54" i="17" s="1"/>
  <c r="J56" i="17"/>
  <c r="J55" i="17" s="1"/>
  <c r="J54" i="17" s="1"/>
  <c r="F56" i="17"/>
  <c r="F55" i="17" s="1"/>
  <c r="F54" i="17" s="1"/>
  <c r="G53" i="17"/>
  <c r="G52" i="17" s="1"/>
  <c r="G51" i="17" s="1"/>
  <c r="H53" i="17"/>
  <c r="H52" i="17" s="1"/>
  <c r="H51" i="17" s="1"/>
  <c r="I53" i="17"/>
  <c r="I52" i="17" s="1"/>
  <c r="I51" i="17" s="1"/>
  <c r="J53" i="17"/>
  <c r="J52" i="17" s="1"/>
  <c r="J51" i="17" s="1"/>
  <c r="F53" i="17"/>
  <c r="F52" i="17" s="1"/>
  <c r="F51" i="17" s="1"/>
  <c r="G50" i="17"/>
  <c r="G49" i="17" s="1"/>
  <c r="H50" i="17"/>
  <c r="H49" i="17" s="1"/>
  <c r="I50" i="17"/>
  <c r="I49" i="17" s="1"/>
  <c r="J50" i="17"/>
  <c r="J49" i="17" s="1"/>
  <c r="F50" i="17"/>
  <c r="F49" i="17" s="1"/>
  <c r="G46" i="17"/>
  <c r="H46" i="17"/>
  <c r="I46" i="17"/>
  <c r="J46" i="17"/>
  <c r="G47" i="17"/>
  <c r="H47" i="17"/>
  <c r="I47" i="17"/>
  <c r="J47" i="17"/>
  <c r="G48" i="17"/>
  <c r="H48" i="17"/>
  <c r="I48" i="17"/>
  <c r="J48" i="17"/>
  <c r="G43" i="17"/>
  <c r="H43" i="17"/>
  <c r="I43" i="17"/>
  <c r="J43" i="17"/>
  <c r="F43" i="17"/>
  <c r="G41" i="17"/>
  <c r="H41" i="17"/>
  <c r="I41" i="17"/>
  <c r="J41" i="17"/>
  <c r="F41" i="17"/>
  <c r="G38" i="17"/>
  <c r="G35" i="17" s="1"/>
  <c r="H38" i="17"/>
  <c r="H35" i="17" s="1"/>
  <c r="I38" i="17"/>
  <c r="I35" i="17" s="1"/>
  <c r="J38" i="17"/>
  <c r="J35" i="17" s="1"/>
  <c r="F38" i="17"/>
  <c r="G33" i="17"/>
  <c r="G32" i="17" s="1"/>
  <c r="H33" i="17"/>
  <c r="H32" i="17" s="1"/>
  <c r="I33" i="17"/>
  <c r="I32" i="17" s="1"/>
  <c r="J33" i="17"/>
  <c r="J32" i="17" s="1"/>
  <c r="F33" i="17"/>
  <c r="F32" i="17" s="1"/>
  <c r="F31" i="17"/>
  <c r="G31" i="17"/>
  <c r="H31" i="17"/>
  <c r="I31" i="17"/>
  <c r="J31" i="17"/>
  <c r="G30" i="17"/>
  <c r="H30" i="17"/>
  <c r="I30" i="17"/>
  <c r="J30" i="17"/>
  <c r="F30" i="17"/>
  <c r="F28" i="17"/>
  <c r="G28" i="17"/>
  <c r="H28" i="17"/>
  <c r="I28" i="17"/>
  <c r="J28" i="17"/>
  <c r="G27" i="17"/>
  <c r="H27" i="17"/>
  <c r="I27" i="17"/>
  <c r="I26" i="17" s="1"/>
  <c r="J27" i="17"/>
  <c r="J26" i="17" s="1"/>
  <c r="F27" i="17"/>
  <c r="F25" i="17"/>
  <c r="G25" i="17"/>
  <c r="H25" i="17"/>
  <c r="I25" i="17"/>
  <c r="J25" i="17"/>
  <c r="G24" i="17"/>
  <c r="H24" i="17"/>
  <c r="I24" i="17"/>
  <c r="J24" i="17"/>
  <c r="F24" i="17"/>
  <c r="G21" i="17"/>
  <c r="G20" i="17" s="1"/>
  <c r="G19" i="17" s="1"/>
  <c r="H21" i="17"/>
  <c r="H20" i="17" s="1"/>
  <c r="H19" i="17" s="1"/>
  <c r="I21" i="17"/>
  <c r="I20" i="17" s="1"/>
  <c r="I19" i="17" s="1"/>
  <c r="J21" i="17"/>
  <c r="J20" i="17" s="1"/>
  <c r="J19" i="17" s="1"/>
  <c r="F21" i="17"/>
  <c r="F20" i="17" s="1"/>
  <c r="F19" i="17" s="1"/>
  <c r="H18" i="17"/>
  <c r="I18" i="17"/>
  <c r="J18" i="17"/>
  <c r="F18" i="17"/>
  <c r="G18" i="17"/>
  <c r="J98" i="17"/>
  <c r="I98" i="17"/>
  <c r="H98" i="17"/>
  <c r="G98" i="17"/>
  <c r="J95" i="17"/>
  <c r="J94" i="17" s="1"/>
  <c r="I95" i="17"/>
  <c r="I94" i="17" s="1"/>
  <c r="H95" i="17"/>
  <c r="H94" i="17" s="1"/>
  <c r="G95" i="17"/>
  <c r="G94" i="17" s="1"/>
  <c r="J93" i="17"/>
  <c r="J92" i="17" s="1"/>
  <c r="I93" i="17"/>
  <c r="I92" i="17" s="1"/>
  <c r="H93" i="17"/>
  <c r="H92" i="17" s="1"/>
  <c r="G93" i="17"/>
  <c r="G92" i="17" s="1"/>
  <c r="J90" i="17"/>
  <c r="I90" i="17"/>
  <c r="H90" i="17"/>
  <c r="G90" i="17"/>
  <c r="J74" i="17"/>
  <c r="I74" i="17"/>
  <c r="H74" i="17"/>
  <c r="G74" i="17"/>
  <c r="J73" i="17"/>
  <c r="I73" i="17"/>
  <c r="H73" i="17"/>
  <c r="G73" i="17"/>
  <c r="J71" i="17"/>
  <c r="I71" i="17"/>
  <c r="H71" i="17"/>
  <c r="G71" i="17"/>
  <c r="J64" i="17"/>
  <c r="J63" i="17" s="1"/>
  <c r="H64" i="17"/>
  <c r="H63" i="17" s="1"/>
  <c r="G64" i="17"/>
  <c r="G63" i="17" s="1"/>
  <c r="I63" i="17"/>
  <c r="F63" i="17"/>
  <c r="J62" i="17"/>
  <c r="J61" i="17" s="1"/>
  <c r="I62" i="17"/>
  <c r="I61" i="17" s="1"/>
  <c r="H62" i="17"/>
  <c r="H61" i="17" s="1"/>
  <c r="G62" i="17"/>
  <c r="J59" i="17"/>
  <c r="I59" i="17"/>
  <c r="H59" i="17"/>
  <c r="G59" i="17"/>
  <c r="F59" i="17"/>
  <c r="J32" i="3"/>
  <c r="I12" i="17" l="1"/>
  <c r="G26" i="17"/>
  <c r="G105" i="17"/>
  <c r="G104" i="17" s="1"/>
  <c r="G29" i="17"/>
  <c r="H69" i="17"/>
  <c r="I91" i="17"/>
  <c r="F98" i="17"/>
  <c r="F97" i="17" s="1"/>
  <c r="F96" i="17" s="1"/>
  <c r="J23" i="17"/>
  <c r="I23" i="17"/>
  <c r="J29" i="17"/>
  <c r="H29" i="17"/>
  <c r="H23" i="17"/>
  <c r="F73" i="17"/>
  <c r="J97" i="17"/>
  <c r="J96" i="17" s="1"/>
  <c r="F93" i="17"/>
  <c r="F92" i="17" s="1"/>
  <c r="G69" i="17"/>
  <c r="G23" i="17"/>
  <c r="I29" i="17"/>
  <c r="F23" i="17"/>
  <c r="G12" i="17"/>
  <c r="F74" i="17"/>
  <c r="F90" i="17"/>
  <c r="F85" i="17" s="1"/>
  <c r="F84" i="17" s="1"/>
  <c r="G91" i="17"/>
  <c r="H91" i="17"/>
  <c r="H26" i="17"/>
  <c r="I69" i="17"/>
  <c r="J12" i="17"/>
  <c r="G65" i="17"/>
  <c r="F26" i="17"/>
  <c r="H105" i="17"/>
  <c r="H104" i="17" s="1"/>
  <c r="G109" i="17"/>
  <c r="G103" i="17" s="1"/>
  <c r="I65" i="17"/>
  <c r="H75" i="17"/>
  <c r="I105" i="17"/>
  <c r="I104" i="17" s="1"/>
  <c r="J69" i="17"/>
  <c r="J65" i="17"/>
  <c r="J85" i="17"/>
  <c r="J84" i="17" s="1"/>
  <c r="G85" i="17"/>
  <c r="G84" i="17" s="1"/>
  <c r="H65" i="17"/>
  <c r="H12" i="17"/>
  <c r="F65" i="17"/>
  <c r="F29" i="17"/>
  <c r="J109" i="17"/>
  <c r="J103" i="17" s="1"/>
  <c r="I109" i="17"/>
  <c r="F109" i="17"/>
  <c r="H109" i="17"/>
  <c r="H97" i="17"/>
  <c r="H96" i="17" s="1"/>
  <c r="I85" i="17"/>
  <c r="I84" i="17" s="1"/>
  <c r="F35" i="17"/>
  <c r="F15" i="17"/>
  <c r="F12" i="17" s="1"/>
  <c r="J91" i="17"/>
  <c r="F95" i="17"/>
  <c r="F94" i="17" s="1"/>
  <c r="G61" i="17"/>
  <c r="F91" i="17" l="1"/>
  <c r="G22" i="17"/>
  <c r="J22" i="17"/>
  <c r="I22" i="17"/>
  <c r="H22" i="17"/>
  <c r="H103" i="17"/>
  <c r="F22" i="17"/>
  <c r="H58" i="17"/>
  <c r="I103" i="17"/>
  <c r="H44" i="17"/>
  <c r="R57" i="5"/>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H85" i="17" s="1"/>
  <c r="H84" i="17" s="1"/>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F56" i="16" s="1"/>
  <c r="F55" i="16" s="1"/>
  <c r="F54" i="16" s="1"/>
  <c r="R56" i="16"/>
  <c r="R55" i="16" s="1"/>
  <c r="R54" i="16" s="1"/>
  <c r="Q56" i="16"/>
  <c r="Q55" i="16" s="1"/>
  <c r="Q54" i="16" s="1"/>
  <c r="P56" i="16"/>
  <c r="O56" i="16"/>
  <c r="N56" i="16"/>
  <c r="M56" i="16"/>
  <c r="M55" i="16" s="1"/>
  <c r="M54" i="16" s="1"/>
  <c r="L56" i="16"/>
  <c r="L55" i="16" s="1"/>
  <c r="L54" i="16" s="1"/>
  <c r="K56" i="16"/>
  <c r="J56" i="16"/>
  <c r="J55" i="16" s="1"/>
  <c r="J54" i="16" s="1"/>
  <c r="I56" i="16"/>
  <c r="I55" i="16" s="1"/>
  <c r="I54" i="16" s="1"/>
  <c r="H56" i="16"/>
  <c r="H55" i="16" s="1"/>
  <c r="H54" i="16" s="1"/>
  <c r="G56" i="16"/>
  <c r="G55" i="16" s="1"/>
  <c r="G54" i="16" s="1"/>
  <c r="P55" i="16"/>
  <c r="P54" i="16" s="1"/>
  <c r="O55" i="16"/>
  <c r="O54" i="16" s="1"/>
  <c r="N55" i="16"/>
  <c r="N54" i="16" s="1"/>
  <c r="K55" i="16"/>
  <c r="K54" i="16" s="1"/>
  <c r="F53" i="16"/>
  <c r="F52" i="16"/>
  <c r="F51" i="16"/>
  <c r="F50" i="16"/>
  <c r="F49" i="16"/>
  <c r="R48" i="16"/>
  <c r="Q48" i="16"/>
  <c r="Q47" i="16" s="1"/>
  <c r="P48" i="16"/>
  <c r="O48" i="16"/>
  <c r="O47" i="16" s="1"/>
  <c r="N48" i="16"/>
  <c r="N47" i="16" s="1"/>
  <c r="M48" i="16"/>
  <c r="M47" i="16" s="1"/>
  <c r="L48" i="16"/>
  <c r="K48" i="16"/>
  <c r="K47" i="16" s="1"/>
  <c r="J48" i="16"/>
  <c r="J47" i="16" s="1"/>
  <c r="I48" i="16"/>
  <c r="I47" i="16" s="1"/>
  <c r="H48" i="16"/>
  <c r="H47" i="16" s="1"/>
  <c r="G48" i="16"/>
  <c r="G47" i="16" s="1"/>
  <c r="R47" i="16"/>
  <c r="P47" i="16"/>
  <c r="L47" i="16"/>
  <c r="F46" i="16"/>
  <c r="F45" i="16"/>
  <c r="R44" i="16"/>
  <c r="R43" i="16" s="1"/>
  <c r="Q44" i="16"/>
  <c r="Q43" i="16" s="1"/>
  <c r="P44" i="16"/>
  <c r="P43" i="16" s="1"/>
  <c r="O44" i="16"/>
  <c r="O43" i="16" s="1"/>
  <c r="N44" i="16"/>
  <c r="N43" i="16" s="1"/>
  <c r="M44" i="16"/>
  <c r="M43" i="16" s="1"/>
  <c r="L44" i="16"/>
  <c r="L43" i="16" s="1"/>
  <c r="K44" i="16"/>
  <c r="K43" i="16" s="1"/>
  <c r="J44" i="16"/>
  <c r="J43" i="16" s="1"/>
  <c r="I44" i="16"/>
  <c r="I43" i="16" s="1"/>
  <c r="H44" i="16"/>
  <c r="H43" i="16" s="1"/>
  <c r="G44" i="16"/>
  <c r="G43" i="16" s="1"/>
  <c r="F42" i="16"/>
  <c r="F41" i="16" s="1"/>
  <c r="F40" i="16" s="1"/>
  <c r="R41" i="16"/>
  <c r="R40" i="16" s="1"/>
  <c r="Q41" i="16"/>
  <c r="Q40" i="16" s="1"/>
  <c r="P41" i="16"/>
  <c r="P40" i="16" s="1"/>
  <c r="O41" i="16"/>
  <c r="O40" i="16" s="1"/>
  <c r="N41" i="16"/>
  <c r="M41" i="16"/>
  <c r="L41" i="16"/>
  <c r="L40" i="16" s="1"/>
  <c r="K41" i="16"/>
  <c r="K40" i="16" s="1"/>
  <c r="J41" i="16"/>
  <c r="J40" i="16" s="1"/>
  <c r="I41" i="16"/>
  <c r="I40" i="16" s="1"/>
  <c r="H41" i="16"/>
  <c r="H40" i="16" s="1"/>
  <c r="G41" i="16"/>
  <c r="G40" i="16" s="1"/>
  <c r="N40" i="16"/>
  <c r="M40" i="16"/>
  <c r="F39" i="16"/>
  <c r="F38" i="16" s="1"/>
  <c r="F37" i="16" s="1"/>
  <c r="R38" i="16"/>
  <c r="R37" i="16" s="1"/>
  <c r="Q38" i="16"/>
  <c r="Q37" i="16" s="1"/>
  <c r="P38" i="16"/>
  <c r="P37" i="16" s="1"/>
  <c r="O38" i="16"/>
  <c r="O37" i="16" s="1"/>
  <c r="N38" i="16"/>
  <c r="M38" i="16"/>
  <c r="M37" i="16" s="1"/>
  <c r="L38" i="16"/>
  <c r="L37" i="16" s="1"/>
  <c r="K38" i="16"/>
  <c r="K37" i="16" s="1"/>
  <c r="J38" i="16"/>
  <c r="J37" i="16" s="1"/>
  <c r="I38" i="16"/>
  <c r="I37" i="16" s="1"/>
  <c r="H38" i="16"/>
  <c r="H37" i="16" s="1"/>
  <c r="G38" i="16"/>
  <c r="G37" i="16" s="1"/>
  <c r="N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H27" i="16"/>
  <c r="G27" i="16"/>
  <c r="F24" i="16"/>
  <c r="R23" i="16"/>
  <c r="Q23" i="16"/>
  <c r="P23" i="16"/>
  <c r="O23" i="16"/>
  <c r="N23" i="16"/>
  <c r="M23" i="16"/>
  <c r="L23" i="16"/>
  <c r="K23" i="16"/>
  <c r="J23" i="16"/>
  <c r="I23" i="16"/>
  <c r="H23" i="16"/>
  <c r="G23" i="16"/>
  <c r="F23" i="16" s="1"/>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P13" i="16"/>
  <c r="P12" i="16" s="1"/>
  <c r="O13" i="16"/>
  <c r="O12" i="16" s="1"/>
  <c r="N13" i="16"/>
  <c r="N12" i="16" s="1"/>
  <c r="M13" i="16"/>
  <c r="L13" i="16"/>
  <c r="L12" i="16" s="1"/>
  <c r="K13" i="16"/>
  <c r="J13" i="16"/>
  <c r="J12" i="16" s="1"/>
  <c r="I13" i="16"/>
  <c r="I12" i="16" s="1"/>
  <c r="H13" i="16"/>
  <c r="H12" i="16" s="1"/>
  <c r="G13" i="16"/>
  <c r="G12" i="16" s="1"/>
  <c r="Q12" i="16"/>
  <c r="M12" i="16"/>
  <c r="K12" i="16"/>
  <c r="F57" i="15"/>
  <c r="F56" i="15" s="1"/>
  <c r="F55" i="15" s="1"/>
  <c r="F54" i="15" s="1"/>
  <c r="R56" i="15"/>
  <c r="R55" i="15" s="1"/>
  <c r="R54" i="15" s="1"/>
  <c r="Q56" i="15"/>
  <c r="Q55" i="15" s="1"/>
  <c r="P56" i="15"/>
  <c r="O56" i="15"/>
  <c r="O55" i="15" s="1"/>
  <c r="O54" i="15" s="1"/>
  <c r="N56" i="15"/>
  <c r="M56" i="15"/>
  <c r="M55" i="15" s="1"/>
  <c r="M54" i="15" s="1"/>
  <c r="L56" i="15"/>
  <c r="L55" i="15" s="1"/>
  <c r="L54" i="15" s="1"/>
  <c r="K56" i="15"/>
  <c r="K55" i="15" s="1"/>
  <c r="K54" i="15" s="1"/>
  <c r="J56" i="15"/>
  <c r="J55" i="15" s="1"/>
  <c r="J54" i="15" s="1"/>
  <c r="I56" i="15"/>
  <c r="I55" i="15" s="1"/>
  <c r="H56" i="15"/>
  <c r="H55" i="15" s="1"/>
  <c r="H54" i="15" s="1"/>
  <c r="G56" i="15"/>
  <c r="G55" i="15" s="1"/>
  <c r="G54" i="15" s="1"/>
  <c r="P55" i="15"/>
  <c r="P54" i="15" s="1"/>
  <c r="N55" i="15"/>
  <c r="N54" i="15" s="1"/>
  <c r="Q54" i="15"/>
  <c r="I54" i="15"/>
  <c r="F53" i="15"/>
  <c r="F52" i="15"/>
  <c r="F51" i="15"/>
  <c r="F50" i="15"/>
  <c r="F49" i="15"/>
  <c r="R48" i="15"/>
  <c r="Q48" i="15"/>
  <c r="Q47" i="15" s="1"/>
  <c r="P48" i="15"/>
  <c r="P47" i="15" s="1"/>
  <c r="O48" i="15"/>
  <c r="O47" i="15" s="1"/>
  <c r="N48" i="15"/>
  <c r="N47" i="15" s="1"/>
  <c r="M48" i="15"/>
  <c r="M47" i="15" s="1"/>
  <c r="L48" i="15"/>
  <c r="L47" i="15" s="1"/>
  <c r="K48" i="15"/>
  <c r="K47" i="15" s="1"/>
  <c r="J48" i="15"/>
  <c r="J47" i="15" s="1"/>
  <c r="I48" i="15"/>
  <c r="I47" i="15" s="1"/>
  <c r="H48" i="15"/>
  <c r="H47" i="15" s="1"/>
  <c r="G48" i="15"/>
  <c r="G47" i="15" s="1"/>
  <c r="R47" i="15"/>
  <c r="F45" i="15"/>
  <c r="F44" i="15" s="1"/>
  <c r="F43" i="15" s="1"/>
  <c r="R44" i="15"/>
  <c r="R43" i="15" s="1"/>
  <c r="Q44" i="15"/>
  <c r="Q43" i="15" s="1"/>
  <c r="P44" i="15"/>
  <c r="P43" i="15" s="1"/>
  <c r="O44" i="15"/>
  <c r="N44" i="15"/>
  <c r="M44" i="15"/>
  <c r="M43" i="15" s="1"/>
  <c r="L44" i="15"/>
  <c r="L43" i="15" s="1"/>
  <c r="K44" i="15"/>
  <c r="J44" i="15"/>
  <c r="I44" i="15"/>
  <c r="I43" i="15" s="1"/>
  <c r="H44" i="15"/>
  <c r="H43" i="15" s="1"/>
  <c r="G44" i="15"/>
  <c r="O43" i="15"/>
  <c r="N43" i="15"/>
  <c r="K43" i="15"/>
  <c r="J43" i="15"/>
  <c r="G43" i="15"/>
  <c r="F42" i="15"/>
  <c r="F41" i="15" s="1"/>
  <c r="F40" i="15" s="1"/>
  <c r="R41" i="15"/>
  <c r="Q41" i="15"/>
  <c r="P41" i="15"/>
  <c r="O41" i="15"/>
  <c r="O40" i="15" s="1"/>
  <c r="N41" i="15"/>
  <c r="N40" i="15" s="1"/>
  <c r="M41" i="15"/>
  <c r="M40" i="15" s="1"/>
  <c r="L41" i="15"/>
  <c r="K41" i="15"/>
  <c r="K40" i="15" s="1"/>
  <c r="J41" i="15"/>
  <c r="J40" i="15" s="1"/>
  <c r="I41" i="15"/>
  <c r="I40" i="15" s="1"/>
  <c r="H41" i="15"/>
  <c r="G41" i="15"/>
  <c r="G40" i="15" s="1"/>
  <c r="R40" i="15"/>
  <c r="Q40" i="15"/>
  <c r="P40" i="15"/>
  <c r="L40" i="15"/>
  <c r="H40" i="15"/>
  <c r="F39" i="15"/>
  <c r="F38" i="15" s="1"/>
  <c r="F37" i="15" s="1"/>
  <c r="R38" i="15"/>
  <c r="Q38" i="15"/>
  <c r="Q37" i="15" s="1"/>
  <c r="P38" i="15"/>
  <c r="P37" i="15" s="1"/>
  <c r="O38" i="15"/>
  <c r="O37" i="15" s="1"/>
  <c r="N38" i="15"/>
  <c r="N37" i="15" s="1"/>
  <c r="M38" i="15"/>
  <c r="L38" i="15"/>
  <c r="L37" i="15" s="1"/>
  <c r="K38" i="15"/>
  <c r="K37" i="15" s="1"/>
  <c r="J38" i="15"/>
  <c r="J37" i="15" s="1"/>
  <c r="I38" i="15"/>
  <c r="I37" i="15" s="1"/>
  <c r="H38" i="15"/>
  <c r="H37" i="15" s="1"/>
  <c r="G38" i="15"/>
  <c r="G37" i="15" s="1"/>
  <c r="R37" i="15"/>
  <c r="M37" i="15"/>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P29" i="15"/>
  <c r="O29" i="15"/>
  <c r="N29" i="15"/>
  <c r="M29" i="15"/>
  <c r="M26" i="15" s="1"/>
  <c r="L29" i="15"/>
  <c r="K29" i="15"/>
  <c r="J29" i="15"/>
  <c r="I29" i="15"/>
  <c r="H29" i="15"/>
  <c r="G29" i="15"/>
  <c r="F28" i="15"/>
  <c r="F27" i="15" s="1"/>
  <c r="R27" i="15"/>
  <c r="Q27" i="15"/>
  <c r="P27" i="15"/>
  <c r="O27" i="15"/>
  <c r="N27" i="15"/>
  <c r="M27" i="15"/>
  <c r="L27" i="15"/>
  <c r="K27" i="15"/>
  <c r="J27" i="15"/>
  <c r="I27" i="15"/>
  <c r="H27" i="15"/>
  <c r="G27" i="15"/>
  <c r="F24" i="15"/>
  <c r="R23" i="15"/>
  <c r="Q23" i="15"/>
  <c r="P23" i="15"/>
  <c r="O23" i="15"/>
  <c r="N23" i="15"/>
  <c r="M23" i="15"/>
  <c r="L23" i="15"/>
  <c r="K23" i="15"/>
  <c r="J23" i="15"/>
  <c r="I23" i="15"/>
  <c r="H23" i="15"/>
  <c r="G23" i="15"/>
  <c r="F23" i="15"/>
  <c r="F22" i="15"/>
  <c r="F21" i="15"/>
  <c r="R20" i="15"/>
  <c r="Q20" i="15"/>
  <c r="P20" i="15"/>
  <c r="O20" i="15"/>
  <c r="N20" i="15"/>
  <c r="M20" i="15"/>
  <c r="L20" i="15"/>
  <c r="K20" i="15"/>
  <c r="J20" i="15"/>
  <c r="I20" i="15"/>
  <c r="H20" i="15"/>
  <c r="G20" i="15"/>
  <c r="F19" i="15"/>
  <c r="F18" i="15" s="1"/>
  <c r="R18" i="15"/>
  <c r="R15" i="15" s="1"/>
  <c r="R11" i="15" s="1"/>
  <c r="Q18" i="15"/>
  <c r="P18" i="15"/>
  <c r="O18" i="15"/>
  <c r="N18" i="15"/>
  <c r="M18" i="15"/>
  <c r="L18" i="15"/>
  <c r="L15" i="15" s="1"/>
  <c r="K18" i="15"/>
  <c r="J18" i="15"/>
  <c r="J15" i="15" s="1"/>
  <c r="I18" i="15"/>
  <c r="H18" i="15"/>
  <c r="G18" i="15"/>
  <c r="F17" i="15"/>
  <c r="R16" i="15"/>
  <c r="Q16" i="15"/>
  <c r="P16" i="15"/>
  <c r="P15" i="15" s="1"/>
  <c r="O16" i="15"/>
  <c r="N16" i="15"/>
  <c r="M16" i="15"/>
  <c r="L16" i="15"/>
  <c r="K16" i="15"/>
  <c r="J16" i="15"/>
  <c r="I16" i="15"/>
  <c r="H16" i="15"/>
  <c r="G16" i="15"/>
  <c r="F14" i="15"/>
  <c r="F13" i="15" s="1"/>
  <c r="F12" i="15" s="1"/>
  <c r="R13" i="15"/>
  <c r="R12" i="15" s="1"/>
  <c r="Q13" i="15"/>
  <c r="Q12" i="15" s="1"/>
  <c r="P13" i="15"/>
  <c r="O13" i="15"/>
  <c r="O12" i="15" s="1"/>
  <c r="N13" i="15"/>
  <c r="N12" i="15" s="1"/>
  <c r="M13" i="15"/>
  <c r="M12" i="15" s="1"/>
  <c r="L13" i="15"/>
  <c r="L12" i="15" s="1"/>
  <c r="K13" i="15"/>
  <c r="K12" i="15" s="1"/>
  <c r="J13" i="15"/>
  <c r="J12" i="15" s="1"/>
  <c r="I13" i="15"/>
  <c r="I12" i="15" s="1"/>
  <c r="H13" i="15"/>
  <c r="H12" i="15" s="1"/>
  <c r="G13" i="15"/>
  <c r="G12" i="15" s="1"/>
  <c r="P12" i="15"/>
  <c r="F57" i="14"/>
  <c r="F56" i="14" s="1"/>
  <c r="F55" i="14" s="1"/>
  <c r="F54" i="14" s="1"/>
  <c r="R56" i="14"/>
  <c r="R55" i="14" s="1"/>
  <c r="R54" i="14" s="1"/>
  <c r="Q56" i="14"/>
  <c r="Q55" i="14" s="1"/>
  <c r="Q54" i="14" s="1"/>
  <c r="P56" i="14"/>
  <c r="P55" i="14" s="1"/>
  <c r="P54" i="14" s="1"/>
  <c r="O56" i="14"/>
  <c r="N56" i="14"/>
  <c r="N55" i="14" s="1"/>
  <c r="N54" i="14" s="1"/>
  <c r="M56" i="14"/>
  <c r="M55" i="14" s="1"/>
  <c r="M54" i="14" s="1"/>
  <c r="L56" i="14"/>
  <c r="L55" i="14" s="1"/>
  <c r="L54" i="14" s="1"/>
  <c r="K56" i="14"/>
  <c r="K55" i="14" s="1"/>
  <c r="K54" i="14" s="1"/>
  <c r="J56" i="14"/>
  <c r="J55" i="14" s="1"/>
  <c r="J54" i="14" s="1"/>
  <c r="I56" i="14"/>
  <c r="I55" i="14" s="1"/>
  <c r="I54" i="14" s="1"/>
  <c r="H56" i="14"/>
  <c r="H55" i="14" s="1"/>
  <c r="H54" i="14" s="1"/>
  <c r="G56" i="14"/>
  <c r="G55" i="14" s="1"/>
  <c r="G54" i="14" s="1"/>
  <c r="O55" i="14"/>
  <c r="O54" i="14" s="1"/>
  <c r="F53" i="14"/>
  <c r="F52" i="14"/>
  <c r="F51" i="14"/>
  <c r="F50" i="14"/>
  <c r="F48" i="14" s="1"/>
  <c r="F47" i="14" s="1"/>
  <c r="F49" i="14"/>
  <c r="R48" i="14"/>
  <c r="R47" i="14" s="1"/>
  <c r="Q48" i="14"/>
  <c r="P48" i="14"/>
  <c r="P47" i="14" s="1"/>
  <c r="O48" i="14"/>
  <c r="N48" i="14"/>
  <c r="N47" i="14" s="1"/>
  <c r="M48" i="14"/>
  <c r="M47" i="14" s="1"/>
  <c r="L48" i="14"/>
  <c r="L47" i="14" s="1"/>
  <c r="K48" i="14"/>
  <c r="K47" i="14" s="1"/>
  <c r="J48" i="14"/>
  <c r="J47" i="14" s="1"/>
  <c r="I48" i="14"/>
  <c r="H48" i="14"/>
  <c r="H47" i="14" s="1"/>
  <c r="G48" i="14"/>
  <c r="G47" i="14" s="1"/>
  <c r="Q47" i="14"/>
  <c r="O47" i="14"/>
  <c r="I47" i="14"/>
  <c r="F46" i="14"/>
  <c r="F45" i="14"/>
  <c r="F44" i="14" s="1"/>
  <c r="F43" i="14" s="1"/>
  <c r="R44" i="14"/>
  <c r="R43" i="14" s="1"/>
  <c r="Q44" i="14"/>
  <c r="Q43" i="14" s="1"/>
  <c r="P44" i="14"/>
  <c r="P43" i="14" s="1"/>
  <c r="O44" i="14"/>
  <c r="O43" i="14" s="1"/>
  <c r="N44" i="14"/>
  <c r="M44" i="14"/>
  <c r="M43" i="14" s="1"/>
  <c r="L44" i="14"/>
  <c r="K44" i="14"/>
  <c r="K43" i="14" s="1"/>
  <c r="J44" i="14"/>
  <c r="I44" i="14"/>
  <c r="I43" i="14" s="1"/>
  <c r="H44" i="14"/>
  <c r="G44" i="14"/>
  <c r="G43" i="14" s="1"/>
  <c r="N43" i="14"/>
  <c r="L43" i="14"/>
  <c r="J43" i="14"/>
  <c r="H43" i="14"/>
  <c r="F42" i="14"/>
  <c r="F41" i="14" s="1"/>
  <c r="F40" i="14" s="1"/>
  <c r="R41" i="14"/>
  <c r="Q41" i="14"/>
  <c r="Q40" i="14" s="1"/>
  <c r="P41" i="14"/>
  <c r="P40" i="14" s="1"/>
  <c r="O41" i="14"/>
  <c r="N41" i="14"/>
  <c r="M41" i="14"/>
  <c r="M40" i="14" s="1"/>
  <c r="L41" i="14"/>
  <c r="L40" i="14" s="1"/>
  <c r="K41" i="14"/>
  <c r="K40" i="14" s="1"/>
  <c r="J41" i="14"/>
  <c r="J40" i="14" s="1"/>
  <c r="I41" i="14"/>
  <c r="I40" i="14" s="1"/>
  <c r="H41" i="14"/>
  <c r="G41" i="14"/>
  <c r="G40" i="14" s="1"/>
  <c r="R40" i="14"/>
  <c r="O40" i="14"/>
  <c r="N40" i="14"/>
  <c r="H40" i="14"/>
  <c r="F39" i="14"/>
  <c r="F38" i="14" s="1"/>
  <c r="F37" i="14" s="1"/>
  <c r="R38" i="14"/>
  <c r="Q38" i="14"/>
  <c r="Q37" i="14" s="1"/>
  <c r="P38" i="14"/>
  <c r="P37" i="14" s="1"/>
  <c r="O38" i="14"/>
  <c r="N38" i="14"/>
  <c r="N37" i="14" s="1"/>
  <c r="M38" i="14"/>
  <c r="M37" i="14" s="1"/>
  <c r="L38" i="14"/>
  <c r="L37" i="14" s="1"/>
  <c r="K38" i="14"/>
  <c r="J38" i="14"/>
  <c r="I38" i="14"/>
  <c r="I37" i="14" s="1"/>
  <c r="H38" i="14"/>
  <c r="H37" i="14" s="1"/>
  <c r="G38" i="14"/>
  <c r="G37" i="14" s="1"/>
  <c r="R37" i="14"/>
  <c r="O37" i="14"/>
  <c r="K37" i="14"/>
  <c r="J37" i="14"/>
  <c r="F36" i="14"/>
  <c r="F35" i="14"/>
  <c r="F34" i="14"/>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O29" i="14"/>
  <c r="N29" i="14"/>
  <c r="M29" i="14"/>
  <c r="L29" i="14"/>
  <c r="K29" i="14"/>
  <c r="J29" i="14"/>
  <c r="I29" i="14"/>
  <c r="H29" i="14"/>
  <c r="G29" i="14"/>
  <c r="F28" i="14"/>
  <c r="F27" i="14" s="1"/>
  <c r="R27" i="14"/>
  <c r="Q27" i="14"/>
  <c r="P27" i="14"/>
  <c r="O27" i="14"/>
  <c r="N27" i="14"/>
  <c r="M27" i="14"/>
  <c r="L27" i="14"/>
  <c r="K27" i="14"/>
  <c r="J27" i="14"/>
  <c r="I27" i="14"/>
  <c r="H27" i="14"/>
  <c r="G27" i="14"/>
  <c r="F24" i="14"/>
  <c r="R23" i="14"/>
  <c r="Q23" i="14"/>
  <c r="P23" i="14"/>
  <c r="O23" i="14"/>
  <c r="N23" i="14"/>
  <c r="M23" i="14"/>
  <c r="L23" i="14"/>
  <c r="K23" i="14"/>
  <c r="J23" i="14"/>
  <c r="I23" i="14"/>
  <c r="H23" i="14"/>
  <c r="G23" i="14"/>
  <c r="F22" i="14"/>
  <c r="F20" i="14" s="1"/>
  <c r="F21" i="14"/>
  <c r="R20" i="14"/>
  <c r="Q20" i="14"/>
  <c r="P20" i="14"/>
  <c r="O20" i="14"/>
  <c r="N20" i="14"/>
  <c r="M20" i="14"/>
  <c r="L20" i="14"/>
  <c r="K20" i="14"/>
  <c r="J20" i="14"/>
  <c r="I20" i="14"/>
  <c r="H20" i="14"/>
  <c r="G20" i="14"/>
  <c r="F19" i="14"/>
  <c r="F18" i="14" s="1"/>
  <c r="R18" i="14"/>
  <c r="Q18" i="14"/>
  <c r="P18" i="14"/>
  <c r="O18" i="14"/>
  <c r="N18" i="14"/>
  <c r="M18" i="14"/>
  <c r="L18" i="14"/>
  <c r="K18" i="14"/>
  <c r="K15" i="14" s="1"/>
  <c r="J18" i="14"/>
  <c r="I18" i="14"/>
  <c r="H18" i="14"/>
  <c r="G18" i="14"/>
  <c r="F17" i="14"/>
  <c r="F16" i="14" s="1"/>
  <c r="R16" i="14"/>
  <c r="Q16" i="14"/>
  <c r="Q15" i="14" s="1"/>
  <c r="P16" i="14"/>
  <c r="O16" i="14"/>
  <c r="O15" i="14" s="1"/>
  <c r="N16" i="14"/>
  <c r="M16" i="14"/>
  <c r="L16" i="14"/>
  <c r="K16" i="14"/>
  <c r="J16" i="14"/>
  <c r="I16" i="14"/>
  <c r="I15" i="14" s="1"/>
  <c r="H16" i="14"/>
  <c r="G16" i="14"/>
  <c r="F14" i="14"/>
  <c r="F13" i="14" s="1"/>
  <c r="F12" i="14" s="1"/>
  <c r="R13" i="14"/>
  <c r="R12" i="14" s="1"/>
  <c r="Q13" i="14"/>
  <c r="Q12" i="14" s="1"/>
  <c r="P13" i="14"/>
  <c r="O13" i="14"/>
  <c r="N13" i="14"/>
  <c r="N12" i="14" s="1"/>
  <c r="M13" i="14"/>
  <c r="M12" i="14" s="1"/>
  <c r="L13" i="14"/>
  <c r="K13" i="14"/>
  <c r="K12" i="14" s="1"/>
  <c r="J13" i="14"/>
  <c r="J12" i="14" s="1"/>
  <c r="I13" i="14"/>
  <c r="I12" i="14" s="1"/>
  <c r="I11" i="14" s="1"/>
  <c r="H13" i="14"/>
  <c r="G13" i="14"/>
  <c r="P12" i="14"/>
  <c r="O12" i="14"/>
  <c r="L12" i="14"/>
  <c r="H12" i="14"/>
  <c r="G12" i="14"/>
  <c r="F57" i="13"/>
  <c r="F56" i="13" s="1"/>
  <c r="F55" i="13" s="1"/>
  <c r="F54" i="13" s="1"/>
  <c r="R56" i="13"/>
  <c r="R55" i="13" s="1"/>
  <c r="R54" i="13" s="1"/>
  <c r="Q56" i="13"/>
  <c r="P56" i="13"/>
  <c r="P55" i="13" s="1"/>
  <c r="P54" i="13" s="1"/>
  <c r="O56" i="13"/>
  <c r="O55" i="13" s="1"/>
  <c r="O54" i="13" s="1"/>
  <c r="N56" i="13"/>
  <c r="N55" i="13" s="1"/>
  <c r="N54" i="13" s="1"/>
  <c r="M56" i="13"/>
  <c r="M55" i="13" s="1"/>
  <c r="M54" i="13" s="1"/>
  <c r="L56" i="13"/>
  <c r="L55" i="13" s="1"/>
  <c r="L54" i="13" s="1"/>
  <c r="K56" i="13"/>
  <c r="J56" i="13"/>
  <c r="J55" i="13" s="1"/>
  <c r="J54" i="13" s="1"/>
  <c r="I56" i="13"/>
  <c r="I55" i="13" s="1"/>
  <c r="I54" i="13" s="1"/>
  <c r="H56" i="13"/>
  <c r="H55" i="13" s="1"/>
  <c r="H54" i="13" s="1"/>
  <c r="G56" i="13"/>
  <c r="G55" i="13" s="1"/>
  <c r="G54" i="13" s="1"/>
  <c r="Q55" i="13"/>
  <c r="Q54" i="13" s="1"/>
  <c r="K55" i="13"/>
  <c r="K54" i="13" s="1"/>
  <c r="F53" i="13"/>
  <c r="F52" i="13"/>
  <c r="F51" i="13"/>
  <c r="F50" i="13"/>
  <c r="F49" i="13"/>
  <c r="R48" i="13"/>
  <c r="R47" i="13" s="1"/>
  <c r="Q48" i="13"/>
  <c r="P48" i="13"/>
  <c r="P47" i="13" s="1"/>
  <c r="O48" i="13"/>
  <c r="O47" i="13" s="1"/>
  <c r="N48" i="13"/>
  <c r="N47" i="13" s="1"/>
  <c r="M48" i="13"/>
  <c r="M47" i="13" s="1"/>
  <c r="L48" i="13"/>
  <c r="L47" i="13" s="1"/>
  <c r="K48" i="13"/>
  <c r="J48" i="13"/>
  <c r="J47" i="13" s="1"/>
  <c r="I48" i="13"/>
  <c r="I47" i="13" s="1"/>
  <c r="H48" i="13"/>
  <c r="H47" i="13" s="1"/>
  <c r="G48" i="13"/>
  <c r="G47" i="13" s="1"/>
  <c r="Q47" i="13"/>
  <c r="K47" i="13"/>
  <c r="F46" i="13"/>
  <c r="F45" i="13"/>
  <c r="F44" i="13" s="1"/>
  <c r="F43" i="13" s="1"/>
  <c r="R44" i="13"/>
  <c r="R43" i="13" s="1"/>
  <c r="Q44" i="13"/>
  <c r="Q43" i="13" s="1"/>
  <c r="P44" i="13"/>
  <c r="O44" i="13"/>
  <c r="N44" i="13"/>
  <c r="M44" i="13"/>
  <c r="L44" i="13"/>
  <c r="K44" i="13"/>
  <c r="J44" i="13"/>
  <c r="I44" i="13"/>
  <c r="H44" i="13"/>
  <c r="H43" i="13" s="1"/>
  <c r="G44" i="13"/>
  <c r="G43" i="13" s="1"/>
  <c r="F42" i="13"/>
  <c r="F41" i="13" s="1"/>
  <c r="F40" i="13" s="1"/>
  <c r="R41" i="13"/>
  <c r="R40" i="13" s="1"/>
  <c r="Q41" i="13"/>
  <c r="Q40" i="13" s="1"/>
  <c r="P41" i="13"/>
  <c r="P40" i="13" s="1"/>
  <c r="O41" i="13"/>
  <c r="O40" i="13" s="1"/>
  <c r="N41" i="13"/>
  <c r="M41" i="13"/>
  <c r="M40" i="13" s="1"/>
  <c r="L41" i="13"/>
  <c r="L40" i="13" s="1"/>
  <c r="K41" i="13"/>
  <c r="K40" i="13" s="1"/>
  <c r="J41" i="13"/>
  <c r="J40" i="13" s="1"/>
  <c r="I41" i="13"/>
  <c r="I40" i="13" s="1"/>
  <c r="H41" i="13"/>
  <c r="H40" i="13" s="1"/>
  <c r="G41" i="13"/>
  <c r="G40" i="13" s="1"/>
  <c r="N40" i="13"/>
  <c r="F39" i="13"/>
  <c r="F38" i="13" s="1"/>
  <c r="F37" i="13" s="1"/>
  <c r="R38" i="13"/>
  <c r="R37" i="13" s="1"/>
  <c r="Q38" i="13"/>
  <c r="Q37" i="13" s="1"/>
  <c r="P38" i="13"/>
  <c r="O38" i="13"/>
  <c r="N38" i="13"/>
  <c r="M38" i="13"/>
  <c r="L38" i="13"/>
  <c r="L37" i="13" s="1"/>
  <c r="K38" i="13"/>
  <c r="K37" i="13" s="1"/>
  <c r="J38" i="13"/>
  <c r="J37" i="13" s="1"/>
  <c r="I38" i="13"/>
  <c r="I37" i="13" s="1"/>
  <c r="H38" i="13"/>
  <c r="G38" i="13"/>
  <c r="P37" i="13"/>
  <c r="O37" i="13"/>
  <c r="N37" i="13"/>
  <c r="M37" i="13"/>
  <c r="H37" i="13"/>
  <c r="G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J26" i="13" s="1"/>
  <c r="I31" i="13"/>
  <c r="H31" i="13"/>
  <c r="G31" i="13"/>
  <c r="F30" i="13"/>
  <c r="F29" i="13" s="1"/>
  <c r="R29" i="13"/>
  <c r="R26" i="13" s="1"/>
  <c r="Q29" i="13"/>
  <c r="P29" i="13"/>
  <c r="P26" i="13" s="1"/>
  <c r="O29" i="13"/>
  <c r="N29" i="13"/>
  <c r="M29" i="13"/>
  <c r="L29" i="13"/>
  <c r="K29" i="13"/>
  <c r="J29" i="13"/>
  <c r="I29" i="13"/>
  <c r="H29" i="13"/>
  <c r="G29" i="13"/>
  <c r="F28" i="13"/>
  <c r="F27" i="13" s="1"/>
  <c r="R27" i="13"/>
  <c r="Q27" i="13"/>
  <c r="P27" i="13"/>
  <c r="O27" i="13"/>
  <c r="N27" i="13"/>
  <c r="M27" i="13"/>
  <c r="L27" i="13"/>
  <c r="K27" i="13"/>
  <c r="J27" i="13"/>
  <c r="I27" i="13"/>
  <c r="H27" i="13"/>
  <c r="G27" i="13"/>
  <c r="F24" i="13"/>
  <c r="R23" i="13"/>
  <c r="Q23" i="13"/>
  <c r="P23" i="13"/>
  <c r="O23" i="13"/>
  <c r="N23" i="13"/>
  <c r="M23" i="13"/>
  <c r="L23" i="13"/>
  <c r="K23" i="13"/>
  <c r="J23" i="13"/>
  <c r="I23" i="13"/>
  <c r="H23" i="13"/>
  <c r="G23" i="13"/>
  <c r="F22" i="13"/>
  <c r="F21" i="13"/>
  <c r="R20" i="13"/>
  <c r="Q20" i="13"/>
  <c r="P20" i="13"/>
  <c r="O20" i="13"/>
  <c r="N20" i="13"/>
  <c r="M20" i="13"/>
  <c r="L20" i="13"/>
  <c r="K20" i="13"/>
  <c r="J20" i="13"/>
  <c r="I20" i="13"/>
  <c r="H20" i="13"/>
  <c r="G20" i="13"/>
  <c r="F19" i="13"/>
  <c r="F18" i="13" s="1"/>
  <c r="R18" i="13"/>
  <c r="Q18" i="13"/>
  <c r="Q15" i="13" s="1"/>
  <c r="P18" i="13"/>
  <c r="O18" i="13"/>
  <c r="N18" i="13"/>
  <c r="M18" i="13"/>
  <c r="L18" i="13"/>
  <c r="K18" i="13"/>
  <c r="J18" i="13"/>
  <c r="I18" i="13"/>
  <c r="H18" i="13"/>
  <c r="G18" i="13"/>
  <c r="F17" i="13"/>
  <c r="F16" i="13" s="1"/>
  <c r="R16" i="13"/>
  <c r="R15" i="13" s="1"/>
  <c r="Q16" i="13"/>
  <c r="P16" i="13"/>
  <c r="O16" i="13"/>
  <c r="N16" i="13"/>
  <c r="M16" i="13"/>
  <c r="L16" i="13"/>
  <c r="K16" i="13"/>
  <c r="J16" i="13"/>
  <c r="I16" i="13"/>
  <c r="H16" i="13"/>
  <c r="G16" i="13"/>
  <c r="F14" i="13"/>
  <c r="F13" i="13" s="1"/>
  <c r="F12" i="13" s="1"/>
  <c r="R13" i="13"/>
  <c r="R12" i="13" s="1"/>
  <c r="Q13" i="13"/>
  <c r="Q12" i="13" s="1"/>
  <c r="P13" i="13"/>
  <c r="P12" i="13" s="1"/>
  <c r="O13" i="13"/>
  <c r="O12" i="13" s="1"/>
  <c r="N13" i="13"/>
  <c r="M13" i="13"/>
  <c r="L13" i="13"/>
  <c r="L12" i="13" s="1"/>
  <c r="K13" i="13"/>
  <c r="K12" i="13" s="1"/>
  <c r="J13" i="13"/>
  <c r="J12" i="13" s="1"/>
  <c r="I13" i="13"/>
  <c r="I12" i="13" s="1"/>
  <c r="H13" i="13"/>
  <c r="H12" i="13" s="1"/>
  <c r="G13" i="13"/>
  <c r="N12" i="13"/>
  <c r="M12" i="13"/>
  <c r="G12" i="13"/>
  <c r="F57" i="12"/>
  <c r="F56" i="12" s="1"/>
  <c r="F55" i="12" s="1"/>
  <c r="F54" i="12" s="1"/>
  <c r="R56" i="12"/>
  <c r="Q56" i="12"/>
  <c r="P56" i="12"/>
  <c r="O56" i="12"/>
  <c r="O55" i="12" s="1"/>
  <c r="O54" i="12" s="1"/>
  <c r="N56" i="12"/>
  <c r="N55" i="12" s="1"/>
  <c r="N54" i="12" s="1"/>
  <c r="M56" i="12"/>
  <c r="M55" i="12" s="1"/>
  <c r="M54" i="12" s="1"/>
  <c r="L56" i="12"/>
  <c r="L55" i="12" s="1"/>
  <c r="L54" i="12" s="1"/>
  <c r="K56" i="12"/>
  <c r="K55" i="12" s="1"/>
  <c r="K54" i="12" s="1"/>
  <c r="J56" i="12"/>
  <c r="I56" i="12"/>
  <c r="I55" i="12" s="1"/>
  <c r="I54" i="12" s="1"/>
  <c r="H56" i="12"/>
  <c r="H55" i="12" s="1"/>
  <c r="H54" i="12" s="1"/>
  <c r="G56" i="12"/>
  <c r="G55" i="12" s="1"/>
  <c r="R55" i="12"/>
  <c r="R54" i="12" s="1"/>
  <c r="Q55" i="12"/>
  <c r="Q54" i="12" s="1"/>
  <c r="P55" i="12"/>
  <c r="P54" i="12" s="1"/>
  <c r="J55" i="12"/>
  <c r="J54" i="12" s="1"/>
  <c r="G54" i="12"/>
  <c r="F53" i="12"/>
  <c r="F52" i="12"/>
  <c r="F51" i="12"/>
  <c r="F50" i="12"/>
  <c r="F49" i="12"/>
  <c r="R48" i="12"/>
  <c r="Q48" i="12"/>
  <c r="P48" i="12"/>
  <c r="O48" i="12"/>
  <c r="O47" i="12" s="1"/>
  <c r="N48" i="12"/>
  <c r="N47" i="12" s="1"/>
  <c r="M48" i="12"/>
  <c r="M47" i="12" s="1"/>
  <c r="L48" i="12"/>
  <c r="L47" i="12" s="1"/>
  <c r="K48" i="12"/>
  <c r="K47" i="12" s="1"/>
  <c r="J48" i="12"/>
  <c r="J47" i="12" s="1"/>
  <c r="I48" i="12"/>
  <c r="I47" i="12" s="1"/>
  <c r="H48" i="12"/>
  <c r="H47" i="12" s="1"/>
  <c r="G48" i="12"/>
  <c r="G47" i="12" s="1"/>
  <c r="R47" i="12"/>
  <c r="Q47" i="12"/>
  <c r="P47" i="12"/>
  <c r="F46" i="12"/>
  <c r="F45" i="12"/>
  <c r="R44" i="12"/>
  <c r="Q44" i="12"/>
  <c r="P44" i="12"/>
  <c r="P43" i="12" s="1"/>
  <c r="O44" i="12"/>
  <c r="O43" i="12" s="1"/>
  <c r="N44" i="12"/>
  <c r="N43" i="12" s="1"/>
  <c r="M44" i="12"/>
  <c r="L44" i="12"/>
  <c r="K44" i="12"/>
  <c r="J44" i="12"/>
  <c r="I44" i="12"/>
  <c r="H44" i="12"/>
  <c r="H43" i="12" s="1"/>
  <c r="G44" i="12"/>
  <c r="G43" i="12" s="1"/>
  <c r="R43" i="12"/>
  <c r="Q43" i="12"/>
  <c r="M43" i="12"/>
  <c r="L43" i="12"/>
  <c r="K43" i="12"/>
  <c r="J43" i="12"/>
  <c r="I43" i="12"/>
  <c r="F43" i="12"/>
  <c r="F42" i="12"/>
  <c r="F41" i="12" s="1"/>
  <c r="F40" i="12" s="1"/>
  <c r="R41" i="12"/>
  <c r="R40" i="12" s="1"/>
  <c r="Q41" i="12"/>
  <c r="Q40" i="12" s="1"/>
  <c r="P41" i="12"/>
  <c r="P40" i="12" s="1"/>
  <c r="O41" i="12"/>
  <c r="O40" i="12" s="1"/>
  <c r="N41" i="12"/>
  <c r="N40" i="12" s="1"/>
  <c r="M41" i="12"/>
  <c r="M40" i="12" s="1"/>
  <c r="L41" i="12"/>
  <c r="K41" i="12"/>
  <c r="K40" i="12" s="1"/>
  <c r="J41" i="12"/>
  <c r="J40" i="12" s="1"/>
  <c r="I41" i="12"/>
  <c r="I40" i="12" s="1"/>
  <c r="H41" i="12"/>
  <c r="H40" i="12" s="1"/>
  <c r="G41" i="12"/>
  <c r="G40" i="12" s="1"/>
  <c r="L40" i="12"/>
  <c r="F39" i="12"/>
  <c r="F38" i="12" s="1"/>
  <c r="F37" i="12" s="1"/>
  <c r="R38" i="12"/>
  <c r="R37" i="12" s="1"/>
  <c r="Q38" i="12"/>
  <c r="Q37" i="12" s="1"/>
  <c r="P38" i="12"/>
  <c r="O38" i="12"/>
  <c r="O37" i="12" s="1"/>
  <c r="N38" i="12"/>
  <c r="N37" i="12" s="1"/>
  <c r="M38" i="12"/>
  <c r="M37" i="12" s="1"/>
  <c r="L38" i="12"/>
  <c r="L37" i="12" s="1"/>
  <c r="K38" i="12"/>
  <c r="K37" i="12" s="1"/>
  <c r="J38" i="12"/>
  <c r="J37" i="12" s="1"/>
  <c r="I38" i="12"/>
  <c r="I37" i="12" s="1"/>
  <c r="H38" i="12"/>
  <c r="H37" i="12" s="1"/>
  <c r="G38" i="12"/>
  <c r="G37" i="12" s="1"/>
  <c r="P37" i="12"/>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I26" i="12" s="1"/>
  <c r="H31" i="12"/>
  <c r="G31" i="12"/>
  <c r="F30" i="12"/>
  <c r="R29" i="12"/>
  <c r="Q29" i="12"/>
  <c r="P29" i="12"/>
  <c r="O29" i="12"/>
  <c r="N29" i="12"/>
  <c r="M29" i="12"/>
  <c r="L29" i="12"/>
  <c r="K29" i="12"/>
  <c r="J29" i="12"/>
  <c r="I29" i="12"/>
  <c r="H29" i="12"/>
  <c r="G29" i="12"/>
  <c r="F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F20" i="12" s="1"/>
  <c r="R20" i="12"/>
  <c r="Q20" i="12"/>
  <c r="P20" i="12"/>
  <c r="O20" i="12"/>
  <c r="N20" i="12"/>
  <c r="N15" i="12" s="1"/>
  <c r="M20" i="12"/>
  <c r="L20" i="12"/>
  <c r="K20" i="12"/>
  <c r="J20" i="12"/>
  <c r="I20" i="12"/>
  <c r="H20" i="12"/>
  <c r="G20" i="12"/>
  <c r="F19" i="12"/>
  <c r="F18" i="12" s="1"/>
  <c r="R18" i="12"/>
  <c r="Q18" i="12"/>
  <c r="Q15" i="12" s="1"/>
  <c r="P18" i="12"/>
  <c r="O18" i="12"/>
  <c r="N18" i="12"/>
  <c r="M18" i="12"/>
  <c r="M15" i="12" s="1"/>
  <c r="L18" i="12"/>
  <c r="L15" i="12" s="1"/>
  <c r="K18" i="12"/>
  <c r="J18" i="12"/>
  <c r="I18" i="12"/>
  <c r="I15" i="12" s="1"/>
  <c r="H18" i="12"/>
  <c r="G18" i="12"/>
  <c r="F17" i="12"/>
  <c r="F16" i="12" s="1"/>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Q56" i="11"/>
  <c r="Q55" i="11" s="1"/>
  <c r="Q54" i="11" s="1"/>
  <c r="P56" i="11"/>
  <c r="P55" i="11" s="1"/>
  <c r="P54" i="11" s="1"/>
  <c r="O56" i="11"/>
  <c r="O55" i="11" s="1"/>
  <c r="O54" i="11" s="1"/>
  <c r="N56" i="11"/>
  <c r="M56" i="11"/>
  <c r="M55" i="11" s="1"/>
  <c r="M54" i="11" s="1"/>
  <c r="L56" i="11"/>
  <c r="L55" i="11" s="1"/>
  <c r="L54" i="11" s="1"/>
  <c r="K56" i="11"/>
  <c r="K55" i="11" s="1"/>
  <c r="J56" i="11"/>
  <c r="I56" i="11"/>
  <c r="I55" i="11" s="1"/>
  <c r="I54" i="11" s="1"/>
  <c r="H56" i="11"/>
  <c r="H55" i="11" s="1"/>
  <c r="H54" i="11" s="1"/>
  <c r="G56" i="11"/>
  <c r="G55" i="11" s="1"/>
  <c r="G54" i="11" s="1"/>
  <c r="R55" i="11"/>
  <c r="N55" i="11"/>
  <c r="N54" i="11" s="1"/>
  <c r="J55" i="11"/>
  <c r="J54" i="11" s="1"/>
  <c r="R54" i="11"/>
  <c r="K54" i="11"/>
  <c r="F53" i="11"/>
  <c r="F52" i="11"/>
  <c r="F51" i="11"/>
  <c r="F50" i="11"/>
  <c r="F49" i="11"/>
  <c r="R48" i="11"/>
  <c r="R47" i="11" s="1"/>
  <c r="Q48" i="11"/>
  <c r="Q47" i="11" s="1"/>
  <c r="P48" i="11"/>
  <c r="P47" i="11" s="1"/>
  <c r="O48" i="11"/>
  <c r="O47" i="11" s="1"/>
  <c r="N48" i="11"/>
  <c r="N47" i="11" s="1"/>
  <c r="M48" i="11"/>
  <c r="L48" i="11"/>
  <c r="L47" i="11" s="1"/>
  <c r="K48" i="11"/>
  <c r="K47" i="11" s="1"/>
  <c r="J48" i="11"/>
  <c r="J47" i="11" s="1"/>
  <c r="I48" i="11"/>
  <c r="I47" i="11" s="1"/>
  <c r="H48" i="11"/>
  <c r="H47" i="11" s="1"/>
  <c r="G48" i="11"/>
  <c r="G47" i="11" s="1"/>
  <c r="M47" i="11"/>
  <c r="F46" i="11"/>
  <c r="F45" i="11"/>
  <c r="R44" i="11"/>
  <c r="R43" i="11" s="1"/>
  <c r="Q44" i="11"/>
  <c r="P44" i="11"/>
  <c r="O44" i="11"/>
  <c r="O43" i="11" s="1"/>
  <c r="N44" i="11"/>
  <c r="M44" i="11"/>
  <c r="M43" i="11" s="1"/>
  <c r="L44" i="11"/>
  <c r="L43" i="11" s="1"/>
  <c r="K44" i="11"/>
  <c r="K43" i="11" s="1"/>
  <c r="J44" i="11"/>
  <c r="J43" i="11" s="1"/>
  <c r="I44" i="11"/>
  <c r="I43" i="11" s="1"/>
  <c r="H44" i="11"/>
  <c r="H43" i="11" s="1"/>
  <c r="G44" i="11"/>
  <c r="G43" i="11" s="1"/>
  <c r="Q43" i="11"/>
  <c r="P43" i="11"/>
  <c r="N43" i="11"/>
  <c r="F42" i="11"/>
  <c r="F41" i="11" s="1"/>
  <c r="F40" i="11" s="1"/>
  <c r="R41" i="11"/>
  <c r="R40" i="11" s="1"/>
  <c r="Q41" i="11"/>
  <c r="Q40" i="11" s="1"/>
  <c r="P41" i="11"/>
  <c r="O41" i="11"/>
  <c r="N41" i="11"/>
  <c r="N40" i="11" s="1"/>
  <c r="M41" i="11"/>
  <c r="M40" i="11" s="1"/>
  <c r="L41" i="11"/>
  <c r="K41" i="11"/>
  <c r="K40" i="11" s="1"/>
  <c r="J41" i="11"/>
  <c r="J40" i="11" s="1"/>
  <c r="I41" i="11"/>
  <c r="I40" i="11" s="1"/>
  <c r="H41" i="11"/>
  <c r="H40" i="11" s="1"/>
  <c r="G41" i="11"/>
  <c r="G40" i="11" s="1"/>
  <c r="P40" i="11"/>
  <c r="O40" i="11"/>
  <c r="L40" i="11"/>
  <c r="F39" i="11"/>
  <c r="F38" i="11" s="1"/>
  <c r="F37" i="11" s="1"/>
  <c r="R38" i="11"/>
  <c r="Q38" i="11"/>
  <c r="P38" i="11"/>
  <c r="O38" i="11"/>
  <c r="N38" i="11"/>
  <c r="N37" i="11" s="1"/>
  <c r="M38" i="11"/>
  <c r="M37" i="11" s="1"/>
  <c r="L38" i="11"/>
  <c r="L37" i="11" s="1"/>
  <c r="K38" i="11"/>
  <c r="K37" i="11" s="1"/>
  <c r="J38" i="11"/>
  <c r="I38" i="11"/>
  <c r="H38" i="11"/>
  <c r="G38" i="11"/>
  <c r="R37" i="11"/>
  <c r="Q37" i="11"/>
  <c r="P37" i="11"/>
  <c r="O37" i="11"/>
  <c r="J37" i="11"/>
  <c r="I37" i="11"/>
  <c r="H37" i="11"/>
  <c r="G37" i="11"/>
  <c r="F36" i="11"/>
  <c r="F35" i="11"/>
  <c r="F34" i="11"/>
  <c r="R33" i="11"/>
  <c r="Q33" i="11"/>
  <c r="P33" i="11"/>
  <c r="O33" i="11"/>
  <c r="N33" i="11"/>
  <c r="M33" i="11"/>
  <c r="L33" i="11"/>
  <c r="K33" i="11"/>
  <c r="J33" i="11"/>
  <c r="I33" i="11"/>
  <c r="H33" i="11"/>
  <c r="G33" i="11"/>
  <c r="R31" i="11"/>
  <c r="Q31" i="11"/>
  <c r="P31" i="11"/>
  <c r="O31" i="11"/>
  <c r="N31" i="11"/>
  <c r="M31" i="11"/>
  <c r="L31" i="11"/>
  <c r="K31" i="11"/>
  <c r="J31" i="11"/>
  <c r="I31" i="11"/>
  <c r="H31" i="11"/>
  <c r="G31" i="11"/>
  <c r="G25" i="11" s="1"/>
  <c r="F31" i="11"/>
  <c r="F30" i="11"/>
  <c r="F29" i="11" s="1"/>
  <c r="R29" i="11"/>
  <c r="R26" i="11" s="1"/>
  <c r="Q29" i="11"/>
  <c r="P29" i="11"/>
  <c r="O29" i="11"/>
  <c r="N29" i="11"/>
  <c r="M29" i="11"/>
  <c r="L29" i="11"/>
  <c r="K29" i="11"/>
  <c r="J29" i="11"/>
  <c r="I29" i="11"/>
  <c r="H29" i="11"/>
  <c r="G29" i="11"/>
  <c r="F28" i="11"/>
  <c r="F27" i="11" s="1"/>
  <c r="R27" i="11"/>
  <c r="Q27" i="11"/>
  <c r="P27" i="11"/>
  <c r="O27" i="11"/>
  <c r="N27" i="11"/>
  <c r="M27" i="11"/>
  <c r="L27" i="11"/>
  <c r="K27" i="11"/>
  <c r="J27" i="11"/>
  <c r="I27" i="11"/>
  <c r="H27" i="11"/>
  <c r="G27" i="11"/>
  <c r="Q25" i="11"/>
  <c r="I25" i="11"/>
  <c r="F24" i="11"/>
  <c r="R23" i="11"/>
  <c r="Q23" i="11"/>
  <c r="P23" i="11"/>
  <c r="O23" i="11"/>
  <c r="N23" i="11"/>
  <c r="M23" i="11"/>
  <c r="L23" i="11"/>
  <c r="K23" i="11"/>
  <c r="J23" i="11"/>
  <c r="I23" i="11"/>
  <c r="H23" i="11"/>
  <c r="G23" i="11"/>
  <c r="R20" i="11"/>
  <c r="Q20" i="11"/>
  <c r="P20" i="11"/>
  <c r="O20" i="11"/>
  <c r="N20" i="11"/>
  <c r="M20" i="11"/>
  <c r="L20" i="11"/>
  <c r="K20" i="11"/>
  <c r="K15" i="11" s="1"/>
  <c r="J20" i="11"/>
  <c r="I20" i="11"/>
  <c r="H20" i="11"/>
  <c r="G20" i="11"/>
  <c r="F20" i="11"/>
  <c r="R18" i="11"/>
  <c r="Q18" i="11"/>
  <c r="P18" i="11"/>
  <c r="O18" i="11"/>
  <c r="N18" i="11"/>
  <c r="M18" i="11"/>
  <c r="L18" i="11"/>
  <c r="K18" i="11"/>
  <c r="J18" i="11"/>
  <c r="I18" i="11"/>
  <c r="H18" i="11"/>
  <c r="G18" i="11"/>
  <c r="F18" i="11"/>
  <c r="R16" i="11"/>
  <c r="Q16" i="11"/>
  <c r="P16" i="11"/>
  <c r="O16" i="11"/>
  <c r="N16" i="11"/>
  <c r="M16" i="11"/>
  <c r="L16" i="11"/>
  <c r="K16" i="11"/>
  <c r="J16" i="11"/>
  <c r="I16" i="11"/>
  <c r="H16" i="11"/>
  <c r="G16" i="11"/>
  <c r="F16" i="11"/>
  <c r="P15" i="11"/>
  <c r="P11" i="11" s="1"/>
  <c r="R13" i="11"/>
  <c r="R12" i="11" s="1"/>
  <c r="Q13" i="11"/>
  <c r="P13" i="11"/>
  <c r="P12" i="11" s="1"/>
  <c r="O13" i="11"/>
  <c r="O12" i="11" s="1"/>
  <c r="N13" i="11"/>
  <c r="M13" i="11"/>
  <c r="L13" i="11"/>
  <c r="L12" i="11" s="1"/>
  <c r="K13" i="11"/>
  <c r="K12" i="11" s="1"/>
  <c r="J13" i="11"/>
  <c r="J12" i="11" s="1"/>
  <c r="I13" i="11"/>
  <c r="H13" i="11"/>
  <c r="H12" i="11" s="1"/>
  <c r="G13" i="11"/>
  <c r="G12" i="11" s="1"/>
  <c r="F13" i="11"/>
  <c r="F12" i="11" s="1"/>
  <c r="Q12" i="11"/>
  <c r="N12" i="11"/>
  <c r="M12" i="11"/>
  <c r="I12" i="11"/>
  <c r="F57" i="10"/>
  <c r="F56" i="10" s="1"/>
  <c r="R56" i="10"/>
  <c r="Q56" i="10"/>
  <c r="P56" i="10"/>
  <c r="O56" i="10"/>
  <c r="O55" i="10" s="1"/>
  <c r="N56" i="10"/>
  <c r="N55" i="10" s="1"/>
  <c r="N54" i="10" s="1"/>
  <c r="M56" i="10"/>
  <c r="M55" i="10" s="1"/>
  <c r="M54" i="10" s="1"/>
  <c r="L56" i="10"/>
  <c r="L55" i="10" s="1"/>
  <c r="L54" i="10" s="1"/>
  <c r="K56" i="10"/>
  <c r="K55" i="10" s="1"/>
  <c r="J56" i="10"/>
  <c r="J55" i="10" s="1"/>
  <c r="J54" i="10" s="1"/>
  <c r="I56" i="10"/>
  <c r="H56" i="10"/>
  <c r="H55" i="10" s="1"/>
  <c r="H54" i="10" s="1"/>
  <c r="G56" i="10"/>
  <c r="G55" i="10" s="1"/>
  <c r="R55" i="10"/>
  <c r="R54" i="10" s="1"/>
  <c r="Q55" i="10"/>
  <c r="Q54" i="10" s="1"/>
  <c r="P55" i="10"/>
  <c r="P54" i="10" s="1"/>
  <c r="I55" i="10"/>
  <c r="I54" i="10" s="1"/>
  <c r="F55" i="10"/>
  <c r="O54" i="10"/>
  <c r="K54" i="10"/>
  <c r="G54" i="10"/>
  <c r="F54" i="10"/>
  <c r="F53" i="10"/>
  <c r="F52" i="10"/>
  <c r="F51" i="10"/>
  <c r="F50" i="10"/>
  <c r="F49" i="10"/>
  <c r="R48" i="10"/>
  <c r="R47" i="10" s="1"/>
  <c r="Q48" i="10"/>
  <c r="Q47" i="10" s="1"/>
  <c r="P48" i="10"/>
  <c r="P47" i="10" s="1"/>
  <c r="O48" i="10"/>
  <c r="O47" i="10" s="1"/>
  <c r="N48" i="10"/>
  <c r="N47" i="10" s="1"/>
  <c r="M48" i="10"/>
  <c r="M47" i="10" s="1"/>
  <c r="L48" i="10"/>
  <c r="L47" i="10" s="1"/>
  <c r="K48" i="10"/>
  <c r="K47" i="10" s="1"/>
  <c r="J48" i="10"/>
  <c r="J47" i="10" s="1"/>
  <c r="I48" i="10"/>
  <c r="I47" i="10" s="1"/>
  <c r="H48" i="10"/>
  <c r="H47" i="10" s="1"/>
  <c r="G48" i="10"/>
  <c r="G47" i="10" s="1"/>
  <c r="F46" i="10"/>
  <c r="F45" i="10"/>
  <c r="R44" i="10"/>
  <c r="R43" i="10" s="1"/>
  <c r="Q44" i="10"/>
  <c r="Q43" i="10" s="1"/>
  <c r="P44" i="10"/>
  <c r="O44" i="10"/>
  <c r="O43" i="10" s="1"/>
  <c r="N44" i="10"/>
  <c r="N43" i="10" s="1"/>
  <c r="M44" i="10"/>
  <c r="M43" i="10" s="1"/>
  <c r="L44" i="10"/>
  <c r="K44" i="10"/>
  <c r="K43" i="10" s="1"/>
  <c r="J44" i="10"/>
  <c r="J43" i="10" s="1"/>
  <c r="I44" i="10"/>
  <c r="I43" i="10" s="1"/>
  <c r="H44" i="10"/>
  <c r="H43" i="10" s="1"/>
  <c r="G44" i="10"/>
  <c r="G43" i="10" s="1"/>
  <c r="P43" i="10"/>
  <c r="L43" i="10"/>
  <c r="F42" i="10"/>
  <c r="F41" i="10" s="1"/>
  <c r="F40" i="10" s="1"/>
  <c r="R41" i="10"/>
  <c r="R40" i="10" s="1"/>
  <c r="Q41" i="10"/>
  <c r="P41" i="10"/>
  <c r="O41" i="10"/>
  <c r="N41" i="10"/>
  <c r="N40" i="10" s="1"/>
  <c r="M41" i="10"/>
  <c r="M40" i="10" s="1"/>
  <c r="L41" i="10"/>
  <c r="L40" i="10" s="1"/>
  <c r="K41" i="10"/>
  <c r="K40" i="10" s="1"/>
  <c r="J41" i="10"/>
  <c r="J40" i="10" s="1"/>
  <c r="I41" i="10"/>
  <c r="I40" i="10" s="1"/>
  <c r="H41" i="10"/>
  <c r="H40" i="10" s="1"/>
  <c r="G41" i="10"/>
  <c r="G40" i="10" s="1"/>
  <c r="Q40" i="10"/>
  <c r="P40" i="10"/>
  <c r="O40" i="10"/>
  <c r="F39" i="10"/>
  <c r="F38" i="10" s="1"/>
  <c r="F37" i="10" s="1"/>
  <c r="R38" i="10"/>
  <c r="Q38" i="10"/>
  <c r="Q37" i="10" s="1"/>
  <c r="P38" i="10"/>
  <c r="P37" i="10" s="1"/>
  <c r="O38" i="10"/>
  <c r="O37" i="10" s="1"/>
  <c r="N38" i="10"/>
  <c r="N37" i="10" s="1"/>
  <c r="M38" i="10"/>
  <c r="M37" i="10" s="1"/>
  <c r="L38" i="10"/>
  <c r="K38" i="10"/>
  <c r="K37" i="10" s="1"/>
  <c r="J38" i="10"/>
  <c r="J37" i="10" s="1"/>
  <c r="I38" i="10"/>
  <c r="I37" i="10" s="1"/>
  <c r="H38" i="10"/>
  <c r="H37" i="10" s="1"/>
  <c r="G38" i="10"/>
  <c r="G37" i="10" s="1"/>
  <c r="R37" i="10"/>
  <c r="L37" i="10"/>
  <c r="F36" i="10"/>
  <c r="F35" i="10"/>
  <c r="F34" i="10"/>
  <c r="R33" i="10"/>
  <c r="Q33" i="10"/>
  <c r="P33" i="10"/>
  <c r="O33" i="10"/>
  <c r="N33" i="10"/>
  <c r="M33" i="10"/>
  <c r="L33" i="10"/>
  <c r="K33" i="10"/>
  <c r="J33" i="10"/>
  <c r="I33" i="10"/>
  <c r="H33" i="10"/>
  <c r="G33" i="10"/>
  <c r="F32" i="10"/>
  <c r="R31" i="10"/>
  <c r="Q31" i="10"/>
  <c r="P31" i="10"/>
  <c r="O31" i="10"/>
  <c r="N31" i="10"/>
  <c r="M31" i="10"/>
  <c r="L31" i="10"/>
  <c r="K31" i="10"/>
  <c r="J31" i="10"/>
  <c r="I31" i="10"/>
  <c r="H31" i="10"/>
  <c r="G31" i="10"/>
  <c r="G26" i="10" s="1"/>
  <c r="F31" i="10"/>
  <c r="F30" i="10"/>
  <c r="F29" i="10" s="1"/>
  <c r="R29" i="10"/>
  <c r="Q29" i="10"/>
  <c r="P29" i="10"/>
  <c r="O29" i="10"/>
  <c r="N29" i="10"/>
  <c r="M29" i="10"/>
  <c r="L29" i="10"/>
  <c r="K29" i="10"/>
  <c r="K26" i="10" s="1"/>
  <c r="J29" i="10"/>
  <c r="I29" i="10"/>
  <c r="H29" i="10"/>
  <c r="G29" i="10"/>
  <c r="F28" i="10"/>
  <c r="R27" i="10"/>
  <c r="R26" i="10" s="1"/>
  <c r="Q27" i="10"/>
  <c r="Q26" i="10" s="1"/>
  <c r="P27" i="10"/>
  <c r="O27" i="10"/>
  <c r="N27" i="10"/>
  <c r="M27" i="10"/>
  <c r="L27" i="10"/>
  <c r="K27" i="10"/>
  <c r="J27" i="10"/>
  <c r="I27" i="10"/>
  <c r="I26" i="10" s="1"/>
  <c r="H27" i="10"/>
  <c r="G27" i="10"/>
  <c r="F27" i="10"/>
  <c r="F24" i="10"/>
  <c r="R23" i="10"/>
  <c r="Q23" i="10"/>
  <c r="P23" i="10"/>
  <c r="O23" i="10"/>
  <c r="N23" i="10"/>
  <c r="M23" i="10"/>
  <c r="L23" i="10"/>
  <c r="K23" i="10"/>
  <c r="J23" i="10"/>
  <c r="I23" i="10"/>
  <c r="H23" i="10"/>
  <c r="G23" i="10"/>
  <c r="R20" i="10"/>
  <c r="Q20" i="10"/>
  <c r="P20" i="10"/>
  <c r="O20" i="10"/>
  <c r="N20" i="10"/>
  <c r="M20" i="10"/>
  <c r="L20" i="10"/>
  <c r="K20" i="10"/>
  <c r="J20" i="10"/>
  <c r="I20" i="10"/>
  <c r="H20" i="10"/>
  <c r="G20" i="10"/>
  <c r="F20" i="10"/>
  <c r="F15" i="10" s="1"/>
  <c r="F19" i="10"/>
  <c r="R18" i="10"/>
  <c r="R15" i="10" s="1"/>
  <c r="Q18" i="10"/>
  <c r="P18" i="10"/>
  <c r="O18" i="10"/>
  <c r="N18" i="10"/>
  <c r="M18" i="10"/>
  <c r="L18" i="10"/>
  <c r="K18" i="10"/>
  <c r="J18" i="10"/>
  <c r="J15" i="10" s="1"/>
  <c r="I18" i="10"/>
  <c r="H18" i="10"/>
  <c r="G18" i="10"/>
  <c r="F17" i="10"/>
  <c r="R16" i="10"/>
  <c r="Q16" i="10"/>
  <c r="Q15" i="10" s="1"/>
  <c r="P16" i="10"/>
  <c r="O16" i="10"/>
  <c r="O15" i="10" s="1"/>
  <c r="N16" i="10"/>
  <c r="M16" i="10"/>
  <c r="L16" i="10"/>
  <c r="K16" i="10"/>
  <c r="J16" i="10"/>
  <c r="I16" i="10"/>
  <c r="I15" i="10" s="1"/>
  <c r="H16" i="10"/>
  <c r="G16" i="10"/>
  <c r="G15" i="10" s="1"/>
  <c r="R13" i="10"/>
  <c r="Q13" i="10"/>
  <c r="P13" i="10"/>
  <c r="O13" i="10"/>
  <c r="N13" i="10"/>
  <c r="M13" i="10"/>
  <c r="M12" i="10" s="1"/>
  <c r="L13" i="10"/>
  <c r="L12" i="10" s="1"/>
  <c r="K13" i="10"/>
  <c r="K12" i="10" s="1"/>
  <c r="J13" i="10"/>
  <c r="I13" i="10"/>
  <c r="H13" i="10"/>
  <c r="G13" i="10"/>
  <c r="R12" i="10"/>
  <c r="Q12" i="10"/>
  <c r="P12" i="10"/>
  <c r="O12" i="10"/>
  <c r="N12" i="10"/>
  <c r="J12" i="10"/>
  <c r="I12" i="10"/>
  <c r="H12" i="10"/>
  <c r="G12" i="10"/>
  <c r="F12" i="10"/>
  <c r="F57" i="9"/>
  <c r="F56" i="9" s="1"/>
  <c r="R56" i="9"/>
  <c r="Q56" i="9"/>
  <c r="P56" i="9"/>
  <c r="O56" i="9"/>
  <c r="O55" i="9" s="1"/>
  <c r="O54" i="9" s="1"/>
  <c r="N56" i="9"/>
  <c r="N55" i="9" s="1"/>
  <c r="N54" i="9" s="1"/>
  <c r="M56" i="9"/>
  <c r="M55" i="9" s="1"/>
  <c r="M54" i="9" s="1"/>
  <c r="L56" i="9"/>
  <c r="L55" i="9" s="1"/>
  <c r="L54" i="9" s="1"/>
  <c r="K56" i="9"/>
  <c r="K55" i="9" s="1"/>
  <c r="J56" i="9"/>
  <c r="J55" i="9" s="1"/>
  <c r="J54" i="9" s="1"/>
  <c r="I56" i="9"/>
  <c r="I55" i="9" s="1"/>
  <c r="I54" i="9" s="1"/>
  <c r="H56" i="9"/>
  <c r="G56" i="9"/>
  <c r="G55" i="9" s="1"/>
  <c r="R55" i="9"/>
  <c r="R54" i="9" s="1"/>
  <c r="Q55" i="9"/>
  <c r="Q54" i="9" s="1"/>
  <c r="P55" i="9"/>
  <c r="P54" i="9" s="1"/>
  <c r="H55" i="9"/>
  <c r="H54" i="9" s="1"/>
  <c r="F55" i="9"/>
  <c r="F54" i="9" s="1"/>
  <c r="K54" i="9"/>
  <c r="G54" i="9"/>
  <c r="F53" i="9"/>
  <c r="F52" i="9"/>
  <c r="F51" i="9"/>
  <c r="F50" i="9"/>
  <c r="F49" i="9"/>
  <c r="R48" i="9"/>
  <c r="Q48" i="9"/>
  <c r="Q47" i="9" s="1"/>
  <c r="P48" i="9"/>
  <c r="P47" i="9" s="1"/>
  <c r="O48" i="9"/>
  <c r="O47" i="9" s="1"/>
  <c r="N48" i="9"/>
  <c r="N47" i="9" s="1"/>
  <c r="M48" i="9"/>
  <c r="M47" i="9" s="1"/>
  <c r="L48" i="9"/>
  <c r="K48" i="9"/>
  <c r="K47" i="9" s="1"/>
  <c r="J48" i="9"/>
  <c r="J47" i="9" s="1"/>
  <c r="I48" i="9"/>
  <c r="I47" i="9" s="1"/>
  <c r="H48" i="9"/>
  <c r="H47" i="9" s="1"/>
  <c r="G48" i="9"/>
  <c r="G47" i="9" s="1"/>
  <c r="R47" i="9"/>
  <c r="L47" i="9"/>
  <c r="F46" i="9"/>
  <c r="F45" i="9"/>
  <c r="F44" i="9" s="1"/>
  <c r="F43" i="9" s="1"/>
  <c r="R44" i="9"/>
  <c r="R43" i="9" s="1"/>
  <c r="Q44" i="9"/>
  <c r="Q43" i="9" s="1"/>
  <c r="P44" i="9"/>
  <c r="O44" i="9"/>
  <c r="O43" i="9" s="1"/>
  <c r="N44" i="9"/>
  <c r="M44" i="9"/>
  <c r="M43" i="9" s="1"/>
  <c r="L44" i="9"/>
  <c r="L43" i="9" s="1"/>
  <c r="K44" i="9"/>
  <c r="K43" i="9" s="1"/>
  <c r="J44" i="9"/>
  <c r="I44" i="9"/>
  <c r="I43" i="9" s="1"/>
  <c r="H44" i="9"/>
  <c r="H43" i="9" s="1"/>
  <c r="G44" i="9"/>
  <c r="G43" i="9" s="1"/>
  <c r="P43" i="9"/>
  <c r="N43" i="9"/>
  <c r="J43" i="9"/>
  <c r="F42" i="9"/>
  <c r="F41" i="9" s="1"/>
  <c r="F40" i="9" s="1"/>
  <c r="R41" i="9"/>
  <c r="R40" i="9" s="1"/>
  <c r="Q41" i="9"/>
  <c r="P41" i="9"/>
  <c r="P40" i="9" s="1"/>
  <c r="O41" i="9"/>
  <c r="O40" i="9" s="1"/>
  <c r="N41" i="9"/>
  <c r="N40" i="9" s="1"/>
  <c r="M41" i="9"/>
  <c r="L41" i="9"/>
  <c r="L40" i="9" s="1"/>
  <c r="K41" i="9"/>
  <c r="K40" i="9" s="1"/>
  <c r="J41" i="9"/>
  <c r="J40" i="9" s="1"/>
  <c r="I41" i="9"/>
  <c r="H41" i="9"/>
  <c r="H40" i="9" s="1"/>
  <c r="G41" i="9"/>
  <c r="G40" i="9" s="1"/>
  <c r="Q40" i="9"/>
  <c r="M40" i="9"/>
  <c r="I40" i="9"/>
  <c r="F39" i="9"/>
  <c r="F38" i="9" s="1"/>
  <c r="F37" i="9" s="1"/>
  <c r="R38" i="9"/>
  <c r="Q38" i="9"/>
  <c r="P38" i="9"/>
  <c r="O38" i="9"/>
  <c r="N38" i="9"/>
  <c r="N37" i="9" s="1"/>
  <c r="M38" i="9"/>
  <c r="M37" i="9" s="1"/>
  <c r="L38" i="9"/>
  <c r="L37" i="9" s="1"/>
  <c r="K38" i="9"/>
  <c r="K37" i="9" s="1"/>
  <c r="J38" i="9"/>
  <c r="J37" i="9" s="1"/>
  <c r="I38" i="9"/>
  <c r="H38" i="9"/>
  <c r="G38" i="9"/>
  <c r="R37" i="9"/>
  <c r="Q37" i="9"/>
  <c r="P37" i="9"/>
  <c r="O37" i="9"/>
  <c r="I37" i="9"/>
  <c r="H37" i="9"/>
  <c r="G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R18" i="9"/>
  <c r="Q18" i="9"/>
  <c r="P18" i="9"/>
  <c r="O18" i="9"/>
  <c r="N18" i="9"/>
  <c r="M18" i="9"/>
  <c r="M15" i="9" s="1"/>
  <c r="L18" i="9"/>
  <c r="K18" i="9"/>
  <c r="J18" i="9"/>
  <c r="I18" i="9"/>
  <c r="H18" i="9"/>
  <c r="G18" i="9"/>
  <c r="F18" i="9"/>
  <c r="F17" i="9"/>
  <c r="F16" i="9" s="1"/>
  <c r="R16" i="9"/>
  <c r="Q16" i="9"/>
  <c r="P16" i="9"/>
  <c r="O16" i="9"/>
  <c r="N16" i="9"/>
  <c r="M16" i="9"/>
  <c r="L16" i="9"/>
  <c r="L15" i="9" s="1"/>
  <c r="K16" i="9"/>
  <c r="J16" i="9"/>
  <c r="I16" i="9"/>
  <c r="H16" i="9"/>
  <c r="G16" i="9"/>
  <c r="G15" i="9"/>
  <c r="F14" i="9"/>
  <c r="F13" i="9" s="1"/>
  <c r="F12" i="9" s="1"/>
  <c r="R13" i="9"/>
  <c r="R12" i="9" s="1"/>
  <c r="Q13" i="9"/>
  <c r="Q12" i="9" s="1"/>
  <c r="P13" i="9"/>
  <c r="P12" i="9" s="1"/>
  <c r="O13" i="9"/>
  <c r="O12" i="9" s="1"/>
  <c r="N13" i="9"/>
  <c r="N12" i="9" s="1"/>
  <c r="M13" i="9"/>
  <c r="M12" i="9" s="1"/>
  <c r="L13" i="9"/>
  <c r="L12" i="9" s="1"/>
  <c r="K13" i="9"/>
  <c r="K12" i="9" s="1"/>
  <c r="J13" i="9"/>
  <c r="J12" i="9" s="1"/>
  <c r="I13" i="9"/>
  <c r="I12" i="9" s="1"/>
  <c r="H13" i="9"/>
  <c r="H12" i="9" s="1"/>
  <c r="G13" i="9"/>
  <c r="G12" i="9" s="1"/>
  <c r="F57" i="8"/>
  <c r="F56" i="8" s="1"/>
  <c r="F55" i="8" s="1"/>
  <c r="F54" i="8" s="1"/>
  <c r="R56" i="8"/>
  <c r="R55" i="8" s="1"/>
  <c r="R54" i="8" s="1"/>
  <c r="Q56" i="8"/>
  <c r="Q55" i="8" s="1"/>
  <c r="Q54" i="8" s="1"/>
  <c r="P56" i="8"/>
  <c r="P55" i="8" s="1"/>
  <c r="P54" i="8" s="1"/>
  <c r="O56" i="8"/>
  <c r="O55" i="8" s="1"/>
  <c r="O54" i="8" s="1"/>
  <c r="N56" i="8"/>
  <c r="N55" i="8" s="1"/>
  <c r="N54" i="8" s="1"/>
  <c r="M56" i="8"/>
  <c r="M55" i="8" s="1"/>
  <c r="M54" i="8" s="1"/>
  <c r="L56" i="8"/>
  <c r="L55" i="8" s="1"/>
  <c r="L54" i="8" s="1"/>
  <c r="K56" i="8"/>
  <c r="K55" i="8" s="1"/>
  <c r="K54" i="8" s="1"/>
  <c r="J56" i="8"/>
  <c r="J55" i="8" s="1"/>
  <c r="J54" i="8" s="1"/>
  <c r="I56" i="8"/>
  <c r="I55" i="8" s="1"/>
  <c r="I54" i="8" s="1"/>
  <c r="H56" i="8"/>
  <c r="H55" i="8" s="1"/>
  <c r="H54" i="8" s="1"/>
  <c r="G56" i="8"/>
  <c r="G55" i="8" s="1"/>
  <c r="G54" i="8" s="1"/>
  <c r="F53" i="8"/>
  <c r="F52" i="8"/>
  <c r="F51" i="8"/>
  <c r="F50" i="8"/>
  <c r="F49" i="8"/>
  <c r="R48" i="8"/>
  <c r="R47" i="8" s="1"/>
  <c r="Q48" i="8"/>
  <c r="P48" i="8"/>
  <c r="P47" i="8" s="1"/>
  <c r="O48" i="8"/>
  <c r="O47" i="8" s="1"/>
  <c r="N48" i="8"/>
  <c r="N47" i="8" s="1"/>
  <c r="M48" i="8"/>
  <c r="M47" i="8" s="1"/>
  <c r="L48" i="8"/>
  <c r="L47" i="8" s="1"/>
  <c r="K48" i="8"/>
  <c r="K47" i="8" s="1"/>
  <c r="J48" i="8"/>
  <c r="J47" i="8" s="1"/>
  <c r="I48" i="8"/>
  <c r="H48" i="8"/>
  <c r="H47" i="8" s="1"/>
  <c r="G48" i="8"/>
  <c r="G47" i="8" s="1"/>
  <c r="Q47" i="8"/>
  <c r="I47" i="8"/>
  <c r="F45" i="8"/>
  <c r="F44" i="8" s="1"/>
  <c r="F43" i="8" s="1"/>
  <c r="R44" i="8"/>
  <c r="Q44" i="8"/>
  <c r="Q43" i="8" s="1"/>
  <c r="P44" i="8"/>
  <c r="P43" i="8" s="1"/>
  <c r="O44" i="8"/>
  <c r="O43" i="8" s="1"/>
  <c r="N44" i="8"/>
  <c r="N43" i="8" s="1"/>
  <c r="M44" i="8"/>
  <c r="M43" i="8" s="1"/>
  <c r="L44" i="8"/>
  <c r="L43" i="8" s="1"/>
  <c r="K44" i="8"/>
  <c r="K43" i="8" s="1"/>
  <c r="J44" i="8"/>
  <c r="J43" i="8" s="1"/>
  <c r="I44" i="8"/>
  <c r="I43" i="8" s="1"/>
  <c r="H44" i="8"/>
  <c r="H43" i="8" s="1"/>
  <c r="G44" i="8"/>
  <c r="G43" i="8" s="1"/>
  <c r="R43" i="8"/>
  <c r="F42" i="8"/>
  <c r="F41" i="8" s="1"/>
  <c r="F40" i="8" s="1"/>
  <c r="R41" i="8"/>
  <c r="R40" i="8" s="1"/>
  <c r="Q41" i="8"/>
  <c r="P41" i="8"/>
  <c r="P40" i="8" s="1"/>
  <c r="O41" i="8"/>
  <c r="N41" i="8"/>
  <c r="N40" i="8" s="1"/>
  <c r="M41" i="8"/>
  <c r="M40" i="8" s="1"/>
  <c r="L41" i="8"/>
  <c r="L40" i="8" s="1"/>
  <c r="K41" i="8"/>
  <c r="J41" i="8"/>
  <c r="J40" i="8" s="1"/>
  <c r="I41" i="8"/>
  <c r="I40" i="8" s="1"/>
  <c r="H41" i="8"/>
  <c r="H40" i="8" s="1"/>
  <c r="G41" i="8"/>
  <c r="G40" i="8" s="1"/>
  <c r="Q40" i="8"/>
  <c r="O40" i="8"/>
  <c r="K40" i="8"/>
  <c r="F39" i="8"/>
  <c r="F38" i="8" s="1"/>
  <c r="F37" i="8" s="1"/>
  <c r="R38" i="8"/>
  <c r="Q38" i="8"/>
  <c r="Q37" i="8" s="1"/>
  <c r="P38" i="8"/>
  <c r="P37" i="8" s="1"/>
  <c r="O38" i="8"/>
  <c r="O37" i="8" s="1"/>
  <c r="N38" i="8"/>
  <c r="N37" i="8" s="1"/>
  <c r="M38" i="8"/>
  <c r="M37" i="8" s="1"/>
  <c r="L38" i="8"/>
  <c r="L37" i="8" s="1"/>
  <c r="K38" i="8"/>
  <c r="K37" i="8" s="1"/>
  <c r="J38" i="8"/>
  <c r="I38" i="8"/>
  <c r="I37" i="8" s="1"/>
  <c r="H38" i="8"/>
  <c r="H37" i="8" s="1"/>
  <c r="G38" i="8"/>
  <c r="G37" i="8" s="1"/>
  <c r="R37" i="8"/>
  <c r="J37" i="8"/>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Q29" i="8"/>
  <c r="P29" i="8"/>
  <c r="O29" i="8"/>
  <c r="N29" i="8"/>
  <c r="M29" i="8"/>
  <c r="L29" i="8"/>
  <c r="L26" i="8" s="1"/>
  <c r="K29" i="8"/>
  <c r="J29" i="8"/>
  <c r="I29" i="8"/>
  <c r="H29" i="8"/>
  <c r="H26" i="8" s="1"/>
  <c r="G29" i="8"/>
  <c r="F28" i="8"/>
  <c r="F27" i="8" s="1"/>
  <c r="R27" i="8"/>
  <c r="Q27" i="8"/>
  <c r="P27" i="8"/>
  <c r="O27" i="8"/>
  <c r="N27" i="8"/>
  <c r="M27" i="8"/>
  <c r="M26" i="8" s="1"/>
  <c r="L27" i="8"/>
  <c r="K27" i="8"/>
  <c r="J27" i="8"/>
  <c r="I27" i="8"/>
  <c r="H27" i="8"/>
  <c r="G27" i="8"/>
  <c r="R26" i="8"/>
  <c r="P26" i="8"/>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Q16" i="8"/>
  <c r="P16" i="8"/>
  <c r="O16" i="8"/>
  <c r="N16" i="8"/>
  <c r="M16" i="8"/>
  <c r="M15" i="8" s="1"/>
  <c r="L16" i="8"/>
  <c r="K16" i="8"/>
  <c r="J16" i="8"/>
  <c r="I16" i="8"/>
  <c r="H16" i="8"/>
  <c r="G16" i="8"/>
  <c r="I15" i="8"/>
  <c r="F14" i="8"/>
  <c r="R12" i="8"/>
  <c r="Q12" i="8"/>
  <c r="P12" i="8"/>
  <c r="O12" i="8"/>
  <c r="N12" i="8"/>
  <c r="M12" i="8"/>
  <c r="L12" i="8"/>
  <c r="K12" i="8"/>
  <c r="J12" i="8"/>
  <c r="I12" i="8"/>
  <c r="H12" i="8"/>
  <c r="G12" i="8"/>
  <c r="F12" i="8"/>
  <c r="F57" i="7"/>
  <c r="F56" i="7" s="1"/>
  <c r="F55" i="7" s="1"/>
  <c r="F54" i="7" s="1"/>
  <c r="R56" i="7"/>
  <c r="R55" i="7" s="1"/>
  <c r="R54" i="7" s="1"/>
  <c r="Q56" i="7"/>
  <c r="Q55" i="7" s="1"/>
  <c r="Q54" i="7" s="1"/>
  <c r="P56" i="7"/>
  <c r="P55" i="7" s="1"/>
  <c r="P54" i="7" s="1"/>
  <c r="O56" i="7"/>
  <c r="O55" i="7" s="1"/>
  <c r="O54" i="7" s="1"/>
  <c r="N56" i="7"/>
  <c r="N55" i="7" s="1"/>
  <c r="N54" i="7" s="1"/>
  <c r="M56" i="7"/>
  <c r="M55" i="7" s="1"/>
  <c r="M54" i="7" s="1"/>
  <c r="L56" i="7"/>
  <c r="L55" i="7" s="1"/>
  <c r="L54" i="7" s="1"/>
  <c r="K56" i="7"/>
  <c r="J56" i="7"/>
  <c r="J55" i="7" s="1"/>
  <c r="J54" i="7" s="1"/>
  <c r="I56" i="7"/>
  <c r="I55" i="7" s="1"/>
  <c r="I54" i="7" s="1"/>
  <c r="H56" i="7"/>
  <c r="H55" i="7" s="1"/>
  <c r="H54" i="7" s="1"/>
  <c r="G56" i="7"/>
  <c r="G55" i="7" s="1"/>
  <c r="G54" i="7" s="1"/>
  <c r="K55" i="7"/>
  <c r="K54" i="7" s="1"/>
  <c r="F53" i="7"/>
  <c r="F51" i="7"/>
  <c r="F50" i="7"/>
  <c r="F49" i="7"/>
  <c r="R48" i="7"/>
  <c r="Q48" i="7"/>
  <c r="Q47" i="7" s="1"/>
  <c r="P48" i="7"/>
  <c r="P47" i="7" s="1"/>
  <c r="O48" i="7"/>
  <c r="O47" i="7" s="1"/>
  <c r="N48" i="7"/>
  <c r="N47" i="7" s="1"/>
  <c r="M48" i="7"/>
  <c r="M47" i="7" s="1"/>
  <c r="L48" i="7"/>
  <c r="K48" i="7"/>
  <c r="K47" i="7" s="1"/>
  <c r="J48" i="7"/>
  <c r="J47" i="7" s="1"/>
  <c r="I48" i="7"/>
  <c r="I47" i="7" s="1"/>
  <c r="H48" i="7"/>
  <c r="H47" i="7" s="1"/>
  <c r="G48" i="7"/>
  <c r="G47" i="7" s="1"/>
  <c r="R47" i="7"/>
  <c r="L47" i="7"/>
  <c r="F45" i="7"/>
  <c r="F44" i="7" s="1"/>
  <c r="F43" i="7" s="1"/>
  <c r="R44" i="7"/>
  <c r="R43" i="7" s="1"/>
  <c r="Q44" i="7"/>
  <c r="Q43" i="7" s="1"/>
  <c r="P44" i="7"/>
  <c r="P43" i="7" s="1"/>
  <c r="O44" i="7"/>
  <c r="O43" i="7" s="1"/>
  <c r="N44" i="7"/>
  <c r="N43" i="7" s="1"/>
  <c r="M44" i="7"/>
  <c r="L44" i="7"/>
  <c r="L43" i="7" s="1"/>
  <c r="K44" i="7"/>
  <c r="K43" i="7" s="1"/>
  <c r="J44" i="7"/>
  <c r="J43" i="7" s="1"/>
  <c r="I44" i="7"/>
  <c r="H44" i="7"/>
  <c r="H43" i="7" s="1"/>
  <c r="G44" i="7"/>
  <c r="G43" i="7" s="1"/>
  <c r="M43" i="7"/>
  <c r="I43" i="7"/>
  <c r="F42" i="7"/>
  <c r="F41" i="7" s="1"/>
  <c r="F40" i="7" s="1"/>
  <c r="R41" i="7"/>
  <c r="R40" i="7" s="1"/>
  <c r="Q41" i="7"/>
  <c r="Q40" i="7" s="1"/>
  <c r="P41" i="7"/>
  <c r="P40" i="7" s="1"/>
  <c r="O41" i="7"/>
  <c r="O40" i="7" s="1"/>
  <c r="N41" i="7"/>
  <c r="N40" i="7" s="1"/>
  <c r="M41" i="7"/>
  <c r="M40" i="7" s="1"/>
  <c r="L41" i="7"/>
  <c r="L40" i="7" s="1"/>
  <c r="K41" i="7"/>
  <c r="K40" i="7" s="1"/>
  <c r="J41" i="7"/>
  <c r="J40" i="7" s="1"/>
  <c r="I41" i="7"/>
  <c r="I40" i="7" s="1"/>
  <c r="H41" i="7"/>
  <c r="H40" i="7" s="1"/>
  <c r="G41" i="7"/>
  <c r="G40" i="7" s="1"/>
  <c r="F39" i="7"/>
  <c r="F38" i="7" s="1"/>
  <c r="F37" i="7" s="1"/>
  <c r="R38" i="7"/>
  <c r="R37" i="7" s="1"/>
  <c r="Q38" i="7"/>
  <c r="Q37" i="7" s="1"/>
  <c r="P38" i="7"/>
  <c r="P37" i="7" s="1"/>
  <c r="O38" i="7"/>
  <c r="O37" i="7" s="1"/>
  <c r="N38" i="7"/>
  <c r="N37" i="7" s="1"/>
  <c r="M38" i="7"/>
  <c r="M37" i="7" s="1"/>
  <c r="L38" i="7"/>
  <c r="L37" i="7" s="1"/>
  <c r="K38" i="7"/>
  <c r="K37" i="7" s="1"/>
  <c r="J38" i="7"/>
  <c r="J37" i="7" s="1"/>
  <c r="I38" i="7"/>
  <c r="I37" i="7" s="1"/>
  <c r="H38" i="7"/>
  <c r="H37" i="7" s="1"/>
  <c r="G38" i="7"/>
  <c r="G37" i="7" s="1"/>
  <c r="F36" i="7"/>
  <c r="F35" i="7"/>
  <c r="F34" i="7"/>
  <c r="R33" i="7"/>
  <c r="Q33" i="7"/>
  <c r="P33" i="7"/>
  <c r="O33" i="7"/>
  <c r="N33" i="7"/>
  <c r="M33" i="7"/>
  <c r="L33" i="7"/>
  <c r="K33" i="7"/>
  <c r="J33" i="7"/>
  <c r="I33" i="7"/>
  <c r="H33" i="7"/>
  <c r="G33" i="7"/>
  <c r="F32" i="7"/>
  <c r="F31" i="7" s="1"/>
  <c r="R31" i="7"/>
  <c r="Q31" i="7"/>
  <c r="P31" i="7"/>
  <c r="O31" i="7"/>
  <c r="N31" i="7"/>
  <c r="M31" i="7"/>
  <c r="L31" i="7"/>
  <c r="K31" i="7"/>
  <c r="J31" i="7"/>
  <c r="I31" i="7"/>
  <c r="H31" i="7"/>
  <c r="G31" i="7"/>
  <c r="F30" i="7"/>
  <c r="F29" i="7" s="1"/>
  <c r="R29" i="7"/>
  <c r="Q29" i="7"/>
  <c r="P29" i="7"/>
  <c r="O29" i="7"/>
  <c r="N29" i="7"/>
  <c r="N26" i="7" s="1"/>
  <c r="M29" i="7"/>
  <c r="L29" i="7"/>
  <c r="K29" i="7"/>
  <c r="J29" i="7"/>
  <c r="I29" i="7"/>
  <c r="H29" i="7"/>
  <c r="G29" i="7"/>
  <c r="F28" i="7"/>
  <c r="F27" i="7" s="1"/>
  <c r="R27" i="7"/>
  <c r="Q27" i="7"/>
  <c r="P27" i="7"/>
  <c r="O27" i="7"/>
  <c r="N27" i="7"/>
  <c r="M27" i="7"/>
  <c r="L27" i="7"/>
  <c r="K27" i="7"/>
  <c r="J27" i="7"/>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G18" i="7"/>
  <c r="F17" i="7"/>
  <c r="F16" i="7" s="1"/>
  <c r="R16" i="7"/>
  <c r="Q16" i="7"/>
  <c r="P16" i="7"/>
  <c r="O16" i="7"/>
  <c r="N16" i="7"/>
  <c r="M16" i="7"/>
  <c r="L16" i="7"/>
  <c r="K16" i="7"/>
  <c r="J16" i="7"/>
  <c r="I16" i="7"/>
  <c r="H16" i="7"/>
  <c r="H15" i="7" s="1"/>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Q55" i="6" s="1"/>
  <c r="Q54" i="6" s="1"/>
  <c r="P56" i="6"/>
  <c r="P55" i="6" s="1"/>
  <c r="P54" i="6" s="1"/>
  <c r="O56" i="6"/>
  <c r="O55" i="6" s="1"/>
  <c r="O54" i="6" s="1"/>
  <c r="N56" i="6"/>
  <c r="N55" i="6" s="1"/>
  <c r="N54" i="6" s="1"/>
  <c r="M56" i="6"/>
  <c r="L56" i="6"/>
  <c r="L55" i="6" s="1"/>
  <c r="L54" i="6" s="1"/>
  <c r="K56" i="6"/>
  <c r="J56" i="6"/>
  <c r="J55" i="6" s="1"/>
  <c r="J54" i="6" s="1"/>
  <c r="I56" i="6"/>
  <c r="H56" i="6"/>
  <c r="H55" i="6" s="1"/>
  <c r="H54" i="6" s="1"/>
  <c r="G56" i="6"/>
  <c r="G55" i="6" s="1"/>
  <c r="G54" i="6" s="1"/>
  <c r="M55" i="6"/>
  <c r="M54" i="6" s="1"/>
  <c r="K55" i="6"/>
  <c r="K54" i="6" s="1"/>
  <c r="I55" i="6"/>
  <c r="I54" i="6" s="1"/>
  <c r="F53" i="6"/>
  <c r="F52" i="6"/>
  <c r="F51" i="6"/>
  <c r="F50" i="6"/>
  <c r="F49" i="6"/>
  <c r="R48" i="6"/>
  <c r="R47" i="6" s="1"/>
  <c r="Q48" i="6"/>
  <c r="Q47" i="6" s="1"/>
  <c r="P48" i="6"/>
  <c r="P47" i="6" s="1"/>
  <c r="O48" i="6"/>
  <c r="N48" i="6"/>
  <c r="N47" i="6" s="1"/>
  <c r="M48" i="6"/>
  <c r="M47" i="6" s="1"/>
  <c r="L48" i="6"/>
  <c r="L47" i="6" s="1"/>
  <c r="K48" i="6"/>
  <c r="K47" i="6" s="1"/>
  <c r="J48" i="6"/>
  <c r="J47" i="6" s="1"/>
  <c r="I48" i="6"/>
  <c r="I47" i="6" s="1"/>
  <c r="H48" i="6"/>
  <c r="H47" i="6" s="1"/>
  <c r="G48" i="6"/>
  <c r="O47" i="6"/>
  <c r="G47" i="6"/>
  <c r="F46" i="6"/>
  <c r="F45" i="6"/>
  <c r="F44" i="6" s="1"/>
  <c r="F43" i="6" s="1"/>
  <c r="R44" i="6"/>
  <c r="R43" i="6" s="1"/>
  <c r="Q44" i="6"/>
  <c r="Q43" i="6" s="1"/>
  <c r="P44" i="6"/>
  <c r="P43" i="6" s="1"/>
  <c r="O44" i="6"/>
  <c r="N44" i="6"/>
  <c r="N43" i="6" s="1"/>
  <c r="M44" i="6"/>
  <c r="M43" i="6" s="1"/>
  <c r="L44" i="6"/>
  <c r="L43" i="6" s="1"/>
  <c r="K44" i="6"/>
  <c r="K43" i="6" s="1"/>
  <c r="J44" i="6"/>
  <c r="J43" i="6" s="1"/>
  <c r="I44" i="6"/>
  <c r="I43" i="6" s="1"/>
  <c r="H44" i="6"/>
  <c r="H43" i="6" s="1"/>
  <c r="G44" i="6"/>
  <c r="O43" i="6"/>
  <c r="G43" i="6"/>
  <c r="F42" i="6"/>
  <c r="F41" i="6" s="1"/>
  <c r="F40" i="6" s="1"/>
  <c r="R41" i="6"/>
  <c r="Q41" i="6"/>
  <c r="Q40" i="6" s="1"/>
  <c r="P41" i="6"/>
  <c r="P40" i="6" s="1"/>
  <c r="O41" i="6"/>
  <c r="O40" i="6" s="1"/>
  <c r="N41" i="6"/>
  <c r="M41" i="6"/>
  <c r="M40" i="6" s="1"/>
  <c r="L41" i="6"/>
  <c r="K41" i="6"/>
  <c r="K40" i="6" s="1"/>
  <c r="J41" i="6"/>
  <c r="J40" i="6" s="1"/>
  <c r="I41" i="6"/>
  <c r="I40" i="6" s="1"/>
  <c r="H41" i="6"/>
  <c r="H40" i="6" s="1"/>
  <c r="G41" i="6"/>
  <c r="G40" i="6" s="1"/>
  <c r="R40" i="6"/>
  <c r="N40" i="6"/>
  <c r="L40" i="6"/>
  <c r="F39" i="6"/>
  <c r="F38" i="6" s="1"/>
  <c r="F37" i="6" s="1"/>
  <c r="R38" i="6"/>
  <c r="Q38" i="6"/>
  <c r="Q37" i="6" s="1"/>
  <c r="P38" i="6"/>
  <c r="P37" i="6" s="1"/>
  <c r="O38" i="6"/>
  <c r="O37" i="6" s="1"/>
  <c r="N38" i="6"/>
  <c r="N37" i="6" s="1"/>
  <c r="M38" i="6"/>
  <c r="M37" i="6" s="1"/>
  <c r="L38" i="6"/>
  <c r="L37" i="6" s="1"/>
  <c r="K38" i="6"/>
  <c r="K37" i="6" s="1"/>
  <c r="J38" i="6"/>
  <c r="J37" i="6" s="1"/>
  <c r="I38" i="6"/>
  <c r="I37" i="6" s="1"/>
  <c r="H38" i="6"/>
  <c r="H37" i="6" s="1"/>
  <c r="G38" i="6"/>
  <c r="G37" i="6" s="1"/>
  <c r="R37" i="6"/>
  <c r="F36" i="6"/>
  <c r="F35" i="6"/>
  <c r="F34" i="6"/>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N15" i="6" s="1"/>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M12" i="6" s="1"/>
  <c r="L13" i="6"/>
  <c r="L12" i="6" s="1"/>
  <c r="K13" i="6"/>
  <c r="K12" i="6" s="1"/>
  <c r="J13" i="6"/>
  <c r="J12" i="6" s="1"/>
  <c r="I13" i="6"/>
  <c r="H13" i="6"/>
  <c r="H12" i="6" s="1"/>
  <c r="G13" i="6"/>
  <c r="G12" i="6" s="1"/>
  <c r="I12" i="6"/>
  <c r="O11" i="14" l="1"/>
  <c r="G26" i="11"/>
  <c r="K11" i="13"/>
  <c r="M26" i="13"/>
  <c r="M25" i="13" s="1"/>
  <c r="J26" i="15"/>
  <c r="J25" i="15" s="1"/>
  <c r="R26" i="15"/>
  <c r="R25" i="15" s="1"/>
  <c r="G26" i="6"/>
  <c r="G25" i="6" s="1"/>
  <c r="O26" i="6"/>
  <c r="O25" i="6" s="1"/>
  <c r="F48" i="6"/>
  <c r="F47" i="6" s="1"/>
  <c r="L26" i="7"/>
  <c r="R26" i="7"/>
  <c r="R25" i="7" s="1"/>
  <c r="I26" i="11"/>
  <c r="Q26" i="11"/>
  <c r="N25" i="11"/>
  <c r="M15" i="13"/>
  <c r="M11" i="13" s="1"/>
  <c r="M10" i="13" s="1"/>
  <c r="Q26" i="13"/>
  <c r="Q25" i="13" s="1"/>
  <c r="L26" i="14"/>
  <c r="J26" i="14"/>
  <c r="J26" i="7"/>
  <c r="J25" i="7" s="1"/>
  <c r="N26" i="8"/>
  <c r="J11" i="13"/>
  <c r="Q15" i="8"/>
  <c r="Q26" i="8"/>
  <c r="K15" i="10"/>
  <c r="O26" i="10"/>
  <c r="Q15" i="15"/>
  <c r="O26" i="11"/>
  <c r="I15" i="7"/>
  <c r="J26" i="8"/>
  <c r="H15" i="9"/>
  <c r="H11" i="9" s="1"/>
  <c r="P15" i="9"/>
  <c r="P11" i="9" s="1"/>
  <c r="M26" i="10"/>
  <c r="K26" i="11"/>
  <c r="H15" i="12"/>
  <c r="P15" i="12"/>
  <c r="H26" i="12"/>
  <c r="L15" i="16"/>
  <c r="J15" i="16"/>
  <c r="Q11" i="14"/>
  <c r="P11" i="15"/>
  <c r="F23" i="6"/>
  <c r="K15" i="9"/>
  <c r="M15" i="10"/>
  <c r="M11" i="10" s="1"/>
  <c r="H15" i="13"/>
  <c r="H11" i="13" s="1"/>
  <c r="M15" i="14"/>
  <c r="H15" i="14"/>
  <c r="P15" i="14"/>
  <c r="P11" i="14" s="1"/>
  <c r="N26" i="15"/>
  <c r="Q26" i="15"/>
  <c r="Q15" i="7"/>
  <c r="I26" i="8"/>
  <c r="I25" i="8" s="1"/>
  <c r="I10" i="8" s="1"/>
  <c r="L26" i="9"/>
  <c r="K26" i="6"/>
  <c r="H26" i="7"/>
  <c r="P26" i="7"/>
  <c r="P25" i="7" s="1"/>
  <c r="F48" i="7"/>
  <c r="F47" i="7" s="1"/>
  <c r="O15" i="9"/>
  <c r="M26" i="11"/>
  <c r="J25" i="11"/>
  <c r="R25" i="11"/>
  <c r="J15" i="12"/>
  <c r="H26" i="13"/>
  <c r="F33" i="13"/>
  <c r="F26" i="13" s="1"/>
  <c r="F25" i="13" s="1"/>
  <c r="H26" i="14"/>
  <c r="P26" i="14"/>
  <c r="N15" i="15"/>
  <c r="F20" i="15"/>
  <c r="K26" i="16"/>
  <c r="I26" i="7"/>
  <c r="M26" i="7"/>
  <c r="Q26" i="7"/>
  <c r="Q25" i="7" s="1"/>
  <c r="I11" i="8"/>
  <c r="M11" i="8"/>
  <c r="Q11" i="8"/>
  <c r="Q10" i="8" s="1"/>
  <c r="K25" i="6"/>
  <c r="L26" i="6"/>
  <c r="R15" i="7"/>
  <c r="R11" i="7" s="1"/>
  <c r="K11" i="11"/>
  <c r="H26" i="6"/>
  <c r="P26" i="6"/>
  <c r="P25" i="6" s="1"/>
  <c r="G15" i="7"/>
  <c r="N15" i="7"/>
  <c r="F33" i="7"/>
  <c r="M26" i="6"/>
  <c r="M25" i="6" s="1"/>
  <c r="F16" i="8"/>
  <c r="L15" i="8"/>
  <c r="L11" i="8" s="1"/>
  <c r="L10" i="8" s="1"/>
  <c r="P15" i="8"/>
  <c r="P11" i="8" s="1"/>
  <c r="P10" i="8" s="1"/>
  <c r="G15" i="8"/>
  <c r="G11" i="8" s="1"/>
  <c r="K15" i="8"/>
  <c r="K11" i="8" s="1"/>
  <c r="K10" i="8" s="1"/>
  <c r="O15" i="8"/>
  <c r="O11" i="8" s="1"/>
  <c r="O10" i="8" s="1"/>
  <c r="G26" i="8"/>
  <c r="F33" i="8"/>
  <c r="F48" i="8"/>
  <c r="F47" i="8" s="1"/>
  <c r="H26" i="10"/>
  <c r="L26" i="10"/>
  <c r="L25" i="10" s="1"/>
  <c r="L10" i="10" s="1"/>
  <c r="P26" i="10"/>
  <c r="I15" i="11"/>
  <c r="M25" i="15"/>
  <c r="M10" i="15" s="1"/>
  <c r="O26" i="8"/>
  <c r="G26" i="9"/>
  <c r="G25" i="9" s="1"/>
  <c r="K26" i="9"/>
  <c r="K25" i="9" s="1"/>
  <c r="O26" i="9"/>
  <c r="O25" i="9" s="1"/>
  <c r="J26" i="9"/>
  <c r="N26" i="9"/>
  <c r="N25" i="9" s="1"/>
  <c r="R26" i="9"/>
  <c r="R25" i="9" s="1"/>
  <c r="H26" i="9"/>
  <c r="H25" i="9" s="1"/>
  <c r="P26" i="9"/>
  <c r="P25" i="9" s="1"/>
  <c r="K11" i="10"/>
  <c r="H15" i="10"/>
  <c r="H11" i="10" s="1"/>
  <c r="L15" i="10"/>
  <c r="L11" i="10" s="1"/>
  <c r="P15" i="10"/>
  <c r="P11" i="10" s="1"/>
  <c r="N15" i="10"/>
  <c r="R25" i="10"/>
  <c r="H26" i="11"/>
  <c r="L26" i="11"/>
  <c r="P26" i="11"/>
  <c r="F48" i="11"/>
  <c r="F47" i="11" s="1"/>
  <c r="I26" i="16"/>
  <c r="I25" i="16" s="1"/>
  <c r="K26" i="8"/>
  <c r="L11" i="9"/>
  <c r="H15" i="6"/>
  <c r="H11" i="6" s="1"/>
  <c r="L15" i="6"/>
  <c r="P15" i="6"/>
  <c r="P11" i="6" s="1"/>
  <c r="J15" i="6"/>
  <c r="R15" i="6"/>
  <c r="J26" i="6"/>
  <c r="N26" i="6"/>
  <c r="R26" i="6"/>
  <c r="R25" i="6" s="1"/>
  <c r="I26" i="6"/>
  <c r="I25" i="6" s="1"/>
  <c r="Q26" i="6"/>
  <c r="Q25" i="6" s="1"/>
  <c r="F33" i="6"/>
  <c r="F26" i="6" s="1"/>
  <c r="F25" i="6" s="1"/>
  <c r="G26" i="7"/>
  <c r="K26" i="7"/>
  <c r="O26" i="7"/>
  <c r="H25" i="7"/>
  <c r="L25" i="7"/>
  <c r="J15" i="8"/>
  <c r="J11" i="8" s="1"/>
  <c r="J10" i="8" s="1"/>
  <c r="N15" i="8"/>
  <c r="N11" i="8" s="1"/>
  <c r="N10" i="8" s="1"/>
  <c r="R15" i="8"/>
  <c r="R11" i="8" s="1"/>
  <c r="R10" i="8" s="1"/>
  <c r="M10" i="8"/>
  <c r="I15" i="9"/>
  <c r="I11" i="9" s="1"/>
  <c r="I10" i="9" s="1"/>
  <c r="Q15" i="9"/>
  <c r="Q11" i="9" s="1"/>
  <c r="Q10" i="9" s="1"/>
  <c r="F20" i="9"/>
  <c r="F23" i="10"/>
  <c r="F11" i="10" s="1"/>
  <c r="J26" i="10"/>
  <c r="J25" i="10" s="1"/>
  <c r="O15" i="11"/>
  <c r="O11" i="11" s="1"/>
  <c r="K25" i="11"/>
  <c r="P25" i="11"/>
  <c r="F44" i="11"/>
  <c r="F43" i="11" s="1"/>
  <c r="G26" i="12"/>
  <c r="G25" i="12" s="1"/>
  <c r="G10" i="12" s="1"/>
  <c r="I11" i="13"/>
  <c r="J25" i="13"/>
  <c r="J10" i="13" s="1"/>
  <c r="F15" i="14"/>
  <c r="J15" i="14"/>
  <c r="J11" i="14" s="1"/>
  <c r="N15" i="14"/>
  <c r="R15" i="14"/>
  <c r="R11" i="14" s="1"/>
  <c r="Q11" i="15"/>
  <c r="J11" i="15"/>
  <c r="J10" i="15" s="1"/>
  <c r="N26" i="10"/>
  <c r="N25" i="10" s="1"/>
  <c r="F33" i="10"/>
  <c r="F26" i="10" s="1"/>
  <c r="F44" i="10"/>
  <c r="F43" i="10" s="1"/>
  <c r="M15" i="11"/>
  <c r="M11" i="11" s="1"/>
  <c r="F33" i="11"/>
  <c r="R15" i="12"/>
  <c r="F33" i="12"/>
  <c r="F20" i="13"/>
  <c r="L26" i="13"/>
  <c r="L25" i="13" s="1"/>
  <c r="N26" i="13"/>
  <c r="N25" i="13" s="1"/>
  <c r="I26" i="13"/>
  <c r="I25" i="13" s="1"/>
  <c r="K11" i="14"/>
  <c r="G15" i="14"/>
  <c r="G11" i="14" s="1"/>
  <c r="N11" i="15"/>
  <c r="H15" i="15"/>
  <c r="G15" i="15"/>
  <c r="F15" i="15" s="1"/>
  <c r="F11" i="15" s="1"/>
  <c r="K15" i="15"/>
  <c r="K11" i="15" s="1"/>
  <c r="O15" i="15"/>
  <c r="O11" i="15" s="1"/>
  <c r="H26" i="15"/>
  <c r="H25" i="15" s="1"/>
  <c r="F48" i="15"/>
  <c r="F47" i="15" s="1"/>
  <c r="L15" i="13"/>
  <c r="L11" i="13" s="1"/>
  <c r="L10" i="13" s="1"/>
  <c r="P15" i="13"/>
  <c r="P11" i="13" s="1"/>
  <c r="N15" i="13"/>
  <c r="N11" i="13" s="1"/>
  <c r="F48" i="13"/>
  <c r="F47" i="13" s="1"/>
  <c r="H11" i="14"/>
  <c r="L15" i="14"/>
  <c r="L11" i="14" s="1"/>
  <c r="Q26" i="14"/>
  <c r="F33" i="14"/>
  <c r="F26" i="14" s="1"/>
  <c r="F25" i="14" s="1"/>
  <c r="G11" i="15"/>
  <c r="I15" i="15"/>
  <c r="I11" i="15" s="1"/>
  <c r="M15" i="15"/>
  <c r="M11" i="15" s="1"/>
  <c r="K26" i="15"/>
  <c r="K25" i="15" s="1"/>
  <c r="J26" i="16"/>
  <c r="J25" i="16" s="1"/>
  <c r="J10" i="16" s="1"/>
  <c r="N26" i="16"/>
  <c r="R26" i="16"/>
  <c r="M26" i="16"/>
  <c r="M25" i="16" s="1"/>
  <c r="Q26" i="16"/>
  <c r="Q25" i="16" s="1"/>
  <c r="G15" i="13"/>
  <c r="G11" i="13" s="1"/>
  <c r="O15" i="13"/>
  <c r="O11" i="13" s="1"/>
  <c r="M11" i="14"/>
  <c r="N26" i="14"/>
  <c r="N25" i="14" s="1"/>
  <c r="R26" i="14"/>
  <c r="I26" i="14"/>
  <c r="M26" i="14"/>
  <c r="M25" i="14" s="1"/>
  <c r="H11" i="15"/>
  <c r="H10" i="15" s="1"/>
  <c r="L11" i="15"/>
  <c r="G26" i="15"/>
  <c r="G25" i="15" s="1"/>
  <c r="F48" i="16"/>
  <c r="F47" i="16" s="1"/>
  <c r="H57" i="17"/>
  <c r="G15" i="11"/>
  <c r="G11" i="11" s="1"/>
  <c r="G10" i="11" s="1"/>
  <c r="Q15" i="11"/>
  <c r="O25" i="11"/>
  <c r="O10" i="11"/>
  <c r="M25" i="11"/>
  <c r="L15" i="11"/>
  <c r="L11" i="11" s="1"/>
  <c r="H15" i="11"/>
  <c r="H11" i="11" s="1"/>
  <c r="N25" i="7"/>
  <c r="F23" i="7"/>
  <c r="P15" i="7"/>
  <c r="P11" i="7" s="1"/>
  <c r="N11" i="7"/>
  <c r="M15" i="7"/>
  <c r="M11" i="7" s="1"/>
  <c r="F20" i="7"/>
  <c r="F15" i="7" s="1"/>
  <c r="F11" i="7" s="1"/>
  <c r="J15" i="7"/>
  <c r="J11" i="7" s="1"/>
  <c r="L15" i="7"/>
  <c r="L11" i="7" s="1"/>
  <c r="H11" i="7"/>
  <c r="H10" i="7" s="1"/>
  <c r="Q11" i="7"/>
  <c r="O15" i="7"/>
  <c r="O11" i="7" s="1"/>
  <c r="K15" i="7"/>
  <c r="K11" i="7" s="1"/>
  <c r="I11" i="7"/>
  <c r="G11" i="7"/>
  <c r="G10" i="7" s="1"/>
  <c r="F44" i="16"/>
  <c r="F43" i="16" s="1"/>
  <c r="N25" i="16"/>
  <c r="K25" i="16"/>
  <c r="R15" i="16"/>
  <c r="P15" i="16"/>
  <c r="P11" i="16" s="1"/>
  <c r="N15" i="16"/>
  <c r="N11" i="16" s="1"/>
  <c r="K15" i="16"/>
  <c r="J11" i="16"/>
  <c r="H15" i="16"/>
  <c r="H11" i="16" s="1"/>
  <c r="G15" i="16"/>
  <c r="O15" i="16"/>
  <c r="O11" i="16" s="1"/>
  <c r="F26" i="7"/>
  <c r="F25" i="7" s="1"/>
  <c r="F26" i="8"/>
  <c r="F26" i="11"/>
  <c r="R25" i="13"/>
  <c r="I25" i="14"/>
  <c r="I10" i="14" s="1"/>
  <c r="K11" i="6"/>
  <c r="K10" i="6" s="1"/>
  <c r="F15" i="8"/>
  <c r="N11" i="10"/>
  <c r="N10" i="10" s="1"/>
  <c r="F15" i="13"/>
  <c r="Q25" i="14"/>
  <c r="J25" i="9"/>
  <c r="R11" i="13"/>
  <c r="R10" i="13" s="1"/>
  <c r="P10" i="11"/>
  <c r="H10" i="13"/>
  <c r="G11" i="10"/>
  <c r="G25" i="10"/>
  <c r="O25" i="10"/>
  <c r="J11" i="6"/>
  <c r="N11" i="6"/>
  <c r="R11" i="6"/>
  <c r="G15" i="6"/>
  <c r="G11" i="6" s="1"/>
  <c r="K15" i="6"/>
  <c r="O15" i="6"/>
  <c r="O11" i="6" s="1"/>
  <c r="J25" i="6"/>
  <c r="N25" i="6"/>
  <c r="I25" i="7"/>
  <c r="M25" i="7"/>
  <c r="H15" i="8"/>
  <c r="H11" i="8" s="1"/>
  <c r="F23" i="8"/>
  <c r="G11" i="9"/>
  <c r="K11" i="9"/>
  <c r="O11" i="9"/>
  <c r="O10" i="9" s="1"/>
  <c r="F33" i="9"/>
  <c r="F26" i="9" s="1"/>
  <c r="J11" i="10"/>
  <c r="R11" i="10"/>
  <c r="R10" i="10" s="1"/>
  <c r="H25" i="10"/>
  <c r="P25" i="10"/>
  <c r="P10" i="10" s="1"/>
  <c r="F48" i="10"/>
  <c r="F47" i="10" s="1"/>
  <c r="H25" i="11"/>
  <c r="F48" i="12"/>
  <c r="F47" i="12" s="1"/>
  <c r="G26" i="14"/>
  <c r="G25" i="14" s="1"/>
  <c r="K26" i="14"/>
  <c r="K25" i="14" s="1"/>
  <c r="K10" i="14" s="1"/>
  <c r="O26" i="14"/>
  <c r="O25" i="14" s="1"/>
  <c r="I26" i="15"/>
  <c r="I25" i="15" s="1"/>
  <c r="L25" i="9"/>
  <c r="L10" i="9" s="1"/>
  <c r="F15" i="9"/>
  <c r="J15" i="9"/>
  <c r="J11" i="9" s="1"/>
  <c r="N15" i="9"/>
  <c r="N11" i="9" s="1"/>
  <c r="R15" i="9"/>
  <c r="R11" i="9" s="1"/>
  <c r="I26" i="9"/>
  <c r="I25" i="9" s="1"/>
  <c r="M26" i="9"/>
  <c r="M25" i="9" s="1"/>
  <c r="Q26" i="9"/>
  <c r="Q25" i="9" s="1"/>
  <c r="I25" i="10"/>
  <c r="M25" i="10"/>
  <c r="Q25" i="10"/>
  <c r="Q11" i="11"/>
  <c r="Q10" i="11" s="1"/>
  <c r="F15" i="11"/>
  <c r="J15" i="11"/>
  <c r="J11" i="11" s="1"/>
  <c r="J10" i="11" s="1"/>
  <c r="N15" i="11"/>
  <c r="N11" i="11" s="1"/>
  <c r="N10" i="11" s="1"/>
  <c r="R15" i="11"/>
  <c r="R11" i="11" s="1"/>
  <c r="R10" i="11" s="1"/>
  <c r="L25" i="11"/>
  <c r="J26" i="11"/>
  <c r="I25" i="12"/>
  <c r="Q11" i="13"/>
  <c r="Q10" i="13" s="1"/>
  <c r="P25" i="13"/>
  <c r="H25" i="14"/>
  <c r="H10" i="14" s="1"/>
  <c r="L25" i="14"/>
  <c r="P25" i="14"/>
  <c r="O11" i="10"/>
  <c r="K25" i="10"/>
  <c r="L11" i="6"/>
  <c r="L10" i="6" s="1"/>
  <c r="I15" i="6"/>
  <c r="I11" i="6" s="1"/>
  <c r="M15" i="6"/>
  <c r="M11" i="6" s="1"/>
  <c r="Q15" i="6"/>
  <c r="Q11" i="6" s="1"/>
  <c r="F20" i="6"/>
  <c r="F15" i="6" s="1"/>
  <c r="F11" i="6" s="1"/>
  <c r="H25" i="6"/>
  <c r="L25" i="6"/>
  <c r="G25" i="7"/>
  <c r="K25" i="7"/>
  <c r="O25" i="7"/>
  <c r="G25" i="8"/>
  <c r="M11" i="9"/>
  <c r="F23" i="9"/>
  <c r="F48" i="9"/>
  <c r="F47" i="9" s="1"/>
  <c r="N26" i="11"/>
  <c r="F25" i="11"/>
  <c r="G15" i="12"/>
  <c r="K15" i="12"/>
  <c r="O15" i="12"/>
  <c r="F23" i="13"/>
  <c r="G26" i="13"/>
  <c r="G25" i="13" s="1"/>
  <c r="K26" i="13"/>
  <c r="K25" i="13" s="1"/>
  <c r="O26" i="13"/>
  <c r="O25" i="13" s="1"/>
  <c r="N11" i="14"/>
  <c r="O10" i="14"/>
  <c r="O26" i="15"/>
  <c r="O25" i="15" s="1"/>
  <c r="F33" i="15"/>
  <c r="K11" i="16"/>
  <c r="G11" i="16"/>
  <c r="G26" i="16"/>
  <c r="G25" i="16" s="1"/>
  <c r="O26" i="16"/>
  <c r="O25" i="16" s="1"/>
  <c r="F33" i="16"/>
  <c r="F26" i="16" s="1"/>
  <c r="I11" i="11"/>
  <c r="I10" i="11" s="1"/>
  <c r="H25" i="12"/>
  <c r="I10" i="13"/>
  <c r="H25" i="13"/>
  <c r="J25" i="14"/>
  <c r="R25" i="14"/>
  <c r="M10" i="14"/>
  <c r="N25" i="15"/>
  <c r="R10" i="15"/>
  <c r="R11" i="16"/>
  <c r="R25" i="16"/>
  <c r="I11" i="10"/>
  <c r="Q11" i="10"/>
  <c r="F23" i="11"/>
  <c r="F11" i="11" s="1"/>
  <c r="F15" i="12"/>
  <c r="F11" i="12" s="1"/>
  <c r="J26" i="12"/>
  <c r="J25" i="12" s="1"/>
  <c r="F23" i="14"/>
  <c r="F11" i="14" s="1"/>
  <c r="F16" i="15"/>
  <c r="L26" i="15"/>
  <c r="L25" i="15" s="1"/>
  <c r="P26" i="15"/>
  <c r="P25" i="15" s="1"/>
  <c r="P10" i="15" s="1"/>
  <c r="Q25" i="15"/>
  <c r="L11" i="16"/>
  <c r="I15" i="16"/>
  <c r="I11" i="16" s="1"/>
  <c r="I10" i="16" s="1"/>
  <c r="M15" i="16"/>
  <c r="M11" i="16" s="1"/>
  <c r="M10" i="16" s="1"/>
  <c r="Q15" i="16"/>
  <c r="Q11" i="16" s="1"/>
  <c r="F20" i="16"/>
  <c r="F15" i="16" s="1"/>
  <c r="F11" i="16" s="1"/>
  <c r="H26" i="16"/>
  <c r="H25" i="16" s="1"/>
  <c r="L26" i="16"/>
  <c r="L25" i="16" s="1"/>
  <c r="P26" i="16"/>
  <c r="P25" i="16" s="1"/>
  <c r="H25" i="8"/>
  <c r="I102" i="17"/>
  <c r="I97" i="17" s="1"/>
  <c r="I96" i="17" s="1"/>
  <c r="G101" i="17"/>
  <c r="G97" i="17" s="1"/>
  <c r="G96" i="17" s="1"/>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P48" i="5"/>
  <c r="P47" i="5" s="1"/>
  <c r="O48" i="5"/>
  <c r="O47" i="5" s="1"/>
  <c r="N48" i="5"/>
  <c r="N47" i="5" s="1"/>
  <c r="M48" i="5"/>
  <c r="M47" i="5" s="1"/>
  <c r="L48" i="5"/>
  <c r="L47" i="5" s="1"/>
  <c r="K48" i="5"/>
  <c r="K47" i="5" s="1"/>
  <c r="J48" i="5"/>
  <c r="J47" i="5" s="1"/>
  <c r="I48" i="5"/>
  <c r="I47" i="5" s="1"/>
  <c r="H48" i="5"/>
  <c r="H47" i="5" s="1"/>
  <c r="G48" i="5"/>
  <c r="G47" i="5" s="1"/>
  <c r="Q47" i="5"/>
  <c r="F46" i="5"/>
  <c r="S46" i="5" s="1"/>
  <c r="F45" i="5"/>
  <c r="S45" i="5" s="1"/>
  <c r="R44" i="5"/>
  <c r="Q44" i="5"/>
  <c r="Q43" i="5" s="1"/>
  <c r="P44" i="5"/>
  <c r="O44" i="5"/>
  <c r="N44" i="5"/>
  <c r="N43" i="5" s="1"/>
  <c r="M44" i="5"/>
  <c r="L44" i="5"/>
  <c r="L43" i="5" s="1"/>
  <c r="K44" i="5"/>
  <c r="K43" i="5" s="1"/>
  <c r="J44" i="5"/>
  <c r="J43" i="5" s="1"/>
  <c r="I44" i="5"/>
  <c r="I43" i="5" s="1"/>
  <c r="H44" i="5"/>
  <c r="H43" i="5" s="1"/>
  <c r="G44" i="5"/>
  <c r="G43" i="5" s="1"/>
  <c r="R43" i="5"/>
  <c r="P43" i="5"/>
  <c r="O43" i="5"/>
  <c r="M43" i="5"/>
  <c r="F42" i="5"/>
  <c r="R41" i="5"/>
  <c r="Q41" i="5"/>
  <c r="Q40" i="5" s="1"/>
  <c r="P41" i="5"/>
  <c r="O41" i="5"/>
  <c r="O40" i="5" s="1"/>
  <c r="N41" i="5"/>
  <c r="N40" i="5" s="1"/>
  <c r="M41" i="5"/>
  <c r="L41" i="5"/>
  <c r="L40" i="5" s="1"/>
  <c r="K41" i="5"/>
  <c r="J41" i="5"/>
  <c r="I41" i="5"/>
  <c r="I40" i="5" s="1"/>
  <c r="H41" i="5"/>
  <c r="H40" i="5" s="1"/>
  <c r="G41" i="5"/>
  <c r="G40" i="5" s="1"/>
  <c r="R40" i="5"/>
  <c r="P40" i="5"/>
  <c r="M40" i="5"/>
  <c r="K40" i="5"/>
  <c r="J40" i="5"/>
  <c r="F39" i="5"/>
  <c r="R38" i="5"/>
  <c r="R37" i="5" s="1"/>
  <c r="Q38" i="5"/>
  <c r="Q37" i="5" s="1"/>
  <c r="P38" i="5"/>
  <c r="P37" i="5" s="1"/>
  <c r="O38" i="5"/>
  <c r="O37" i="5" s="1"/>
  <c r="N38" i="5"/>
  <c r="N37" i="5" s="1"/>
  <c r="M38" i="5"/>
  <c r="M37" i="5" s="1"/>
  <c r="L38" i="5"/>
  <c r="L37" i="5" s="1"/>
  <c r="K38" i="5"/>
  <c r="K37" i="5" s="1"/>
  <c r="J38" i="5"/>
  <c r="J37" i="5" s="1"/>
  <c r="I38" i="5"/>
  <c r="I37" i="5" s="1"/>
  <c r="H38" i="5"/>
  <c r="G38" i="5"/>
  <c r="G37" i="5" s="1"/>
  <c r="H37" i="5"/>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Q10" i="7" l="1"/>
  <c r="N10" i="14"/>
  <c r="F11" i="9"/>
  <c r="H10" i="8"/>
  <c r="F11" i="13"/>
  <c r="F10" i="13" s="1"/>
  <c r="G10" i="9"/>
  <c r="N10" i="16"/>
  <c r="F10" i="14"/>
  <c r="K10" i="15"/>
  <c r="K10" i="13"/>
  <c r="K10" i="10"/>
  <c r="F10" i="6"/>
  <c r="P10" i="14"/>
  <c r="O10" i="6"/>
  <c r="O10" i="7"/>
  <c r="G10" i="13"/>
  <c r="Q10" i="15"/>
  <c r="F25" i="16"/>
  <c r="Q10" i="6"/>
  <c r="Q10" i="14"/>
  <c r="H10" i="10"/>
  <c r="G10" i="6"/>
  <c r="P10" i="13"/>
  <c r="J10" i="10"/>
  <c r="L10" i="7"/>
  <c r="L10" i="15"/>
  <c r="F25" i="9"/>
  <c r="N10" i="6"/>
  <c r="G10" i="15"/>
  <c r="O10" i="13"/>
  <c r="N10" i="13"/>
  <c r="R10" i="14"/>
  <c r="I10" i="6"/>
  <c r="G10" i="8"/>
  <c r="L10" i="14"/>
  <c r="R10" i="9"/>
  <c r="G10" i="10"/>
  <c r="R10" i="7"/>
  <c r="H10" i="11"/>
  <c r="Q10" i="16"/>
  <c r="N10" i="15"/>
  <c r="J10" i="14"/>
  <c r="I10" i="15"/>
  <c r="G10" i="14"/>
  <c r="K10" i="9"/>
  <c r="I10" i="7"/>
  <c r="P10" i="7"/>
  <c r="P10" i="9"/>
  <c r="M10" i="6"/>
  <c r="M10" i="10"/>
  <c r="J10" i="9"/>
  <c r="F10" i="7"/>
  <c r="H10" i="9"/>
  <c r="K10" i="11"/>
  <c r="K26" i="5"/>
  <c r="K25" i="5" s="1"/>
  <c r="F56" i="5"/>
  <c r="S57" i="5"/>
  <c r="F13" i="5"/>
  <c r="S14" i="5"/>
  <c r="F29" i="5"/>
  <c r="S29" i="5" s="1"/>
  <c r="S30" i="5"/>
  <c r="F31" i="5"/>
  <c r="S31" i="5" s="1"/>
  <c r="S32" i="5"/>
  <c r="F18" i="5"/>
  <c r="S18" i="5" s="1"/>
  <c r="S19" i="5"/>
  <c r="F27" i="5"/>
  <c r="S27" i="5" s="1"/>
  <c r="S28" i="5"/>
  <c r="F38" i="5"/>
  <c r="S39" i="5"/>
  <c r="F41" i="5"/>
  <c r="S42" i="5"/>
  <c r="M26" i="5"/>
  <c r="M25" i="5" s="1"/>
  <c r="F16" i="5"/>
  <c r="S16" i="5" s="1"/>
  <c r="S17" i="5"/>
  <c r="O26" i="5"/>
  <c r="O25" i="5" s="1"/>
  <c r="M10" i="11"/>
  <c r="F10" i="11"/>
  <c r="L15" i="5"/>
  <c r="L11" i="5" s="1"/>
  <c r="L10" i="11"/>
  <c r="N10" i="7"/>
  <c r="K10" i="7"/>
  <c r="J10" i="7"/>
  <c r="M10" i="7"/>
  <c r="M15" i="5"/>
  <c r="M11" i="5" s="1"/>
  <c r="K10" i="16"/>
  <c r="L10" i="16"/>
  <c r="G10" i="16"/>
  <c r="F10" i="16"/>
  <c r="P15" i="5"/>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F10" i="9"/>
  <c r="P10" i="16"/>
  <c r="I10" i="10"/>
  <c r="R10" i="16"/>
  <c r="P10" i="6"/>
  <c r="O10" i="10"/>
  <c r="J10" i="6"/>
  <c r="J26" i="5"/>
  <c r="J25" i="5" s="1"/>
  <c r="N26" i="5"/>
  <c r="N25" i="5" s="1"/>
  <c r="R26" i="5"/>
  <c r="R25" i="5" s="1"/>
  <c r="P11" i="5"/>
  <c r="F23" i="5"/>
  <c r="S23" i="5" s="1"/>
  <c r="H26" i="5"/>
  <c r="H25" i="5" s="1"/>
  <c r="L26" i="5"/>
  <c r="L25" i="5" s="1"/>
  <c r="P26" i="5"/>
  <c r="P25" i="5" s="1"/>
  <c r="H10" i="16"/>
  <c r="Q10" i="10"/>
  <c r="N10" i="9"/>
  <c r="O10" i="16"/>
  <c r="M10" i="9"/>
  <c r="H10" i="6"/>
  <c r="F11" i="8"/>
  <c r="F10" i="8" s="1"/>
  <c r="R10" i="6"/>
  <c r="F25" i="10"/>
  <c r="F26" i="15"/>
  <c r="F25" i="15" s="1"/>
  <c r="F10" i="15" s="1"/>
  <c r="F44" i="5"/>
  <c r="G13" i="5"/>
  <c r="G12" i="5" s="1"/>
  <c r="G31" i="5"/>
  <c r="G26" i="5" s="1"/>
  <c r="G25" i="5" s="1"/>
  <c r="F10" i="10" l="1"/>
  <c r="F47" i="5"/>
  <c r="S47" i="5" s="1"/>
  <c r="S48" i="5"/>
  <c r="F15" i="5"/>
  <c r="S15" i="5" s="1"/>
  <c r="S20" i="5"/>
  <c r="F37" i="5"/>
  <c r="S37" i="5" s="1"/>
  <c r="S38" i="5"/>
  <c r="F55" i="5"/>
  <c r="S56" i="5"/>
  <c r="F43" i="5"/>
  <c r="S43" i="5" s="1"/>
  <c r="S44" i="5"/>
  <c r="F26" i="5"/>
  <c r="S26" i="5" s="1"/>
  <c r="S33" i="5"/>
  <c r="F40" i="5"/>
  <c r="S40" i="5" s="1"/>
  <c r="S41" i="5"/>
  <c r="F12" i="5"/>
  <c r="S12" i="5" s="1"/>
  <c r="S13" i="5"/>
  <c r="O10" i="5"/>
  <c r="S10" i="7"/>
  <c r="K10" i="5"/>
  <c r="L10" i="5"/>
  <c r="N10" i="5"/>
  <c r="R10" i="5"/>
  <c r="P10" i="5"/>
  <c r="I10" i="5"/>
  <c r="G11" i="5"/>
  <c r="G10" i="5" s="1"/>
  <c r="Q10" i="5"/>
  <c r="J10" i="5"/>
  <c r="F25" i="5"/>
  <c r="S25" i="5" s="1"/>
  <c r="H10" i="5"/>
  <c r="M10" i="5"/>
  <c r="F57" i="1"/>
  <c r="R56" i="1"/>
  <c r="Q56" i="1"/>
  <c r="P56" i="1"/>
  <c r="O56" i="1"/>
  <c r="O55" i="1" s="1"/>
  <c r="O54" i="1" s="1"/>
  <c r="N56" i="1"/>
  <c r="M56" i="1"/>
  <c r="M55" i="1" s="1"/>
  <c r="L56" i="1"/>
  <c r="K56" i="1"/>
  <c r="J56" i="1"/>
  <c r="J55" i="1" s="1"/>
  <c r="I56" i="1"/>
  <c r="I55" i="1" s="1"/>
  <c r="H56" i="1"/>
  <c r="G56" i="1"/>
  <c r="F56" i="1" s="1"/>
  <c r="R55" i="1"/>
  <c r="Q55" i="1"/>
  <c r="P55" i="1" s="1"/>
  <c r="N55" i="1"/>
  <c r="F53" i="1"/>
  <c r="F52" i="1"/>
  <c r="F51" i="1"/>
  <c r="F48" i="1" s="1"/>
  <c r="F50" i="1"/>
  <c r="F49" i="1"/>
  <c r="R48" i="1"/>
  <c r="R47" i="1" s="1"/>
  <c r="Q48" i="1"/>
  <c r="Q47" i="1" s="1"/>
  <c r="P48" i="1"/>
  <c r="P47" i="1" s="1"/>
  <c r="O48" i="1"/>
  <c r="O47" i="1" s="1"/>
  <c r="N48" i="1"/>
  <c r="N47" i="1" s="1"/>
  <c r="M48" i="1"/>
  <c r="M47" i="1" s="1"/>
  <c r="L48" i="1"/>
  <c r="L47" i="1" s="1"/>
  <c r="K48" i="1"/>
  <c r="K47" i="1" s="1"/>
  <c r="J48" i="1"/>
  <c r="J47" i="1" s="1"/>
  <c r="I48" i="1"/>
  <c r="I47" i="1" s="1"/>
  <c r="H48" i="1"/>
  <c r="H47" i="1" s="1"/>
  <c r="G48" i="1"/>
  <c r="G47" i="1" s="1"/>
  <c r="F46" i="1"/>
  <c r="F45" i="1"/>
  <c r="F44" i="1" s="1"/>
  <c r="R44" i="1"/>
  <c r="R43" i="1" s="1"/>
  <c r="Q44" i="1"/>
  <c r="Q43" i="1" s="1"/>
  <c r="P44" i="1"/>
  <c r="P43" i="1" s="1"/>
  <c r="O44" i="1"/>
  <c r="O43" i="1" s="1"/>
  <c r="N44" i="1"/>
  <c r="N43" i="1" s="1"/>
  <c r="M44" i="1"/>
  <c r="M43" i="1" s="1"/>
  <c r="L44" i="1"/>
  <c r="L43" i="1" s="1"/>
  <c r="K44" i="1"/>
  <c r="K43" i="1" s="1"/>
  <c r="J44" i="1"/>
  <c r="J43" i="1" s="1"/>
  <c r="I44" i="1"/>
  <c r="I43" i="1" s="1"/>
  <c r="H44" i="1"/>
  <c r="H43" i="1" s="1"/>
  <c r="G44" i="1"/>
  <c r="G43" i="1" s="1"/>
  <c r="F42" i="1"/>
  <c r="R41" i="1"/>
  <c r="R40" i="1" s="1"/>
  <c r="Q41" i="1"/>
  <c r="P41" i="1"/>
  <c r="O41" i="1"/>
  <c r="N41" i="1"/>
  <c r="M41" i="1"/>
  <c r="M40" i="1" s="1"/>
  <c r="L41" i="1"/>
  <c r="L40" i="1" s="1"/>
  <c r="K41" i="1"/>
  <c r="K40" i="1" s="1"/>
  <c r="J41" i="1"/>
  <c r="J40" i="1" s="1"/>
  <c r="I41" i="1"/>
  <c r="H41" i="1"/>
  <c r="G41" i="1"/>
  <c r="Q40" i="1"/>
  <c r="P40" i="1"/>
  <c r="O40" i="1"/>
  <c r="N40" i="1"/>
  <c r="I40" i="1"/>
  <c r="H40" i="1"/>
  <c r="G40" i="1"/>
  <c r="F39" i="1"/>
  <c r="R38" i="1"/>
  <c r="Q38" i="1"/>
  <c r="P38" i="1"/>
  <c r="O38" i="1"/>
  <c r="N38" i="1"/>
  <c r="N37" i="1" s="1"/>
  <c r="M38" i="1"/>
  <c r="M37" i="1" s="1"/>
  <c r="L38" i="1"/>
  <c r="L37" i="1" s="1"/>
  <c r="K38" i="1"/>
  <c r="K37" i="1" s="1"/>
  <c r="J38" i="1"/>
  <c r="I38" i="1"/>
  <c r="H38" i="1"/>
  <c r="G38" i="1"/>
  <c r="R37" i="1"/>
  <c r="Q37" i="1"/>
  <c r="P37" i="1"/>
  <c r="O37" i="1"/>
  <c r="J37" i="1"/>
  <c r="I37" i="1"/>
  <c r="H37" i="1"/>
  <c r="G37" i="1"/>
  <c r="F36" i="1"/>
  <c r="F35" i="1"/>
  <c r="F34" i="1"/>
  <c r="R33" i="1"/>
  <c r="Q33" i="1"/>
  <c r="P33" i="1"/>
  <c r="O33" i="1"/>
  <c r="N33" i="1"/>
  <c r="M33" i="1"/>
  <c r="L33" i="1"/>
  <c r="K33" i="1"/>
  <c r="J33" i="1"/>
  <c r="I33" i="1"/>
  <c r="H33" i="1"/>
  <c r="G33" i="1"/>
  <c r="F32" i="1"/>
  <c r="R31" i="1"/>
  <c r="Q31" i="1"/>
  <c r="P31" i="1"/>
  <c r="O31" i="1"/>
  <c r="N31" i="1"/>
  <c r="M31" i="1"/>
  <c r="L31" i="1"/>
  <c r="K31" i="1"/>
  <c r="J31" i="1"/>
  <c r="I31" i="1"/>
  <c r="H31" i="1"/>
  <c r="G31" i="1"/>
  <c r="F30" i="1"/>
  <c r="R29" i="1"/>
  <c r="Q29" i="1"/>
  <c r="P29" i="1"/>
  <c r="O29" i="1"/>
  <c r="N29" i="1"/>
  <c r="M29" i="1"/>
  <c r="L29" i="1"/>
  <c r="K29" i="1"/>
  <c r="J29" i="1"/>
  <c r="I29" i="1"/>
  <c r="H29" i="1"/>
  <c r="G29" i="1"/>
  <c r="F28" i="1"/>
  <c r="R27" i="1"/>
  <c r="Q27" i="1"/>
  <c r="P27" i="1"/>
  <c r="O27" i="1"/>
  <c r="N27" i="1"/>
  <c r="M27" i="1"/>
  <c r="L27" i="1"/>
  <c r="K27" i="1"/>
  <c r="J27" i="1"/>
  <c r="I27" i="1"/>
  <c r="H27" i="1"/>
  <c r="G27" i="1"/>
  <c r="F27" i="1" s="1"/>
  <c r="I26" i="1"/>
  <c r="P26" i="1" l="1"/>
  <c r="N54" i="1"/>
  <c r="F11" i="5"/>
  <c r="S11" i="5" s="1"/>
  <c r="H55" i="1"/>
  <c r="F38" i="1"/>
  <c r="F37" i="1" s="1"/>
  <c r="F41" i="1"/>
  <c r="F40" i="1"/>
  <c r="F31" i="1"/>
  <c r="F43" i="1"/>
  <c r="F29" i="1"/>
  <c r="M26" i="1"/>
  <c r="F47" i="1"/>
  <c r="Q26" i="1"/>
  <c r="H26" i="1"/>
  <c r="F33" i="1"/>
  <c r="F26" i="1" s="1"/>
  <c r="G55" i="1"/>
  <c r="F55" i="1" s="1"/>
  <c r="R54" i="1" s="1"/>
  <c r="L26" i="1"/>
  <c r="G26" i="1"/>
  <c r="R26" i="1"/>
  <c r="R25" i="1" s="1"/>
  <c r="O26" i="1"/>
  <c r="N26" i="1" s="1"/>
  <c r="N25" i="1" s="1"/>
  <c r="M25" i="1" s="1"/>
  <c r="Q54" i="1"/>
  <c r="P54" i="1" s="1"/>
  <c r="F54" i="5"/>
  <c r="S54" i="5" s="1"/>
  <c r="S55" i="5"/>
  <c r="L55" i="1"/>
  <c r="K55" i="1" s="1"/>
  <c r="M54" i="1"/>
  <c r="L54" i="1" s="1"/>
  <c r="K54" i="1" s="1"/>
  <c r="J54" i="1" s="1"/>
  <c r="I54" i="1" s="1"/>
  <c r="K26" i="1"/>
  <c r="J26" i="1" s="1"/>
  <c r="L25" i="1"/>
  <c r="J25" i="1"/>
  <c r="I25" i="1" s="1"/>
  <c r="H25" i="1" l="1"/>
  <c r="G25" i="1" s="1"/>
  <c r="H54" i="1"/>
  <c r="G54" i="1" s="1"/>
  <c r="F54" i="1" s="1"/>
  <c r="Q25" i="1"/>
  <c r="P25" i="1" s="1"/>
  <c r="O25" i="1" s="1"/>
  <c r="K25" i="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H15" i="1" s="1"/>
  <c r="G18" i="1"/>
  <c r="F18" i="1" s="1"/>
  <c r="F17" i="1"/>
  <c r="R16" i="1"/>
  <c r="Q16" i="1"/>
  <c r="P16" i="1"/>
  <c r="O16" i="1"/>
  <c r="N16" i="1"/>
  <c r="M16" i="1"/>
  <c r="L16" i="1"/>
  <c r="K16" i="1"/>
  <c r="J16" i="1"/>
  <c r="I16" i="1"/>
  <c r="H16" i="1"/>
  <c r="G16" i="1"/>
  <c r="F14" i="1"/>
  <c r="F13" i="1" s="1"/>
  <c r="R13" i="1"/>
  <c r="R12" i="1" s="1"/>
  <c r="Q13" i="1"/>
  <c r="Q12" i="1" s="1"/>
  <c r="P13" i="1"/>
  <c r="P12" i="1" s="1"/>
  <c r="O13" i="1"/>
  <c r="N13" i="1"/>
  <c r="M13" i="1"/>
  <c r="L13" i="1"/>
  <c r="K13" i="1"/>
  <c r="J13" i="1"/>
  <c r="J12" i="1" s="1"/>
  <c r="I13" i="1"/>
  <c r="I12" i="1" s="1"/>
  <c r="H13" i="1"/>
  <c r="H12" i="1" s="1"/>
  <c r="G13" i="1"/>
  <c r="L12" i="1"/>
  <c r="M15" i="1" l="1"/>
  <c r="L15" i="1" s="1"/>
  <c r="F16" i="1"/>
  <c r="K12" i="1"/>
  <c r="F23" i="1"/>
  <c r="K15" i="1"/>
  <c r="K11" i="1" s="1"/>
  <c r="J11" i="1" s="1"/>
  <c r="I11" i="1" s="1"/>
  <c r="I10" i="1" s="1"/>
  <c r="G12" i="1"/>
  <c r="F12" i="1" s="1"/>
  <c r="H11" i="1"/>
  <c r="O12" i="1"/>
  <c r="J15" i="1"/>
  <c r="I15" i="1" s="1"/>
  <c r="F20" i="1"/>
  <c r="F15" i="1" s="1"/>
  <c r="G15" i="1"/>
  <c r="R15" i="1"/>
  <c r="Q15" i="1" s="1"/>
  <c r="P15" i="1" s="1"/>
  <c r="O15" i="1" s="1"/>
  <c r="N15" i="1" s="1"/>
  <c r="F103" i="4"/>
  <c r="R102" i="4"/>
  <c r="Q102" i="4"/>
  <c r="P102" i="4"/>
  <c r="O102" i="4"/>
  <c r="N102" i="4"/>
  <c r="M102" i="4"/>
  <c r="L102" i="4"/>
  <c r="K102" i="4"/>
  <c r="J102" i="4"/>
  <c r="I102" i="4"/>
  <c r="H102" i="4"/>
  <c r="G102" i="4"/>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R89" i="4"/>
  <c r="R88" i="4" s="1"/>
  <c r="Q89" i="4"/>
  <c r="Q88" i="4" s="1"/>
  <c r="P89" i="4"/>
  <c r="O89" i="4"/>
  <c r="N89" i="4"/>
  <c r="N88" i="4" s="1"/>
  <c r="M89" i="4"/>
  <c r="M88" i="4" s="1"/>
  <c r="L89" i="4"/>
  <c r="K89" i="4"/>
  <c r="J89" i="4"/>
  <c r="J88" i="4" s="1"/>
  <c r="I89" i="4"/>
  <c r="H89" i="4"/>
  <c r="G89" i="4"/>
  <c r="I88" i="4"/>
  <c r="F87" i="4"/>
  <c r="R86" i="4"/>
  <c r="Q86" i="4"/>
  <c r="P86" i="4"/>
  <c r="O86" i="4"/>
  <c r="N86" i="4"/>
  <c r="M86" i="4"/>
  <c r="L86" i="4"/>
  <c r="K86" i="4"/>
  <c r="J86" i="4"/>
  <c r="I86" i="4"/>
  <c r="H86" i="4"/>
  <c r="G86" i="4"/>
  <c r="F85" i="4"/>
  <c r="R84" i="4"/>
  <c r="Q84" i="4"/>
  <c r="P84" i="4"/>
  <c r="O84" i="4"/>
  <c r="N84" i="4"/>
  <c r="M84" i="4"/>
  <c r="L84" i="4"/>
  <c r="K84" i="4"/>
  <c r="J84" i="4"/>
  <c r="I84" i="4"/>
  <c r="H84" i="4"/>
  <c r="G84" i="4"/>
  <c r="F82" i="4"/>
  <c r="F81" i="4"/>
  <c r="F80" i="4"/>
  <c r="F79" i="4"/>
  <c r="R78" i="4"/>
  <c r="Q78" i="4"/>
  <c r="Q77" i="4" s="1"/>
  <c r="P78" i="4"/>
  <c r="P77" i="4" s="1"/>
  <c r="O78" i="4"/>
  <c r="N78" i="4"/>
  <c r="M78" i="4"/>
  <c r="L78" i="4"/>
  <c r="L77" i="4" s="1"/>
  <c r="K78" i="4"/>
  <c r="J78" i="4"/>
  <c r="I78" i="4"/>
  <c r="I77" i="4" s="1"/>
  <c r="H78" i="4"/>
  <c r="H77" i="4" s="1"/>
  <c r="G78" i="4"/>
  <c r="M77" i="4"/>
  <c r="F76" i="4"/>
  <c r="R75" i="4"/>
  <c r="Q75" i="4"/>
  <c r="P75" i="4"/>
  <c r="P74" i="4" s="1"/>
  <c r="O75" i="4"/>
  <c r="O74" i="4" s="1"/>
  <c r="N75" i="4"/>
  <c r="M75" i="4"/>
  <c r="L75" i="4"/>
  <c r="K75" i="4"/>
  <c r="K74" i="4" s="1"/>
  <c r="J75" i="4"/>
  <c r="I75" i="4"/>
  <c r="H75" i="4"/>
  <c r="H74" i="4" s="1"/>
  <c r="G75" i="4"/>
  <c r="G74" i="4" s="1"/>
  <c r="L74" i="4"/>
  <c r="F73" i="4"/>
  <c r="F72" i="4" s="1"/>
  <c r="F71" i="4" s="1"/>
  <c r="R72" i="4"/>
  <c r="Q72" i="4"/>
  <c r="P72" i="4"/>
  <c r="O72" i="4"/>
  <c r="O71" i="4" s="1"/>
  <c r="N72" i="4"/>
  <c r="N71" i="4" s="1"/>
  <c r="M72" i="4"/>
  <c r="L72" i="4"/>
  <c r="K72" i="4"/>
  <c r="K71" i="4" s="1"/>
  <c r="J72" i="4"/>
  <c r="J71" i="4" s="1"/>
  <c r="I72" i="4"/>
  <c r="H72" i="4"/>
  <c r="G72" i="4"/>
  <c r="G71" i="4" s="1"/>
  <c r="R71" i="4"/>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R55" i="4"/>
  <c r="Q55" i="4"/>
  <c r="P55" i="4"/>
  <c r="O55" i="4"/>
  <c r="N55" i="4"/>
  <c r="M55" i="4"/>
  <c r="L55" i="4"/>
  <c r="K55" i="4"/>
  <c r="J55" i="4"/>
  <c r="I55" i="4"/>
  <c r="H55" i="4"/>
  <c r="G55" i="4"/>
  <c r="F54" i="4"/>
  <c r="F53" i="4" s="1"/>
  <c r="R53" i="4"/>
  <c r="Q53" i="4"/>
  <c r="P53" i="4"/>
  <c r="O53" i="4"/>
  <c r="N53" i="4"/>
  <c r="M53" i="4"/>
  <c r="L53" i="4"/>
  <c r="K53" i="4"/>
  <c r="J53" i="4"/>
  <c r="I53" i="4"/>
  <c r="H53" i="4"/>
  <c r="G53" i="4"/>
  <c r="F84" i="4" l="1"/>
  <c r="J83" i="4"/>
  <c r="I83" i="4" s="1"/>
  <c r="H83" i="4" s="1"/>
  <c r="G83" i="4" s="1"/>
  <c r="R83" i="4"/>
  <c r="Q83" i="4" s="1"/>
  <c r="P83" i="4" s="1"/>
  <c r="N83" i="4"/>
  <c r="F86" i="4"/>
  <c r="F102" i="4"/>
  <c r="O83" i="4"/>
  <c r="Q71" i="4"/>
  <c r="I71" i="4"/>
  <c r="H71" i="4" s="1"/>
  <c r="M71" i="4"/>
  <c r="L71" i="4" s="1"/>
  <c r="J74" i="4"/>
  <c r="I74" i="4" s="1"/>
  <c r="N74" i="4"/>
  <c r="F75" i="4"/>
  <c r="F74" i="4" s="1"/>
  <c r="L88" i="4"/>
  <c r="K88" i="4" s="1"/>
  <c r="P88" i="4"/>
  <c r="O88" i="4" s="1"/>
  <c r="J99" i="4"/>
  <c r="F55" i="4"/>
  <c r="F62" i="17"/>
  <c r="F61" i="17" s="1"/>
  <c r="F71" i="17"/>
  <c r="F69" i="17" s="1"/>
  <c r="F76" i="17"/>
  <c r="F75" i="17" s="1"/>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P71" i="4"/>
  <c r="F68" i="4"/>
  <c r="F62" i="4"/>
  <c r="F59" i="4"/>
  <c r="O52" i="4"/>
  <c r="N52" i="4"/>
  <c r="M52" i="4" s="1"/>
  <c r="L52" i="4"/>
  <c r="K52" i="4"/>
  <c r="J52" i="4"/>
  <c r="I52" i="4" s="1"/>
  <c r="H52" i="4"/>
  <c r="G52" i="4"/>
  <c r="F83" i="4" l="1"/>
  <c r="F83" i="17"/>
  <c r="F82" i="17" s="1"/>
  <c r="F81" i="17" s="1"/>
  <c r="F58" i="17"/>
  <c r="F99" i="4"/>
  <c r="F94" i="4"/>
  <c r="F11" i="1"/>
  <c r="R10" i="1" s="1"/>
  <c r="Q10" i="1" s="1"/>
  <c r="G10" i="1"/>
  <c r="F10" i="1" s="1"/>
  <c r="M12" i="1"/>
  <c r="N11" i="1"/>
  <c r="M11" i="1" s="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9" i="4" s="1"/>
  <c r="R48" i="4" s="1"/>
  <c r="F47" i="4"/>
  <c r="R46" i="4"/>
  <c r="Q46" i="4"/>
  <c r="P46" i="4"/>
  <c r="P45" i="4" s="1"/>
  <c r="O46" i="4"/>
  <c r="N46" i="4"/>
  <c r="N45" i="4" s="1"/>
  <c r="M46" i="4"/>
  <c r="L46" i="4"/>
  <c r="L45" i="4" s="1"/>
  <c r="K45" i="4" s="1"/>
  <c r="K46" i="4"/>
  <c r="J46" i="4"/>
  <c r="J45" i="4" s="1"/>
  <c r="I46" i="4"/>
  <c r="H46" i="4"/>
  <c r="H45" i="4" s="1"/>
  <c r="G46" i="4"/>
  <c r="F46" i="4" s="1"/>
  <c r="R45" i="4"/>
  <c r="F44" i="4"/>
  <c r="R43" i="4"/>
  <c r="Q43" i="4"/>
  <c r="P43" i="4"/>
  <c r="O43" i="4"/>
  <c r="N43" i="4"/>
  <c r="M43" i="4"/>
  <c r="L43" i="4"/>
  <c r="K43" i="4"/>
  <c r="J43" i="4"/>
  <c r="I43" i="4"/>
  <c r="H43" i="4"/>
  <c r="G43" i="4"/>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M31" i="4"/>
  <c r="L31" i="4"/>
  <c r="K31" i="4"/>
  <c r="J31" i="4"/>
  <c r="I31" i="4"/>
  <c r="H31" i="4"/>
  <c r="G31" i="4"/>
  <c r="F29" i="4"/>
  <c r="R28" i="4"/>
  <c r="Q28" i="4"/>
  <c r="P28" i="4"/>
  <c r="O28" i="4"/>
  <c r="N28" i="4"/>
  <c r="M28" i="4"/>
  <c r="L28" i="4"/>
  <c r="K28" i="4"/>
  <c r="J28" i="4"/>
  <c r="I28" i="4"/>
  <c r="H28" i="4"/>
  <c r="G28" i="4"/>
  <c r="F28" i="4" s="1"/>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3" i="4" s="1"/>
  <c r="F22" i="4"/>
  <c r="F21" i="4"/>
  <c r="R20" i="4"/>
  <c r="Q20" i="4"/>
  <c r="P20" i="4"/>
  <c r="O20" i="4"/>
  <c r="N20" i="4"/>
  <c r="M20" i="4"/>
  <c r="L20" i="4"/>
  <c r="K20" i="4"/>
  <c r="J20" i="4"/>
  <c r="I20" i="4"/>
  <c r="H20" i="4"/>
  <c r="G20" i="4"/>
  <c r="F18" i="4"/>
  <c r="R17" i="4"/>
  <c r="R16" i="4" s="1"/>
  <c r="Q16" i="4" s="1"/>
  <c r="Q17" i="4"/>
  <c r="P17" i="4"/>
  <c r="O17" i="4"/>
  <c r="N17" i="4"/>
  <c r="M17" i="4"/>
  <c r="L17" i="4"/>
  <c r="K17" i="4"/>
  <c r="J17" i="4"/>
  <c r="I17" i="4"/>
  <c r="H17" i="4"/>
  <c r="G17" i="4"/>
  <c r="F15" i="4"/>
  <c r="F14" i="4"/>
  <c r="R13" i="4"/>
  <c r="R12" i="4" s="1"/>
  <c r="Q13" i="4"/>
  <c r="P13" i="4"/>
  <c r="O13" i="4"/>
  <c r="N13" i="4"/>
  <c r="M13" i="4"/>
  <c r="L13" i="4"/>
  <c r="K13" i="4"/>
  <c r="J13" i="4"/>
  <c r="I13" i="4"/>
  <c r="H13" i="4"/>
  <c r="G13" i="4"/>
  <c r="N30" i="4" l="1"/>
  <c r="G45" i="4"/>
  <c r="F45" i="4" s="1"/>
  <c r="O45" i="4"/>
  <c r="M45" i="4"/>
  <c r="F43" i="4"/>
  <c r="Q12" i="4"/>
  <c r="P12" i="4" s="1"/>
  <c r="O12" i="4" s="1"/>
  <c r="N12" i="4" s="1"/>
  <c r="M12" i="4" s="1"/>
  <c r="L12" i="4" s="1"/>
  <c r="K12" i="4" s="1"/>
  <c r="J12" i="4" s="1"/>
  <c r="I12" i="4" s="1"/>
  <c r="F44" i="17"/>
  <c r="F57" i="17"/>
  <c r="Q48" i="4"/>
  <c r="I19" i="4"/>
  <c r="M19" i="4"/>
  <c r="L19" i="4" s="1"/>
  <c r="K19" i="4" s="1"/>
  <c r="J19" i="4" s="1"/>
  <c r="Q19" i="4"/>
  <c r="P19" i="4" s="1"/>
  <c r="O19" i="4" s="1"/>
  <c r="N19"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R11" i="4" s="1"/>
  <c r="N10" i="1"/>
  <c r="Q45" i="4"/>
  <c r="P30" i="4"/>
  <c r="K30" i="4"/>
  <c r="J30" i="4"/>
  <c r="F35" i="4"/>
  <c r="O30" i="4"/>
  <c r="L30" i="4"/>
  <c r="F37" i="4"/>
  <c r="O16" i="4"/>
  <c r="N16" i="4" s="1"/>
  <c r="M16" i="4" s="1"/>
  <c r="L16" i="4" s="1"/>
  <c r="K16" i="4"/>
  <c r="J16" i="4"/>
  <c r="I16" i="4" s="1"/>
  <c r="H16" i="4"/>
  <c r="F17" i="4"/>
  <c r="G16" i="4"/>
  <c r="F31" i="4"/>
  <c r="G30" i="4"/>
  <c r="F51" i="4"/>
  <c r="J114" i="3"/>
  <c r="J112" i="3"/>
  <c r="F108" i="17"/>
  <c r="F105" i="17" s="1"/>
  <c r="F104" i="17" s="1"/>
  <c r="F103" i="17" s="1"/>
  <c r="I107" i="3"/>
  <c r="J100" i="3"/>
  <c r="I100" i="3"/>
  <c r="I99" i="3" s="1"/>
  <c r="J97" i="3"/>
  <c r="J96" i="3" s="1"/>
  <c r="I97" i="3"/>
  <c r="J95" i="3"/>
  <c r="J94" i="3" s="1"/>
  <c r="I95" i="3"/>
  <c r="J92" i="3"/>
  <c r="J87" i="3" s="1"/>
  <c r="I92" i="3"/>
  <c r="J84" i="3"/>
  <c r="I81" i="3"/>
  <c r="J81" i="3"/>
  <c r="J76" i="17"/>
  <c r="J75" i="17" s="1"/>
  <c r="J58" i="17" s="1"/>
  <c r="J57" i="17" s="1"/>
  <c r="I76" i="17"/>
  <c r="I75" i="17" s="1"/>
  <c r="I58" i="17" s="1"/>
  <c r="I57" i="17" s="1"/>
  <c r="G76" i="17"/>
  <c r="G75" i="17" s="1"/>
  <c r="G58" i="17" s="1"/>
  <c r="J76" i="3"/>
  <c r="I76" i="3"/>
  <c r="I75" i="3"/>
  <c r="J73" i="3"/>
  <c r="I73" i="3"/>
  <c r="I67" i="3"/>
  <c r="J64" i="3"/>
  <c r="I63" i="3"/>
  <c r="J62" i="3"/>
  <c r="I62" i="3"/>
  <c r="I61" i="3" s="1"/>
  <c r="I59" i="3"/>
  <c r="J52" i="3"/>
  <c r="I52" i="3"/>
  <c r="I51" i="3" s="1"/>
  <c r="J45" i="17"/>
  <c r="I45" i="17"/>
  <c r="H45" i="17"/>
  <c r="H42" i="17" s="1"/>
  <c r="H34" i="17" s="1"/>
  <c r="H11" i="17" s="1"/>
  <c r="H10" i="17" s="1"/>
  <c r="G45" i="17"/>
  <c r="J44" i="3"/>
  <c r="J44" i="17" s="1"/>
  <c r="I44" i="3"/>
  <c r="I44" i="17" s="1"/>
  <c r="G44" i="17"/>
  <c r="J35" i="3"/>
  <c r="I32" i="3"/>
  <c r="J29" i="3"/>
  <c r="I29" i="3" s="1"/>
  <c r="J26" i="3"/>
  <c r="I26" i="3"/>
  <c r="L11" i="4" l="1"/>
  <c r="Q11" i="4"/>
  <c r="I42" i="17"/>
  <c r="I34" i="17" s="1"/>
  <c r="I11" i="17" s="1"/>
  <c r="I10" i="17" s="1"/>
  <c r="G42" i="17"/>
  <c r="G34" i="17" s="1"/>
  <c r="G11" i="17" s="1"/>
  <c r="G83" i="17"/>
  <c r="G82" i="17" s="1"/>
  <c r="G81" i="17" s="1"/>
  <c r="G57" i="17" s="1"/>
  <c r="J42" i="17"/>
  <c r="J34" i="17" s="1"/>
  <c r="J11" i="17" s="1"/>
  <c r="J10" i="17" s="1"/>
  <c r="I96" i="3"/>
  <c r="I112" i="3"/>
  <c r="H11" i="4"/>
  <c r="H10" i="4" s="1"/>
  <c r="F19" i="4"/>
  <c r="P11" i="4"/>
  <c r="P10" i="4" s="1"/>
  <c r="J77" i="3"/>
  <c r="I77" i="3" s="1"/>
  <c r="J42" i="3"/>
  <c r="N11" i="4"/>
  <c r="N10" i="4" s="1"/>
  <c r="I11" i="4"/>
  <c r="I10" i="4" s="1"/>
  <c r="J49" i="3"/>
  <c r="I49" i="3" s="1"/>
  <c r="J51" i="3"/>
  <c r="O11" i="4"/>
  <c r="O10" i="4" s="1"/>
  <c r="K11" i="4"/>
  <c r="K10" i="4" s="1"/>
  <c r="J11" i="4"/>
  <c r="J10" i="4" s="1"/>
  <c r="F16" i="4"/>
  <c r="I94" i="3"/>
  <c r="F30" i="4"/>
  <c r="G11" i="4"/>
  <c r="G10" i="4" s="1"/>
  <c r="M11" i="4"/>
  <c r="J63" i="3"/>
  <c r="J55" i="3"/>
  <c r="I55" i="3" s="1"/>
  <c r="J61" i="3"/>
  <c r="I84" i="3"/>
  <c r="I83" i="3" s="1"/>
  <c r="J20" i="3"/>
  <c r="I20" i="3" s="1"/>
  <c r="I19" i="3" s="1"/>
  <c r="J59" i="3"/>
  <c r="J83" i="3"/>
  <c r="I42" i="3"/>
  <c r="J80" i="3"/>
  <c r="I114" i="3"/>
  <c r="J107" i="3"/>
  <c r="J99" i="3"/>
  <c r="I87" i="3"/>
  <c r="I80" i="3"/>
  <c r="J71" i="3"/>
  <c r="I71" i="3"/>
  <c r="I35" i="3"/>
  <c r="J86" i="3"/>
  <c r="J67" i="3"/>
  <c r="I58" i="3" l="1"/>
  <c r="G10" i="17"/>
  <c r="J58" i="3"/>
  <c r="F42" i="17"/>
  <c r="F34" i="17" s="1"/>
  <c r="F11" i="17" s="1"/>
  <c r="F10" i="17" s="1"/>
  <c r="I93" i="3"/>
  <c r="J34" i="3"/>
  <c r="F11" i="4"/>
  <c r="R10" i="4" s="1"/>
  <c r="J19" i="3"/>
  <c r="Q10" i="4"/>
  <c r="J54" i="3"/>
  <c r="I54" i="3" s="1"/>
  <c r="M10" i="4"/>
  <c r="J93" i="3"/>
  <c r="J98" i="3"/>
  <c r="I98" i="3" s="1"/>
  <c r="I86" i="3"/>
  <c r="J111" i="3"/>
  <c r="I111" i="3" s="1"/>
  <c r="I34" i="3"/>
  <c r="J23" i="3"/>
  <c r="J57" i="3" l="1"/>
  <c r="F10" i="4"/>
  <c r="I57" i="3"/>
  <c r="L10" i="4"/>
  <c r="I23" i="3"/>
  <c r="J22" i="3"/>
  <c r="J106" i="3"/>
  <c r="I22" i="3" l="1"/>
  <c r="I11" i="3" s="1"/>
  <c r="I106" i="3"/>
  <c r="J105" i="3"/>
  <c r="I105" i="3" l="1"/>
  <c r="J11" i="3" l="1"/>
  <c r="J10" i="3" s="1"/>
  <c r="I10" i="3" l="1"/>
</calcChain>
</file>

<file path=xl/sharedStrings.xml><?xml version="1.0" encoding="utf-8"?>
<sst xmlns="http://schemas.openxmlformats.org/spreadsheetml/2006/main" count="1321" uniqueCount="265">
  <si>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</si>
  <si>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</si>
  <si>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</si>
  <si>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</si>
  <si>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</si>
  <si>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</si>
  <si>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</si>
  <si>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</si>
  <si>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</si>
  <si>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</si>
  <si>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</si>
  <si>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</si>
  <si>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</si>
  <si>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</si>
  <si>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</si>
  <si>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</si>
  <si>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</si>
  <si>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</si>
  <si>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</si>
  <si>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</si>
  <si>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</si>
  <si>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</si>
  <si>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</si>
  <si>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</si>
  <si>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</si>
  <si>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</si>
  <si>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</si>
  <si>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</si>
  <si>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</si>
  <si>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</si>
  <si>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</si>
  <si>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</si>
  <si>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</si>
  <si>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</si>
  <si>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</si>
  <si>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</si>
  <si>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</si>
  <si>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</si>
  <si>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</si>
  <si>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</si>
  <si>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</si>
  <si>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</si>
  <si>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</si>
  <si>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</si>
  <si>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</si>
  <si>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</si>
  <si>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</si>
  <si>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</si>
  <si>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</si>
  <si>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</si>
  <si>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</si>
  <si>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</si>
  <si>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</si>
  <si>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</si>
  <si>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</si>
  <si>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</si>
  <si>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</si>
  <si>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</si>
  <si>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</si>
  <si>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</si>
  <si>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</si>
  <si>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</si>
  <si>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</si>
  <si>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</si>
  <si>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</si>
  <si>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</si>
  <si>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</si>
  <si>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</si>
  <si>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</si>
  <si>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</si>
  <si>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</si>
  <si>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</si>
  <si>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</si>
  <si>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</si>
  <si>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</si>
  <si>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</si>
  <si>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</si>
  <si>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</si>
  <si>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</si>
  <si>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</si>
  <si>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</si>
  <si>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</si>
  <si>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</si>
  <si>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</si>
  <si>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</si>
  <si>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</si>
  <si>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</si>
  <si>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</si>
  <si>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</si>
  <si>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</si>
  <si>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</si>
  <si>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</si>
  <si>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</si>
  <si>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</si>
  <si>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</si>
  <si>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</si>
  <si>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</si>
  <si>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</si>
  <si>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</si>
  <si>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</si>
  <si>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</si>
  <si>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</si>
  <si>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</si>
  <si>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</si>
  <si>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</si>
  <si>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</si>
  <si>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</si>
  <si>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</si>
  <si>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</si>
  <si>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</si>
  <si>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</si>
  <si>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</si>
  <si>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</si>
  <si>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</si>
  <si>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</si>
  <si>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</si>
  <si>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</si>
  <si>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</si>
  <si>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</si>
  <si>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</si>
  <si>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</si>
  <si>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</si>
  <si>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</si>
  <si>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</si>
  <si>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</si>
  <si>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</si>
  <si>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</si>
  <si>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</si>
  <si>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</si>
  <si>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</si>
  <si>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</si>
  <si>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</si>
  <si>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</si>
  <si>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</si>
  <si>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</si>
  <si>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</si>
  <si>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</si>
  <si>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</si>
  <si>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</si>
  <si>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</si>
  <si>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</si>
  <si>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</si>
  <si>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</si>
  <si>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</si>
  <si>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</si>
  <si>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</si>
  <si>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</si>
  <si>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</si>
  <si>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</si>
  <si>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</si>
  <si>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</si>
  <si>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</si>
  <si>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</si>
  <si>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</si>
  <si>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</si>
  <si>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</si>
  <si>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</si>
  <si>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</si>
  <si>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</si>
  <si>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</si>
  <si>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</si>
  <si>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</si>
  <si>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план</t>
  </si>
  <si>
    <t>факт</t>
  </si>
  <si>
    <t>Земельный налог, за искл.зем.налога с физ.лиц (КБК исключен с 01.01.2019)</t>
  </si>
  <si>
    <t>КІРІСТЕР</t>
  </si>
  <si>
    <t>САЛЫҚ ТҮСІМДЕРІ</t>
  </si>
  <si>
    <t>Табыс салығы</t>
  </si>
  <si>
    <t>Жеке табыс салығы</t>
  </si>
  <si>
    <t>Төлем көзінен салық салынбайтын табыстардан ұсталатын жеке табыс салығы</t>
  </si>
  <si>
    <t>Төлем көзінен салық салынбайтын шетелдік азаматтар табыстарынан ұсталатын жеке табыс салығы</t>
  </si>
  <si>
    <t>Әлеуметтік салық</t>
  </si>
  <si>
    <t>Меншiкке салынатын салықтар</t>
  </si>
  <si>
    <t>Мүлікке салынатын салықтар</t>
  </si>
  <si>
    <t>Заңды тұлғалардың және жеке кәсіпкерлердің мүлкіне салынатын салық</t>
  </si>
  <si>
    <t>Жеке тұлѓалардың мүлкiне салынатын салық</t>
  </si>
  <si>
    <t>Жер салығы</t>
  </si>
  <si>
    <t>Елдi мекендер жерлерiне алынатын жер салығы</t>
  </si>
  <si>
    <t>Жеке тұлғалардан алынатын жер салығын қоспағанда, жер салығы (КБК алып тасталды 01.01.2019)</t>
  </si>
  <si>
    <t>Көлiк құралдарына салынатын салық</t>
  </si>
  <si>
    <t>Заңды тұлғалардан көлiк құралдарына салынатын салық</t>
  </si>
  <si>
    <t>Жеке тұлғалардан көлiк құралдарына салынатын салық</t>
  </si>
  <si>
    <t>Бірыңғай жер салығы</t>
  </si>
  <si>
    <t>Тауарларға, жұмыстарға және қызметтерге салынатын iшкi салықтар</t>
  </si>
  <si>
    <t>Акциздер</t>
  </si>
  <si>
    <t xml:space="preserve">Қазақстан Республикасының аумағында өндірілген бензин (авиациялықты қоспағанда) және дизель отыны </t>
  </si>
  <si>
    <t>Табиғи және басқа да ресурстарды пайдаланғаны үшiн түсетiн түсiмдер</t>
  </si>
  <si>
    <t>Жер учаскелерін пайдаланғаны үшін төлем</t>
  </si>
  <si>
    <t xml:space="preserve">Кәсiпкерлiк және кәсiби қызметтi жүргiзгенi үшiн алынатын алымдар </t>
  </si>
  <si>
    <t>Жекелеген қызмет түрлерiмен айналысу құқыѓы үшiн алынатын лицензиялық алым</t>
  </si>
  <si>
    <t>Аукциондардан алым</t>
  </si>
  <si>
    <t>Жергілікті бюджетке төленетін тіркелгені үшін алым</t>
  </si>
  <si>
    <t>Сыртқы (көрнекі) жарнаманы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белдеуіндегі жарнаманы тұрақты орналастыру объектілерінде және аудандық маңызы бар қаладағы, ауылдағы, кенттегі үй-жайлардың шегінен тыс ашық кеңістікте орналастырғаны үшін төлемақы</t>
  </si>
  <si>
    <t>Қызметтің жекелеген түрлерiмен айналысуға лицензияларды пайдаланғаны үшін төлемақы</t>
  </si>
  <si>
    <t>Ойын бизнесіне салық</t>
  </si>
  <si>
    <t>Тіркелген салық</t>
  </si>
  <si>
    <t>Басқа салықтар</t>
  </si>
  <si>
    <t>Жергілікті бюджетке түсетін басқа да салықтық түсімдер</t>
  </si>
  <si>
    <t>Заңдық мәнді іс-әрекеттерді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</si>
  <si>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</si>
  <si>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Жергілікті бюджетке тµленетін мемлекеттік баж</t>
  </si>
  <si>
    <t>САЛЫҚ ЕМЕС ТҮСІМДЕР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</si>
  <si>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</si>
  <si>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</si>
  <si>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бір бөлігінің түсімдері</t>
  </si>
  <si>
    <t>Мемлекеттік меншіктегі заңды тұлғаларға қатысу үлесіне кірістер</t>
  </si>
  <si>
    <t>Коммуналдық меншіктегі заңды тұлғаларға қатысу үлесіне кірістер</t>
  </si>
  <si>
    <t>Мемлекет меншігіндегі мүлікті жалѓа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</si>
  <si>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</si>
  <si>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</si>
  <si>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</si>
  <si>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</si>
  <si>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Мамандандырылған ұйымдарѓа жергілікті бюджеттен берілген бюджеттік кредиттер бойынша сыйақылар</t>
  </si>
  <si>
    <t>Мемлекеттік меншіктен түсетін басқа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</si>
  <si>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сатудан түсетін түсімдер</t>
  </si>
  <si>
    <t>Коммуналдық меншіктегі жер учаскелері бойынша сервитут үшін төлем</t>
  </si>
  <si>
    <t>Мемлекеттік бюджеттен қаржыландырылатын  мемлекеттік мекемелердің тауарларды (жұмыстарды, қызметтерді) өткізуінен түсетін түсімдер</t>
  </si>
  <si>
    <t>Жергілікті бюджеттен қаржыландырылатын мемлекеттік мекемелер көрсететін қызметтерді сатудан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</si>
  <si>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</si>
  <si>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</si>
  <si>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</si>
  <si>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және Жәбірленушілерге үтемақы қорына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</si>
  <si>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</si>
  <si>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</si>
  <si>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</si>
  <si>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Аудандық маңызы бар қаланың, ауылдың, кенттің, ауылдық округтік әкімдері салатын айыппұлдар, өсімпұлдар, санкциялар, өндіріп алулар</t>
  </si>
  <si>
    <t>Өзге де салықтық емес түсiмдер</t>
  </si>
  <si>
    <t>Бұрын жергілікті бюджеттен алынған пайдаланылмаған қаражатты қайтару</t>
  </si>
  <si>
    <t>Жергіліктік бюджетке түсетін салықтық емес басқа да түсімдер</t>
  </si>
  <si>
    <t>Жеке және заңды тұлғалардың ерікті түрдегі алымдар</t>
  </si>
  <si>
    <t>Жергілікті өзін-өзі басқарудың қолма-қол ақшаны бақылау шотынан  қаражат қалдықтарының түсімдері</t>
  </si>
  <si>
    <t>НЕГІЗГІ КАПИТАЛДЫ САТУДАН ТҮСКЕН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</si>
  <si>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</si>
  <si>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</si>
  <si>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</si>
  <si>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 үйлерді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</si>
  <si>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</si>
  <si>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</si>
  <si>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</si>
  <si>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</si>
  <si>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</si>
  <si>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жоспар</t>
  </si>
  <si>
    <t>ДӘРЕЖЕ</t>
  </si>
  <si>
    <t>ЖІКТЕЛІМ</t>
  </si>
  <si>
    <t>КІШІ ЖІКТЕЛІМ</t>
  </si>
  <si>
    <t>ЕРЕКШЕ</t>
  </si>
  <si>
    <t>нақты</t>
  </si>
  <si>
    <t>Корпоротивный подоходный налог</t>
  </si>
  <si>
    <t>Корпоротивный подоходный налог с юридических лиц, за исключением поступлений от субъектов крупного предпринимательства и организаций нефтяного сектора</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</si>
  <si>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</si>
  <si>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</si>
  <si>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нақты 01.10.2023</t>
  </si>
  <si>
    <t>факт на 01.10.2024</t>
  </si>
  <si>
    <t>нақты 01.10.2024</t>
  </si>
  <si>
    <t>Отчет об исполнении бюджета на 2023-2026 годы по городу Степногорск</t>
  </si>
  <si>
    <t>факт 01.10.2023</t>
  </si>
  <si>
    <t>факт на 01.10.2025</t>
  </si>
  <si>
    <t>01.10.2026 год</t>
  </si>
  <si>
    <t>Степногорск қаласы бойынша 2023-2026 жылдарға арналған бюджеттің атқарылуы туралы есеп</t>
  </si>
  <si>
    <t>нақты 01.10.2025</t>
  </si>
  <si>
    <t>01.10.2026 жыл</t>
  </si>
  <si>
    <t>Индивидуальный подоходный налог с доходов, облагаемых у источника выплаты</t>
  </si>
  <si>
    <t>Төлем көзінен салық салынатын табыстардан ұсталатын жеке табыс салығы</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</si>
  <si>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</si>
  <si>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Налог на добычу полезных ископаемых на общераспространенные полезные ископаемые, подземные воды и лечебные грязи, за исключением поступлений от организаций нефтяного сектора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</si>
</sst>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s>
  <fills count="14">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2" fillId="0" borderId="0"/>
    <xf numFmtId="0" fontId="13" fillId="0" borderId="0"/>
    <xf numFmtId="0" fontId="1" fillId="0" borderId="0"/>
  </cellStyleXfs>
  <cellXfs count="189">
    <xf numFmtId="0" fontId="0" fillId="0" borderId="0" xfId="0"/>
    <xf numFmtId="0" fontId="2" fillId="2" borderId="0" xfId="1" applyFont="1" applyFill="1" applyAlignment="1">
      <alignment vertical="center"/>
    </xf>
    <xf numFmtId="0" fontId="2"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left" vertical="center" wrapText="1"/>
    </xf>
    <xf numFmtId="1" fontId="3" fillId="0" borderId="0" xfId="1" applyNumberFormat="1" applyFont="1" applyAlignment="1">
      <alignment horizontal="left" vertical="center"/>
    </xf>
    <xf numFmtId="164" fontId="3" fillId="0" borderId="0" xfId="1" applyNumberFormat="1" applyFont="1" applyAlignment="1">
      <alignment horizontal="center" vertical="center"/>
    </xf>
    <xf numFmtId="1" fontId="3" fillId="0" borderId="0" xfId="1" applyNumberFormat="1" applyFont="1" applyAlignment="1">
      <alignment horizontal="center" vertical="center"/>
    </xf>
    <xf numFmtId="1" fontId="4" fillId="0" borderId="0" xfId="1" applyNumberFormat="1" applyFont="1" applyAlignment="1">
      <alignment horizontal="center" vertical="center"/>
    </xf>
    <xf numFmtId="1" fontId="5" fillId="0" borderId="0" xfId="1" applyNumberFormat="1" applyFont="1" applyAlignment="1">
      <alignment horizontal="center" vertical="center"/>
    </xf>
    <xf numFmtId="1" fontId="2" fillId="0" borderId="0" xfId="1" applyNumberFormat="1" applyFont="1" applyAlignment="1">
      <alignment horizontal="center" vertical="center"/>
    </xf>
    <xf numFmtId="0" fontId="7" fillId="0" borderId="0" xfId="1" applyFont="1" applyAlignment="1">
      <alignment vertical="center"/>
    </xf>
    <xf numFmtId="0" fontId="7" fillId="0" borderId="0" xfId="1" applyFont="1" applyAlignment="1">
      <alignment vertical="center" wrapText="1"/>
    </xf>
    <xf numFmtId="14" fontId="7" fillId="0" borderId="0" xfId="1" applyNumberFormat="1" applyFont="1" applyAlignment="1">
      <alignment vertical="center"/>
    </xf>
    <xf numFmtId="0" fontId="7" fillId="0" borderId="0" xfId="1" applyFont="1" applyAlignment="1">
      <alignment horizontal="center" vertical="center"/>
    </xf>
    <xf numFmtId="14" fontId="7" fillId="0" borderId="0" xfId="1" applyNumberFormat="1" applyFont="1" applyAlignment="1">
      <alignment horizontal="center" vertical="center"/>
    </xf>
    <xf numFmtId="0" fontId="5"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horizontal="center" vertical="center" wrapText="1"/>
    </xf>
    <xf numFmtId="1" fontId="7" fillId="0" borderId="0" xfId="1" applyNumberFormat="1" applyFont="1" applyAlignment="1">
      <alignment horizontal="center" vertical="center"/>
    </xf>
    <xf numFmtId="1" fontId="8" fillId="0" borderId="0" xfId="1" applyNumberFormat="1" applyFont="1" applyAlignment="1">
      <alignment horizontal="center" vertical="center"/>
    </xf>
    <xf numFmtId="49" fontId="2" fillId="0" borderId="1" xfId="1" applyNumberFormat="1" applyFont="1" applyBorder="1" applyAlignment="1">
      <alignment vertical="center"/>
    </xf>
    <xf numFmtId="164" fontId="2" fillId="0" borderId="1" xfId="1" applyNumberFormat="1" applyFont="1" applyBorder="1" applyAlignment="1">
      <alignment horizontal="center" vertical="center"/>
    </xf>
    <xf numFmtId="1" fontId="2" fillId="0" borderId="1" xfId="1" applyNumberFormat="1" applyFont="1" applyBorder="1" applyAlignment="1">
      <alignment horizontal="center" vertical="center"/>
    </xf>
    <xf numFmtId="1" fontId="8" fillId="0" borderId="1" xfId="1" applyNumberFormat="1" applyFont="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lignment vertical="center"/>
    </xf>
    <xf numFmtId="164" fontId="11" fillId="0" borderId="2" xfId="2" applyNumberFormat="1" applyFont="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Border="1" applyAlignment="1">
      <alignment horizontal="center" vertical="center"/>
    </xf>
    <xf numFmtId="49" fontId="2" fillId="0" borderId="0" xfId="1" applyNumberFormat="1" applyFont="1" applyAlignment="1">
      <alignment vertical="center"/>
    </xf>
    <xf numFmtId="0" fontId="2" fillId="0" borderId="0" xfId="1" applyFont="1" applyAlignment="1">
      <alignment vertical="center" wrapText="1"/>
    </xf>
    <xf numFmtId="1" fontId="2" fillId="0" borderId="0" xfId="1" applyNumberFormat="1" applyFont="1" applyAlignment="1">
      <alignment vertical="center"/>
    </xf>
    <xf numFmtId="164" fontId="2" fillId="0" borderId="0" xfId="1" applyNumberFormat="1" applyFont="1" applyAlignment="1">
      <alignment horizontal="center" vertical="center"/>
    </xf>
    <xf numFmtId="1" fontId="9" fillId="0" borderId="0" xfId="1" applyNumberFormat="1" applyFont="1" applyAlignment="1">
      <alignment horizontal="center" vertical="center"/>
    </xf>
    <xf numFmtId="0" fontId="9" fillId="0" borderId="0" xfId="1" applyFont="1" applyAlignment="1">
      <alignment vertical="center" wrapText="1"/>
    </xf>
    <xf numFmtId="1" fontId="9" fillId="0" borderId="0" xfId="1" applyNumberFormat="1" applyFont="1" applyAlignment="1">
      <alignment vertical="center"/>
    </xf>
    <xf numFmtId="1" fontId="10" fillId="0" borderId="0" xfId="1" applyNumberFormat="1" applyFont="1" applyAlignment="1">
      <alignment horizontal="center" vertical="center"/>
    </xf>
    <xf numFmtId="164" fontId="9" fillId="0" borderId="0" xfId="1" applyNumberFormat="1" applyFont="1" applyAlignment="1">
      <alignment horizontal="center" vertical="center"/>
    </xf>
    <xf numFmtId="164" fontId="10" fillId="0" borderId="0" xfId="1" applyNumberFormat="1" applyFont="1" applyAlignment="1">
      <alignment horizontal="center" vertical="center"/>
    </xf>
    <xf numFmtId="164" fontId="9" fillId="0" borderId="0" xfId="1" applyNumberFormat="1" applyFont="1" applyAlignment="1">
      <alignment vertical="center"/>
    </xf>
    <xf numFmtId="164" fontId="8" fillId="0" borderId="0" xfId="1" applyNumberFormat="1" applyFont="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0" fontId="11" fillId="6" borderId="1" xfId="1" applyFont="1" applyFill="1" applyBorder="1" applyAlignment="1">
      <alignment vertical="center" wrapText="1"/>
    </xf>
    <xf numFmtId="0" fontId="2" fillId="2" borderId="0" xfId="1" applyFont="1" applyFill="1" applyAlignment="1" applyProtection="1">
      <alignment vertical="center"/>
      <protection locked="0"/>
    </xf>
    <xf numFmtId="1" fontId="2" fillId="2" borderId="0" xfId="1" applyNumberFormat="1" applyFont="1" applyFill="1" applyAlignment="1" applyProtection="1">
      <alignment vertical="center"/>
      <protection locked="0"/>
    </xf>
    <xf numFmtId="0" fontId="2" fillId="0" borderId="0" xfId="1" applyFont="1" applyAlignment="1" applyProtection="1">
      <alignment vertical="center"/>
      <protection locked="0"/>
    </xf>
    <xf numFmtId="0" fontId="3" fillId="0" borderId="0" xfId="1" applyFont="1" applyAlignment="1" applyProtection="1">
      <alignment horizontal="left" vertical="center"/>
      <protection locked="0"/>
    </xf>
    <xf numFmtId="0" fontId="3" fillId="0" borderId="0" xfId="1" applyFont="1" applyAlignment="1" applyProtection="1">
      <alignment horizontal="left" vertical="center" wrapText="1"/>
      <protection locked="0"/>
    </xf>
    <xf numFmtId="1" fontId="3" fillId="0" borderId="0" xfId="1" applyNumberFormat="1" applyFont="1" applyAlignment="1" applyProtection="1">
      <alignment horizontal="left" vertical="center"/>
      <protection locked="0"/>
    </xf>
    <xf numFmtId="164" fontId="3" fillId="0" borderId="0" xfId="1" applyNumberFormat="1" applyFont="1" applyAlignment="1" applyProtection="1">
      <alignment horizontal="left" vertical="center"/>
      <protection locked="0"/>
    </xf>
    <xf numFmtId="1" fontId="4" fillId="0" borderId="0" xfId="1" applyNumberFormat="1" applyFont="1" applyAlignment="1" applyProtection="1">
      <alignment horizontal="left" vertical="center"/>
      <protection locked="0"/>
    </xf>
    <xf numFmtId="1" fontId="5" fillId="0" borderId="0" xfId="1" applyNumberFormat="1" applyFont="1" applyAlignment="1" applyProtection="1">
      <alignment horizontal="left" vertical="center"/>
      <protection locked="0"/>
    </xf>
    <xf numFmtId="1" fontId="2" fillId="0" borderId="0" xfId="1" applyNumberFormat="1" applyFont="1" applyAlignment="1" applyProtection="1">
      <alignment vertical="center"/>
      <protection locked="0"/>
    </xf>
    <xf numFmtId="0" fontId="7" fillId="0" borderId="0" xfId="1" applyFont="1" applyAlignment="1" applyProtection="1">
      <alignment vertical="center"/>
      <protection locked="0"/>
    </xf>
    <xf numFmtId="0" fontId="7" fillId="0" borderId="0" xfId="1" applyFont="1" applyAlignment="1" applyProtection="1">
      <alignment vertical="center" wrapText="1"/>
      <protection locked="0"/>
    </xf>
    <xf numFmtId="14" fontId="7" fillId="0" borderId="0" xfId="1" applyNumberFormat="1" applyFont="1" applyAlignment="1" applyProtection="1">
      <alignment vertical="center"/>
      <protection locked="0"/>
    </xf>
    <xf numFmtId="0" fontId="5" fillId="0" borderId="0" xfId="1" applyFont="1" applyAlignment="1" applyProtection="1">
      <alignment horizontal="center" vertical="center"/>
      <protection locked="0"/>
    </xf>
    <xf numFmtId="0" fontId="4" fillId="0" borderId="0" xfId="1" applyFont="1" applyAlignment="1" applyProtection="1">
      <alignment horizontal="center" vertical="center"/>
      <protection locked="0"/>
    </xf>
    <xf numFmtId="0" fontId="7" fillId="0" borderId="0" xfId="1" applyFont="1" applyAlignment="1" applyProtection="1">
      <alignment horizontal="center" vertical="center" wrapText="1"/>
      <protection locked="0"/>
    </xf>
    <xf numFmtId="1" fontId="7" fillId="0" borderId="0" xfId="1" applyNumberFormat="1" applyFont="1" applyAlignment="1" applyProtection="1">
      <alignment horizontal="center" vertical="center"/>
      <protection locked="0"/>
    </xf>
    <xf numFmtId="1" fontId="4" fillId="0" borderId="0" xfId="1" applyNumberFormat="1" applyFont="1" applyAlignment="1" applyProtection="1">
      <alignment horizontal="center" vertical="center"/>
      <protection locked="0"/>
    </xf>
    <xf numFmtId="1" fontId="8" fillId="0" borderId="0" xfId="1" applyNumberFormat="1" applyFont="1" applyAlignment="1" applyProtection="1">
      <alignment vertical="center"/>
      <protection locked="0"/>
    </xf>
    <xf numFmtId="49" fontId="9" fillId="8" borderId="1" xfId="1" applyNumberFormat="1" applyFont="1" applyFill="1" applyBorder="1" applyAlignment="1">
      <alignment horizontal="right"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164" fontId="2" fillId="6" borderId="1" xfId="4" applyNumberFormat="1" applyFont="1" applyFill="1" applyBorder="1" applyAlignment="1">
      <alignment vertical="center"/>
    </xf>
    <xf numFmtId="0" fontId="2" fillId="0" borderId="0" xfId="4" applyFont="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0" fontId="9" fillId="7" borderId="3" xfId="1" applyFont="1" applyFill="1" applyBorder="1" applyAlignment="1">
      <alignment vertical="center" wrapText="1"/>
    </xf>
    <xf numFmtId="165" fontId="2" fillId="5" borderId="1" xfId="1" applyNumberFormat="1" applyFont="1" applyFill="1" applyBorder="1" applyAlignment="1">
      <alignment vertical="center" wrapText="1"/>
    </xf>
    <xf numFmtId="1" fontId="8" fillId="0" borderId="0" xfId="1" applyNumberFormat="1" applyFont="1" applyAlignment="1">
      <alignment vertical="center"/>
    </xf>
    <xf numFmtId="1" fontId="10" fillId="0" borderId="0" xfId="1" applyNumberFormat="1" applyFont="1" applyAlignment="1">
      <alignment vertical="center"/>
    </xf>
    <xf numFmtId="164" fontId="10" fillId="0" borderId="0" xfId="1" applyNumberFormat="1" applyFont="1" applyAlignment="1">
      <alignment vertical="center"/>
    </xf>
    <xf numFmtId="164" fontId="8" fillId="0" borderId="0" xfId="1" applyNumberFormat="1" applyFont="1" applyAlignment="1">
      <alignment vertical="center"/>
    </xf>
    <xf numFmtId="1" fontId="2" fillId="2" borderId="0" xfId="1" applyNumberFormat="1" applyFont="1" applyFill="1" applyAlignment="1">
      <alignment vertical="center"/>
    </xf>
    <xf numFmtId="164" fontId="3" fillId="0" borderId="0" xfId="1" applyNumberFormat="1" applyFont="1" applyAlignment="1">
      <alignment horizontal="left" vertical="center"/>
    </xf>
    <xf numFmtId="1" fontId="4" fillId="0" borderId="0" xfId="1" applyNumberFormat="1" applyFont="1" applyAlignment="1">
      <alignment horizontal="left" vertical="center"/>
    </xf>
    <xf numFmtId="1" fontId="5" fillId="0" borderId="0" xfId="1" applyNumberFormat="1" applyFont="1" applyAlignment="1">
      <alignment horizontal="left" vertical="center"/>
    </xf>
    <xf numFmtId="1" fontId="7" fillId="0" borderId="0" xfId="1" applyNumberFormat="1" applyFont="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2" borderId="0" xfId="1" applyNumberFormat="1" applyFont="1" applyFill="1" applyAlignment="1">
      <alignment horizontal="center" vertical="center"/>
    </xf>
    <xf numFmtId="0" fontId="16" fillId="0" borderId="0" xfId="1" applyFont="1" applyAlignment="1">
      <alignment horizontal="center" vertical="center"/>
    </xf>
    <xf numFmtId="165" fontId="2" fillId="6" borderId="2" xfId="1" applyNumberFormat="1" applyFont="1" applyFill="1" applyBorder="1" applyAlignment="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Border="1" applyAlignment="1">
      <alignment horizontal="center" vertical="center"/>
    </xf>
    <xf numFmtId="165" fontId="11" fillId="0" borderId="1" xfId="3" applyNumberFormat="1" applyFont="1" applyBorder="1" applyAlignment="1">
      <alignment horizontal="center" vertical="center"/>
    </xf>
    <xf numFmtId="164" fontId="2" fillId="0" borderId="4" xfId="3" applyNumberFormat="1" applyFont="1" applyBorder="1" applyAlignment="1">
      <alignment horizontal="center" vertical="center"/>
    </xf>
    <xf numFmtId="164" fontId="17" fillId="0" borderId="2" xfId="2" applyNumberFormat="1" applyFont="1" applyBorder="1" applyAlignment="1">
      <alignment horizontal="center" vertical="center"/>
    </xf>
    <xf numFmtId="164" fontId="11" fillId="0" borderId="2" xfId="2" applyNumberFormat="1" applyFont="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Alignment="1">
      <alignment vertical="center" wrapText="1"/>
    </xf>
    <xf numFmtId="1" fontId="19" fillId="0" borderId="0" xfId="1" applyNumberFormat="1" applyFont="1" applyAlignment="1">
      <alignment horizontal="center" vertical="center"/>
    </xf>
    <xf numFmtId="1" fontId="2" fillId="0" borderId="5" xfId="1" applyNumberFormat="1" applyFont="1" applyBorder="1" applyAlignment="1">
      <alignment horizontal="center" vertical="center"/>
    </xf>
    <xf numFmtId="165" fontId="9" fillId="13" borderId="0" xfId="1" applyNumberFormat="1" applyFont="1" applyFill="1" applyAlignment="1">
      <alignment vertical="center"/>
    </xf>
    <xf numFmtId="165" fontId="10" fillId="13" borderId="0" xfId="1" applyNumberFormat="1" applyFont="1" applyFill="1" applyAlignment="1">
      <alignment vertical="center"/>
    </xf>
    <xf numFmtId="165" fontId="2" fillId="13" borderId="0" xfId="1" applyNumberFormat="1" applyFont="1" applyFill="1" applyAlignment="1">
      <alignment vertical="center"/>
    </xf>
    <xf numFmtId="165" fontId="8" fillId="13" borderId="0" xfId="1" applyNumberFormat="1" applyFont="1" applyFill="1" applyAlignment="1">
      <alignment vertical="center"/>
    </xf>
    <xf numFmtId="0" fontId="6" fillId="0" borderId="0" xfId="1" applyFont="1" applyAlignment="1" applyProtection="1">
      <alignment vertical="center" wrapText="1"/>
      <protection locked="0"/>
    </xf>
    <xf numFmtId="0" fontId="9" fillId="4" borderId="1" xfId="1" applyFont="1" applyFill="1" applyBorder="1" applyAlignment="1">
      <alignment vertical="center" wrapText="1"/>
    </xf>
    <xf numFmtId="165" fontId="9" fillId="4" borderId="1" xfId="1" applyNumberFormat="1" applyFont="1" applyFill="1" applyBorder="1" applyAlignment="1">
      <alignment vertical="center"/>
    </xf>
    <xf numFmtId="0" fontId="20" fillId="4" borderId="1" xfId="1" applyFont="1" applyFill="1" applyBorder="1" applyAlignment="1">
      <alignment vertical="center"/>
    </xf>
    <xf numFmtId="165" fontId="9" fillId="0" borderId="0" xfId="1" applyNumberFormat="1" applyFont="1" applyAlignment="1">
      <alignment vertical="center"/>
    </xf>
    <xf numFmtId="0" fontId="9" fillId="0" borderId="0" xfId="1" applyFont="1" applyAlignment="1">
      <alignment vertical="center"/>
    </xf>
    <xf numFmtId="0" fontId="9" fillId="5" borderId="1" xfId="1" applyFont="1" applyFill="1" applyBorder="1" applyAlignment="1">
      <alignment vertical="center" wrapText="1"/>
    </xf>
    <xf numFmtId="0" fontId="2" fillId="11" borderId="1" xfId="1" applyFont="1" applyFill="1" applyBorder="1" applyAlignment="1">
      <alignment vertical="center"/>
    </xf>
    <xf numFmtId="0" fontId="2" fillId="11" borderId="1" xfId="1" applyFont="1" applyFill="1" applyBorder="1" applyAlignment="1">
      <alignment vertical="center" wrapText="1"/>
    </xf>
    <xf numFmtId="165" fontId="2" fillId="11" borderId="1" xfId="1" applyNumberFormat="1" applyFont="1" applyFill="1" applyBorder="1" applyAlignment="1">
      <alignment vertical="center"/>
    </xf>
    <xf numFmtId="0" fontId="3" fillId="2" borderId="0" xfId="1" applyFont="1" applyFill="1" applyAlignment="1" applyProtection="1">
      <alignment horizontal="left" vertical="center"/>
      <protection locked="0"/>
    </xf>
    <xf numFmtId="1" fontId="3" fillId="0" borderId="0" xfId="1" applyNumberFormat="1" applyFont="1" applyAlignment="1" applyProtection="1">
      <alignment horizontal="center" vertical="center"/>
      <protection locked="0"/>
    </xf>
    <xf numFmtId="0" fontId="2" fillId="3" borderId="1" xfId="1" applyFont="1" applyFill="1" applyBorder="1" applyAlignment="1">
      <alignment horizontal="left" vertical="center"/>
    </xf>
    <xf numFmtId="1" fontId="2" fillId="0" borderId="1" xfId="1" applyNumberFormat="1" applyFont="1" applyBorder="1" applyAlignment="1">
      <alignment horizontal="center" vertical="center" wrapText="1"/>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0" fontId="2" fillId="6" borderId="1" xfId="1" applyFont="1" applyFill="1" applyBorder="1" applyAlignment="1">
      <alignment horizontal="left" vertical="center"/>
    </xf>
    <xf numFmtId="164" fontId="2" fillId="0" borderId="1" xfId="1" applyNumberFormat="1" applyFont="1" applyBorder="1" applyAlignment="1">
      <alignment horizontal="center" vertical="center" wrapText="1"/>
    </xf>
    <xf numFmtId="0" fontId="2" fillId="0" borderId="1" xfId="1" applyFont="1" applyBorder="1" applyAlignment="1">
      <alignment horizontal="center" vertical="center"/>
    </xf>
    <xf numFmtId="0" fontId="6" fillId="0" borderId="0" xfId="1" applyFont="1" applyAlignment="1" applyProtection="1">
      <alignment horizontal="center" vertical="center" wrapText="1"/>
      <protection locked="0"/>
    </xf>
    <xf numFmtId="1" fontId="2" fillId="0" borderId="1" xfId="1" applyNumberFormat="1" applyFont="1" applyBorder="1" applyAlignment="1">
      <alignment horizontal="center" vertical="center"/>
    </xf>
    <xf numFmtId="164" fontId="2" fillId="0" borderId="1" xfId="1" applyNumberFormat="1" applyFont="1" applyBorder="1" applyAlignment="1">
      <alignment horizontal="center" vertical="center"/>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Alignment="1">
      <alignment horizontal="center" vertical="center"/>
    </xf>
    <xf numFmtId="0" fontId="6" fillId="0" borderId="0" xfId="1" applyFont="1" applyAlignment="1">
      <alignment horizontal="center"/>
    </xf>
    <xf numFmtId="0" fontId="13" fillId="0" borderId="0" xfId="3"/>
    <xf numFmtId="0" fontId="15" fillId="0" borderId="0" xfId="1" applyFont="1" applyAlignment="1">
      <alignment horizontal="center"/>
    </xf>
    <xf numFmtId="0" fontId="14" fillId="8" borderId="0" xfId="1" applyFont="1" applyFill="1" applyAlignment="1">
      <alignment horizontal="left" vertical="center"/>
    </xf>
  </cellXfs>
  <cellStyles count="5">
    <cellStyle name="Normal 2" xfId="2" xr:uid="{00000000-0005-0000-0000-000000000000}"/>
    <cellStyle name="Обычный" xfId="0" builtinId="0"/>
    <cellStyle name="Обычный 2" xfId="1" xr:uid="{00000000-0005-0000-0000-000002000000}"/>
    <cellStyle name="Обычный 3" xfId="3" xr:uid="{00000000-0005-0000-0000-000003000000}"/>
    <cellStyle name="Обычный_атбасар (1)" xfId="4" xr:uid="{00000000-0005-0000-0000-000004000000}"/>
  </cellStyles>
  <dxfs count="0"/>
  <tableStyles count="0" defaultTableStyle="TableStyleMedium9" defaultPivotStyle="PivotStyleLight16"/>
  <colors>
    <mruColors>
      <color rgb="FF99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F127"/>
  <sheetViews>
    <sheetView view="pageBreakPreview" topLeftCell="A3" zoomScaleSheetLayoutView="100" workbookViewId="0">
      <selection activeCell="I35" sqref="I35"/>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63.85546875" style="59" customWidth="1"/>
    <col min="6" max="6" width="12.7109375" style="60"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10"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idden="1" x14ac:dyDescent="0.25">
      <c r="A1" s="75"/>
      <c r="B1" s="75"/>
      <c r="C1" s="75"/>
      <c r="D1" s="169" t="s">
        <v>0</v>
      </c>
      <c r="E1" s="169"/>
      <c r="F1" s="169"/>
      <c r="G1" s="169"/>
      <c r="H1" s="169"/>
      <c r="I1" s="169"/>
      <c r="J1" s="169"/>
      <c r="K1" s="169"/>
      <c r="L1" s="169"/>
      <c r="M1" s="169"/>
      <c r="N1" s="169"/>
      <c r="O1" s="169"/>
      <c r="P1" s="169"/>
      <c r="Q1" s="76"/>
      <c r="R1" s="76"/>
    </row>
    <row r="2" spans="1:32" hidden="1" x14ac:dyDescent="0.25">
      <c r="A2" s="77"/>
      <c r="B2" s="77"/>
      <c r="C2" s="77"/>
      <c r="D2" s="78"/>
      <c r="E2" s="79"/>
      <c r="F2" s="80"/>
      <c r="G2" s="81"/>
      <c r="H2" s="80"/>
      <c r="I2" s="80"/>
      <c r="J2" s="80"/>
      <c r="K2" s="80"/>
      <c r="L2" s="82"/>
      <c r="M2" s="82"/>
      <c r="N2" s="83"/>
      <c r="O2" s="82"/>
      <c r="P2" s="170" t="s">
        <v>1</v>
      </c>
      <c r="Q2" s="170"/>
      <c r="R2" s="170"/>
    </row>
    <row r="3" spans="1:32" ht="15.75" customHeight="1" x14ac:dyDescent="0.25">
      <c r="A3" s="77"/>
      <c r="B3" s="77"/>
      <c r="C3" s="77"/>
      <c r="D3" s="77"/>
      <c r="E3" s="178" t="s">
        <v>254</v>
      </c>
      <c r="F3" s="178"/>
      <c r="G3" s="178"/>
      <c r="H3" s="159"/>
      <c r="I3" s="159"/>
      <c r="J3" s="159"/>
      <c r="K3" s="159"/>
      <c r="L3" s="159"/>
      <c r="M3" s="159"/>
      <c r="N3" s="159"/>
      <c r="O3" s="159"/>
      <c r="P3" s="84"/>
      <c r="Q3" s="84"/>
      <c r="R3" s="84"/>
    </row>
    <row r="4" spans="1:32" hidden="1" x14ac:dyDescent="0.25">
      <c r="A4" s="77"/>
      <c r="B4" s="77"/>
      <c r="C4" s="77"/>
      <c r="D4" s="85"/>
      <c r="E4" s="86"/>
      <c r="F4" s="13"/>
      <c r="G4" s="85"/>
      <c r="H4" s="87"/>
      <c r="I4" s="85"/>
      <c r="J4" s="85"/>
      <c r="K4" s="85"/>
      <c r="L4" s="85"/>
      <c r="M4" s="85"/>
      <c r="N4" s="88"/>
      <c r="O4" s="89"/>
      <c r="P4" s="84"/>
      <c r="Q4" s="84"/>
      <c r="R4" s="84"/>
    </row>
    <row r="5" spans="1:32" x14ac:dyDescent="0.25">
      <c r="A5" s="77"/>
      <c r="B5" s="77"/>
      <c r="C5" s="77"/>
      <c r="D5" s="77"/>
      <c r="E5" s="90"/>
      <c r="F5" s="91"/>
      <c r="G5" s="91"/>
      <c r="H5" s="91"/>
      <c r="I5" s="91"/>
      <c r="J5" s="91"/>
      <c r="K5" s="91"/>
      <c r="L5" s="92"/>
      <c r="M5" s="92"/>
      <c r="N5" s="93"/>
      <c r="O5" s="84"/>
      <c r="P5" s="84"/>
      <c r="Q5" s="84"/>
      <c r="R5" s="84"/>
    </row>
    <row r="6" spans="1:32" ht="15" customHeight="1" x14ac:dyDescent="0.25">
      <c r="A6" s="171" t="s">
        <v>2</v>
      </c>
      <c r="B6" s="171"/>
      <c r="C6" s="171"/>
      <c r="D6" s="171"/>
      <c r="E6" s="171"/>
      <c r="F6" s="172" t="s">
        <v>255</v>
      </c>
      <c r="G6" s="176" t="s">
        <v>252</v>
      </c>
      <c r="H6" s="172" t="s">
        <v>256</v>
      </c>
      <c r="I6" s="177" t="s">
        <v>257</v>
      </c>
      <c r="J6" s="177"/>
      <c r="K6" s="2"/>
      <c r="L6" s="2"/>
      <c r="M6" s="2"/>
      <c r="N6" s="2"/>
      <c r="O6" s="2"/>
      <c r="P6" s="2"/>
      <c r="Q6" s="2"/>
      <c r="R6" s="2"/>
    </row>
    <row r="7" spans="1:32" x14ac:dyDescent="0.25">
      <c r="A7" s="21"/>
      <c r="B7" s="173" t="s">
        <v>5</v>
      </c>
      <c r="C7" s="173"/>
      <c r="D7" s="173"/>
      <c r="E7" s="173"/>
      <c r="F7" s="172"/>
      <c r="G7" s="176"/>
      <c r="H7" s="172"/>
      <c r="I7" s="177"/>
      <c r="J7" s="177"/>
      <c r="K7" s="2"/>
      <c r="L7" s="2"/>
      <c r="M7" s="2"/>
      <c r="N7" s="2"/>
      <c r="O7" s="2"/>
      <c r="P7" s="2"/>
      <c r="Q7" s="2"/>
      <c r="R7" s="2"/>
    </row>
    <row r="8" spans="1:32" x14ac:dyDescent="0.25">
      <c r="A8" s="21"/>
      <c r="B8" s="21"/>
      <c r="C8" s="174" t="s">
        <v>6</v>
      </c>
      <c r="D8" s="174"/>
      <c r="E8" s="174"/>
      <c r="F8" s="172"/>
      <c r="G8" s="176"/>
      <c r="H8" s="172"/>
      <c r="I8" s="177"/>
      <c r="J8" s="177"/>
      <c r="K8" s="2"/>
      <c r="L8" s="2"/>
      <c r="M8" s="2"/>
      <c r="N8" s="2"/>
      <c r="O8" s="2"/>
      <c r="P8" s="2"/>
      <c r="Q8" s="2"/>
      <c r="R8" s="2"/>
    </row>
    <row r="9" spans="1:32" x14ac:dyDescent="0.25">
      <c r="A9" s="21"/>
      <c r="B9" s="21"/>
      <c r="C9" s="21"/>
      <c r="D9" s="175" t="s">
        <v>7</v>
      </c>
      <c r="E9" s="175"/>
      <c r="F9" s="172"/>
      <c r="G9" s="176"/>
      <c r="H9" s="172"/>
      <c r="I9" s="154" t="s">
        <v>162</v>
      </c>
      <c r="J9" s="23" t="s">
        <v>163</v>
      </c>
      <c r="K9" s="10"/>
      <c r="L9" s="10"/>
      <c r="M9" s="10"/>
      <c r="N9" s="20"/>
      <c r="O9" s="10"/>
      <c r="P9" s="10"/>
      <c r="Q9" s="10"/>
      <c r="R9" s="10"/>
    </row>
    <row r="10" spans="1:32" x14ac:dyDescent="0.25">
      <c r="A10" s="25"/>
      <c r="B10" s="94"/>
      <c r="C10" s="25"/>
      <c r="D10" s="25"/>
      <c r="E10" s="27" t="s">
        <v>20</v>
      </c>
      <c r="F10" s="28">
        <f>F11+F57+F105</f>
        <v>6549075.8939999994</v>
      </c>
      <c r="G10" s="28">
        <f>G11+G57+G105</f>
        <v>7996372.5999999996</v>
      </c>
      <c r="H10" s="28">
        <f>H11+H57+H105</f>
        <v>7801442.7000000002</v>
      </c>
      <c r="I10" s="28">
        <f>I11+I57+I105</f>
        <v>11481470.800000001</v>
      </c>
      <c r="J10" s="28">
        <f>J11+J57+J105</f>
        <v>11493368.200000001</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21</v>
      </c>
      <c r="F11" s="28">
        <f>F12+F19+F22+F34+F51+F54</f>
        <v>6471138.2000000002</v>
      </c>
      <c r="G11" s="28">
        <f>G12+G19+G22+G34+G51+G54</f>
        <v>7919108.4000000004</v>
      </c>
      <c r="H11" s="28">
        <f>H12+H19+H22+H34+H51+H54</f>
        <v>7681445.4000000004</v>
      </c>
      <c r="I11" s="28">
        <f>I12+I19+I22+I34+I51+I54</f>
        <v>11400576.800000001</v>
      </c>
      <c r="J11" s="28">
        <f>J12+J19+J22+J34+J51+J54</f>
        <v>11301944.4</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x14ac:dyDescent="0.25">
      <c r="A12" s="35">
        <v>1</v>
      </c>
      <c r="B12" s="98">
        <v>1</v>
      </c>
      <c r="C12" s="36"/>
      <c r="D12" s="98"/>
      <c r="E12" s="160" t="s">
        <v>22</v>
      </c>
      <c r="F12" s="161">
        <f>F13+F15</f>
        <v>1192077.8</v>
      </c>
      <c r="G12" s="161">
        <f>G13+G15</f>
        <v>1696899.5</v>
      </c>
      <c r="H12" s="161">
        <f>H13+H15</f>
        <v>1827240.3</v>
      </c>
      <c r="I12" s="161">
        <f>I13+I15</f>
        <v>9019365</v>
      </c>
      <c r="J12" s="161">
        <f>J13+J15</f>
        <v>8379124.8000000007</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x14ac:dyDescent="0.25">
      <c r="A13" s="35">
        <v>1</v>
      </c>
      <c r="B13" s="36">
        <v>1</v>
      </c>
      <c r="C13" s="33">
        <v>1</v>
      </c>
      <c r="D13" s="46"/>
      <c r="E13" s="40" t="s">
        <v>247</v>
      </c>
      <c r="F13" s="41">
        <f>F14</f>
        <v>895129.1</v>
      </c>
      <c r="G13" s="41">
        <f>G14</f>
        <v>1004211.5</v>
      </c>
      <c r="H13" s="41">
        <f>H14</f>
        <v>967975.4</v>
      </c>
      <c r="I13" s="41">
        <f>I14</f>
        <v>1999931.9</v>
      </c>
      <c r="J13" s="41">
        <f>J14</f>
        <v>1672195.6</v>
      </c>
      <c r="K13" s="157"/>
      <c r="L13" s="157"/>
      <c r="M13" s="157"/>
      <c r="N13" s="157"/>
      <c r="O13" s="157"/>
      <c r="P13" s="157"/>
      <c r="Q13" s="157"/>
      <c r="R13" s="157"/>
      <c r="S13" s="29"/>
      <c r="T13" s="30"/>
      <c r="U13" s="30"/>
      <c r="V13" s="30"/>
      <c r="W13" s="30"/>
      <c r="X13" s="30"/>
      <c r="Y13" s="30"/>
      <c r="Z13" s="30"/>
      <c r="AA13" s="30"/>
      <c r="AB13" s="30"/>
      <c r="AC13" s="30"/>
      <c r="AD13" s="30"/>
      <c r="AE13" s="30"/>
      <c r="AF13" s="30"/>
    </row>
    <row r="14" spans="1:32" ht="22.5" x14ac:dyDescent="0.25">
      <c r="A14" s="35">
        <v>1</v>
      </c>
      <c r="B14" s="36">
        <v>1</v>
      </c>
      <c r="C14" s="33">
        <v>1</v>
      </c>
      <c r="D14" s="39">
        <v>11</v>
      </c>
      <c r="E14" s="43" t="s">
        <v>248</v>
      </c>
      <c r="F14" s="44">
        <v>895129.1</v>
      </c>
      <c r="G14" s="44">
        <v>1004211.5</v>
      </c>
      <c r="H14" s="44">
        <v>967975.4</v>
      </c>
      <c r="I14" s="44">
        <v>1999931.9</v>
      </c>
      <c r="J14" s="44">
        <v>1672195.6</v>
      </c>
      <c r="K14" s="157"/>
      <c r="L14" s="157"/>
      <c r="M14" s="157"/>
      <c r="N14" s="157"/>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40" t="s">
        <v>23</v>
      </c>
      <c r="F15" s="41">
        <f>SUM(F16:F18)</f>
        <v>296948.7</v>
      </c>
      <c r="G15" s="41">
        <f t="shared" ref="G15:J15" si="0">SUM(G16:G18)</f>
        <v>692688</v>
      </c>
      <c r="H15" s="41">
        <f t="shared" si="0"/>
        <v>859264.9</v>
      </c>
      <c r="I15" s="41">
        <f t="shared" si="0"/>
        <v>7019433.0999999996</v>
      </c>
      <c r="J15" s="41">
        <f t="shared" si="0"/>
        <v>6706929.2000000002</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261</v>
      </c>
      <c r="F16" s="44"/>
      <c r="G16" s="44"/>
      <c r="H16" s="44"/>
      <c r="I16" s="44">
        <v>6103488.5</v>
      </c>
      <c r="J16" s="44">
        <v>5714427.7999999998</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24</v>
      </c>
      <c r="F17" s="44">
        <v>289541.7</v>
      </c>
      <c r="G17" s="44">
        <v>684669.7</v>
      </c>
      <c r="H17" s="44">
        <v>842684.8</v>
      </c>
      <c r="I17" s="44">
        <v>897086.6</v>
      </c>
      <c r="J17" s="44">
        <v>971343.5</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65</v>
      </c>
      <c r="F18" s="44">
        <v>7407</v>
      </c>
      <c r="G18" s="44">
        <v>8018.3</v>
      </c>
      <c r="H18" s="44">
        <v>16580.099999999999</v>
      </c>
      <c r="I18" s="44">
        <v>18858</v>
      </c>
      <c r="J18" s="44">
        <v>21157.9</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66</v>
      </c>
      <c r="F19" s="161">
        <f t="shared" ref="F19:J19" si="1">F20</f>
        <v>3199196.2</v>
      </c>
      <c r="G19" s="161">
        <f t="shared" si="1"/>
        <v>3583251</v>
      </c>
      <c r="H19" s="161">
        <f t="shared" si="1"/>
        <v>4198873.9000000004</v>
      </c>
      <c r="I19" s="161">
        <f>I20</f>
        <v>0</v>
      </c>
      <c r="J19" s="161">
        <f t="shared" si="1"/>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66</v>
      </c>
      <c r="F20" s="41">
        <f t="shared" ref="F20:J20" si="2">SUM(F21)</f>
        <v>3199196.2</v>
      </c>
      <c r="G20" s="41">
        <f t="shared" si="2"/>
        <v>3583251</v>
      </c>
      <c r="H20" s="41">
        <f t="shared" si="2"/>
        <v>4198873.9000000004</v>
      </c>
      <c r="I20" s="41">
        <f t="shared" si="2"/>
        <v>0</v>
      </c>
      <c r="J20" s="41">
        <f t="shared" si="2"/>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66</v>
      </c>
      <c r="F21" s="44">
        <v>3199196.2</v>
      </c>
      <c r="G21" s="44">
        <v>3583251</v>
      </c>
      <c r="H21" s="44">
        <v>4198873.9000000004</v>
      </c>
      <c r="I21" s="44"/>
      <c r="J21" s="44"/>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25</v>
      </c>
      <c r="F22" s="161">
        <f>F23+F26+F29+F32</f>
        <v>796081.39999999991</v>
      </c>
      <c r="G22" s="161">
        <f>G23+G26+G29+G32</f>
        <v>1894355.7</v>
      </c>
      <c r="H22" s="161">
        <f>H23+H26+H29+H32</f>
        <v>1224784.0000000002</v>
      </c>
      <c r="I22" s="161">
        <f>I23+I26+I29+I32</f>
        <v>1323579.7999999998</v>
      </c>
      <c r="J22" s="161">
        <f>J23+J26+J29+J32</f>
        <v>1372068.9999999998</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26</v>
      </c>
      <c r="F23" s="41">
        <f t="shared" ref="F23:G23" si="3">SUM(F24:F25)</f>
        <v>522018.9</v>
      </c>
      <c r="G23" s="41">
        <f t="shared" si="3"/>
        <v>1563126.2</v>
      </c>
      <c r="H23" s="41">
        <f t="shared" ref="H23" si="4">SUM(H24:H25)</f>
        <v>849600.10000000009</v>
      </c>
      <c r="I23" s="41">
        <f t="shared" ref="I23:J23" si="5">SUM(I24:I25)</f>
        <v>980583</v>
      </c>
      <c r="J23" s="41">
        <f t="shared" si="5"/>
        <v>1004556.2</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67</v>
      </c>
      <c r="F24" s="44">
        <v>513823.4</v>
      </c>
      <c r="G24" s="44">
        <v>1554954</v>
      </c>
      <c r="H24" s="44">
        <v>838612.8</v>
      </c>
      <c r="I24" s="44">
        <v>974393</v>
      </c>
      <c r="J24" s="44">
        <v>994713.1</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27</v>
      </c>
      <c r="F25" s="44">
        <v>8195.5</v>
      </c>
      <c r="G25" s="44">
        <v>8172.2</v>
      </c>
      <c r="H25" s="44">
        <v>10987.3</v>
      </c>
      <c r="I25" s="44">
        <v>6190</v>
      </c>
      <c r="J25" s="44">
        <v>9843.1</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28</v>
      </c>
      <c r="F26" s="41">
        <f>SUM(F27:F27)</f>
        <v>17446.2</v>
      </c>
      <c r="G26" s="41">
        <f>SUM(G27:G27)</f>
        <v>17225.599999999999</v>
      </c>
      <c r="H26" s="41">
        <f>SUM(H27:H27)</f>
        <v>21260</v>
      </c>
      <c r="I26" s="41">
        <f>SUM(I27:I27)</f>
        <v>12982.2</v>
      </c>
      <c r="J26" s="41">
        <f>SUM(J27:J27)</f>
        <v>12160.7</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28</v>
      </c>
      <c r="F27" s="44">
        <v>17446.2</v>
      </c>
      <c r="G27" s="44">
        <v>17225.599999999999</v>
      </c>
      <c r="H27" s="44">
        <v>21260</v>
      </c>
      <c r="I27" s="44">
        <v>12982.2</v>
      </c>
      <c r="J27" s="44">
        <v>12160.7</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x14ac:dyDescent="0.25">
      <c r="A28" s="35">
        <v>1</v>
      </c>
      <c r="B28" s="36">
        <v>4</v>
      </c>
      <c r="C28" s="33">
        <v>3</v>
      </c>
      <c r="D28" s="34">
        <v>9</v>
      </c>
      <c r="E28" s="50" t="s">
        <v>164</v>
      </c>
      <c r="F28" s="44"/>
      <c r="G28" s="44"/>
      <c r="H28" s="44"/>
      <c r="I28" s="44"/>
      <c r="J28" s="44"/>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29</v>
      </c>
      <c r="F29" s="41">
        <f t="shared" ref="F29:H29" si="6">SUM(F30:F31)</f>
        <v>256612.8</v>
      </c>
      <c r="G29" s="41">
        <f t="shared" si="6"/>
        <v>313469</v>
      </c>
      <c r="H29" s="41">
        <f t="shared" si="6"/>
        <v>353169.3</v>
      </c>
      <c r="I29" s="41">
        <f t="shared" ref="I29:J29" si="7">SUM(I30:I31)</f>
        <v>329490.59999999998</v>
      </c>
      <c r="J29" s="41">
        <f t="shared" si="7"/>
        <v>353399.39999999997</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30</v>
      </c>
      <c r="F30" s="44">
        <v>48271.199999999997</v>
      </c>
      <c r="G30" s="44">
        <v>50427</v>
      </c>
      <c r="H30" s="44">
        <v>56462.5</v>
      </c>
      <c r="I30" s="44">
        <v>8131</v>
      </c>
      <c r="J30" s="44">
        <v>7879.6</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31</v>
      </c>
      <c r="F31" s="44">
        <v>208341.6</v>
      </c>
      <c r="G31" s="44">
        <v>263042</v>
      </c>
      <c r="H31" s="44">
        <v>296706.8</v>
      </c>
      <c r="I31" s="44">
        <v>321359.59999999998</v>
      </c>
      <c r="J31" s="44">
        <v>345519.8</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47" t="s">
        <v>68</v>
      </c>
      <c r="F32" s="41">
        <f>F33</f>
        <v>3.5</v>
      </c>
      <c r="G32" s="41">
        <f>G33</f>
        <v>534.9</v>
      </c>
      <c r="H32" s="41">
        <f>H33</f>
        <v>754.6</v>
      </c>
      <c r="I32" s="41">
        <f t="shared" ref="I32" si="8">I33</f>
        <v>524</v>
      </c>
      <c r="J32" s="41">
        <f>J33</f>
        <v>1952.7</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68</v>
      </c>
      <c r="F33" s="44">
        <v>3.5</v>
      </c>
      <c r="G33" s="44">
        <v>534.9</v>
      </c>
      <c r="H33" s="44">
        <v>754.6</v>
      </c>
      <c r="I33" s="44">
        <v>524</v>
      </c>
      <c r="J33" s="44">
        <v>1952.7</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69</v>
      </c>
      <c r="F34" s="161">
        <f t="shared" ref="F34:H34" si="9">F35+F39+F42+F49</f>
        <v>1215374.2</v>
      </c>
      <c r="G34" s="161">
        <f t="shared" si="9"/>
        <v>671896.8</v>
      </c>
      <c r="H34" s="161">
        <f t="shared" si="9"/>
        <v>350353.3</v>
      </c>
      <c r="I34" s="161">
        <f t="shared" ref="I34:J34" si="10">I35+I39+I42+I49</f>
        <v>988932</v>
      </c>
      <c r="J34" s="161">
        <f t="shared" si="10"/>
        <v>1475024.0999999999</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70</v>
      </c>
      <c r="F35" s="41">
        <f t="shared" ref="F35:G35" si="11">SUM(F36:F38)</f>
        <v>1108861.8999999999</v>
      </c>
      <c r="G35" s="41">
        <f t="shared" si="11"/>
        <v>558735.6</v>
      </c>
      <c r="H35" s="41">
        <f t="shared" ref="H35" si="12">SUM(H36:H38)</f>
        <v>216550.39999999999</v>
      </c>
      <c r="I35" s="41">
        <f t="shared" ref="I35:J35" si="13">SUM(I36:I38)</f>
        <v>905375</v>
      </c>
      <c r="J35" s="41">
        <f t="shared" si="13"/>
        <v>1388885.5</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x14ac:dyDescent="0.25">
      <c r="A36" s="35">
        <v>1</v>
      </c>
      <c r="B36" s="36">
        <v>5</v>
      </c>
      <c r="C36" s="33">
        <v>2</v>
      </c>
      <c r="D36" s="34">
        <v>74</v>
      </c>
      <c r="E36" s="50" t="s">
        <v>71</v>
      </c>
      <c r="F36" s="44">
        <v>2105.5</v>
      </c>
      <c r="G36" s="44">
        <v>3458.4</v>
      </c>
      <c r="H36" s="44">
        <v>18823.3</v>
      </c>
      <c r="I36" s="44">
        <v>37263</v>
      </c>
      <c r="J36" s="44">
        <v>209936.9</v>
      </c>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x14ac:dyDescent="0.25">
      <c r="A37" s="35">
        <v>1</v>
      </c>
      <c r="B37" s="36">
        <v>5</v>
      </c>
      <c r="C37" s="33">
        <v>2</v>
      </c>
      <c r="D37" s="34">
        <v>75</v>
      </c>
      <c r="E37" s="50" t="s">
        <v>72</v>
      </c>
      <c r="F37" s="44"/>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5" customFormat="1" ht="22.5" x14ac:dyDescent="0.25">
      <c r="A38" s="99">
        <v>1</v>
      </c>
      <c r="B38" s="100">
        <v>5</v>
      </c>
      <c r="C38" s="101">
        <v>2</v>
      </c>
      <c r="D38" s="102">
        <v>84</v>
      </c>
      <c r="E38" s="103" t="s">
        <v>73</v>
      </c>
      <c r="F38" s="44">
        <v>1106756.3999999999</v>
      </c>
      <c r="G38" s="44">
        <v>555277.19999999995</v>
      </c>
      <c r="H38" s="44">
        <v>197727.1</v>
      </c>
      <c r="I38" s="44">
        <v>868112</v>
      </c>
      <c r="J38" s="44">
        <v>1178948.6000000001</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74</v>
      </c>
      <c r="F39" s="41">
        <f>SUM(F40:F41)</f>
        <v>46770.7</v>
      </c>
      <c r="G39" s="41">
        <f t="shared" ref="G39:J39" si="14">SUM(G40:G41)</f>
        <v>52977.9</v>
      </c>
      <c r="H39" s="41">
        <f t="shared" si="14"/>
        <v>52949.599999999999</v>
      </c>
      <c r="I39" s="41">
        <f t="shared" si="14"/>
        <v>46728</v>
      </c>
      <c r="J39" s="41">
        <f t="shared" si="14"/>
        <v>59639.199999999997</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ht="33.75" x14ac:dyDescent="0.25">
      <c r="A40" s="35">
        <v>1</v>
      </c>
      <c r="B40" s="36">
        <v>5</v>
      </c>
      <c r="C40" s="46">
        <v>3</v>
      </c>
      <c r="D40" s="34">
        <v>10</v>
      </c>
      <c r="E40" s="50" t="s">
        <v>264</v>
      </c>
      <c r="F40" s="44"/>
      <c r="G40" s="44"/>
      <c r="H40" s="44"/>
      <c r="I40" s="44"/>
      <c r="J40" s="44">
        <v>9377.6</v>
      </c>
      <c r="K40" s="157"/>
      <c r="L40" s="157"/>
      <c r="M40" s="157"/>
      <c r="N40" s="157"/>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75</v>
      </c>
      <c r="F41" s="44">
        <v>46770.7</v>
      </c>
      <c r="G41" s="44">
        <v>52977.9</v>
      </c>
      <c r="H41" s="44">
        <v>52949.599999999999</v>
      </c>
      <c r="I41" s="44">
        <v>46728</v>
      </c>
      <c r="J41" s="44">
        <v>50261.599999999999</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32</v>
      </c>
      <c r="F42" s="41">
        <f t="shared" ref="F42:H42" si="15">SUM(F43:F48)</f>
        <v>59741.600000000006</v>
      </c>
      <c r="G42" s="41">
        <f t="shared" si="15"/>
        <v>60183.3</v>
      </c>
      <c r="H42" s="41">
        <f t="shared" si="15"/>
        <v>80853.299999999988</v>
      </c>
      <c r="I42" s="41">
        <f t="shared" ref="I42:J42" si="16">SUM(I43:I48)</f>
        <v>36829</v>
      </c>
      <c r="J42" s="41">
        <f t="shared" si="16"/>
        <v>26499.4</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76</v>
      </c>
      <c r="F43" s="44">
        <v>10775.7</v>
      </c>
      <c r="G43" s="44">
        <v>8028.8</v>
      </c>
      <c r="H43" s="44">
        <v>24773.599999999999</v>
      </c>
      <c r="I43" s="44">
        <v>14439</v>
      </c>
      <c r="J43" s="44">
        <v>10282.5</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hidden="1" x14ac:dyDescent="0.25">
      <c r="A44" s="35">
        <v>1</v>
      </c>
      <c r="B44" s="36">
        <v>5</v>
      </c>
      <c r="C44" s="46">
        <v>4</v>
      </c>
      <c r="D44" s="34">
        <v>4</v>
      </c>
      <c r="E44" s="50" t="s">
        <v>77</v>
      </c>
      <c r="F44" s="44">
        <f>'районный бюджет'!F39</f>
        <v>0</v>
      </c>
      <c r="G44" s="44">
        <f>'районный бюджет'!G39</f>
        <v>0</v>
      </c>
      <c r="H44" s="44">
        <f>'районный бюджет'!H39</f>
        <v>0</v>
      </c>
      <c r="I44" s="44">
        <f>'районный бюджет'!I39</f>
        <v>0</v>
      </c>
      <c r="J44" s="44">
        <f>'районный бюджет'!J39</f>
        <v>0</v>
      </c>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x14ac:dyDescent="0.25">
      <c r="A45" s="35">
        <v>1</v>
      </c>
      <c r="B45" s="36">
        <v>5</v>
      </c>
      <c r="C45" s="46">
        <v>4</v>
      </c>
      <c r="D45" s="34">
        <v>25</v>
      </c>
      <c r="E45" s="50" t="s">
        <v>78</v>
      </c>
      <c r="F45" s="44">
        <v>8464.7999999999993</v>
      </c>
      <c r="G45" s="44">
        <v>9494.4</v>
      </c>
      <c r="H45" s="44">
        <v>9787.2999999999993</v>
      </c>
      <c r="I45" s="44">
        <v>8600</v>
      </c>
      <c r="J45" s="44">
        <v>9577.2000000000007</v>
      </c>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79</v>
      </c>
      <c r="F46" s="44">
        <v>1967.3</v>
      </c>
      <c r="G46" s="44">
        <v>417.6</v>
      </c>
      <c r="H46" s="44">
        <v>660.8</v>
      </c>
      <c r="I46" s="44">
        <v>520</v>
      </c>
      <c r="J46" s="44">
        <v>750.5</v>
      </c>
      <c r="K46" s="157"/>
      <c r="L46" s="157"/>
      <c r="M46" s="157"/>
      <c r="N46" s="157"/>
      <c r="O46" s="157"/>
      <c r="P46" s="157"/>
      <c r="Q46" s="157"/>
      <c r="R46" s="157"/>
      <c r="T46" s="30"/>
      <c r="U46" s="30"/>
      <c r="V46" s="30"/>
      <c r="W46" s="30"/>
      <c r="X46" s="30"/>
      <c r="Y46" s="30"/>
      <c r="Z46" s="30"/>
      <c r="AA46" s="30"/>
      <c r="AB46" s="30"/>
      <c r="AC46" s="30"/>
      <c r="AD46" s="30"/>
      <c r="AE46" s="30"/>
      <c r="AF46" s="30"/>
    </row>
    <row r="47" spans="1:32" ht="56.25" x14ac:dyDescent="0.25">
      <c r="A47" s="35">
        <v>1</v>
      </c>
      <c r="B47" s="36">
        <v>5</v>
      </c>
      <c r="C47" s="46">
        <v>4</v>
      </c>
      <c r="D47" s="34">
        <v>30</v>
      </c>
      <c r="E47" s="50" t="s">
        <v>33</v>
      </c>
      <c r="F47" s="44">
        <v>3.5</v>
      </c>
      <c r="G47" s="44"/>
      <c r="H47" s="44"/>
      <c r="I47" s="44"/>
      <c r="J47" s="44"/>
      <c r="K47" s="157"/>
      <c r="L47" s="157"/>
      <c r="M47" s="157"/>
      <c r="N47" s="157"/>
      <c r="O47" s="157"/>
      <c r="P47" s="157"/>
      <c r="Q47" s="157"/>
      <c r="R47" s="157"/>
      <c r="T47" s="30"/>
      <c r="U47" s="30"/>
      <c r="V47" s="30"/>
      <c r="W47" s="30"/>
      <c r="X47" s="30"/>
      <c r="Y47" s="30"/>
      <c r="Z47" s="30"/>
      <c r="AA47" s="30"/>
      <c r="AB47" s="30"/>
      <c r="AC47" s="30"/>
      <c r="AD47" s="30"/>
      <c r="AE47" s="30"/>
      <c r="AF47" s="30"/>
    </row>
    <row r="48" spans="1:32" x14ac:dyDescent="0.25">
      <c r="A48" s="35">
        <v>1</v>
      </c>
      <c r="B48" s="36">
        <v>5</v>
      </c>
      <c r="C48" s="46">
        <v>4</v>
      </c>
      <c r="D48" s="34">
        <v>34</v>
      </c>
      <c r="E48" s="50" t="s">
        <v>80</v>
      </c>
      <c r="F48" s="44">
        <v>38530.300000000003</v>
      </c>
      <c r="G48" s="44">
        <v>42242.5</v>
      </c>
      <c r="H48" s="44">
        <v>45631.6</v>
      </c>
      <c r="I48" s="44">
        <v>13270</v>
      </c>
      <c r="J48" s="44">
        <v>5889.2</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81</v>
      </c>
      <c r="F49" s="41">
        <f t="shared" ref="F49:J49" si="17">F50</f>
        <v>0</v>
      </c>
      <c r="G49" s="41">
        <f t="shared" si="17"/>
        <v>0</v>
      </c>
      <c r="H49" s="41">
        <f t="shared" si="17"/>
        <v>0</v>
      </c>
      <c r="I49" s="41">
        <f t="shared" si="17"/>
        <v>0</v>
      </c>
      <c r="J49" s="41">
        <f t="shared" si="17"/>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82</v>
      </c>
      <c r="F50" s="44"/>
      <c r="G50" s="44"/>
      <c r="H50" s="44"/>
      <c r="I50" s="44"/>
      <c r="J50" s="44"/>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83</v>
      </c>
      <c r="F51" s="161">
        <f t="shared" ref="F51:J52" si="18">F52</f>
        <v>0.1</v>
      </c>
      <c r="G51" s="161">
        <f t="shared" si="18"/>
        <v>0.5</v>
      </c>
      <c r="H51" s="161">
        <f t="shared" si="18"/>
        <v>3</v>
      </c>
      <c r="I51" s="161">
        <f t="shared" si="18"/>
        <v>0</v>
      </c>
      <c r="J51" s="161">
        <f t="shared" si="18"/>
        <v>3.3</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83</v>
      </c>
      <c r="F52" s="41">
        <f t="shared" si="18"/>
        <v>0.1</v>
      </c>
      <c r="G52" s="41">
        <f t="shared" si="18"/>
        <v>0.5</v>
      </c>
      <c r="H52" s="41">
        <f t="shared" si="18"/>
        <v>3</v>
      </c>
      <c r="I52" s="41">
        <f t="shared" si="18"/>
        <v>0</v>
      </c>
      <c r="J52" s="41">
        <f t="shared" si="18"/>
        <v>3.3</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84</v>
      </c>
      <c r="F53" s="44">
        <v>0.1</v>
      </c>
      <c r="G53" s="44">
        <v>0.5</v>
      </c>
      <c r="H53" s="44">
        <v>3</v>
      </c>
      <c r="I53" s="44"/>
      <c r="J53" s="44">
        <v>3.3</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85</v>
      </c>
      <c r="F54" s="161">
        <f t="shared" ref="F54:J54" si="19">F55</f>
        <v>68408.5</v>
      </c>
      <c r="G54" s="161">
        <f t="shared" si="19"/>
        <v>72704.899999999994</v>
      </c>
      <c r="H54" s="161">
        <f t="shared" si="19"/>
        <v>80190.899999999994</v>
      </c>
      <c r="I54" s="161">
        <f t="shared" si="19"/>
        <v>68700</v>
      </c>
      <c r="J54" s="161">
        <f t="shared" si="19"/>
        <v>75723.199999999997</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86</v>
      </c>
      <c r="F55" s="41">
        <f t="shared" ref="F55:J55" si="20">SUM(F56:F56)</f>
        <v>68408.5</v>
      </c>
      <c r="G55" s="41">
        <f t="shared" si="20"/>
        <v>72704.899999999994</v>
      </c>
      <c r="H55" s="41">
        <f t="shared" si="20"/>
        <v>80190.899999999994</v>
      </c>
      <c r="I55" s="41">
        <f t="shared" si="20"/>
        <v>68700</v>
      </c>
      <c r="J55" s="41">
        <f t="shared" si="20"/>
        <v>75723.199999999997</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x14ac:dyDescent="0.25">
      <c r="A56" s="35">
        <v>1</v>
      </c>
      <c r="B56" s="36">
        <v>8</v>
      </c>
      <c r="C56" s="46">
        <v>1</v>
      </c>
      <c r="D56" s="34">
        <v>26</v>
      </c>
      <c r="E56" s="50" t="s">
        <v>87</v>
      </c>
      <c r="F56" s="44">
        <v>68408.5</v>
      </c>
      <c r="G56" s="44">
        <v>72704.899999999994</v>
      </c>
      <c r="H56" s="44">
        <v>80190.899999999994</v>
      </c>
      <c r="I56" s="44">
        <v>68700</v>
      </c>
      <c r="J56" s="44">
        <v>75723.199999999997</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6">
        <v>2</v>
      </c>
      <c r="B57" s="106"/>
      <c r="C57" s="54"/>
      <c r="D57" s="55"/>
      <c r="E57" s="27" t="s">
        <v>34</v>
      </c>
      <c r="F57" s="28">
        <f>F58+F80+F83+F86+F93+F98</f>
        <v>39625.695999999996</v>
      </c>
      <c r="G57" s="28">
        <f>G58+G80+G83+G86+G93+G98</f>
        <v>38253.599999999991</v>
      </c>
      <c r="H57" s="28">
        <f>H58+H80+H83+H86+H93+H98</f>
        <v>68806.100000000006</v>
      </c>
      <c r="I57" s="28">
        <f>I58+I80+I83+I86+I93+I98</f>
        <v>40954.199999999997</v>
      </c>
      <c r="J57" s="28">
        <f>J58+J80+J83+J86+J93+J98</f>
        <v>35094.800000000003</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35</v>
      </c>
      <c r="F58" s="161">
        <f t="shared" ref="F58:H58" si="21">F65+F59+F61+F63+F67+F71+F77</f>
        <v>19680.196</v>
      </c>
      <c r="G58" s="161">
        <f t="shared" si="21"/>
        <v>22070.999999999996</v>
      </c>
      <c r="H58" s="161">
        <f t="shared" si="21"/>
        <v>23209.100000000002</v>
      </c>
      <c r="I58" s="161">
        <f t="shared" ref="I58:J58" si="22">I65+I59+I61+I63+I67+I71+I77</f>
        <v>28545.399999999998</v>
      </c>
      <c r="J58" s="161">
        <f t="shared" si="22"/>
        <v>28575.4</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hidden="1" x14ac:dyDescent="0.25">
      <c r="A59" s="35">
        <v>2</v>
      </c>
      <c r="B59" s="36">
        <v>1</v>
      </c>
      <c r="C59" s="46">
        <v>1</v>
      </c>
      <c r="D59" s="46"/>
      <c r="E59" s="47" t="s">
        <v>36</v>
      </c>
      <c r="F59" s="41">
        <f t="shared" ref="F59:J59" si="23">F60</f>
        <v>0</v>
      </c>
      <c r="G59" s="41">
        <f t="shared" si="23"/>
        <v>0</v>
      </c>
      <c r="H59" s="41">
        <f t="shared" si="23"/>
        <v>0</v>
      </c>
      <c r="I59" s="41">
        <f t="shared" si="23"/>
        <v>0</v>
      </c>
      <c r="J59" s="41">
        <f t="shared" si="23"/>
        <v>0</v>
      </c>
      <c r="K59" s="157"/>
      <c r="L59" s="157"/>
      <c r="M59" s="157"/>
      <c r="N59" s="158"/>
      <c r="O59" s="157"/>
      <c r="P59" s="157"/>
      <c r="Q59" s="157"/>
      <c r="R59" s="157"/>
      <c r="S59" s="29"/>
      <c r="T59" s="30"/>
      <c r="U59" s="30"/>
      <c r="V59" s="30"/>
      <c r="W59" s="30"/>
      <c r="X59" s="30"/>
      <c r="Y59" s="30"/>
      <c r="Z59" s="30"/>
      <c r="AA59" s="30"/>
      <c r="AB59" s="30"/>
      <c r="AC59" s="30"/>
      <c r="AD59" s="30"/>
      <c r="AE59" s="30"/>
      <c r="AF59" s="30"/>
    </row>
    <row r="60" spans="1:32" hidden="1" x14ac:dyDescent="0.25">
      <c r="A60" s="35">
        <v>2</v>
      </c>
      <c r="B60" s="36">
        <v>1</v>
      </c>
      <c r="C60" s="46">
        <v>1</v>
      </c>
      <c r="D60" s="34">
        <v>2</v>
      </c>
      <c r="E60" s="50" t="s">
        <v>37</v>
      </c>
      <c r="F60" s="44">
        <v>0</v>
      </c>
      <c r="G60" s="44">
        <v>0</v>
      </c>
      <c r="H60" s="44">
        <v>0</v>
      </c>
      <c r="I60" s="44">
        <v>0</v>
      </c>
      <c r="J60" s="44">
        <v>0</v>
      </c>
      <c r="K60" s="157"/>
      <c r="L60" s="157"/>
      <c r="M60" s="157"/>
      <c r="N60" s="157"/>
      <c r="O60" s="157"/>
      <c r="P60" s="157"/>
      <c r="Q60" s="157"/>
      <c r="R60" s="157"/>
      <c r="S60" s="29"/>
      <c r="T60" s="30"/>
      <c r="U60" s="30"/>
      <c r="V60" s="30"/>
      <c r="W60" s="30"/>
      <c r="X60" s="30"/>
      <c r="Y60" s="30"/>
      <c r="Z60" s="30"/>
      <c r="AA60" s="30"/>
      <c r="AB60" s="30"/>
      <c r="AC60" s="30"/>
      <c r="AD60" s="30"/>
      <c r="AE60" s="30"/>
      <c r="AF60" s="30"/>
    </row>
    <row r="61" spans="1:32" ht="22.5" hidden="1" x14ac:dyDescent="0.25">
      <c r="A61" s="35">
        <v>2</v>
      </c>
      <c r="B61" s="36">
        <v>1</v>
      </c>
      <c r="C61" s="46">
        <v>3</v>
      </c>
      <c r="D61" s="46"/>
      <c r="E61" s="47" t="s">
        <v>88</v>
      </c>
      <c r="F61" s="41">
        <f t="shared" ref="F61:J61" si="24">F62</f>
        <v>0</v>
      </c>
      <c r="G61" s="41">
        <f t="shared" si="24"/>
        <v>0</v>
      </c>
      <c r="H61" s="41">
        <f t="shared" si="24"/>
        <v>0</v>
      </c>
      <c r="I61" s="41">
        <f t="shared" si="24"/>
        <v>0</v>
      </c>
      <c r="J61" s="41">
        <f t="shared" si="24"/>
        <v>0</v>
      </c>
      <c r="K61" s="157"/>
      <c r="L61" s="157"/>
      <c r="M61" s="157"/>
      <c r="N61" s="158"/>
      <c r="O61" s="157"/>
      <c r="P61" s="157"/>
      <c r="Q61" s="157"/>
      <c r="R61" s="157"/>
      <c r="S61" s="29"/>
      <c r="T61" s="30"/>
      <c r="U61" s="30"/>
      <c r="V61" s="30"/>
      <c r="W61" s="30"/>
      <c r="X61" s="30"/>
      <c r="Y61" s="30"/>
      <c r="Z61" s="30"/>
      <c r="AA61" s="30"/>
      <c r="AB61" s="30"/>
      <c r="AC61" s="30"/>
      <c r="AD61" s="30"/>
      <c r="AE61" s="30"/>
      <c r="AF61" s="30"/>
    </row>
    <row r="62" spans="1:32" ht="22.5" hidden="1" x14ac:dyDescent="0.25">
      <c r="A62" s="35">
        <v>2</v>
      </c>
      <c r="B62" s="36">
        <v>1</v>
      </c>
      <c r="C62" s="46">
        <v>3</v>
      </c>
      <c r="D62" s="34">
        <v>2</v>
      </c>
      <c r="E62" s="50" t="s">
        <v>89</v>
      </c>
      <c r="F62" s="44">
        <f>'районный бюджет'!F56</f>
        <v>0</v>
      </c>
      <c r="G62" s="44">
        <f>'районный бюджет'!G56</f>
        <v>0</v>
      </c>
      <c r="H62" s="44">
        <f>'районный бюджет'!H56</f>
        <v>0</v>
      </c>
      <c r="I62" s="44">
        <f>'районный бюджет'!I56</f>
        <v>0</v>
      </c>
      <c r="J62" s="44">
        <f>'районный бюджет'!J56</f>
        <v>0</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22.5" hidden="1" x14ac:dyDescent="0.25">
      <c r="A63" s="35">
        <v>2</v>
      </c>
      <c r="B63" s="36">
        <v>1</v>
      </c>
      <c r="C63" s="46">
        <v>4</v>
      </c>
      <c r="D63" s="46"/>
      <c r="E63" s="47" t="s">
        <v>90</v>
      </c>
      <c r="F63" s="41">
        <f t="shared" ref="F63:J63" si="25">F64</f>
        <v>0</v>
      </c>
      <c r="G63" s="41">
        <f t="shared" si="25"/>
        <v>0</v>
      </c>
      <c r="H63" s="41">
        <f t="shared" si="25"/>
        <v>0</v>
      </c>
      <c r="I63" s="41">
        <f t="shared" si="25"/>
        <v>0</v>
      </c>
      <c r="J63" s="41">
        <f t="shared" si="25"/>
        <v>0</v>
      </c>
      <c r="K63" s="157"/>
      <c r="L63" s="157"/>
      <c r="M63" s="157"/>
      <c r="N63" s="158"/>
      <c r="O63" s="157"/>
      <c r="P63" s="157"/>
      <c r="Q63" s="157"/>
      <c r="R63" s="157"/>
      <c r="S63" s="29"/>
      <c r="T63" s="30"/>
      <c r="U63" s="30"/>
      <c r="V63" s="30"/>
      <c r="W63" s="30"/>
      <c r="X63" s="30"/>
      <c r="Y63" s="30"/>
      <c r="Z63" s="30"/>
      <c r="AA63" s="30"/>
      <c r="AB63" s="30"/>
      <c r="AC63" s="30"/>
      <c r="AD63" s="30"/>
      <c r="AE63" s="30"/>
      <c r="AF63" s="30"/>
    </row>
    <row r="64" spans="1:32" ht="22.5" hidden="1" x14ac:dyDescent="0.25">
      <c r="A64" s="35">
        <v>2</v>
      </c>
      <c r="B64" s="36">
        <v>1</v>
      </c>
      <c r="C64" s="46">
        <v>4</v>
      </c>
      <c r="D64" s="34">
        <v>2</v>
      </c>
      <c r="E64" s="50" t="s">
        <v>39</v>
      </c>
      <c r="F64" s="44">
        <f>'районный бюджет'!F58</f>
        <v>0</v>
      </c>
      <c r="G64" s="44">
        <f>'районный бюджет'!G58</f>
        <v>0</v>
      </c>
      <c r="H64" s="44">
        <f>'районный бюджет'!H58</f>
        <v>0</v>
      </c>
      <c r="I64" s="44">
        <v>0</v>
      </c>
      <c r="J64" s="44">
        <f>'районный бюджет'!J58</f>
        <v>0</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1</v>
      </c>
      <c r="D65" s="166"/>
      <c r="E65" s="167" t="s">
        <v>36</v>
      </c>
      <c r="F65" s="168">
        <f t="shared" ref="F65:J65" si="26">F66</f>
        <v>1799.4490000000001</v>
      </c>
      <c r="G65" s="168">
        <f t="shared" si="26"/>
        <v>123.5</v>
      </c>
      <c r="H65" s="168">
        <f t="shared" si="26"/>
        <v>131.19999999999999</v>
      </c>
      <c r="I65" s="168">
        <f t="shared" si="26"/>
        <v>46.6</v>
      </c>
      <c r="J65" s="168">
        <f t="shared" si="26"/>
        <v>1269.2</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x14ac:dyDescent="0.25">
      <c r="A66" s="35">
        <v>2</v>
      </c>
      <c r="B66" s="36">
        <v>1</v>
      </c>
      <c r="C66" s="46">
        <v>1</v>
      </c>
      <c r="D66" s="34">
        <v>2</v>
      </c>
      <c r="E66" s="50" t="s">
        <v>37</v>
      </c>
      <c r="F66" s="44">
        <v>1799.4490000000001</v>
      </c>
      <c r="G66" s="44">
        <v>123.5</v>
      </c>
      <c r="H66" s="44">
        <v>131.19999999999999</v>
      </c>
      <c r="I66" s="44">
        <v>46.6</v>
      </c>
      <c r="J66" s="44">
        <v>1269.2</v>
      </c>
      <c r="K66" s="157"/>
      <c r="L66" s="157"/>
      <c r="M66" s="157"/>
      <c r="N66" s="157"/>
      <c r="O66" s="157"/>
      <c r="P66" s="157"/>
      <c r="Q66" s="157"/>
      <c r="R66" s="157"/>
      <c r="S66" s="29"/>
      <c r="T66" s="30"/>
      <c r="U66" s="30"/>
      <c r="V66" s="30"/>
      <c r="W66" s="30"/>
      <c r="X66" s="30"/>
      <c r="Y66" s="30"/>
      <c r="Z66" s="30"/>
      <c r="AA66" s="30"/>
      <c r="AB66" s="30"/>
      <c r="AC66" s="30"/>
      <c r="AD66" s="30"/>
      <c r="AE66" s="30"/>
      <c r="AF66" s="30"/>
    </row>
    <row r="67" spans="1:32" x14ac:dyDescent="0.25">
      <c r="A67" s="35">
        <v>2</v>
      </c>
      <c r="B67" s="36">
        <v>1</v>
      </c>
      <c r="C67" s="46">
        <v>5</v>
      </c>
      <c r="D67" s="46"/>
      <c r="E67" s="47" t="s">
        <v>91</v>
      </c>
      <c r="F67" s="41">
        <f t="shared" ref="F67:G67" si="27">SUM(F68:F70)</f>
        <v>17837.647000000001</v>
      </c>
      <c r="G67" s="41">
        <f t="shared" si="27"/>
        <v>21902.1</v>
      </c>
      <c r="H67" s="41">
        <f t="shared" ref="H67" si="28">SUM(H68:H70)</f>
        <v>23027.100000000002</v>
      </c>
      <c r="I67" s="41">
        <f t="shared" ref="I67:J67" si="29">SUM(I68:I70)</f>
        <v>28450.6</v>
      </c>
      <c r="J67" s="41">
        <f t="shared" si="29"/>
        <v>27214.6</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45" x14ac:dyDescent="0.25">
      <c r="A68" s="35">
        <v>2</v>
      </c>
      <c r="B68" s="36">
        <v>1</v>
      </c>
      <c r="C68" s="46">
        <v>5</v>
      </c>
      <c r="D68" s="34">
        <v>8</v>
      </c>
      <c r="E68" s="50" t="s">
        <v>92</v>
      </c>
      <c r="F68" s="44">
        <v>12991.349</v>
      </c>
      <c r="G68" s="44">
        <v>12757.7</v>
      </c>
      <c r="H68" s="44">
        <v>15230.2</v>
      </c>
      <c r="I68" s="44">
        <v>19984.3</v>
      </c>
      <c r="J68" s="44">
        <v>20203.8</v>
      </c>
      <c r="K68" s="157"/>
      <c r="L68" s="157"/>
      <c r="M68" s="157"/>
      <c r="N68" s="157"/>
      <c r="O68" s="157"/>
      <c r="P68" s="157"/>
      <c r="Q68" s="157"/>
      <c r="R68" s="157"/>
      <c r="S68" s="29"/>
      <c r="T68" s="30"/>
      <c r="U68" s="30"/>
      <c r="V68" s="30"/>
      <c r="W68" s="30"/>
      <c r="X68" s="30"/>
      <c r="Y68" s="30"/>
      <c r="Z68" s="30"/>
      <c r="AA68" s="30"/>
      <c r="AB68" s="30"/>
      <c r="AC68" s="30"/>
      <c r="AD68" s="30"/>
      <c r="AE68" s="30"/>
      <c r="AF68" s="30"/>
    </row>
    <row r="69" spans="1:32" ht="45" x14ac:dyDescent="0.25">
      <c r="A69" s="35">
        <v>2</v>
      </c>
      <c r="B69" s="36">
        <v>1</v>
      </c>
      <c r="C69" s="46">
        <v>5</v>
      </c>
      <c r="D69" s="34">
        <v>9</v>
      </c>
      <c r="E69" s="50" t="s">
        <v>93</v>
      </c>
      <c r="F69" s="44">
        <v>3102.3490000000002</v>
      </c>
      <c r="G69" s="44">
        <v>4946</v>
      </c>
      <c r="H69" s="44">
        <v>4191.2</v>
      </c>
      <c r="I69" s="44">
        <v>4429.3</v>
      </c>
      <c r="J69" s="44">
        <v>3547</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22.5" x14ac:dyDescent="0.25">
      <c r="A70" s="35">
        <v>2</v>
      </c>
      <c r="B70" s="36">
        <v>1</v>
      </c>
      <c r="C70" s="46">
        <v>5</v>
      </c>
      <c r="D70" s="34">
        <v>10</v>
      </c>
      <c r="E70" s="50" t="s">
        <v>41</v>
      </c>
      <c r="F70" s="44">
        <v>1743.9490000000001</v>
      </c>
      <c r="G70" s="44">
        <v>4198.3999999999996</v>
      </c>
      <c r="H70" s="44">
        <v>3605.7</v>
      </c>
      <c r="I70" s="44">
        <v>4037</v>
      </c>
      <c r="J70" s="44">
        <v>3463.8</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7</v>
      </c>
      <c r="D71" s="46"/>
      <c r="E71" s="47" t="s">
        <v>94</v>
      </c>
      <c r="F71" s="41">
        <f t="shared" ref="F71:H71" si="30">SUM(F72:F76)</f>
        <v>2.8000000000000003</v>
      </c>
      <c r="G71" s="41">
        <f t="shared" si="30"/>
        <v>2.2999999999999998</v>
      </c>
      <c r="H71" s="41">
        <f t="shared" si="30"/>
        <v>2.6</v>
      </c>
      <c r="I71" s="41">
        <f t="shared" ref="I71:J71" si="31">SUM(I72:I76)</f>
        <v>0</v>
      </c>
      <c r="J71" s="41">
        <f t="shared" si="31"/>
        <v>43.4</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2.5" x14ac:dyDescent="0.25">
      <c r="A72" s="35">
        <v>2</v>
      </c>
      <c r="B72" s="36">
        <v>1</v>
      </c>
      <c r="C72" s="46">
        <v>7</v>
      </c>
      <c r="D72" s="34">
        <v>6</v>
      </c>
      <c r="E72" s="50" t="s">
        <v>43</v>
      </c>
      <c r="F72" s="44">
        <v>0.6</v>
      </c>
      <c r="G72" s="44"/>
      <c r="H72" s="44"/>
      <c r="I72" s="44">
        <v>0</v>
      </c>
      <c r="J72" s="44"/>
      <c r="K72" s="157"/>
      <c r="L72" s="157"/>
      <c r="M72" s="157"/>
      <c r="N72" s="157"/>
      <c r="O72" s="157"/>
      <c r="P72" s="157"/>
      <c r="Q72" s="157"/>
      <c r="R72" s="157"/>
      <c r="S72" s="29"/>
      <c r="T72" s="30"/>
      <c r="U72" s="30"/>
      <c r="V72" s="30"/>
      <c r="W72" s="30"/>
      <c r="X72" s="30"/>
      <c r="Y72" s="30"/>
      <c r="Z72" s="30"/>
      <c r="AA72" s="30"/>
      <c r="AB72" s="30"/>
      <c r="AC72" s="30"/>
      <c r="AD72" s="30"/>
      <c r="AE72" s="30"/>
      <c r="AF72" s="30"/>
    </row>
    <row r="73" spans="1:32" ht="22.5" x14ac:dyDescent="0.25">
      <c r="A73" s="35">
        <v>2</v>
      </c>
      <c r="B73" s="36">
        <v>1</v>
      </c>
      <c r="C73" s="46">
        <v>7</v>
      </c>
      <c r="D73" s="34">
        <v>11</v>
      </c>
      <c r="E73" s="50" t="s">
        <v>95</v>
      </c>
      <c r="F73" s="44">
        <f>'районный бюджет'!F64</f>
        <v>0</v>
      </c>
      <c r="G73" s="44">
        <f>'районный бюджет'!G64</f>
        <v>0</v>
      </c>
      <c r="H73" s="44">
        <f>'районный бюджет'!H64</f>
        <v>0</v>
      </c>
      <c r="I73" s="44">
        <f>'районный бюджет'!I64</f>
        <v>0</v>
      </c>
      <c r="J73" s="44">
        <f>'районный бюджет'!J64</f>
        <v>0</v>
      </c>
      <c r="K73" s="157"/>
      <c r="L73" s="157"/>
      <c r="M73" s="157"/>
      <c r="N73" s="157"/>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1</v>
      </c>
      <c r="C74" s="46">
        <v>7</v>
      </c>
      <c r="D74" s="34">
        <v>13</v>
      </c>
      <c r="E74" s="50" t="s">
        <v>44</v>
      </c>
      <c r="F74" s="44">
        <v>2.2000000000000002</v>
      </c>
      <c r="G74" s="44">
        <v>2.2999999999999998</v>
      </c>
      <c r="H74" s="44">
        <v>2.6</v>
      </c>
      <c r="I74" s="44"/>
      <c r="J74" s="44">
        <v>43.4</v>
      </c>
      <c r="K74" s="157"/>
      <c r="L74" s="157"/>
      <c r="M74" s="157"/>
      <c r="N74" s="157"/>
      <c r="O74" s="157"/>
      <c r="P74" s="157"/>
      <c r="Q74" s="157"/>
      <c r="R74" s="157"/>
      <c r="S74" s="29"/>
      <c r="T74" s="30"/>
      <c r="U74" s="30"/>
      <c r="V74" s="30"/>
      <c r="W74" s="30"/>
      <c r="X74" s="30"/>
      <c r="Y74" s="30"/>
      <c r="Z74" s="30"/>
      <c r="AA74" s="30"/>
      <c r="AB74" s="30"/>
      <c r="AC74" s="30"/>
      <c r="AD74" s="30"/>
      <c r="AE74" s="30"/>
      <c r="AF74" s="30"/>
    </row>
    <row r="75" spans="1:32" ht="22.5" x14ac:dyDescent="0.25">
      <c r="A75" s="35">
        <v>2</v>
      </c>
      <c r="B75" s="36">
        <v>1</v>
      </c>
      <c r="C75" s="46">
        <v>7</v>
      </c>
      <c r="D75" s="34">
        <v>18</v>
      </c>
      <c r="E75" s="50" t="s">
        <v>45</v>
      </c>
      <c r="F75" s="44">
        <v>0</v>
      </c>
      <c r="G75" s="44">
        <v>0</v>
      </c>
      <c r="H75" s="44">
        <v>0</v>
      </c>
      <c r="I75" s="44">
        <f>'районный бюджет'!I66</f>
        <v>0</v>
      </c>
      <c r="J75" s="44">
        <v>0</v>
      </c>
      <c r="K75" s="157"/>
      <c r="L75" s="157"/>
      <c r="M75" s="157"/>
      <c r="N75" s="157"/>
      <c r="O75" s="157"/>
      <c r="P75" s="157"/>
      <c r="Q75" s="157"/>
      <c r="R75" s="157"/>
      <c r="S75" s="29"/>
      <c r="T75" s="30"/>
      <c r="U75" s="30"/>
      <c r="V75" s="30"/>
      <c r="W75" s="30"/>
      <c r="X75" s="30"/>
      <c r="Y75" s="30"/>
      <c r="Z75" s="30"/>
      <c r="AA75" s="30"/>
      <c r="AB75" s="30"/>
      <c r="AC75" s="30"/>
      <c r="AD75" s="30"/>
      <c r="AE75" s="30"/>
      <c r="AF75" s="30"/>
    </row>
    <row r="76" spans="1:32" ht="33.75" x14ac:dyDescent="0.25">
      <c r="A76" s="35">
        <v>2</v>
      </c>
      <c r="B76" s="36">
        <v>1</v>
      </c>
      <c r="C76" s="46">
        <v>7</v>
      </c>
      <c r="D76" s="34">
        <v>19</v>
      </c>
      <c r="E76" s="50" t="s">
        <v>96</v>
      </c>
      <c r="F76" s="44">
        <f>'районный бюджет'!F67</f>
        <v>0</v>
      </c>
      <c r="G76" s="44">
        <f>'районный бюджет'!G67</f>
        <v>0</v>
      </c>
      <c r="H76" s="44">
        <f>'районный бюджет'!H67</f>
        <v>0</v>
      </c>
      <c r="I76" s="44">
        <f>'районный бюджет'!I67</f>
        <v>0</v>
      </c>
      <c r="J76" s="44">
        <f>'районный бюджет'!J67</f>
        <v>0</v>
      </c>
      <c r="K76" s="157"/>
      <c r="L76" s="157"/>
      <c r="M76" s="157"/>
      <c r="N76" s="157"/>
      <c r="O76" s="157"/>
      <c r="P76" s="157"/>
      <c r="Q76" s="157"/>
      <c r="R76" s="157"/>
      <c r="S76" s="29"/>
      <c r="T76" s="30"/>
      <c r="U76" s="30"/>
      <c r="V76" s="30"/>
      <c r="W76" s="30"/>
      <c r="X76" s="30"/>
      <c r="Y76" s="30"/>
      <c r="Z76" s="30"/>
      <c r="AA76" s="30"/>
      <c r="AB76" s="30"/>
      <c r="AC76" s="30"/>
      <c r="AD76" s="30"/>
      <c r="AE76" s="30"/>
      <c r="AF76" s="30"/>
    </row>
    <row r="77" spans="1:32" x14ac:dyDescent="0.25">
      <c r="A77" s="35">
        <v>2</v>
      </c>
      <c r="B77" s="36">
        <v>1</v>
      </c>
      <c r="C77" s="46">
        <v>9</v>
      </c>
      <c r="D77" s="46" t="s">
        <v>49</v>
      </c>
      <c r="E77" s="47" t="s">
        <v>97</v>
      </c>
      <c r="F77" s="41">
        <f t="shared" ref="F77:H77" si="32">SUM(F78:F79)</f>
        <v>40.299999999999997</v>
      </c>
      <c r="G77" s="41">
        <f t="shared" si="32"/>
        <v>43.1</v>
      </c>
      <c r="H77" s="41">
        <f t="shared" si="32"/>
        <v>48.2</v>
      </c>
      <c r="I77" s="41">
        <f t="shared" ref="I77:J77" si="33">SUM(I78:I79)</f>
        <v>48.2</v>
      </c>
      <c r="J77" s="41">
        <f t="shared" si="33"/>
        <v>48.2</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ht="45" x14ac:dyDescent="0.25">
      <c r="A78" s="35">
        <v>2</v>
      </c>
      <c r="B78" s="36">
        <v>1</v>
      </c>
      <c r="C78" s="46">
        <v>9</v>
      </c>
      <c r="D78" s="34">
        <v>7</v>
      </c>
      <c r="E78" s="50" t="s">
        <v>98</v>
      </c>
      <c r="F78" s="44"/>
      <c r="G78" s="44"/>
      <c r="H78" s="44"/>
      <c r="I78" s="44"/>
      <c r="J78" s="44"/>
      <c r="K78" s="157"/>
      <c r="L78" s="157"/>
      <c r="M78" s="157"/>
      <c r="N78" s="157"/>
      <c r="O78" s="157"/>
      <c r="P78" s="157"/>
      <c r="Q78" s="157"/>
      <c r="R78" s="157"/>
      <c r="S78" s="29"/>
      <c r="T78" s="30"/>
      <c r="U78" s="30"/>
      <c r="V78" s="30"/>
      <c r="W78" s="30"/>
      <c r="X78" s="30"/>
      <c r="Y78" s="30"/>
      <c r="Z78" s="30"/>
      <c r="AA78" s="30"/>
      <c r="AB78" s="30"/>
      <c r="AC78" s="30"/>
      <c r="AD78" s="30"/>
      <c r="AE78" s="30"/>
      <c r="AF78" s="30"/>
    </row>
    <row r="79" spans="1:32" x14ac:dyDescent="0.25">
      <c r="A79" s="35">
        <v>2</v>
      </c>
      <c r="B79" s="36">
        <v>1</v>
      </c>
      <c r="C79" s="46">
        <v>9</v>
      </c>
      <c r="D79" s="34">
        <v>10</v>
      </c>
      <c r="E79" s="50" t="s">
        <v>99</v>
      </c>
      <c r="F79" s="44">
        <v>40.299999999999997</v>
      </c>
      <c r="G79" s="44">
        <v>43.1</v>
      </c>
      <c r="H79" s="44">
        <v>48.2</v>
      </c>
      <c r="I79" s="44">
        <v>48.2</v>
      </c>
      <c r="J79" s="44">
        <v>48.2</v>
      </c>
      <c r="K79" s="157"/>
      <c r="L79" s="157"/>
      <c r="M79" s="157"/>
      <c r="N79" s="157"/>
      <c r="O79" s="157"/>
      <c r="P79" s="157"/>
      <c r="Q79" s="157"/>
      <c r="R79" s="157"/>
      <c r="S79" s="29"/>
      <c r="T79" s="30"/>
      <c r="U79" s="30"/>
      <c r="V79" s="30"/>
      <c r="W79" s="30"/>
      <c r="X79" s="30"/>
      <c r="Y79" s="30"/>
      <c r="Z79" s="30"/>
      <c r="AA79" s="30"/>
      <c r="AB79" s="30"/>
      <c r="AC79" s="30"/>
      <c r="AD79" s="30"/>
      <c r="AE79" s="30"/>
      <c r="AF79" s="30"/>
    </row>
    <row r="80" spans="1:32" ht="21" x14ac:dyDescent="0.25">
      <c r="A80" s="31">
        <v>2</v>
      </c>
      <c r="B80" s="32">
        <v>2</v>
      </c>
      <c r="C80" s="32"/>
      <c r="D80" s="32"/>
      <c r="E80" s="160" t="s">
        <v>46</v>
      </c>
      <c r="F80" s="161">
        <f t="shared" ref="F80:J81" si="34">F81</f>
        <v>0.5</v>
      </c>
      <c r="G80" s="161">
        <f t="shared" si="34"/>
        <v>0</v>
      </c>
      <c r="H80" s="161">
        <f t="shared" si="34"/>
        <v>0</v>
      </c>
      <c r="I80" s="161">
        <f t="shared" si="34"/>
        <v>12</v>
      </c>
      <c r="J80" s="161">
        <f t="shared" si="34"/>
        <v>26</v>
      </c>
      <c r="K80" s="157"/>
      <c r="L80" s="157"/>
      <c r="M80" s="157"/>
      <c r="N80" s="158"/>
      <c r="O80" s="157"/>
      <c r="P80" s="157"/>
      <c r="Q80" s="157"/>
      <c r="R80" s="157"/>
      <c r="S80" s="29"/>
      <c r="T80" s="30"/>
      <c r="U80" s="30"/>
      <c r="V80" s="30"/>
      <c r="W80" s="30"/>
      <c r="X80" s="30"/>
      <c r="Y80" s="30"/>
      <c r="Z80" s="30"/>
      <c r="AA80" s="30"/>
      <c r="AB80" s="30"/>
      <c r="AC80" s="30"/>
      <c r="AD80" s="30"/>
      <c r="AE80" s="30"/>
      <c r="AF80" s="30"/>
    </row>
    <row r="81" spans="1:32" ht="22.5" x14ac:dyDescent="0.25">
      <c r="A81" s="35">
        <v>2</v>
      </c>
      <c r="B81" s="36">
        <v>2</v>
      </c>
      <c r="C81" s="46">
        <v>1</v>
      </c>
      <c r="D81" s="46"/>
      <c r="E81" s="47" t="s">
        <v>46</v>
      </c>
      <c r="F81" s="41">
        <f t="shared" si="34"/>
        <v>0.5</v>
      </c>
      <c r="G81" s="41">
        <f t="shared" si="34"/>
        <v>0</v>
      </c>
      <c r="H81" s="41">
        <f t="shared" si="34"/>
        <v>0</v>
      </c>
      <c r="I81" s="41">
        <f t="shared" si="34"/>
        <v>12</v>
      </c>
      <c r="J81" s="41">
        <f t="shared" si="34"/>
        <v>26</v>
      </c>
      <c r="K81" s="157"/>
      <c r="L81" s="157"/>
      <c r="M81" s="157"/>
      <c r="N81" s="158"/>
      <c r="O81" s="157"/>
      <c r="P81" s="157"/>
      <c r="Q81" s="157"/>
      <c r="R81" s="157"/>
      <c r="S81" s="29"/>
      <c r="T81" s="30"/>
      <c r="U81" s="30"/>
      <c r="V81" s="30"/>
      <c r="W81" s="30"/>
      <c r="X81" s="30"/>
      <c r="Y81" s="30"/>
      <c r="Z81" s="30"/>
      <c r="AA81" s="30"/>
      <c r="AB81" s="30"/>
      <c r="AC81" s="30"/>
      <c r="AD81" s="30"/>
      <c r="AE81" s="30"/>
      <c r="AF81" s="30"/>
    </row>
    <row r="82" spans="1:32" ht="22.5" x14ac:dyDescent="0.25">
      <c r="A82" s="35">
        <v>2</v>
      </c>
      <c r="B82" s="36">
        <v>2</v>
      </c>
      <c r="C82" s="46">
        <v>1</v>
      </c>
      <c r="D82" s="34">
        <v>2</v>
      </c>
      <c r="E82" s="50" t="s">
        <v>100</v>
      </c>
      <c r="F82" s="44">
        <v>0.5</v>
      </c>
      <c r="G82" s="44"/>
      <c r="H82" s="44"/>
      <c r="I82" s="44">
        <v>12</v>
      </c>
      <c r="J82" s="44">
        <v>26</v>
      </c>
      <c r="K82" s="157"/>
      <c r="L82" s="157"/>
      <c r="M82" s="157"/>
      <c r="N82" s="157"/>
      <c r="O82" s="157"/>
      <c r="P82" s="157"/>
      <c r="Q82" s="157"/>
      <c r="R82" s="157"/>
      <c r="S82" s="29"/>
      <c r="T82" s="30"/>
      <c r="U82" s="30"/>
      <c r="V82" s="30"/>
      <c r="W82" s="30"/>
      <c r="X82" s="30"/>
      <c r="Y82" s="30"/>
      <c r="Z82" s="30"/>
      <c r="AA82" s="30"/>
      <c r="AB82" s="30"/>
      <c r="AC82" s="30"/>
      <c r="AD82" s="30"/>
      <c r="AE82" s="30"/>
      <c r="AF82" s="30"/>
    </row>
    <row r="83" spans="1:32" s="164" customFormat="1" ht="31.5" x14ac:dyDescent="0.25">
      <c r="A83" s="31">
        <v>2</v>
      </c>
      <c r="B83" s="32">
        <v>3</v>
      </c>
      <c r="C83" s="32"/>
      <c r="D83" s="32"/>
      <c r="E83" s="160" t="s">
        <v>48</v>
      </c>
      <c r="F83" s="161">
        <f t="shared" ref="F83:J84" si="35">F84</f>
        <v>1166.4000000000001</v>
      </c>
      <c r="G83" s="161">
        <f t="shared" si="35"/>
        <v>973.5</v>
      </c>
      <c r="H83" s="161">
        <f t="shared" si="35"/>
        <v>1234.3</v>
      </c>
      <c r="I83" s="161">
        <f t="shared" si="35"/>
        <v>0</v>
      </c>
      <c r="J83" s="161">
        <f t="shared" si="35"/>
        <v>358.9</v>
      </c>
      <c r="K83" s="155"/>
      <c r="L83" s="155"/>
      <c r="M83" s="155"/>
      <c r="N83" s="156"/>
      <c r="O83" s="155"/>
      <c r="P83" s="155"/>
      <c r="Q83" s="155"/>
      <c r="R83" s="155"/>
      <c r="S83" s="68"/>
      <c r="T83" s="163"/>
      <c r="U83" s="163"/>
      <c r="V83" s="163"/>
      <c r="W83" s="163"/>
      <c r="X83" s="163"/>
      <c r="Y83" s="163"/>
      <c r="Z83" s="163"/>
      <c r="AA83" s="163"/>
      <c r="AB83" s="163"/>
      <c r="AC83" s="163"/>
      <c r="AD83" s="163"/>
      <c r="AE83" s="163"/>
      <c r="AF83" s="163"/>
    </row>
    <row r="84" spans="1:32" ht="22.5" x14ac:dyDescent="0.25">
      <c r="A84" s="35">
        <v>2</v>
      </c>
      <c r="B84" s="36">
        <v>3</v>
      </c>
      <c r="C84" s="46">
        <v>1</v>
      </c>
      <c r="D84" s="46" t="s">
        <v>49</v>
      </c>
      <c r="E84" s="47" t="s">
        <v>48</v>
      </c>
      <c r="F84" s="41">
        <f t="shared" si="35"/>
        <v>1166.4000000000001</v>
      </c>
      <c r="G84" s="41">
        <f t="shared" si="35"/>
        <v>973.5</v>
      </c>
      <c r="H84" s="41">
        <f t="shared" si="35"/>
        <v>1234.3</v>
      </c>
      <c r="I84" s="41">
        <f t="shared" si="35"/>
        <v>0</v>
      </c>
      <c r="J84" s="41">
        <f t="shared" si="35"/>
        <v>358.9</v>
      </c>
      <c r="K84" s="157"/>
      <c r="L84" s="157"/>
      <c r="M84" s="157"/>
      <c r="N84" s="158"/>
      <c r="O84" s="157"/>
      <c r="P84" s="157"/>
      <c r="Q84" s="157"/>
      <c r="R84" s="157"/>
      <c r="S84" s="29"/>
      <c r="T84" s="30"/>
      <c r="U84" s="30"/>
      <c r="V84" s="30"/>
      <c r="W84" s="30"/>
      <c r="X84" s="30"/>
      <c r="Y84" s="30"/>
      <c r="Z84" s="30"/>
      <c r="AA84" s="30"/>
      <c r="AB84" s="30"/>
      <c r="AC84" s="30"/>
      <c r="AD84" s="30"/>
      <c r="AE84" s="30"/>
      <c r="AF84" s="30"/>
    </row>
    <row r="85" spans="1:32" ht="22.5" x14ac:dyDescent="0.25">
      <c r="A85" s="35">
        <v>2</v>
      </c>
      <c r="B85" s="36">
        <v>3</v>
      </c>
      <c r="C85" s="46">
        <v>1</v>
      </c>
      <c r="D85" s="34">
        <v>2</v>
      </c>
      <c r="E85" s="50" t="s">
        <v>50</v>
      </c>
      <c r="F85" s="44">
        <v>1166.4000000000001</v>
      </c>
      <c r="G85" s="44">
        <v>973.5</v>
      </c>
      <c r="H85" s="44">
        <v>1234.3</v>
      </c>
      <c r="I85" s="44"/>
      <c r="J85" s="44">
        <v>358.9</v>
      </c>
      <c r="K85" s="157"/>
      <c r="L85" s="157"/>
      <c r="M85" s="157"/>
      <c r="N85" s="157"/>
      <c r="O85" s="157"/>
      <c r="P85" s="157"/>
      <c r="Q85" s="157"/>
      <c r="R85" s="157"/>
      <c r="S85" s="29"/>
      <c r="T85" s="30"/>
      <c r="U85" s="30"/>
      <c r="V85" s="30"/>
      <c r="W85" s="30"/>
      <c r="X85" s="30"/>
      <c r="Y85" s="30"/>
      <c r="Z85" s="30"/>
      <c r="AA85" s="30"/>
      <c r="AB85" s="30"/>
      <c r="AC85" s="30"/>
      <c r="AD85" s="30"/>
      <c r="AE85" s="30"/>
      <c r="AF85" s="30"/>
    </row>
    <row r="86" spans="1:32" s="164" customFormat="1" ht="42" x14ac:dyDescent="0.25">
      <c r="A86" s="31">
        <v>2</v>
      </c>
      <c r="B86" s="32">
        <v>4</v>
      </c>
      <c r="C86" s="32"/>
      <c r="D86" s="32"/>
      <c r="E86" s="160" t="s">
        <v>51</v>
      </c>
      <c r="F86" s="161">
        <f t="shared" ref="F86:J86" si="36">F87</f>
        <v>199</v>
      </c>
      <c r="G86" s="161">
        <f t="shared" si="36"/>
        <v>1113.3000000000002</v>
      </c>
      <c r="H86" s="161">
        <f t="shared" si="36"/>
        <v>626.20000000000005</v>
      </c>
      <c r="I86" s="161">
        <f t="shared" si="36"/>
        <v>540.70000000000005</v>
      </c>
      <c r="J86" s="161">
        <f t="shared" si="36"/>
        <v>513.1</v>
      </c>
      <c r="K86" s="155"/>
      <c r="L86" s="155"/>
      <c r="M86" s="155"/>
      <c r="N86" s="156"/>
      <c r="O86" s="155"/>
      <c r="P86" s="155"/>
      <c r="Q86" s="155"/>
      <c r="R86" s="155"/>
      <c r="S86" s="68"/>
      <c r="T86" s="163"/>
      <c r="U86" s="163"/>
      <c r="V86" s="163"/>
      <c r="W86" s="163"/>
      <c r="X86" s="163"/>
      <c r="Y86" s="163"/>
      <c r="Z86" s="163"/>
      <c r="AA86" s="163"/>
      <c r="AB86" s="163"/>
      <c r="AC86" s="163"/>
      <c r="AD86" s="163"/>
      <c r="AE86" s="163"/>
      <c r="AF86" s="163"/>
    </row>
    <row r="87" spans="1:32" ht="45" x14ac:dyDescent="0.25">
      <c r="A87" s="35">
        <v>2</v>
      </c>
      <c r="B87" s="36">
        <v>4</v>
      </c>
      <c r="C87" s="46">
        <v>1</v>
      </c>
      <c r="D87" s="46"/>
      <c r="E87" s="47" t="s">
        <v>52</v>
      </c>
      <c r="F87" s="41">
        <f t="shared" ref="F87:H87" si="37">SUM(F88:F92)</f>
        <v>199</v>
      </c>
      <c r="G87" s="41">
        <f t="shared" si="37"/>
        <v>1113.3000000000002</v>
      </c>
      <c r="H87" s="41">
        <f t="shared" si="37"/>
        <v>626.20000000000005</v>
      </c>
      <c r="I87" s="41">
        <f t="shared" ref="I87:J87" si="38">SUM(I88:I92)</f>
        <v>540.70000000000005</v>
      </c>
      <c r="J87" s="41">
        <f t="shared" si="38"/>
        <v>513.1</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22.5" x14ac:dyDescent="0.25">
      <c r="A88" s="35">
        <v>2</v>
      </c>
      <c r="B88" s="36">
        <v>4</v>
      </c>
      <c r="C88" s="46">
        <v>1</v>
      </c>
      <c r="D88" s="34">
        <v>14</v>
      </c>
      <c r="E88" s="50" t="s">
        <v>53</v>
      </c>
      <c r="F88" s="44">
        <v>182.5</v>
      </c>
      <c r="G88" s="44">
        <v>1078.9000000000001</v>
      </c>
      <c r="H88" s="44">
        <v>577.6</v>
      </c>
      <c r="I88" s="44">
        <v>533.20000000000005</v>
      </c>
      <c r="J88" s="44">
        <v>419.2</v>
      </c>
      <c r="K88" s="157"/>
      <c r="L88" s="157"/>
      <c r="M88" s="157"/>
      <c r="N88" s="157"/>
      <c r="O88" s="157"/>
      <c r="P88" s="157"/>
      <c r="Q88" s="157"/>
      <c r="R88" s="157"/>
      <c r="S88" s="29"/>
      <c r="T88" s="30"/>
      <c r="U88" s="30"/>
      <c r="V88" s="30"/>
      <c r="W88" s="30"/>
      <c r="X88" s="30"/>
      <c r="Y88" s="30"/>
      <c r="Z88" s="30"/>
      <c r="AA88" s="30"/>
      <c r="AB88" s="30"/>
      <c r="AC88" s="30"/>
      <c r="AD88" s="30"/>
      <c r="AE88" s="30"/>
      <c r="AF88" s="30"/>
    </row>
    <row r="89" spans="1:32" ht="22.5" x14ac:dyDescent="0.25">
      <c r="A89" s="35">
        <v>2</v>
      </c>
      <c r="B89" s="36">
        <v>4</v>
      </c>
      <c r="C89" s="46">
        <v>1</v>
      </c>
      <c r="D89" s="34">
        <v>18</v>
      </c>
      <c r="E89" s="50" t="s">
        <v>101</v>
      </c>
      <c r="F89" s="44">
        <v>16.5</v>
      </c>
      <c r="G89" s="44">
        <v>34.4</v>
      </c>
      <c r="H89" s="44">
        <v>48.6</v>
      </c>
      <c r="I89" s="44">
        <v>7.5</v>
      </c>
      <c r="J89" s="44">
        <v>93.9</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ht="45" x14ac:dyDescent="0.25">
      <c r="A90" s="35">
        <v>2</v>
      </c>
      <c r="B90" s="36">
        <v>4</v>
      </c>
      <c r="C90" s="46">
        <v>1</v>
      </c>
      <c r="D90" s="34">
        <v>54</v>
      </c>
      <c r="E90" s="50" t="s">
        <v>102</v>
      </c>
      <c r="F90" s="44">
        <v>0</v>
      </c>
      <c r="G90" s="44">
        <v>0</v>
      </c>
      <c r="H90" s="44">
        <v>0</v>
      </c>
      <c r="I90" s="44">
        <v>0</v>
      </c>
      <c r="J90" s="44">
        <v>0</v>
      </c>
      <c r="K90" s="157"/>
      <c r="L90" s="157"/>
      <c r="M90" s="157"/>
      <c r="N90" s="157"/>
      <c r="O90" s="157"/>
      <c r="P90" s="157"/>
      <c r="Q90" s="157"/>
      <c r="R90" s="157"/>
      <c r="S90" s="29"/>
      <c r="T90" s="30"/>
      <c r="U90" s="30"/>
      <c r="V90" s="30"/>
      <c r="W90" s="30"/>
      <c r="X90" s="30"/>
      <c r="Y90" s="30"/>
      <c r="Z90" s="30"/>
      <c r="AA90" s="30"/>
      <c r="AB90" s="30"/>
      <c r="AC90" s="30"/>
      <c r="AD90" s="30"/>
      <c r="AE90" s="30"/>
      <c r="AF90" s="30"/>
    </row>
    <row r="91" spans="1:32" ht="22.5" hidden="1" x14ac:dyDescent="0.25">
      <c r="A91" s="35">
        <v>2</v>
      </c>
      <c r="B91" s="36">
        <v>4</v>
      </c>
      <c r="C91" s="46">
        <v>1</v>
      </c>
      <c r="D91" s="34">
        <v>70</v>
      </c>
      <c r="E91" s="50" t="s">
        <v>54</v>
      </c>
      <c r="F91" s="44"/>
      <c r="G91" s="44"/>
      <c r="H91" s="44"/>
      <c r="I91" s="44"/>
      <c r="J91" s="44"/>
      <c r="K91" s="157"/>
      <c r="L91" s="157"/>
      <c r="M91" s="157"/>
      <c r="N91" s="157"/>
      <c r="O91" s="157"/>
      <c r="P91" s="157"/>
      <c r="Q91" s="157"/>
      <c r="R91" s="157"/>
      <c r="S91" s="29"/>
      <c r="T91" s="30"/>
      <c r="U91" s="30"/>
      <c r="V91" s="30"/>
      <c r="W91" s="30"/>
      <c r="X91" s="30"/>
      <c r="Y91" s="30"/>
      <c r="Z91" s="30"/>
      <c r="AA91" s="30"/>
      <c r="AB91" s="30"/>
      <c r="AC91" s="30"/>
      <c r="AD91" s="30"/>
      <c r="AE91" s="30"/>
      <c r="AF91" s="30"/>
    </row>
    <row r="92" spans="1:32" ht="33.75" hidden="1" x14ac:dyDescent="0.25">
      <c r="A92" s="35">
        <v>2</v>
      </c>
      <c r="B92" s="36">
        <v>4</v>
      </c>
      <c r="C92" s="46">
        <v>1</v>
      </c>
      <c r="D92" s="34">
        <v>71</v>
      </c>
      <c r="E92" s="50" t="s">
        <v>103</v>
      </c>
      <c r="F92" s="44">
        <f>'районный бюджет'!F82</f>
        <v>0</v>
      </c>
      <c r="G92" s="44">
        <f>'районный бюджет'!G82</f>
        <v>0</v>
      </c>
      <c r="H92" s="44">
        <f>'районный бюджет'!H82</f>
        <v>0</v>
      </c>
      <c r="I92" s="44">
        <f>'районный бюджет'!I82</f>
        <v>0</v>
      </c>
      <c r="J92" s="44">
        <f>'районный бюджет'!J82</f>
        <v>0</v>
      </c>
      <c r="K92" s="157"/>
      <c r="L92" s="157"/>
      <c r="M92" s="157"/>
      <c r="N92" s="157"/>
      <c r="O92" s="157"/>
      <c r="P92" s="157"/>
      <c r="Q92" s="157"/>
      <c r="R92" s="157"/>
      <c r="S92" s="29"/>
      <c r="T92" s="30"/>
      <c r="U92" s="30"/>
      <c r="V92" s="30"/>
      <c r="W92" s="30"/>
      <c r="X92" s="30"/>
      <c r="Y92" s="30"/>
      <c r="Z92" s="30"/>
      <c r="AA92" s="30"/>
      <c r="AB92" s="30"/>
      <c r="AC92" s="30"/>
      <c r="AD92" s="30"/>
      <c r="AE92" s="30"/>
      <c r="AF92" s="30"/>
    </row>
    <row r="93" spans="1:32" hidden="1" x14ac:dyDescent="0.25">
      <c r="A93" s="35">
        <v>2</v>
      </c>
      <c r="B93" s="36">
        <v>5</v>
      </c>
      <c r="C93" s="36"/>
      <c r="D93" s="36"/>
      <c r="E93" s="37" t="s">
        <v>104</v>
      </c>
      <c r="F93" s="38">
        <f t="shared" ref="F93:H93" si="39">F94+F96</f>
        <v>0</v>
      </c>
      <c r="G93" s="38">
        <f t="shared" si="39"/>
        <v>0</v>
      </c>
      <c r="H93" s="38">
        <f t="shared" si="39"/>
        <v>0</v>
      </c>
      <c r="I93" s="38">
        <f t="shared" ref="I93:J93" si="40">I94+I96</f>
        <v>0</v>
      </c>
      <c r="J93" s="38">
        <f t="shared" si="40"/>
        <v>0</v>
      </c>
      <c r="K93" s="157"/>
      <c r="L93" s="157"/>
      <c r="M93" s="157"/>
      <c r="N93" s="158"/>
      <c r="O93" s="157"/>
      <c r="P93" s="157"/>
      <c r="Q93" s="157"/>
      <c r="R93" s="157"/>
      <c r="S93" s="29"/>
      <c r="T93" s="30"/>
      <c r="U93" s="30"/>
      <c r="V93" s="30"/>
      <c r="W93" s="30"/>
      <c r="X93" s="30"/>
      <c r="Y93" s="30"/>
      <c r="Z93" s="30"/>
      <c r="AA93" s="30"/>
      <c r="AB93" s="30"/>
      <c r="AC93" s="30"/>
      <c r="AD93" s="30"/>
      <c r="AE93" s="30"/>
      <c r="AF93" s="30"/>
    </row>
    <row r="94" spans="1:32" hidden="1" x14ac:dyDescent="0.25">
      <c r="A94" s="35">
        <v>2</v>
      </c>
      <c r="B94" s="36">
        <v>5</v>
      </c>
      <c r="C94" s="46">
        <v>1</v>
      </c>
      <c r="D94" s="46"/>
      <c r="E94" s="47" t="s">
        <v>105</v>
      </c>
      <c r="F94" s="41">
        <f t="shared" ref="F94:J94" si="41">F95</f>
        <v>0</v>
      </c>
      <c r="G94" s="41">
        <f t="shared" si="41"/>
        <v>0</v>
      </c>
      <c r="H94" s="41">
        <f t="shared" si="41"/>
        <v>0</v>
      </c>
      <c r="I94" s="41">
        <f t="shared" si="41"/>
        <v>0</v>
      </c>
      <c r="J94" s="41">
        <f t="shared" si="41"/>
        <v>0</v>
      </c>
      <c r="K94" s="157"/>
      <c r="L94" s="157"/>
      <c r="M94" s="157"/>
      <c r="N94" s="158"/>
      <c r="O94" s="157"/>
      <c r="P94" s="157"/>
      <c r="Q94" s="157"/>
      <c r="R94" s="157"/>
      <c r="S94" s="29"/>
      <c r="T94" s="30"/>
      <c r="U94" s="30"/>
      <c r="V94" s="30"/>
      <c r="W94" s="30"/>
      <c r="X94" s="30"/>
      <c r="Y94" s="30"/>
      <c r="Z94" s="30"/>
      <c r="AA94" s="30"/>
      <c r="AB94" s="30"/>
      <c r="AC94" s="30"/>
      <c r="AD94" s="30"/>
      <c r="AE94" s="30"/>
      <c r="AF94" s="30"/>
    </row>
    <row r="95" spans="1:32" hidden="1" x14ac:dyDescent="0.25">
      <c r="A95" s="35">
        <v>2</v>
      </c>
      <c r="B95" s="36">
        <v>5</v>
      </c>
      <c r="C95" s="46">
        <v>1</v>
      </c>
      <c r="D95" s="107">
        <v>2</v>
      </c>
      <c r="E95" s="50" t="s">
        <v>106</v>
      </c>
      <c r="F95" s="44">
        <f>'районный бюджет'!F85</f>
        <v>0</v>
      </c>
      <c r="G95" s="44">
        <f>'районный бюджет'!G85</f>
        <v>0</v>
      </c>
      <c r="H95" s="44">
        <f>'районный бюджет'!H85</f>
        <v>0</v>
      </c>
      <c r="I95" s="44">
        <f>'районный бюджет'!I85</f>
        <v>0</v>
      </c>
      <c r="J95" s="44">
        <f>'районный бюджет'!J85</f>
        <v>0</v>
      </c>
      <c r="K95" s="157"/>
      <c r="L95" s="157"/>
      <c r="M95" s="157"/>
      <c r="N95" s="157"/>
      <c r="O95" s="157"/>
      <c r="P95" s="157"/>
      <c r="Q95" s="157"/>
      <c r="R95" s="157"/>
      <c r="S95" s="29"/>
      <c r="T95" s="30"/>
      <c r="U95" s="30"/>
      <c r="V95" s="30"/>
      <c r="W95" s="30"/>
      <c r="X95" s="30"/>
      <c r="Y95" s="30"/>
      <c r="Z95" s="30"/>
      <c r="AA95" s="30"/>
      <c r="AB95" s="30"/>
      <c r="AC95" s="30"/>
      <c r="AD95" s="30"/>
      <c r="AE95" s="30"/>
      <c r="AF95" s="30"/>
    </row>
    <row r="96" spans="1:32" hidden="1" x14ac:dyDescent="0.25">
      <c r="A96" s="35">
        <v>2</v>
      </c>
      <c r="B96" s="36">
        <v>5</v>
      </c>
      <c r="C96" s="46">
        <v>2</v>
      </c>
      <c r="D96" s="46"/>
      <c r="E96" s="47" t="s">
        <v>107</v>
      </c>
      <c r="F96" s="41">
        <f t="shared" ref="F96:J96" si="42">F97</f>
        <v>0</v>
      </c>
      <c r="G96" s="41">
        <f t="shared" si="42"/>
        <v>0</v>
      </c>
      <c r="H96" s="41">
        <f t="shared" si="42"/>
        <v>0</v>
      </c>
      <c r="I96" s="41">
        <f t="shared" si="42"/>
        <v>0</v>
      </c>
      <c r="J96" s="41">
        <f t="shared" si="42"/>
        <v>0</v>
      </c>
      <c r="K96" s="157"/>
      <c r="L96" s="157"/>
      <c r="M96" s="157"/>
      <c r="N96" s="158"/>
      <c r="O96" s="157"/>
      <c r="P96" s="157"/>
      <c r="Q96" s="157"/>
      <c r="R96" s="157"/>
      <c r="S96" s="29"/>
      <c r="T96" s="30"/>
      <c r="U96" s="30"/>
      <c r="V96" s="30"/>
      <c r="W96" s="30"/>
      <c r="X96" s="30"/>
      <c r="Y96" s="30"/>
      <c r="Z96" s="30"/>
      <c r="AA96" s="30"/>
      <c r="AB96" s="30"/>
      <c r="AC96" s="30"/>
      <c r="AD96" s="30"/>
      <c r="AE96" s="30"/>
      <c r="AF96" s="30"/>
    </row>
    <row r="97" spans="1:32" hidden="1" x14ac:dyDescent="0.25">
      <c r="A97" s="35">
        <v>2</v>
      </c>
      <c r="B97" s="36">
        <v>5</v>
      </c>
      <c r="C97" s="46">
        <v>2</v>
      </c>
      <c r="D97" s="34">
        <v>2</v>
      </c>
      <c r="E97" s="50" t="s">
        <v>106</v>
      </c>
      <c r="F97" s="44">
        <f>'районный бюджет'!F87</f>
        <v>0</v>
      </c>
      <c r="G97" s="44">
        <f>'районный бюджет'!G87</f>
        <v>0</v>
      </c>
      <c r="H97" s="44">
        <f>'районный бюджет'!H87</f>
        <v>0</v>
      </c>
      <c r="I97" s="44">
        <f>'районный бюджет'!I87</f>
        <v>0</v>
      </c>
      <c r="J97" s="44">
        <f>'районный бюджет'!J87</f>
        <v>0</v>
      </c>
      <c r="K97" s="157"/>
      <c r="L97" s="157"/>
      <c r="M97" s="157"/>
      <c r="N97" s="157"/>
      <c r="O97" s="157"/>
      <c r="P97" s="157"/>
      <c r="Q97" s="157"/>
      <c r="R97" s="157"/>
      <c r="S97" s="29"/>
      <c r="T97" s="30"/>
      <c r="U97" s="30"/>
      <c r="V97" s="30"/>
      <c r="W97" s="30"/>
      <c r="X97" s="30"/>
      <c r="Y97" s="30"/>
      <c r="Z97" s="30"/>
      <c r="AA97" s="30"/>
      <c r="AB97" s="30"/>
      <c r="AC97" s="30"/>
      <c r="AD97" s="30"/>
      <c r="AE97" s="30"/>
      <c r="AF97" s="30"/>
    </row>
    <row r="98" spans="1:32" s="164" customFormat="1" ht="10.5" x14ac:dyDescent="0.25">
      <c r="A98" s="31">
        <v>2</v>
      </c>
      <c r="B98" s="32">
        <v>6</v>
      </c>
      <c r="C98" s="32"/>
      <c r="D98" s="32"/>
      <c r="E98" s="160" t="s">
        <v>55</v>
      </c>
      <c r="F98" s="161">
        <f t="shared" ref="F98:J98" si="43">F99</f>
        <v>18579.599999999999</v>
      </c>
      <c r="G98" s="161">
        <f t="shared" si="43"/>
        <v>14095.8</v>
      </c>
      <c r="H98" s="161">
        <f t="shared" si="43"/>
        <v>43736.5</v>
      </c>
      <c r="I98" s="161">
        <f t="shared" si="43"/>
        <v>11856.1</v>
      </c>
      <c r="J98" s="161">
        <f t="shared" si="43"/>
        <v>5621.4</v>
      </c>
      <c r="K98" s="155"/>
      <c r="L98" s="155"/>
      <c r="M98" s="155"/>
      <c r="N98" s="156"/>
      <c r="O98" s="155"/>
      <c r="P98" s="155"/>
      <c r="Q98" s="155"/>
      <c r="R98" s="155"/>
      <c r="S98" s="68"/>
      <c r="T98" s="163"/>
      <c r="U98" s="163"/>
      <c r="V98" s="163"/>
      <c r="W98" s="163"/>
      <c r="X98" s="163"/>
      <c r="Y98" s="163"/>
      <c r="Z98" s="163"/>
      <c r="AA98" s="163"/>
      <c r="AB98" s="163"/>
      <c r="AC98" s="163"/>
      <c r="AD98" s="163"/>
      <c r="AE98" s="163"/>
      <c r="AF98" s="163"/>
    </row>
    <row r="99" spans="1:32" x14ac:dyDescent="0.25">
      <c r="A99" s="35">
        <v>2</v>
      </c>
      <c r="B99" s="36">
        <v>6</v>
      </c>
      <c r="C99" s="46">
        <v>1</v>
      </c>
      <c r="D99" s="46"/>
      <c r="E99" s="47" t="s">
        <v>55</v>
      </c>
      <c r="F99" s="41">
        <f t="shared" ref="F99:H99" si="44">SUM(F100:F104)</f>
        <v>18579.599999999999</v>
      </c>
      <c r="G99" s="41">
        <f t="shared" si="44"/>
        <v>14095.8</v>
      </c>
      <c r="H99" s="41">
        <f t="shared" si="44"/>
        <v>43736.5</v>
      </c>
      <c r="I99" s="41">
        <f t="shared" ref="I99:J99" si="45">SUM(I100:I104)</f>
        <v>11856.1</v>
      </c>
      <c r="J99" s="41">
        <f t="shared" si="45"/>
        <v>5621.4</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ht="22.5" hidden="1" x14ac:dyDescent="0.25">
      <c r="A100" s="35">
        <v>2</v>
      </c>
      <c r="B100" s="36">
        <v>6</v>
      </c>
      <c r="C100" s="46">
        <v>1</v>
      </c>
      <c r="D100" s="34">
        <v>5</v>
      </c>
      <c r="E100" s="50" t="s">
        <v>56</v>
      </c>
      <c r="F100" s="44">
        <f>'районный бюджет'!F90</f>
        <v>0</v>
      </c>
      <c r="G100" s="44">
        <f>'районный бюджет'!G90</f>
        <v>0</v>
      </c>
      <c r="H100" s="44">
        <f>'районный бюджет'!H90</f>
        <v>0</v>
      </c>
      <c r="I100" s="44">
        <f>'районный бюджет'!I90</f>
        <v>0</v>
      </c>
      <c r="J100" s="44">
        <f>'районный бюджет'!J90</f>
        <v>0</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x14ac:dyDescent="0.25">
      <c r="A101" s="35">
        <v>2</v>
      </c>
      <c r="B101" s="36">
        <v>6</v>
      </c>
      <c r="C101" s="46">
        <v>1</v>
      </c>
      <c r="D101" s="34">
        <v>7</v>
      </c>
      <c r="E101" s="50" t="s">
        <v>57</v>
      </c>
      <c r="F101" s="44">
        <v>2.1</v>
      </c>
      <c r="G101" s="44"/>
      <c r="H101" s="44">
        <v>18387.3</v>
      </c>
      <c r="I101" s="44"/>
      <c r="J101" s="44"/>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2</v>
      </c>
      <c r="B102" s="36">
        <v>6</v>
      </c>
      <c r="C102" s="46">
        <v>1</v>
      </c>
      <c r="D102" s="34">
        <v>9</v>
      </c>
      <c r="E102" s="50" t="s">
        <v>58</v>
      </c>
      <c r="F102" s="44">
        <v>18577.5</v>
      </c>
      <c r="G102" s="44">
        <v>14095.8</v>
      </c>
      <c r="H102" s="44">
        <v>25349.200000000001</v>
      </c>
      <c r="I102" s="44">
        <v>11856.1</v>
      </c>
      <c r="J102" s="44">
        <v>5621.4</v>
      </c>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x14ac:dyDescent="0.25">
      <c r="A103" s="35">
        <v>2</v>
      </c>
      <c r="B103" s="36">
        <v>6</v>
      </c>
      <c r="C103" s="46">
        <v>1</v>
      </c>
      <c r="D103" s="34">
        <v>15</v>
      </c>
      <c r="E103" s="50" t="s">
        <v>59</v>
      </c>
      <c r="F103" s="44"/>
      <c r="G103" s="44"/>
      <c r="H103" s="44"/>
      <c r="I103" s="44"/>
      <c r="J103" s="44"/>
      <c r="K103" s="157"/>
      <c r="L103" s="157"/>
      <c r="M103" s="157"/>
      <c r="N103" s="157"/>
      <c r="O103" s="157"/>
      <c r="P103" s="157"/>
      <c r="Q103" s="157"/>
      <c r="R103" s="157"/>
      <c r="S103" s="29"/>
      <c r="T103" s="30"/>
      <c r="U103" s="30"/>
      <c r="V103" s="30"/>
      <c r="W103" s="30"/>
      <c r="X103" s="30"/>
      <c r="Y103" s="30"/>
      <c r="Z103" s="30"/>
      <c r="AA103" s="30"/>
      <c r="AB103" s="30"/>
      <c r="AC103" s="30"/>
      <c r="AD103" s="30"/>
      <c r="AE103" s="30"/>
      <c r="AF103" s="30"/>
    </row>
    <row r="104" spans="1:32" ht="22.5" x14ac:dyDescent="0.25">
      <c r="A104" s="35">
        <v>2</v>
      </c>
      <c r="B104" s="36">
        <v>6</v>
      </c>
      <c r="C104" s="46">
        <v>1</v>
      </c>
      <c r="D104" s="34">
        <v>17</v>
      </c>
      <c r="E104" s="50" t="s">
        <v>60</v>
      </c>
      <c r="F104" s="44"/>
      <c r="G104" s="44"/>
      <c r="H104" s="44"/>
      <c r="I104" s="44"/>
      <c r="J104" s="44"/>
      <c r="K104" s="157"/>
      <c r="L104" s="157"/>
      <c r="M104" s="157"/>
      <c r="N104" s="157"/>
      <c r="O104" s="157"/>
      <c r="P104" s="157"/>
      <c r="Q104" s="157"/>
      <c r="R104" s="157"/>
      <c r="S104" s="29"/>
      <c r="T104" s="30"/>
      <c r="U104" s="30"/>
      <c r="V104" s="30"/>
      <c r="W104" s="30"/>
      <c r="X104" s="30"/>
      <c r="Y104" s="30"/>
      <c r="Z104" s="30"/>
      <c r="AA104" s="30"/>
      <c r="AB104" s="30"/>
      <c r="AC104" s="30"/>
      <c r="AD104" s="30"/>
      <c r="AE104" s="30"/>
      <c r="AF104" s="30"/>
    </row>
    <row r="105" spans="1:32" x14ac:dyDescent="0.25">
      <c r="A105" s="95">
        <v>3</v>
      </c>
      <c r="B105" s="97"/>
      <c r="C105" s="97"/>
      <c r="D105" s="97"/>
      <c r="E105" s="108" t="s">
        <v>61</v>
      </c>
      <c r="F105" s="28">
        <f t="shared" ref="F105:H105" si="46">F106+F111</f>
        <v>38311.998</v>
      </c>
      <c r="G105" s="28">
        <f t="shared" si="46"/>
        <v>39010.6</v>
      </c>
      <c r="H105" s="28">
        <f t="shared" si="46"/>
        <v>51191.199999999997</v>
      </c>
      <c r="I105" s="28">
        <f t="shared" ref="I105:J105" si="47">I106+I111</f>
        <v>39939.800000000003</v>
      </c>
      <c r="J105" s="28">
        <f t="shared" si="47"/>
        <v>156329</v>
      </c>
      <c r="K105" s="155"/>
      <c r="L105" s="155"/>
      <c r="M105" s="155"/>
      <c r="N105" s="156"/>
      <c r="O105" s="155"/>
      <c r="P105" s="155"/>
      <c r="Q105" s="155"/>
      <c r="R105" s="155"/>
      <c r="S105" s="29"/>
      <c r="T105" s="30"/>
      <c r="U105" s="30"/>
      <c r="V105" s="30"/>
      <c r="W105" s="30"/>
      <c r="X105" s="30"/>
      <c r="Y105" s="30"/>
      <c r="Z105" s="30"/>
      <c r="AA105" s="30"/>
      <c r="AB105" s="30"/>
      <c r="AC105" s="30"/>
      <c r="AD105" s="30"/>
      <c r="AE105" s="30"/>
      <c r="AF105" s="30"/>
    </row>
    <row r="106" spans="1:32" s="164" customFormat="1" ht="21" x14ac:dyDescent="0.25">
      <c r="A106" s="31">
        <v>3</v>
      </c>
      <c r="B106" s="32">
        <v>1</v>
      </c>
      <c r="C106" s="32"/>
      <c r="D106" s="32"/>
      <c r="E106" s="160" t="s">
        <v>62</v>
      </c>
      <c r="F106" s="161">
        <f t="shared" ref="F106:J106" si="48">F107</f>
        <v>15164.949000000001</v>
      </c>
      <c r="G106" s="161">
        <f t="shared" si="48"/>
        <v>10012.099999999999</v>
      </c>
      <c r="H106" s="161">
        <f t="shared" si="48"/>
        <v>20660.100000000002</v>
      </c>
      <c r="I106" s="161">
        <f t="shared" si="48"/>
        <v>11910.5</v>
      </c>
      <c r="J106" s="161">
        <f t="shared" si="48"/>
        <v>134185</v>
      </c>
      <c r="K106" s="155"/>
      <c r="L106" s="155"/>
      <c r="M106" s="155"/>
      <c r="N106" s="156"/>
      <c r="O106" s="155"/>
      <c r="P106" s="155"/>
      <c r="Q106" s="155"/>
      <c r="R106" s="155"/>
      <c r="S106" s="68"/>
      <c r="T106" s="163"/>
      <c r="U106" s="163"/>
      <c r="V106" s="163"/>
      <c r="W106" s="163"/>
      <c r="X106" s="163"/>
      <c r="Y106" s="163"/>
      <c r="Z106" s="163"/>
      <c r="AA106" s="163"/>
      <c r="AB106" s="163"/>
      <c r="AC106" s="163"/>
      <c r="AD106" s="163"/>
      <c r="AE106" s="163"/>
      <c r="AF106" s="163"/>
    </row>
    <row r="107" spans="1:32" ht="22.5" x14ac:dyDescent="0.25">
      <c r="A107" s="35">
        <v>3</v>
      </c>
      <c r="B107" s="36">
        <v>1</v>
      </c>
      <c r="C107" s="46">
        <v>1</v>
      </c>
      <c r="D107" s="46"/>
      <c r="E107" s="47" t="s">
        <v>62</v>
      </c>
      <c r="F107" s="41">
        <f t="shared" ref="F107:H107" si="49">SUM(F108:F110)</f>
        <v>15164.949000000001</v>
      </c>
      <c r="G107" s="41">
        <f t="shared" si="49"/>
        <v>10012.099999999999</v>
      </c>
      <c r="H107" s="41">
        <f t="shared" si="49"/>
        <v>20660.100000000002</v>
      </c>
      <c r="I107" s="41">
        <f t="shared" ref="I107:J107" si="50">SUM(I108:I110)</f>
        <v>11910.5</v>
      </c>
      <c r="J107" s="41">
        <f t="shared" si="50"/>
        <v>134185</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8" spans="1:32" ht="22.5" x14ac:dyDescent="0.25">
      <c r="A108" s="35">
        <v>3</v>
      </c>
      <c r="B108" s="36">
        <v>1</v>
      </c>
      <c r="C108" s="46">
        <v>1</v>
      </c>
      <c r="D108" s="34">
        <v>2</v>
      </c>
      <c r="E108" s="50" t="s">
        <v>63</v>
      </c>
      <c r="F108" s="44">
        <v>5713.9489999999996</v>
      </c>
      <c r="G108" s="44">
        <v>2199.1999999999998</v>
      </c>
      <c r="H108" s="44">
        <v>237.2</v>
      </c>
      <c r="I108" s="44">
        <v>300</v>
      </c>
      <c r="J108" s="44">
        <v>127523.3</v>
      </c>
      <c r="K108" s="157"/>
      <c r="L108" s="157"/>
      <c r="M108" s="157"/>
      <c r="N108" s="157"/>
      <c r="O108" s="157"/>
      <c r="P108" s="157"/>
      <c r="Q108" s="157"/>
      <c r="R108" s="157"/>
      <c r="S108" s="29"/>
      <c r="T108" s="30"/>
      <c r="U108" s="30"/>
      <c r="V108" s="30"/>
      <c r="W108" s="30"/>
      <c r="X108" s="30"/>
      <c r="Y108" s="30"/>
      <c r="Z108" s="30"/>
      <c r="AA108" s="30"/>
      <c r="AB108" s="30"/>
      <c r="AC108" s="30"/>
      <c r="AD108" s="30"/>
      <c r="AE108" s="30"/>
      <c r="AF108" s="30"/>
    </row>
    <row r="109" spans="1:32" x14ac:dyDescent="0.25">
      <c r="A109" s="35">
        <v>3</v>
      </c>
      <c r="B109" s="36">
        <v>1</v>
      </c>
      <c r="C109" s="46">
        <v>1</v>
      </c>
      <c r="D109" s="34">
        <v>3</v>
      </c>
      <c r="E109" s="50" t="s">
        <v>108</v>
      </c>
      <c r="F109" s="44"/>
      <c r="G109" s="44"/>
      <c r="H109" s="44"/>
      <c r="I109" s="44"/>
      <c r="J109" s="44"/>
      <c r="K109" s="157"/>
      <c r="L109" s="157"/>
      <c r="M109" s="157"/>
      <c r="N109" s="157"/>
      <c r="O109" s="157"/>
      <c r="P109" s="157"/>
      <c r="Q109" s="157"/>
      <c r="R109" s="157"/>
      <c r="S109" s="29"/>
      <c r="T109" s="30"/>
      <c r="U109" s="30"/>
      <c r="V109" s="30"/>
      <c r="W109" s="30"/>
      <c r="X109" s="30"/>
      <c r="Y109" s="30"/>
      <c r="Z109" s="30"/>
      <c r="AA109" s="30"/>
      <c r="AB109" s="30"/>
      <c r="AC109" s="30"/>
      <c r="AD109" s="30"/>
      <c r="AE109" s="30"/>
      <c r="AF109" s="30"/>
    </row>
    <row r="110" spans="1:32" x14ac:dyDescent="0.25">
      <c r="A110" s="35">
        <v>3</v>
      </c>
      <c r="B110" s="36">
        <v>1</v>
      </c>
      <c r="C110" s="46">
        <v>1</v>
      </c>
      <c r="D110" s="34">
        <v>7</v>
      </c>
      <c r="E110" s="50" t="s">
        <v>109</v>
      </c>
      <c r="F110" s="44">
        <v>9451</v>
      </c>
      <c r="G110" s="44">
        <v>7812.9</v>
      </c>
      <c r="H110" s="44">
        <v>20422.900000000001</v>
      </c>
      <c r="I110" s="44">
        <v>11610.5</v>
      </c>
      <c r="J110" s="44">
        <v>6661.7</v>
      </c>
      <c r="K110" s="157"/>
      <c r="L110" s="157"/>
      <c r="M110" s="157"/>
      <c r="N110" s="157"/>
      <c r="O110" s="157"/>
      <c r="P110" s="157"/>
      <c r="Q110" s="157"/>
      <c r="R110" s="157"/>
      <c r="S110" s="29"/>
      <c r="T110" s="30"/>
      <c r="U110" s="30"/>
      <c r="V110" s="30"/>
      <c r="W110" s="30"/>
      <c r="X110" s="30"/>
      <c r="Y110" s="30"/>
      <c r="Z110" s="30"/>
      <c r="AA110" s="30"/>
      <c r="AB110" s="30"/>
      <c r="AC110" s="30"/>
      <c r="AD110" s="30"/>
      <c r="AE110" s="30"/>
      <c r="AF110" s="30"/>
    </row>
    <row r="111" spans="1:32" s="164" customFormat="1" ht="10.5" x14ac:dyDescent="0.25">
      <c r="A111" s="31">
        <v>3</v>
      </c>
      <c r="B111" s="32">
        <v>3</v>
      </c>
      <c r="C111" s="32"/>
      <c r="D111" s="32"/>
      <c r="E111" s="160" t="s">
        <v>110</v>
      </c>
      <c r="F111" s="161">
        <f t="shared" ref="F111:H111" si="51">F112+F114</f>
        <v>23147.048999999999</v>
      </c>
      <c r="G111" s="161">
        <f t="shared" si="51"/>
        <v>28998.5</v>
      </c>
      <c r="H111" s="161">
        <f t="shared" si="51"/>
        <v>30531.1</v>
      </c>
      <c r="I111" s="161">
        <f t="shared" ref="I111:J111" si="52">I112+I114</f>
        <v>28029.300000000003</v>
      </c>
      <c r="J111" s="161">
        <f t="shared" si="52"/>
        <v>22144</v>
      </c>
      <c r="K111" s="155"/>
      <c r="L111" s="155"/>
      <c r="M111" s="155"/>
      <c r="N111" s="156"/>
      <c r="O111" s="155"/>
      <c r="P111" s="155"/>
      <c r="Q111" s="155"/>
      <c r="R111" s="155"/>
      <c r="S111" s="68"/>
      <c r="T111" s="163"/>
      <c r="U111" s="163"/>
      <c r="V111" s="163"/>
      <c r="W111" s="163"/>
      <c r="X111" s="163"/>
      <c r="Y111" s="163"/>
      <c r="Z111" s="163"/>
      <c r="AA111" s="163"/>
      <c r="AB111" s="163"/>
      <c r="AC111" s="163"/>
      <c r="AD111" s="163"/>
      <c r="AE111" s="163"/>
      <c r="AF111" s="163"/>
    </row>
    <row r="112" spans="1:32" x14ac:dyDescent="0.25">
      <c r="A112" s="35">
        <v>3</v>
      </c>
      <c r="B112" s="36">
        <v>3</v>
      </c>
      <c r="C112" s="46">
        <v>1</v>
      </c>
      <c r="D112" s="46"/>
      <c r="E112" s="47" t="s">
        <v>111</v>
      </c>
      <c r="F112" s="41">
        <f t="shared" ref="F112:J112" si="53">F113</f>
        <v>16352.749</v>
      </c>
      <c r="G112" s="41">
        <f t="shared" si="53"/>
        <v>17721.3</v>
      </c>
      <c r="H112" s="41">
        <f t="shared" si="53"/>
        <v>11300.5</v>
      </c>
      <c r="I112" s="41">
        <f t="shared" si="53"/>
        <v>10108.9</v>
      </c>
      <c r="J112" s="41">
        <f t="shared" si="53"/>
        <v>12832.6</v>
      </c>
      <c r="K112" s="157"/>
      <c r="L112" s="157"/>
      <c r="M112" s="157"/>
      <c r="N112" s="157"/>
      <c r="O112" s="157"/>
      <c r="P112" s="157"/>
      <c r="Q112" s="157"/>
      <c r="R112" s="157"/>
      <c r="S112" s="29"/>
      <c r="T112" s="30"/>
      <c r="U112" s="30"/>
      <c r="V112" s="30"/>
      <c r="W112" s="30"/>
      <c r="X112" s="30"/>
      <c r="Y112" s="30"/>
      <c r="Z112" s="30"/>
      <c r="AA112" s="30"/>
      <c r="AB112" s="30"/>
      <c r="AC112" s="30"/>
      <c r="AD112" s="30"/>
      <c r="AE112" s="30"/>
      <c r="AF112" s="30"/>
    </row>
    <row r="113" spans="1:32" x14ac:dyDescent="0.25">
      <c r="A113" s="35">
        <v>3</v>
      </c>
      <c r="B113" s="36">
        <v>3</v>
      </c>
      <c r="C113" s="46">
        <v>1</v>
      </c>
      <c r="D113" s="34">
        <v>1</v>
      </c>
      <c r="E113" s="50" t="s">
        <v>112</v>
      </c>
      <c r="F113" s="44">
        <v>16352.749</v>
      </c>
      <c r="G113" s="44">
        <v>17721.3</v>
      </c>
      <c r="H113" s="44">
        <v>11300.5</v>
      </c>
      <c r="I113" s="44">
        <v>10108.9</v>
      </c>
      <c r="J113" s="44">
        <v>12832.6</v>
      </c>
      <c r="K113" s="157"/>
      <c r="L113" s="157"/>
      <c r="M113" s="157"/>
      <c r="N113" s="157"/>
      <c r="O113" s="157"/>
      <c r="P113" s="157"/>
      <c r="Q113" s="157"/>
      <c r="R113" s="157"/>
      <c r="S113" s="29"/>
      <c r="T113" s="30"/>
      <c r="U113" s="30"/>
      <c r="V113" s="30"/>
      <c r="W113" s="30"/>
      <c r="X113" s="30"/>
      <c r="Y113" s="30"/>
      <c r="Z113" s="30"/>
      <c r="AA113" s="30"/>
      <c r="AB113" s="30"/>
      <c r="AC113" s="30"/>
      <c r="AD113" s="30"/>
      <c r="AE113" s="30"/>
      <c r="AF113" s="30"/>
    </row>
    <row r="114" spans="1:32" x14ac:dyDescent="0.25">
      <c r="A114" s="35">
        <v>3</v>
      </c>
      <c r="B114" s="36">
        <v>3</v>
      </c>
      <c r="C114" s="46">
        <v>2</v>
      </c>
      <c r="D114" s="41"/>
      <c r="E114" s="109" t="s">
        <v>113</v>
      </c>
      <c r="F114" s="41">
        <f t="shared" ref="F114:J114" si="54">SUM(F115)</f>
        <v>6794.3</v>
      </c>
      <c r="G114" s="41">
        <f t="shared" si="54"/>
        <v>11277.2</v>
      </c>
      <c r="H114" s="41">
        <f t="shared" si="54"/>
        <v>19230.599999999999</v>
      </c>
      <c r="I114" s="41">
        <f t="shared" si="54"/>
        <v>17920.400000000001</v>
      </c>
      <c r="J114" s="41">
        <f t="shared" si="54"/>
        <v>9311.4</v>
      </c>
      <c r="K114" s="157"/>
      <c r="L114" s="157"/>
      <c r="M114" s="157"/>
      <c r="N114" s="157"/>
      <c r="O114" s="157"/>
      <c r="P114" s="157"/>
      <c r="Q114" s="157"/>
      <c r="R114" s="157"/>
      <c r="S114" s="29"/>
      <c r="T114" s="30"/>
      <c r="U114" s="30"/>
      <c r="V114" s="30"/>
      <c r="W114" s="30"/>
      <c r="X114" s="30"/>
      <c r="Y114" s="30"/>
      <c r="Z114" s="30"/>
      <c r="AA114" s="30"/>
      <c r="AB114" s="30"/>
      <c r="AC114" s="30"/>
      <c r="AD114" s="30"/>
      <c r="AE114" s="30"/>
      <c r="AF114" s="30"/>
    </row>
    <row r="115" spans="1:32" x14ac:dyDescent="0.25">
      <c r="A115" s="35">
        <v>3</v>
      </c>
      <c r="B115" s="36">
        <v>3</v>
      </c>
      <c r="C115" s="46">
        <v>2</v>
      </c>
      <c r="D115" s="34">
        <v>2</v>
      </c>
      <c r="E115" s="50" t="s">
        <v>114</v>
      </c>
      <c r="F115" s="44">
        <v>6794.3</v>
      </c>
      <c r="G115" s="44">
        <v>11277.2</v>
      </c>
      <c r="H115" s="44">
        <v>19230.599999999999</v>
      </c>
      <c r="I115" s="44">
        <v>17920.400000000001</v>
      </c>
      <c r="J115" s="44">
        <v>9311.4</v>
      </c>
      <c r="K115" s="157"/>
      <c r="L115" s="157"/>
      <c r="M115" s="157"/>
      <c r="N115" s="157"/>
      <c r="O115" s="157"/>
      <c r="P115" s="157"/>
      <c r="Q115" s="157"/>
      <c r="R115" s="157"/>
      <c r="S115" s="29"/>
      <c r="T115" s="30"/>
      <c r="U115" s="30"/>
      <c r="V115" s="30"/>
      <c r="W115" s="30"/>
      <c r="X115" s="30"/>
      <c r="Y115" s="30"/>
      <c r="Z115" s="30"/>
      <c r="AA115" s="30"/>
      <c r="AB115" s="30"/>
      <c r="AC115" s="30"/>
      <c r="AD115" s="30"/>
      <c r="AE115" s="30"/>
      <c r="AF115" s="30"/>
    </row>
    <row r="116" spans="1:32" x14ac:dyDescent="0.25">
      <c r="F116" s="29"/>
      <c r="G116" s="60"/>
    </row>
    <row r="117" spans="1:32" x14ac:dyDescent="0.25">
      <c r="L117" s="64"/>
    </row>
    <row r="118" spans="1:32" x14ac:dyDescent="0.25">
      <c r="E118" s="63"/>
      <c r="S118" s="60"/>
    </row>
    <row r="119" spans="1:32" x14ac:dyDescent="0.25">
      <c r="E119" s="63"/>
      <c r="F119" s="64"/>
      <c r="G119" s="64"/>
      <c r="H119" s="64"/>
      <c r="I119" s="64"/>
      <c r="J119" s="64"/>
      <c r="K119" s="64"/>
      <c r="L119" s="64"/>
      <c r="M119" s="64"/>
      <c r="N119" s="111"/>
      <c r="O119" s="64"/>
      <c r="P119" s="64"/>
      <c r="Q119" s="64"/>
      <c r="R119" s="64"/>
      <c r="S119" s="64"/>
    </row>
    <row r="120" spans="1:32" x14ac:dyDescent="0.25">
      <c r="G120" s="60"/>
      <c r="S120" s="60"/>
    </row>
    <row r="121" spans="1:32" x14ac:dyDescent="0.25">
      <c r="G121" s="60"/>
    </row>
    <row r="122" spans="1:32" x14ac:dyDescent="0.25">
      <c r="E122" s="63"/>
      <c r="S122" s="29"/>
    </row>
    <row r="123" spans="1:32" x14ac:dyDescent="0.25">
      <c r="E123" s="63"/>
      <c r="F123" s="64"/>
      <c r="G123" s="68"/>
      <c r="H123" s="68"/>
      <c r="I123" s="68"/>
      <c r="J123" s="68"/>
      <c r="K123" s="68"/>
      <c r="L123" s="68"/>
      <c r="M123" s="68"/>
      <c r="N123" s="112"/>
      <c r="O123" s="68"/>
      <c r="P123" s="68"/>
      <c r="Q123" s="68"/>
      <c r="R123" s="68"/>
      <c r="S123" s="68"/>
    </row>
    <row r="124" spans="1:32" x14ac:dyDescent="0.25">
      <c r="G124" s="60"/>
      <c r="S124" s="29"/>
    </row>
    <row r="126" spans="1:32" x14ac:dyDescent="0.25">
      <c r="L126" s="64"/>
    </row>
    <row r="127" spans="1:32" x14ac:dyDescent="0.25">
      <c r="H127" s="29"/>
      <c r="I127" s="29"/>
      <c r="J127" s="29"/>
      <c r="K127" s="29"/>
      <c r="L127" s="29"/>
      <c r="M127" s="29"/>
      <c r="N127" s="113"/>
      <c r="O127" s="29"/>
      <c r="P127" s="29"/>
      <c r="Q127" s="29"/>
      <c r="R127" s="29"/>
    </row>
  </sheetData>
  <mergeCells count="11">
    <mergeCell ref="D1:P1"/>
    <mergeCell ref="P2:R2"/>
    <mergeCell ref="A6:E6"/>
    <mergeCell ref="F6:F9"/>
    <mergeCell ref="B7:E7"/>
    <mergeCell ref="C8:E8"/>
    <mergeCell ref="D9:E9"/>
    <mergeCell ref="G6:G9"/>
    <mergeCell ref="H6:H9"/>
    <mergeCell ref="I6:J8"/>
    <mergeCell ref="E3:G3"/>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8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F125"/>
  <sheetViews>
    <sheetView tabSelected="1" view="pageBreakPreview" topLeftCell="A88" zoomScaleSheetLayoutView="100" workbookViewId="0">
      <selection activeCell="I16" sqref="I16:J16"/>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63.85546875" style="59" customWidth="1"/>
    <col min="6" max="6" width="12.7109375" style="60"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10"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idden="1" x14ac:dyDescent="0.25">
      <c r="A1" s="75"/>
      <c r="B1" s="75"/>
      <c r="C1" s="75"/>
      <c r="D1" s="169" t="s">
        <v>0</v>
      </c>
      <c r="E1" s="169"/>
      <c r="F1" s="169"/>
      <c r="G1" s="169"/>
      <c r="H1" s="169"/>
      <c r="I1" s="169"/>
      <c r="J1" s="169"/>
      <c r="K1" s="169"/>
      <c r="L1" s="169"/>
      <c r="M1" s="169"/>
      <c r="N1" s="169"/>
      <c r="O1" s="169"/>
      <c r="P1" s="169"/>
      <c r="Q1" s="76"/>
      <c r="R1" s="76"/>
    </row>
    <row r="2" spans="1:32" hidden="1" x14ac:dyDescent="0.25">
      <c r="A2" s="77"/>
      <c r="B2" s="77"/>
      <c r="C2" s="77"/>
      <c r="D2" s="78"/>
      <c r="E2" s="79"/>
      <c r="F2" s="80"/>
      <c r="G2" s="81"/>
      <c r="H2" s="80"/>
      <c r="I2" s="80"/>
      <c r="J2" s="80"/>
      <c r="K2" s="80"/>
      <c r="L2" s="82"/>
      <c r="M2" s="82"/>
      <c r="N2" s="83"/>
      <c r="O2" s="82"/>
      <c r="P2" s="170" t="s">
        <v>1</v>
      </c>
      <c r="Q2" s="170"/>
      <c r="R2" s="170"/>
    </row>
    <row r="3" spans="1:32" ht="15.75" customHeight="1" x14ac:dyDescent="0.25">
      <c r="A3" s="77"/>
      <c r="B3" s="77"/>
      <c r="C3" s="77"/>
      <c r="D3" s="77"/>
      <c r="E3" s="178" t="s">
        <v>258</v>
      </c>
      <c r="F3" s="178"/>
      <c r="G3" s="178"/>
      <c r="H3" s="178"/>
      <c r="I3" s="159"/>
      <c r="J3" s="159"/>
      <c r="K3" s="159"/>
      <c r="L3" s="159"/>
      <c r="M3" s="159"/>
      <c r="N3" s="159"/>
      <c r="O3" s="159"/>
      <c r="P3" s="84"/>
      <c r="Q3" s="84"/>
      <c r="R3" s="84"/>
    </row>
    <row r="4" spans="1:32" hidden="1" x14ac:dyDescent="0.25">
      <c r="A4" s="77"/>
      <c r="B4" s="77"/>
      <c r="C4" s="77"/>
      <c r="D4" s="85"/>
      <c r="E4" s="86"/>
      <c r="F4" s="13"/>
      <c r="G4" s="85"/>
      <c r="H4" s="87"/>
      <c r="I4" s="85"/>
      <c r="J4" s="85"/>
      <c r="K4" s="85"/>
      <c r="L4" s="85"/>
      <c r="M4" s="85"/>
      <c r="N4" s="88"/>
      <c r="O4" s="89"/>
      <c r="P4" s="84"/>
      <c r="Q4" s="84"/>
      <c r="R4" s="84"/>
    </row>
    <row r="5" spans="1:32" x14ac:dyDescent="0.25">
      <c r="A5" s="77"/>
      <c r="B5" s="77"/>
      <c r="C5" s="77"/>
      <c r="D5" s="77"/>
      <c r="E5" s="90"/>
      <c r="F5" s="91"/>
      <c r="G5" s="91"/>
      <c r="H5" s="91"/>
      <c r="I5" s="91"/>
      <c r="J5" s="91"/>
      <c r="K5" s="91"/>
      <c r="L5" s="92"/>
      <c r="M5" s="92"/>
      <c r="N5" s="93"/>
      <c r="O5" s="84"/>
      <c r="P5" s="84"/>
      <c r="Q5" s="84"/>
      <c r="R5" s="84"/>
    </row>
    <row r="6" spans="1:32" ht="15" customHeight="1" x14ac:dyDescent="0.25">
      <c r="A6" s="171" t="s">
        <v>242</v>
      </c>
      <c r="B6" s="171"/>
      <c r="C6" s="171"/>
      <c r="D6" s="171"/>
      <c r="E6" s="171"/>
      <c r="F6" s="179" t="s">
        <v>251</v>
      </c>
      <c r="G6" s="180" t="s">
        <v>253</v>
      </c>
      <c r="H6" s="179" t="s">
        <v>259</v>
      </c>
      <c r="I6" s="177" t="s">
        <v>260</v>
      </c>
      <c r="J6" s="177"/>
      <c r="K6" s="2"/>
      <c r="L6" s="2"/>
      <c r="M6" s="2"/>
      <c r="N6" s="2"/>
      <c r="O6" s="2"/>
      <c r="P6" s="2"/>
      <c r="Q6" s="2"/>
      <c r="R6" s="2"/>
    </row>
    <row r="7" spans="1:32" x14ac:dyDescent="0.25">
      <c r="A7" s="21"/>
      <c r="B7" s="173" t="s">
        <v>243</v>
      </c>
      <c r="C7" s="173"/>
      <c r="D7" s="173"/>
      <c r="E7" s="173"/>
      <c r="F7" s="179"/>
      <c r="G7" s="180"/>
      <c r="H7" s="179"/>
      <c r="I7" s="177"/>
      <c r="J7" s="177"/>
      <c r="K7" s="2"/>
      <c r="L7" s="2"/>
      <c r="M7" s="2"/>
      <c r="N7" s="2"/>
      <c r="O7" s="2"/>
      <c r="P7" s="2"/>
      <c r="Q7" s="2"/>
      <c r="R7" s="2"/>
    </row>
    <row r="8" spans="1:32" x14ac:dyDescent="0.25">
      <c r="A8" s="21"/>
      <c r="B8" s="21"/>
      <c r="C8" s="174" t="s">
        <v>244</v>
      </c>
      <c r="D8" s="174"/>
      <c r="E8" s="174"/>
      <c r="F8" s="179"/>
      <c r="G8" s="180"/>
      <c r="H8" s="179"/>
      <c r="I8" s="177"/>
      <c r="J8" s="177"/>
      <c r="K8" s="2"/>
      <c r="L8" s="2"/>
      <c r="M8" s="2"/>
      <c r="N8" s="2"/>
      <c r="O8" s="2"/>
      <c r="P8" s="2"/>
      <c r="Q8" s="2"/>
      <c r="R8" s="2"/>
    </row>
    <row r="9" spans="1:32" x14ac:dyDescent="0.25">
      <c r="A9" s="21"/>
      <c r="B9" s="21"/>
      <c r="C9" s="21"/>
      <c r="D9" s="175" t="s">
        <v>245</v>
      </c>
      <c r="E9" s="175"/>
      <c r="F9" s="179"/>
      <c r="G9" s="180"/>
      <c r="H9" s="179"/>
      <c r="I9" s="154" t="s">
        <v>241</v>
      </c>
      <c r="J9" s="23" t="s">
        <v>246</v>
      </c>
      <c r="K9" s="10"/>
      <c r="L9" s="10"/>
      <c r="M9" s="10"/>
      <c r="N9" s="20"/>
      <c r="O9" s="10"/>
      <c r="P9" s="10"/>
      <c r="Q9" s="10"/>
      <c r="R9" s="10"/>
    </row>
    <row r="10" spans="1:32" x14ac:dyDescent="0.25">
      <c r="A10" s="25"/>
      <c r="B10" s="94"/>
      <c r="C10" s="25"/>
      <c r="D10" s="25"/>
      <c r="E10" s="27" t="s">
        <v>165</v>
      </c>
      <c r="F10" s="28">
        <f>F11+F57+F103</f>
        <v>6549075.8939999994</v>
      </c>
      <c r="G10" s="28">
        <f>G11+G57+G103</f>
        <v>7996372.5999999996</v>
      </c>
      <c r="H10" s="28">
        <f>H11+H57+H103</f>
        <v>7801442.7000000002</v>
      </c>
      <c r="I10" s="28">
        <f>I11+I57+I103</f>
        <v>11481470.800000001</v>
      </c>
      <c r="J10" s="28">
        <f>J11+J57+J103</f>
        <v>11493368.200000001</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166</v>
      </c>
      <c r="F11" s="28">
        <f>F12+F19+F22+F34+F51+F54</f>
        <v>6471138.2000000002</v>
      </c>
      <c r="G11" s="28">
        <f>G12+G19+G22+G34+G51+G54</f>
        <v>7919108.4000000004</v>
      </c>
      <c r="H11" s="28">
        <f>H12+H19+H22+H34+H51+H54</f>
        <v>7681445.4000000004</v>
      </c>
      <c r="I11" s="28">
        <f>I12+I19+I22+I34+I51+I54</f>
        <v>11400576.800000001</v>
      </c>
      <c r="J11" s="28">
        <f>J12+J19+J22+J34+J51+J54</f>
        <v>11301944.4</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x14ac:dyDescent="0.25">
      <c r="A12" s="35">
        <v>1</v>
      </c>
      <c r="B12" s="98">
        <v>1</v>
      </c>
      <c r="C12" s="36"/>
      <c r="D12" s="98"/>
      <c r="E12" s="160" t="s">
        <v>167</v>
      </c>
      <c r="F12" s="161">
        <f>F13+F15</f>
        <v>1192077.8</v>
      </c>
      <c r="G12" s="161">
        <f>G13+G15</f>
        <v>1696899.5</v>
      </c>
      <c r="H12" s="161">
        <f>H13+H15</f>
        <v>1827240.3</v>
      </c>
      <c r="I12" s="161">
        <f t="shared" ref="I12:J12" si="0">I13+I15</f>
        <v>9019365</v>
      </c>
      <c r="J12" s="161">
        <f t="shared" si="0"/>
        <v>8379124.8000000007</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x14ac:dyDescent="0.25">
      <c r="A13" s="35">
        <v>1</v>
      </c>
      <c r="B13" s="36">
        <v>1</v>
      </c>
      <c r="C13" s="33">
        <v>1</v>
      </c>
      <c r="D13" s="46"/>
      <c r="E13" s="40" t="s">
        <v>249</v>
      </c>
      <c r="F13" s="41">
        <f t="shared" ref="F13:J13" si="1">F14</f>
        <v>895129.1</v>
      </c>
      <c r="G13" s="41">
        <f t="shared" si="1"/>
        <v>1004211.5</v>
      </c>
      <c r="H13" s="41">
        <f>H14</f>
        <v>967975.4</v>
      </c>
      <c r="I13" s="41">
        <f>I14</f>
        <v>1999931.9</v>
      </c>
      <c r="J13" s="41">
        <f t="shared" si="1"/>
        <v>1672195.6</v>
      </c>
      <c r="K13" s="157"/>
      <c r="L13" s="157"/>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36">
        <v>1</v>
      </c>
      <c r="C14" s="33">
        <v>1</v>
      </c>
      <c r="D14" s="39">
        <v>11</v>
      </c>
      <c r="E14" s="43" t="s">
        <v>250</v>
      </c>
      <c r="F14" s="44">
        <f>'бюджет района'!F14</f>
        <v>895129.1</v>
      </c>
      <c r="G14" s="44">
        <f>'бюджет района'!G14</f>
        <v>1004211.5</v>
      </c>
      <c r="H14" s="44">
        <f>'бюджет района'!H14</f>
        <v>967975.4</v>
      </c>
      <c r="I14" s="44">
        <f>'бюджет района'!I14</f>
        <v>1999931.9</v>
      </c>
      <c r="J14" s="44">
        <f>'бюджет района'!J14</f>
        <v>1672195.6</v>
      </c>
      <c r="K14" s="157"/>
      <c r="L14" s="157"/>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40" t="s">
        <v>168</v>
      </c>
      <c r="F15" s="41">
        <f t="shared" ref="F15:J15" si="2">SUM(F16:F18)</f>
        <v>296948.7</v>
      </c>
      <c r="G15" s="41">
        <f t="shared" si="2"/>
        <v>692688</v>
      </c>
      <c r="H15" s="41">
        <f t="shared" si="2"/>
        <v>859264.9</v>
      </c>
      <c r="I15" s="41">
        <f t="shared" si="2"/>
        <v>7019433.0999999996</v>
      </c>
      <c r="J15" s="41">
        <f t="shared" si="2"/>
        <v>6706929.2000000002</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262</v>
      </c>
      <c r="F16" s="44"/>
      <c r="G16" s="44"/>
      <c r="H16" s="44"/>
      <c r="I16" s="44">
        <f>'бюджет района'!I16</f>
        <v>6103488.5</v>
      </c>
      <c r="J16" s="44">
        <f>'бюджет района'!J16</f>
        <v>5714427.7999999998</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169</v>
      </c>
      <c r="F17" s="44">
        <f>'бюджет района'!F17</f>
        <v>289541.7</v>
      </c>
      <c r="G17" s="44">
        <f>'бюджет района'!G17</f>
        <v>684669.7</v>
      </c>
      <c r="H17" s="44">
        <f>'бюджет района'!H17</f>
        <v>842684.8</v>
      </c>
      <c r="I17" s="44">
        <f>'бюджет района'!I17</f>
        <v>897086.6</v>
      </c>
      <c r="J17" s="44">
        <f>'бюджет района'!J17</f>
        <v>971343.5</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170</v>
      </c>
      <c r="F18" s="44">
        <f>'бюджет района'!F18</f>
        <v>7407</v>
      </c>
      <c r="G18" s="44">
        <f>'бюджет района'!G18</f>
        <v>8018.3</v>
      </c>
      <c r="H18" s="44">
        <f>'бюджет района'!H18</f>
        <v>16580.099999999999</v>
      </c>
      <c r="I18" s="44">
        <f>'бюджет района'!I18</f>
        <v>18858</v>
      </c>
      <c r="J18" s="44">
        <f>'бюджет района'!J18</f>
        <v>21157.9</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171</v>
      </c>
      <c r="F19" s="161">
        <f>F20</f>
        <v>3199196.2</v>
      </c>
      <c r="G19" s="161">
        <f t="shared" ref="G19:J19" si="3">G20</f>
        <v>3583251</v>
      </c>
      <c r="H19" s="161">
        <f t="shared" si="3"/>
        <v>4198873.9000000004</v>
      </c>
      <c r="I19" s="161">
        <f t="shared" si="3"/>
        <v>0</v>
      </c>
      <c r="J19" s="161">
        <f t="shared" si="3"/>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171</v>
      </c>
      <c r="F20" s="41">
        <f>SUM(F21)</f>
        <v>3199196.2</v>
      </c>
      <c r="G20" s="41">
        <f>SUM(G21)</f>
        <v>3583251</v>
      </c>
      <c r="H20" s="41">
        <f t="shared" ref="H20:J20" si="4">SUM(H21)</f>
        <v>4198873.9000000004</v>
      </c>
      <c r="I20" s="41">
        <f t="shared" si="4"/>
        <v>0</v>
      </c>
      <c r="J20" s="41">
        <f t="shared" si="4"/>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171</v>
      </c>
      <c r="F21" s="44">
        <f>'бюджет района'!F21</f>
        <v>3199196.2</v>
      </c>
      <c r="G21" s="44">
        <f>'бюджет района'!G21</f>
        <v>3583251</v>
      </c>
      <c r="H21" s="44">
        <f>'бюджет района'!H21</f>
        <v>4198873.9000000004</v>
      </c>
      <c r="I21" s="44">
        <f>'бюджет района'!I21</f>
        <v>0</v>
      </c>
      <c r="J21" s="44">
        <f>'бюджет района'!J21</f>
        <v>0</v>
      </c>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172</v>
      </c>
      <c r="F22" s="161">
        <f>F23+F26+F29+F32</f>
        <v>796081.39999999991</v>
      </c>
      <c r="G22" s="161">
        <f>G23+G26+G29+G32</f>
        <v>1894355.7</v>
      </c>
      <c r="H22" s="161">
        <f>H23+H26+H29+H32</f>
        <v>1224784.0000000002</v>
      </c>
      <c r="I22" s="161">
        <f>I23+I26+I29+I32</f>
        <v>1323579.7999999998</v>
      </c>
      <c r="J22" s="161">
        <f>J23+J26+J29+J32</f>
        <v>1372068.9999999998</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173</v>
      </c>
      <c r="F23" s="41">
        <f>SUM(F24:F25)</f>
        <v>522018.9</v>
      </c>
      <c r="G23" s="41">
        <f>SUM(G24:G25)</f>
        <v>1563126.2</v>
      </c>
      <c r="H23" s="41">
        <f t="shared" ref="H23:J23" si="5">SUM(H24:H25)</f>
        <v>849600.10000000009</v>
      </c>
      <c r="I23" s="41">
        <f t="shared" si="5"/>
        <v>980583</v>
      </c>
      <c r="J23" s="41">
        <f t="shared" si="5"/>
        <v>1004556.2</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174</v>
      </c>
      <c r="F24" s="44">
        <f>'бюджет района'!F24</f>
        <v>513823.4</v>
      </c>
      <c r="G24" s="44">
        <f>'бюджет района'!G24</f>
        <v>1554954</v>
      </c>
      <c r="H24" s="44">
        <f>'бюджет района'!H24</f>
        <v>838612.8</v>
      </c>
      <c r="I24" s="44">
        <f>'бюджет района'!I24</f>
        <v>974393</v>
      </c>
      <c r="J24" s="44">
        <f>'бюджет района'!J24</f>
        <v>994713.1</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175</v>
      </c>
      <c r="F25" s="44">
        <f>'бюджет района'!F25</f>
        <v>8195.5</v>
      </c>
      <c r="G25" s="44">
        <f>'бюджет района'!G25</f>
        <v>8172.2</v>
      </c>
      <c r="H25" s="44">
        <f>'бюджет района'!H25</f>
        <v>10987.3</v>
      </c>
      <c r="I25" s="44">
        <f>'бюджет района'!I25</f>
        <v>6190</v>
      </c>
      <c r="J25" s="44">
        <f>'бюджет района'!J25</f>
        <v>9843.1</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176</v>
      </c>
      <c r="F26" s="41">
        <f>SUM(F27:F28)</f>
        <v>17446.2</v>
      </c>
      <c r="G26" s="41">
        <f>SUM(G27:G28)</f>
        <v>17225.599999999999</v>
      </c>
      <c r="H26" s="41">
        <f>SUM(H27:H28)</f>
        <v>21260</v>
      </c>
      <c r="I26" s="41">
        <f>SUM(I27:I27)</f>
        <v>12982.2</v>
      </c>
      <c r="J26" s="41">
        <f>SUM(J27:J27)</f>
        <v>12160.7</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177</v>
      </c>
      <c r="F27" s="44">
        <f>'бюджет района'!F27</f>
        <v>17446.2</v>
      </c>
      <c r="G27" s="44">
        <f>'бюджет района'!G27</f>
        <v>17225.599999999999</v>
      </c>
      <c r="H27" s="44">
        <f>'бюджет района'!H27</f>
        <v>21260</v>
      </c>
      <c r="I27" s="44">
        <f>'бюджет района'!I27</f>
        <v>12982.2</v>
      </c>
      <c r="J27" s="44">
        <f>'бюджет района'!J27</f>
        <v>12160.7</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ht="22.5" x14ac:dyDescent="0.25">
      <c r="A28" s="35">
        <v>1</v>
      </c>
      <c r="B28" s="36">
        <v>4</v>
      </c>
      <c r="C28" s="33">
        <v>3</v>
      </c>
      <c r="D28" s="34">
        <v>9</v>
      </c>
      <c r="E28" s="50" t="s">
        <v>178</v>
      </c>
      <c r="F28" s="44">
        <f>'бюджет района'!F28</f>
        <v>0</v>
      </c>
      <c r="G28" s="44">
        <f>'бюджет района'!G28</f>
        <v>0</v>
      </c>
      <c r="H28" s="44">
        <f>'бюджет района'!H28</f>
        <v>0</v>
      </c>
      <c r="I28" s="44">
        <f>'бюджет района'!I28</f>
        <v>0</v>
      </c>
      <c r="J28" s="44">
        <f>'бюджет района'!J28</f>
        <v>0</v>
      </c>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179</v>
      </c>
      <c r="F29" s="41">
        <f>SUM(F30:F31)</f>
        <v>256612.8</v>
      </c>
      <c r="G29" s="41">
        <f t="shared" ref="G29:J29" si="6">SUM(G30:G31)</f>
        <v>313469</v>
      </c>
      <c r="H29" s="41">
        <f t="shared" si="6"/>
        <v>353169.3</v>
      </c>
      <c r="I29" s="41">
        <f t="shared" si="6"/>
        <v>329490.59999999998</v>
      </c>
      <c r="J29" s="41">
        <f t="shared" si="6"/>
        <v>353399.39999999997</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180</v>
      </c>
      <c r="F30" s="44">
        <f>'бюджет района'!F30</f>
        <v>48271.199999999997</v>
      </c>
      <c r="G30" s="44">
        <f>'бюджет района'!G30</f>
        <v>50427</v>
      </c>
      <c r="H30" s="44">
        <f>'бюджет района'!H30</f>
        <v>56462.5</v>
      </c>
      <c r="I30" s="44">
        <f>'бюджет района'!I30</f>
        <v>8131</v>
      </c>
      <c r="J30" s="44">
        <f>'бюджет района'!J30</f>
        <v>7879.6</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181</v>
      </c>
      <c r="F31" s="44">
        <f>'бюджет района'!F31</f>
        <v>208341.6</v>
      </c>
      <c r="G31" s="44">
        <f>'бюджет района'!G31</f>
        <v>263042</v>
      </c>
      <c r="H31" s="44">
        <f>'бюджет района'!H31</f>
        <v>296706.8</v>
      </c>
      <c r="I31" s="44">
        <f>'бюджет района'!I31</f>
        <v>321359.59999999998</v>
      </c>
      <c r="J31" s="44">
        <f>'бюджет района'!J31</f>
        <v>345519.8</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165" t="s">
        <v>182</v>
      </c>
      <c r="F32" s="41">
        <f>F33</f>
        <v>3.5</v>
      </c>
      <c r="G32" s="41">
        <f>G33</f>
        <v>534.9</v>
      </c>
      <c r="H32" s="41">
        <f t="shared" ref="H32:I32" si="7">H33</f>
        <v>754.6</v>
      </c>
      <c r="I32" s="41">
        <f t="shared" si="7"/>
        <v>524</v>
      </c>
      <c r="J32" s="41">
        <f>J33</f>
        <v>1952.7</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182</v>
      </c>
      <c r="F33" s="44">
        <f>'бюджет района'!F33</f>
        <v>3.5</v>
      </c>
      <c r="G33" s="44">
        <f>'бюджет района'!G33</f>
        <v>534.9</v>
      </c>
      <c r="H33" s="44">
        <f>'бюджет района'!H33</f>
        <v>754.6</v>
      </c>
      <c r="I33" s="44">
        <f>'бюджет района'!I33</f>
        <v>524</v>
      </c>
      <c r="J33" s="44">
        <f>'бюджет района'!J33</f>
        <v>1952.7</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183</v>
      </c>
      <c r="F34" s="161">
        <f t="shared" ref="F34:J34" si="8">F35+F39+F42+F49</f>
        <v>1215374.2</v>
      </c>
      <c r="G34" s="161">
        <f>G35+G39+G42+G49</f>
        <v>671896.8</v>
      </c>
      <c r="H34" s="161">
        <f t="shared" si="8"/>
        <v>350353.3</v>
      </c>
      <c r="I34" s="161">
        <f t="shared" si="8"/>
        <v>988932</v>
      </c>
      <c r="J34" s="161">
        <f t="shared" si="8"/>
        <v>1475024.0999999999</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184</v>
      </c>
      <c r="F35" s="41">
        <f t="shared" ref="F35:J35" si="9">SUM(F36:F38)</f>
        <v>1108861.8999999999</v>
      </c>
      <c r="G35" s="41">
        <f>SUM(G36:G38)</f>
        <v>558735.6</v>
      </c>
      <c r="H35" s="41">
        <f t="shared" si="9"/>
        <v>216550.39999999999</v>
      </c>
      <c r="I35" s="41">
        <f t="shared" si="9"/>
        <v>905375</v>
      </c>
      <c r="J35" s="41">
        <f t="shared" si="9"/>
        <v>1388885.5</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customHeight="1" x14ac:dyDescent="0.25">
      <c r="A36" s="35">
        <v>1</v>
      </c>
      <c r="B36" s="36">
        <v>5</v>
      </c>
      <c r="C36" s="33">
        <v>2</v>
      </c>
      <c r="D36" s="34">
        <v>74</v>
      </c>
      <c r="E36" s="50" t="s">
        <v>71</v>
      </c>
      <c r="F36" s="104">
        <f>'бюджет района'!F36</f>
        <v>2105.5</v>
      </c>
      <c r="G36" s="104">
        <f>'бюджет района'!G36</f>
        <v>3458.4</v>
      </c>
      <c r="H36" s="104">
        <f>'бюджет района'!H36</f>
        <v>18823.3</v>
      </c>
      <c r="I36" s="104">
        <f>'бюджет района'!I36</f>
        <v>37263</v>
      </c>
      <c r="J36" s="104">
        <f>'бюджет района'!J36</f>
        <v>209936.9</v>
      </c>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25">
      <c r="A37" s="35">
        <v>1</v>
      </c>
      <c r="B37" s="36">
        <v>5</v>
      </c>
      <c r="C37" s="33">
        <v>2</v>
      </c>
      <c r="D37" s="34">
        <v>75</v>
      </c>
      <c r="E37" s="50" t="s">
        <v>72</v>
      </c>
      <c r="F37" s="104">
        <f>'бюджет района'!F37</f>
        <v>0</v>
      </c>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5" customFormat="1" ht="22.5" x14ac:dyDescent="0.25">
      <c r="A38" s="99">
        <v>1</v>
      </c>
      <c r="B38" s="100">
        <v>5</v>
      </c>
      <c r="C38" s="101">
        <v>2</v>
      </c>
      <c r="D38" s="102">
        <v>84</v>
      </c>
      <c r="E38" s="103" t="s">
        <v>185</v>
      </c>
      <c r="F38" s="104">
        <f>'бюджет района'!F38</f>
        <v>1106756.3999999999</v>
      </c>
      <c r="G38" s="104">
        <f>'бюджет района'!G38</f>
        <v>555277.19999999995</v>
      </c>
      <c r="H38" s="104">
        <f>'бюджет района'!H38</f>
        <v>197727.1</v>
      </c>
      <c r="I38" s="104">
        <f>'бюджет района'!I38</f>
        <v>868112</v>
      </c>
      <c r="J38" s="104">
        <f>'бюджет района'!J38</f>
        <v>1178948.6000000001</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186</v>
      </c>
      <c r="F39" s="41">
        <f>SUM(F40:F41)</f>
        <v>46770.7</v>
      </c>
      <c r="G39" s="41">
        <f t="shared" ref="G39:J39" si="10">SUM(G40:G41)</f>
        <v>52977.9</v>
      </c>
      <c r="H39" s="41">
        <f t="shared" si="10"/>
        <v>52949.599999999999</v>
      </c>
      <c r="I39" s="41">
        <f t="shared" si="10"/>
        <v>46728</v>
      </c>
      <c r="J39" s="41">
        <f t="shared" si="10"/>
        <v>59639.199999999997</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ht="33.75" x14ac:dyDescent="0.25">
      <c r="A40" s="35">
        <v>1</v>
      </c>
      <c r="B40" s="36">
        <v>5</v>
      </c>
      <c r="C40" s="46">
        <v>3</v>
      </c>
      <c r="D40" s="34">
        <v>10</v>
      </c>
      <c r="E40" s="50" t="s">
        <v>263</v>
      </c>
      <c r="F40" s="44">
        <f>'бюджет района'!F40</f>
        <v>0</v>
      </c>
      <c r="G40" s="44">
        <f>'бюджет района'!G40</f>
        <v>0</v>
      </c>
      <c r="H40" s="44">
        <f>'бюджет района'!H40</f>
        <v>0</v>
      </c>
      <c r="I40" s="44">
        <f>'бюджет района'!I40</f>
        <v>0</v>
      </c>
      <c r="J40" s="44">
        <f>'бюджет района'!J40</f>
        <v>9377.6</v>
      </c>
      <c r="K40" s="157"/>
      <c r="L40" s="157"/>
      <c r="M40" s="157"/>
      <c r="N40" s="157"/>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187</v>
      </c>
      <c r="F41" s="44">
        <f>'бюджет района'!F41</f>
        <v>46770.7</v>
      </c>
      <c r="G41" s="44">
        <f>'бюджет района'!G41</f>
        <v>52977.9</v>
      </c>
      <c r="H41" s="44">
        <f>'бюджет района'!H41</f>
        <v>52949.599999999999</v>
      </c>
      <c r="I41" s="44">
        <f>'бюджет района'!I41</f>
        <v>46728</v>
      </c>
      <c r="J41" s="44">
        <f>'бюджет района'!J41</f>
        <v>50261.599999999999</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188</v>
      </c>
      <c r="F42" s="41">
        <f>SUM(F43:F48)</f>
        <v>59741.600000000006</v>
      </c>
      <c r="G42" s="41">
        <f>SUM(G43:G48)</f>
        <v>60183.3</v>
      </c>
      <c r="H42" s="41">
        <f t="shared" ref="H42:J42" si="11">SUM(H43:H48)</f>
        <v>80853.299999999988</v>
      </c>
      <c r="I42" s="41">
        <f t="shared" si="11"/>
        <v>36829</v>
      </c>
      <c r="J42" s="41">
        <f t="shared" si="11"/>
        <v>26499.4</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189</v>
      </c>
      <c r="F43" s="44">
        <f>'бюджет района'!F43</f>
        <v>10775.7</v>
      </c>
      <c r="G43" s="44">
        <f>'бюджет района'!G43</f>
        <v>8028.8</v>
      </c>
      <c r="H43" s="44">
        <f>'бюджет района'!H43</f>
        <v>24773.599999999999</v>
      </c>
      <c r="I43" s="44">
        <f>'бюджет района'!I43</f>
        <v>14439</v>
      </c>
      <c r="J43" s="44">
        <f>'бюджет района'!J43</f>
        <v>10282.5</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hidden="1" x14ac:dyDescent="0.25">
      <c r="A44" s="35">
        <v>1</v>
      </c>
      <c r="B44" s="36">
        <v>5</v>
      </c>
      <c r="C44" s="46">
        <v>4</v>
      </c>
      <c r="D44" s="34">
        <v>4</v>
      </c>
      <c r="E44" s="50" t="s">
        <v>190</v>
      </c>
      <c r="F44" s="44">
        <f>'бюджет района'!F44</f>
        <v>0</v>
      </c>
      <c r="G44" s="44">
        <f>'бюджет района'!G44</f>
        <v>0</v>
      </c>
      <c r="H44" s="44">
        <f>'бюджет района'!H44</f>
        <v>0</v>
      </c>
      <c r="I44" s="44">
        <f>'бюджет района'!I44</f>
        <v>0</v>
      </c>
      <c r="J44" s="44">
        <f>'бюджет района'!J44</f>
        <v>0</v>
      </c>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customHeight="1" x14ac:dyDescent="0.25">
      <c r="A45" s="35">
        <v>1</v>
      </c>
      <c r="B45" s="36">
        <v>5</v>
      </c>
      <c r="C45" s="46">
        <v>4</v>
      </c>
      <c r="D45" s="34">
        <v>25</v>
      </c>
      <c r="E45" s="50" t="s">
        <v>78</v>
      </c>
      <c r="F45" s="44">
        <f>'бюджет района'!F45</f>
        <v>8464.7999999999993</v>
      </c>
      <c r="G45" s="44">
        <f>'бюджет района'!G45</f>
        <v>9494.4</v>
      </c>
      <c r="H45" s="44">
        <f>'бюджет района'!H45</f>
        <v>9787.2999999999993</v>
      </c>
      <c r="I45" s="44">
        <f>'бюджет района'!I45</f>
        <v>8600</v>
      </c>
      <c r="J45" s="44">
        <f>'бюджет района'!J45</f>
        <v>9577.2000000000007</v>
      </c>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191</v>
      </c>
      <c r="F46" s="44">
        <f>'бюджет района'!F46</f>
        <v>1967.3</v>
      </c>
      <c r="G46" s="44">
        <f>'бюджет района'!G46</f>
        <v>417.6</v>
      </c>
      <c r="H46" s="44">
        <f>'бюджет района'!H46</f>
        <v>660.8</v>
      </c>
      <c r="I46" s="44">
        <f>'бюджет района'!I46</f>
        <v>520</v>
      </c>
      <c r="J46" s="44">
        <f>'бюджет района'!J46</f>
        <v>750.5</v>
      </c>
      <c r="K46" s="157"/>
      <c r="L46" s="157"/>
      <c r="M46" s="157"/>
      <c r="N46" s="157"/>
      <c r="O46" s="157"/>
      <c r="P46" s="157"/>
      <c r="Q46" s="157"/>
      <c r="R46" s="157"/>
      <c r="T46" s="30"/>
      <c r="U46" s="30"/>
      <c r="V46" s="30"/>
      <c r="W46" s="30"/>
      <c r="X46" s="30"/>
      <c r="Y46" s="30"/>
      <c r="Z46" s="30"/>
      <c r="AA46" s="30"/>
      <c r="AB46" s="30"/>
      <c r="AC46" s="30"/>
      <c r="AD46" s="30"/>
      <c r="AE46" s="30"/>
      <c r="AF46" s="30"/>
    </row>
    <row r="47" spans="1:32" ht="67.5" hidden="1" x14ac:dyDescent="0.25">
      <c r="A47" s="35">
        <v>1</v>
      </c>
      <c r="B47" s="36">
        <v>5</v>
      </c>
      <c r="C47" s="46">
        <v>4</v>
      </c>
      <c r="D47" s="34">
        <v>30</v>
      </c>
      <c r="E47" s="50" t="s">
        <v>192</v>
      </c>
      <c r="F47" s="44">
        <f>'бюджет района'!F47</f>
        <v>3.5</v>
      </c>
      <c r="G47" s="44">
        <f>'бюджет района'!G47</f>
        <v>0</v>
      </c>
      <c r="H47" s="44">
        <f>'бюджет района'!H47</f>
        <v>0</v>
      </c>
      <c r="I47" s="44">
        <f>'бюджет района'!I47</f>
        <v>0</v>
      </c>
      <c r="J47" s="44">
        <f>'бюджет района'!J47</f>
        <v>0</v>
      </c>
      <c r="K47" s="157"/>
      <c r="L47" s="157"/>
      <c r="M47" s="157"/>
      <c r="N47" s="157"/>
      <c r="O47" s="157"/>
      <c r="P47" s="157"/>
      <c r="Q47" s="157"/>
      <c r="R47" s="157"/>
      <c r="T47" s="30"/>
      <c r="U47" s="30"/>
      <c r="V47" s="30"/>
      <c r="W47" s="30"/>
      <c r="X47" s="30"/>
      <c r="Y47" s="30"/>
      <c r="Z47" s="30"/>
      <c r="AA47" s="30"/>
      <c r="AB47" s="30"/>
      <c r="AC47" s="30"/>
      <c r="AD47" s="30"/>
      <c r="AE47" s="30"/>
      <c r="AF47" s="30"/>
    </row>
    <row r="48" spans="1:32" ht="22.5" hidden="1" x14ac:dyDescent="0.25">
      <c r="A48" s="35">
        <v>1</v>
      </c>
      <c r="B48" s="36">
        <v>5</v>
      </c>
      <c r="C48" s="46">
        <v>4</v>
      </c>
      <c r="D48" s="34">
        <v>34</v>
      </c>
      <c r="E48" s="50" t="s">
        <v>193</v>
      </c>
      <c r="F48" s="44">
        <f>'бюджет района'!F48</f>
        <v>38530.300000000003</v>
      </c>
      <c r="G48" s="44">
        <f>'бюджет района'!G48</f>
        <v>42242.5</v>
      </c>
      <c r="H48" s="44">
        <f>'бюджет района'!H48</f>
        <v>45631.6</v>
      </c>
      <c r="I48" s="44">
        <f>'бюджет района'!I48</f>
        <v>13270</v>
      </c>
      <c r="J48" s="44">
        <f>'бюджет района'!J48</f>
        <v>5889.2</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194</v>
      </c>
      <c r="F49" s="41">
        <f>F50</f>
        <v>0</v>
      </c>
      <c r="G49" s="41">
        <f>G50</f>
        <v>0</v>
      </c>
      <c r="H49" s="41">
        <f t="shared" ref="H49:J49" si="12">H50</f>
        <v>0</v>
      </c>
      <c r="I49" s="41">
        <f t="shared" si="12"/>
        <v>0</v>
      </c>
      <c r="J49" s="41">
        <f t="shared" si="12"/>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195</v>
      </c>
      <c r="F50" s="44">
        <f>'бюджет района'!F50</f>
        <v>0</v>
      </c>
      <c r="G50" s="44">
        <f>'бюджет района'!G50</f>
        <v>0</v>
      </c>
      <c r="H50" s="44">
        <f>'бюджет района'!H50</f>
        <v>0</v>
      </c>
      <c r="I50" s="44">
        <f>'бюджет района'!I50</f>
        <v>0</v>
      </c>
      <c r="J50" s="44">
        <f>'бюджет района'!J50</f>
        <v>0</v>
      </c>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196</v>
      </c>
      <c r="F51" s="161">
        <f>F52</f>
        <v>0.1</v>
      </c>
      <c r="G51" s="161">
        <f t="shared" ref="G51:J52" si="13">G52</f>
        <v>0.5</v>
      </c>
      <c r="H51" s="161">
        <f t="shared" si="13"/>
        <v>3</v>
      </c>
      <c r="I51" s="161">
        <f t="shared" si="13"/>
        <v>0</v>
      </c>
      <c r="J51" s="161">
        <f t="shared" si="13"/>
        <v>3.3</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196</v>
      </c>
      <c r="F52" s="41">
        <f>F53</f>
        <v>0.1</v>
      </c>
      <c r="G52" s="41">
        <f>G53</f>
        <v>0.5</v>
      </c>
      <c r="H52" s="41">
        <f t="shared" si="13"/>
        <v>3</v>
      </c>
      <c r="I52" s="41">
        <f t="shared" si="13"/>
        <v>0</v>
      </c>
      <c r="J52" s="41">
        <f t="shared" si="13"/>
        <v>3.3</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197</v>
      </c>
      <c r="F53" s="44">
        <f>'бюджет района'!F53</f>
        <v>0.1</v>
      </c>
      <c r="G53" s="44">
        <f>'бюджет района'!G53</f>
        <v>0.5</v>
      </c>
      <c r="H53" s="44">
        <f>'бюджет района'!H53</f>
        <v>3</v>
      </c>
      <c r="I53" s="44">
        <f>'бюджет района'!I53</f>
        <v>0</v>
      </c>
      <c r="J53" s="44">
        <f>'бюджет района'!J53</f>
        <v>3.3</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198</v>
      </c>
      <c r="F54" s="161">
        <f>F55</f>
        <v>68408.5</v>
      </c>
      <c r="G54" s="161">
        <f t="shared" ref="G54:J54" si="14">G55</f>
        <v>72704.899999999994</v>
      </c>
      <c r="H54" s="161">
        <f t="shared" si="14"/>
        <v>80190.899999999994</v>
      </c>
      <c r="I54" s="161">
        <f t="shared" si="14"/>
        <v>68700</v>
      </c>
      <c r="J54" s="161">
        <f t="shared" si="14"/>
        <v>75723.199999999997</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199</v>
      </c>
      <c r="F55" s="41">
        <f t="shared" ref="F55:J55" si="15">SUM(F56:F56)</f>
        <v>68408.5</v>
      </c>
      <c r="G55" s="41">
        <f>SUM(G56:G56)</f>
        <v>72704.899999999994</v>
      </c>
      <c r="H55" s="41">
        <f t="shared" si="15"/>
        <v>80190.899999999994</v>
      </c>
      <c r="I55" s="41">
        <f t="shared" si="15"/>
        <v>68700</v>
      </c>
      <c r="J55" s="41">
        <f t="shared" si="15"/>
        <v>75723.199999999997</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x14ac:dyDescent="0.25">
      <c r="A56" s="35">
        <v>1</v>
      </c>
      <c r="B56" s="36">
        <v>8</v>
      </c>
      <c r="C56" s="46">
        <v>1</v>
      </c>
      <c r="D56" s="34">
        <v>26</v>
      </c>
      <c r="E56" s="50" t="s">
        <v>200</v>
      </c>
      <c r="F56" s="51">
        <f>'бюджет района'!F56</f>
        <v>68408.5</v>
      </c>
      <c r="G56" s="51">
        <f>'бюджет района'!G56</f>
        <v>72704.899999999994</v>
      </c>
      <c r="H56" s="51">
        <f>'бюджет района'!H56</f>
        <v>80190.899999999994</v>
      </c>
      <c r="I56" s="51">
        <f>'бюджет района'!I56</f>
        <v>68700</v>
      </c>
      <c r="J56" s="51">
        <f>'бюджет района'!J56</f>
        <v>75723.199999999997</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6">
        <v>2</v>
      </c>
      <c r="B57" s="106"/>
      <c r="C57" s="54"/>
      <c r="D57" s="55"/>
      <c r="E57" s="27" t="s">
        <v>201</v>
      </c>
      <c r="F57" s="28">
        <f>F58+F78+F81+F84+F91+F96</f>
        <v>39625.695999999996</v>
      </c>
      <c r="G57" s="28">
        <f t="shared" ref="G57:J57" si="16">G58+G78+G81+G84+G91+G96</f>
        <v>38253.599999999991</v>
      </c>
      <c r="H57" s="28">
        <f t="shared" si="16"/>
        <v>68806.100000000006</v>
      </c>
      <c r="I57" s="28">
        <f t="shared" si="16"/>
        <v>40954.199999999997</v>
      </c>
      <c r="J57" s="28">
        <f t="shared" si="16"/>
        <v>35094.800000000003</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202</v>
      </c>
      <c r="F58" s="161">
        <f>F59+F61+F63+F65+F69+F75</f>
        <v>19680.196</v>
      </c>
      <c r="G58" s="161">
        <f t="shared" ref="G58:J58" si="17">G59+G61+G63+G65+G69+G75</f>
        <v>22070.999999999996</v>
      </c>
      <c r="H58" s="161">
        <f t="shared" si="17"/>
        <v>23209.100000000002</v>
      </c>
      <c r="I58" s="161">
        <f t="shared" si="17"/>
        <v>28545.399999999998</v>
      </c>
      <c r="J58" s="161">
        <f t="shared" si="17"/>
        <v>28575.4</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ht="11.25" customHeight="1" x14ac:dyDescent="0.25">
      <c r="A59" s="35">
        <v>2</v>
      </c>
      <c r="B59" s="36">
        <v>1</v>
      </c>
      <c r="C59" s="46">
        <v>1</v>
      </c>
      <c r="D59" s="46"/>
      <c r="E59" s="47" t="s">
        <v>203</v>
      </c>
      <c r="F59" s="41">
        <f>F60</f>
        <v>1799.4490000000001</v>
      </c>
      <c r="G59" s="41">
        <f>G60</f>
        <v>123.5</v>
      </c>
      <c r="H59" s="41">
        <f t="shared" ref="H59:J59" si="18">H60</f>
        <v>131.19999999999999</v>
      </c>
      <c r="I59" s="41">
        <f t="shared" si="18"/>
        <v>46.6</v>
      </c>
      <c r="J59" s="41">
        <f t="shared" si="18"/>
        <v>1269.2</v>
      </c>
      <c r="K59" s="157"/>
      <c r="L59" s="157"/>
      <c r="M59" s="157"/>
      <c r="N59" s="158"/>
      <c r="O59" s="157"/>
      <c r="P59" s="157"/>
      <c r="Q59" s="157"/>
      <c r="R59" s="157"/>
      <c r="S59" s="29"/>
      <c r="T59" s="30"/>
      <c r="U59" s="30"/>
      <c r="V59" s="30"/>
      <c r="W59" s="30"/>
      <c r="X59" s="30"/>
      <c r="Y59" s="30"/>
      <c r="Z59" s="30"/>
      <c r="AA59" s="30"/>
      <c r="AB59" s="30"/>
      <c r="AC59" s="30"/>
      <c r="AD59" s="30"/>
      <c r="AE59" s="30"/>
      <c r="AF59" s="30"/>
    </row>
    <row r="60" spans="1:32" ht="11.25" customHeight="1" x14ac:dyDescent="0.25">
      <c r="A60" s="35">
        <v>2</v>
      </c>
      <c r="B60" s="36">
        <v>1</v>
      </c>
      <c r="C60" s="46">
        <v>1</v>
      </c>
      <c r="D60" s="34">
        <v>2</v>
      </c>
      <c r="E60" s="50" t="s">
        <v>204</v>
      </c>
      <c r="F60" s="44">
        <f>'бюджет района'!F66</f>
        <v>1799.4490000000001</v>
      </c>
      <c r="G60" s="44">
        <f>'бюджет района'!G66</f>
        <v>123.5</v>
      </c>
      <c r="H60" s="44">
        <f>'бюджет района'!H66</f>
        <v>131.19999999999999</v>
      </c>
      <c r="I60" s="44">
        <f>'бюджет района'!I66</f>
        <v>46.6</v>
      </c>
      <c r="J60" s="44">
        <f>'бюджет района'!J66</f>
        <v>1269.2</v>
      </c>
      <c r="K60" s="157"/>
      <c r="L60" s="157"/>
      <c r="M60" s="157"/>
      <c r="N60" s="157"/>
      <c r="O60" s="157"/>
      <c r="P60" s="157"/>
      <c r="Q60" s="157"/>
      <c r="R60" s="157"/>
      <c r="S60" s="29"/>
      <c r="T60" s="30"/>
      <c r="U60" s="30"/>
      <c r="V60" s="30"/>
      <c r="W60" s="30"/>
      <c r="X60" s="30"/>
      <c r="Y60" s="30"/>
      <c r="Z60" s="30"/>
      <c r="AA60" s="30"/>
      <c r="AB60" s="30"/>
      <c r="AC60" s="30"/>
      <c r="AD60" s="30"/>
      <c r="AE60" s="30"/>
      <c r="AF60" s="30"/>
    </row>
    <row r="61" spans="1:32" ht="22.5" hidden="1" customHeight="1" x14ac:dyDescent="0.25">
      <c r="A61" s="35">
        <v>2</v>
      </c>
      <c r="B61" s="36">
        <v>1</v>
      </c>
      <c r="C61" s="46">
        <v>3</v>
      </c>
      <c r="D61" s="46"/>
      <c r="E61" s="47" t="s">
        <v>88</v>
      </c>
      <c r="F61" s="41">
        <f>F62</f>
        <v>0</v>
      </c>
      <c r="G61" s="41">
        <f>G62</f>
        <v>0</v>
      </c>
      <c r="H61" s="41">
        <f t="shared" ref="H61:J61" si="19">H62</f>
        <v>0</v>
      </c>
      <c r="I61" s="41">
        <f t="shared" si="19"/>
        <v>0</v>
      </c>
      <c r="J61" s="41">
        <f t="shared" si="19"/>
        <v>0</v>
      </c>
      <c r="K61" s="157"/>
      <c r="L61" s="157"/>
      <c r="M61" s="157"/>
      <c r="N61" s="158"/>
      <c r="O61" s="157"/>
      <c r="P61" s="157"/>
      <c r="Q61" s="157"/>
      <c r="R61" s="157"/>
      <c r="S61" s="29"/>
      <c r="T61" s="30"/>
      <c r="U61" s="30"/>
      <c r="V61" s="30"/>
      <c r="W61" s="30"/>
      <c r="X61" s="30"/>
      <c r="Y61" s="30"/>
      <c r="Z61" s="30"/>
      <c r="AA61" s="30"/>
      <c r="AB61" s="30"/>
      <c r="AC61" s="30"/>
      <c r="AD61" s="30"/>
      <c r="AE61" s="30"/>
      <c r="AF61" s="30"/>
    </row>
    <row r="62" spans="1:32" ht="22.5" hidden="1" customHeight="1" x14ac:dyDescent="0.25">
      <c r="A62" s="35">
        <v>2</v>
      </c>
      <c r="B62" s="36">
        <v>1</v>
      </c>
      <c r="C62" s="46">
        <v>3</v>
      </c>
      <c r="D62" s="34">
        <v>2</v>
      </c>
      <c r="E62" s="50" t="s">
        <v>89</v>
      </c>
      <c r="F62" s="44">
        <f>'бюджет района'!F64</f>
        <v>0</v>
      </c>
      <c r="G62" s="44">
        <f>'районный бюджет'!G56</f>
        <v>0</v>
      </c>
      <c r="H62" s="44">
        <f>'районный бюджет'!H56</f>
        <v>0</v>
      </c>
      <c r="I62" s="44">
        <f>'районный бюджет'!I56</f>
        <v>0</v>
      </c>
      <c r="J62" s="44">
        <f>'районный бюджет'!J56</f>
        <v>0</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22.5" hidden="1" customHeight="1" x14ac:dyDescent="0.25">
      <c r="A63" s="35">
        <v>2</v>
      </c>
      <c r="B63" s="36">
        <v>1</v>
      </c>
      <c r="C63" s="46">
        <v>4</v>
      </c>
      <c r="D63" s="46"/>
      <c r="E63" s="47" t="s">
        <v>205</v>
      </c>
      <c r="F63" s="41">
        <f>F64</f>
        <v>0</v>
      </c>
      <c r="G63" s="41">
        <f>G64</f>
        <v>0</v>
      </c>
      <c r="H63" s="41">
        <f t="shared" ref="H63:J63" si="20">H64</f>
        <v>0</v>
      </c>
      <c r="I63" s="41">
        <f t="shared" si="20"/>
        <v>0</v>
      </c>
      <c r="J63" s="41">
        <f t="shared" si="20"/>
        <v>0</v>
      </c>
      <c r="K63" s="157"/>
      <c r="L63" s="157"/>
      <c r="M63" s="157"/>
      <c r="N63" s="158"/>
      <c r="O63" s="157"/>
      <c r="P63" s="157"/>
      <c r="Q63" s="157"/>
      <c r="R63" s="157"/>
      <c r="S63" s="29"/>
      <c r="T63" s="30"/>
      <c r="U63" s="30"/>
      <c r="V63" s="30"/>
      <c r="W63" s="30"/>
      <c r="X63" s="30"/>
      <c r="Y63" s="30"/>
      <c r="Z63" s="30"/>
      <c r="AA63" s="30"/>
      <c r="AB63" s="30"/>
      <c r="AC63" s="30"/>
      <c r="AD63" s="30"/>
      <c r="AE63" s="30"/>
      <c r="AF63" s="30"/>
    </row>
    <row r="64" spans="1:32" ht="22.5" hidden="1" customHeight="1" x14ac:dyDescent="0.25">
      <c r="A64" s="35">
        <v>2</v>
      </c>
      <c r="B64" s="36">
        <v>1</v>
      </c>
      <c r="C64" s="46">
        <v>4</v>
      </c>
      <c r="D64" s="34">
        <v>2</v>
      </c>
      <c r="E64" s="50" t="s">
        <v>206</v>
      </c>
      <c r="F64" s="44"/>
      <c r="G64" s="44">
        <f>'районный бюджет'!G58</f>
        <v>0</v>
      </c>
      <c r="H64" s="44">
        <f>'районный бюджет'!H58</f>
        <v>0</v>
      </c>
      <c r="I64" s="44">
        <v>0</v>
      </c>
      <c r="J64" s="44">
        <f>'районный бюджет'!J58</f>
        <v>0</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5</v>
      </c>
      <c r="D65" s="46"/>
      <c r="E65" s="47" t="s">
        <v>207</v>
      </c>
      <c r="F65" s="41">
        <f>SUM(F66:F68)</f>
        <v>17837.647000000001</v>
      </c>
      <c r="G65" s="41">
        <f>SUM(G66:G68)</f>
        <v>21902.1</v>
      </c>
      <c r="H65" s="41">
        <f t="shared" ref="H65:J65" si="21">SUM(H66:H68)</f>
        <v>23027.100000000002</v>
      </c>
      <c r="I65" s="41">
        <f t="shared" si="21"/>
        <v>28450.6</v>
      </c>
      <c r="J65" s="41">
        <f t="shared" si="21"/>
        <v>27214.6</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ht="45" x14ac:dyDescent="0.25">
      <c r="A66" s="35">
        <v>2</v>
      </c>
      <c r="B66" s="36">
        <v>1</v>
      </c>
      <c r="C66" s="46">
        <v>5</v>
      </c>
      <c r="D66" s="34">
        <v>8</v>
      </c>
      <c r="E66" s="50" t="s">
        <v>208</v>
      </c>
      <c r="F66" s="44">
        <f>'бюджет района'!F68</f>
        <v>12991.349</v>
      </c>
      <c r="G66" s="44">
        <f>'бюджет района'!G68</f>
        <v>12757.7</v>
      </c>
      <c r="H66" s="44">
        <f>'бюджет района'!H68</f>
        <v>15230.2</v>
      </c>
      <c r="I66" s="44">
        <f>'бюджет района'!I68</f>
        <v>19984.3</v>
      </c>
      <c r="J66" s="44">
        <f>'бюджет района'!J68</f>
        <v>20203.8</v>
      </c>
      <c r="K66" s="157"/>
      <c r="L66" s="157"/>
      <c r="M66" s="157"/>
      <c r="N66" s="157"/>
      <c r="O66" s="157"/>
      <c r="P66" s="157"/>
      <c r="Q66" s="157"/>
      <c r="R66" s="157"/>
      <c r="S66" s="29"/>
      <c r="T66" s="30"/>
      <c r="U66" s="30"/>
      <c r="V66" s="30"/>
      <c r="W66" s="30"/>
      <c r="X66" s="30"/>
      <c r="Y66" s="30"/>
      <c r="Z66" s="30"/>
      <c r="AA66" s="30"/>
      <c r="AB66" s="30"/>
      <c r="AC66" s="30"/>
      <c r="AD66" s="30"/>
      <c r="AE66" s="30"/>
      <c r="AF66" s="30"/>
    </row>
    <row r="67" spans="1:32" ht="45" x14ac:dyDescent="0.25">
      <c r="A67" s="35">
        <v>2</v>
      </c>
      <c r="B67" s="36">
        <v>1</v>
      </c>
      <c r="C67" s="46">
        <v>5</v>
      </c>
      <c r="D67" s="34">
        <v>9</v>
      </c>
      <c r="E67" s="50" t="s">
        <v>209</v>
      </c>
      <c r="F67" s="44">
        <f>'бюджет района'!F69</f>
        <v>3102.3490000000002</v>
      </c>
      <c r="G67" s="44">
        <f>'бюджет района'!G69</f>
        <v>4946</v>
      </c>
      <c r="H67" s="44">
        <f>'бюджет района'!H69</f>
        <v>4191.2</v>
      </c>
      <c r="I67" s="44">
        <f>'бюджет района'!I69</f>
        <v>4429.3</v>
      </c>
      <c r="J67" s="44">
        <f>'бюджет района'!J69</f>
        <v>3547</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22.5" x14ac:dyDescent="0.25">
      <c r="A68" s="35">
        <v>2</v>
      </c>
      <c r="B68" s="36">
        <v>1</v>
      </c>
      <c r="C68" s="46">
        <v>5</v>
      </c>
      <c r="D68" s="34">
        <v>10</v>
      </c>
      <c r="E68" s="50" t="s">
        <v>210</v>
      </c>
      <c r="F68" s="44">
        <f>'бюджет района'!F70</f>
        <v>1743.9490000000001</v>
      </c>
      <c r="G68" s="44">
        <f>'бюджет района'!G70</f>
        <v>4198.3999999999996</v>
      </c>
      <c r="H68" s="44">
        <f>'бюджет района'!H70</f>
        <v>3605.7</v>
      </c>
      <c r="I68" s="44">
        <f>'бюджет района'!I70</f>
        <v>4037</v>
      </c>
      <c r="J68" s="44">
        <f>'бюджет района'!J70</f>
        <v>3463.8</v>
      </c>
      <c r="K68" s="157"/>
      <c r="L68" s="157"/>
      <c r="M68" s="157"/>
      <c r="N68" s="157"/>
      <c r="O68" s="157"/>
      <c r="P68" s="157"/>
      <c r="Q68" s="157"/>
      <c r="R68" s="157"/>
      <c r="S68" s="29"/>
      <c r="T68" s="30"/>
      <c r="U68" s="30"/>
      <c r="V68" s="30"/>
      <c r="W68" s="30"/>
      <c r="X68" s="30"/>
      <c r="Y68" s="30"/>
      <c r="Z68" s="30"/>
      <c r="AA68" s="30"/>
      <c r="AB68" s="30"/>
      <c r="AC68" s="30"/>
      <c r="AD68" s="30"/>
      <c r="AE68" s="30"/>
      <c r="AF68" s="30"/>
    </row>
    <row r="69" spans="1:32" x14ac:dyDescent="0.25">
      <c r="A69" s="35">
        <v>2</v>
      </c>
      <c r="B69" s="36">
        <v>1</v>
      </c>
      <c r="C69" s="46">
        <v>7</v>
      </c>
      <c r="D69" s="46"/>
      <c r="E69" s="47" t="s">
        <v>211</v>
      </c>
      <c r="F69" s="41">
        <f>SUM(F70:F74)</f>
        <v>2.8000000000000003</v>
      </c>
      <c r="G69" s="41">
        <f>SUM(G70:G74)</f>
        <v>2.2999999999999998</v>
      </c>
      <c r="H69" s="41">
        <f t="shared" ref="H69:J69" si="22">SUM(H70:H74)</f>
        <v>2.6</v>
      </c>
      <c r="I69" s="41">
        <f t="shared" si="22"/>
        <v>0</v>
      </c>
      <c r="J69" s="41">
        <f t="shared" si="22"/>
        <v>43.4</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22.5" x14ac:dyDescent="0.25">
      <c r="A70" s="35">
        <v>2</v>
      </c>
      <c r="B70" s="36">
        <v>1</v>
      </c>
      <c r="C70" s="46">
        <v>7</v>
      </c>
      <c r="D70" s="34">
        <v>6</v>
      </c>
      <c r="E70" s="50" t="s">
        <v>212</v>
      </c>
      <c r="F70" s="44">
        <f>'бюджет района'!F72</f>
        <v>0.6</v>
      </c>
      <c r="G70" s="44">
        <f>'бюджет района'!G72</f>
        <v>0</v>
      </c>
      <c r="H70" s="44">
        <f>'бюджет района'!H72</f>
        <v>0</v>
      </c>
      <c r="I70" s="44">
        <f>'бюджет района'!I72</f>
        <v>0</v>
      </c>
      <c r="J70" s="44">
        <f>'бюджет района'!J72</f>
        <v>0</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ht="22.5" hidden="1" customHeight="1" x14ac:dyDescent="0.25">
      <c r="A71" s="35">
        <v>2</v>
      </c>
      <c r="B71" s="36">
        <v>1</v>
      </c>
      <c r="C71" s="46">
        <v>7</v>
      </c>
      <c r="D71" s="34">
        <v>11</v>
      </c>
      <c r="E71" s="50" t="s">
        <v>95</v>
      </c>
      <c r="F71" s="44">
        <f>'бюджет района'!F73</f>
        <v>0</v>
      </c>
      <c r="G71" s="44">
        <f>'районный бюджет'!G64</f>
        <v>0</v>
      </c>
      <c r="H71" s="44">
        <f>'районный бюджет'!H64</f>
        <v>0</v>
      </c>
      <c r="I71" s="44">
        <f>'районный бюджет'!I64</f>
        <v>0</v>
      </c>
      <c r="J71" s="44">
        <f>'районный бюджет'!J64</f>
        <v>0</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2.5" customHeight="1" x14ac:dyDescent="0.25">
      <c r="A72" s="35">
        <v>2</v>
      </c>
      <c r="B72" s="36">
        <v>1</v>
      </c>
      <c r="C72" s="46">
        <v>7</v>
      </c>
      <c r="D72" s="34">
        <v>13</v>
      </c>
      <c r="E72" s="50" t="s">
        <v>44</v>
      </c>
      <c r="F72" s="44">
        <f>'бюджет района'!F74</f>
        <v>2.2000000000000002</v>
      </c>
      <c r="G72" s="44">
        <f>'бюджет района'!G74</f>
        <v>2.2999999999999998</v>
      </c>
      <c r="H72" s="44">
        <f>'бюджет района'!H74</f>
        <v>2.6</v>
      </c>
      <c r="I72" s="44">
        <f>'бюджет района'!I74</f>
        <v>0</v>
      </c>
      <c r="J72" s="44">
        <f>'бюджет района'!J74</f>
        <v>43.4</v>
      </c>
      <c r="K72" s="157"/>
      <c r="L72" s="157"/>
      <c r="M72" s="157"/>
      <c r="N72" s="157"/>
      <c r="O72" s="157"/>
      <c r="P72" s="157"/>
      <c r="Q72" s="157"/>
      <c r="R72" s="157"/>
      <c r="S72" s="29"/>
      <c r="T72" s="30"/>
      <c r="U72" s="30"/>
      <c r="V72" s="30"/>
      <c r="W72" s="30"/>
      <c r="X72" s="30"/>
      <c r="Y72" s="30"/>
      <c r="Z72" s="30"/>
      <c r="AA72" s="30"/>
      <c r="AB72" s="30"/>
      <c r="AC72" s="30"/>
      <c r="AD72" s="30"/>
      <c r="AE72" s="30"/>
      <c r="AF72" s="30"/>
    </row>
    <row r="73" spans="1:32" ht="22.5" hidden="1" customHeight="1" x14ac:dyDescent="0.25">
      <c r="A73" s="35">
        <v>2</v>
      </c>
      <c r="B73" s="36">
        <v>1</v>
      </c>
      <c r="C73" s="46">
        <v>7</v>
      </c>
      <c r="D73" s="34">
        <v>18</v>
      </c>
      <c r="E73" s="50" t="s">
        <v>45</v>
      </c>
      <c r="F73" s="44">
        <f>SUM(G73:R73)</f>
        <v>0</v>
      </c>
      <c r="G73" s="44">
        <f>'районный бюджет'!G66</f>
        <v>0</v>
      </c>
      <c r="H73" s="44">
        <f>'районный бюджет'!H66</f>
        <v>0</v>
      </c>
      <c r="I73" s="44">
        <f>'районный бюджет'!I66</f>
        <v>0</v>
      </c>
      <c r="J73" s="44">
        <f>'районный бюджет'!J66</f>
        <v>0</v>
      </c>
      <c r="K73" s="157"/>
      <c r="L73" s="157"/>
      <c r="M73" s="157"/>
      <c r="N73" s="157"/>
      <c r="O73" s="157"/>
      <c r="P73" s="157"/>
      <c r="Q73" s="157"/>
      <c r="R73" s="157"/>
      <c r="S73" s="29"/>
      <c r="T73" s="30"/>
      <c r="U73" s="30"/>
      <c r="V73" s="30"/>
      <c r="W73" s="30"/>
      <c r="X73" s="30"/>
      <c r="Y73" s="30"/>
      <c r="Z73" s="30"/>
      <c r="AA73" s="30"/>
      <c r="AB73" s="30"/>
      <c r="AC73" s="30"/>
      <c r="AD73" s="30"/>
      <c r="AE73" s="30"/>
      <c r="AF73" s="30"/>
    </row>
    <row r="74" spans="1:32" ht="33.75" hidden="1" customHeight="1" x14ac:dyDescent="0.25">
      <c r="A74" s="35">
        <v>2</v>
      </c>
      <c r="B74" s="36">
        <v>1</v>
      </c>
      <c r="C74" s="46">
        <v>7</v>
      </c>
      <c r="D74" s="34">
        <v>19</v>
      </c>
      <c r="E74" s="50" t="s">
        <v>96</v>
      </c>
      <c r="F74" s="44">
        <f>SUM(G74:R74)</f>
        <v>0</v>
      </c>
      <c r="G74" s="44">
        <f>'районный бюджет'!G67</f>
        <v>0</v>
      </c>
      <c r="H74" s="44">
        <f>'районный бюджет'!H67</f>
        <v>0</v>
      </c>
      <c r="I74" s="44">
        <f>'районный бюджет'!I67</f>
        <v>0</v>
      </c>
      <c r="J74" s="44">
        <f>'районный бюджет'!J67</f>
        <v>0</v>
      </c>
      <c r="K74" s="157"/>
      <c r="L74" s="157"/>
      <c r="M74" s="157"/>
      <c r="N74" s="157"/>
      <c r="O74" s="157"/>
      <c r="P74" s="157"/>
      <c r="Q74" s="157"/>
      <c r="R74" s="157"/>
      <c r="S74" s="29"/>
      <c r="T74" s="30"/>
      <c r="U74" s="30"/>
      <c r="V74" s="30"/>
      <c r="W74" s="30"/>
      <c r="X74" s="30"/>
      <c r="Y74" s="30"/>
      <c r="Z74" s="30"/>
      <c r="AA74" s="30"/>
      <c r="AB74" s="30"/>
      <c r="AC74" s="30"/>
      <c r="AD74" s="30"/>
      <c r="AE74" s="30"/>
      <c r="AF74" s="30"/>
    </row>
    <row r="75" spans="1:32" x14ac:dyDescent="0.25">
      <c r="A75" s="35">
        <v>2</v>
      </c>
      <c r="B75" s="36">
        <v>1</v>
      </c>
      <c r="C75" s="46">
        <v>9</v>
      </c>
      <c r="D75" s="46" t="s">
        <v>49</v>
      </c>
      <c r="E75" s="47" t="s">
        <v>213</v>
      </c>
      <c r="F75" s="41">
        <f t="shared" ref="F75:J75" si="23">SUM(F76:F77)</f>
        <v>40.299999999999997</v>
      </c>
      <c r="G75" s="41">
        <f t="shared" si="23"/>
        <v>43.1</v>
      </c>
      <c r="H75" s="41">
        <f t="shared" si="23"/>
        <v>48.2</v>
      </c>
      <c r="I75" s="41">
        <f t="shared" si="23"/>
        <v>48.2</v>
      </c>
      <c r="J75" s="41">
        <f t="shared" si="23"/>
        <v>48.2</v>
      </c>
      <c r="K75" s="157"/>
      <c r="L75" s="157"/>
      <c r="M75" s="157"/>
      <c r="N75" s="157"/>
      <c r="O75" s="157"/>
      <c r="P75" s="157"/>
      <c r="Q75" s="157"/>
      <c r="R75" s="157"/>
      <c r="S75" s="29"/>
      <c r="T75" s="30"/>
      <c r="U75" s="30"/>
      <c r="V75" s="30"/>
      <c r="W75" s="30"/>
      <c r="X75" s="30"/>
      <c r="Y75" s="30"/>
      <c r="Z75" s="30"/>
      <c r="AA75" s="30"/>
      <c r="AB75" s="30"/>
      <c r="AC75" s="30"/>
      <c r="AD75" s="30"/>
      <c r="AE75" s="30"/>
      <c r="AF75" s="30"/>
    </row>
    <row r="76" spans="1:32" ht="33.75" hidden="1" x14ac:dyDescent="0.25">
      <c r="A76" s="35">
        <v>2</v>
      </c>
      <c r="B76" s="36">
        <v>1</v>
      </c>
      <c r="C76" s="46">
        <v>9</v>
      </c>
      <c r="D76" s="34">
        <v>7</v>
      </c>
      <c r="E76" s="50" t="s">
        <v>214</v>
      </c>
      <c r="F76" s="44">
        <f>'бюджет района'!F78</f>
        <v>0</v>
      </c>
      <c r="G76" s="44">
        <f>'бюджет района'!G78</f>
        <v>0</v>
      </c>
      <c r="H76" s="44">
        <f>'бюджет района'!H78</f>
        <v>0</v>
      </c>
      <c r="I76" s="44">
        <f>'бюджет района'!I78</f>
        <v>0</v>
      </c>
      <c r="J76" s="44">
        <f>'бюджет района'!J78</f>
        <v>0</v>
      </c>
      <c r="K76" s="157"/>
      <c r="L76" s="157"/>
      <c r="M76" s="157"/>
      <c r="N76" s="157"/>
      <c r="O76" s="157"/>
      <c r="P76" s="157"/>
      <c r="Q76" s="157"/>
      <c r="R76" s="157"/>
      <c r="S76" s="29"/>
      <c r="T76" s="30"/>
      <c r="U76" s="30"/>
      <c r="V76" s="30"/>
      <c r="W76" s="30"/>
      <c r="X76" s="30"/>
      <c r="Y76" s="30"/>
      <c r="Z76" s="30"/>
      <c r="AA76" s="30"/>
      <c r="AB76" s="30"/>
      <c r="AC76" s="30"/>
      <c r="AD76" s="30"/>
      <c r="AE76" s="30"/>
      <c r="AF76" s="30"/>
    </row>
    <row r="77" spans="1:32" x14ac:dyDescent="0.25">
      <c r="A77" s="35">
        <v>2</v>
      </c>
      <c r="B77" s="36">
        <v>1</v>
      </c>
      <c r="C77" s="46">
        <v>9</v>
      </c>
      <c r="D77" s="34">
        <v>10</v>
      </c>
      <c r="E77" s="50" t="s">
        <v>215</v>
      </c>
      <c r="F77" s="44">
        <f>'бюджет района'!F79</f>
        <v>40.299999999999997</v>
      </c>
      <c r="G77" s="44">
        <f>'бюджет района'!G79</f>
        <v>43.1</v>
      </c>
      <c r="H77" s="44">
        <f>'бюджет района'!H79</f>
        <v>48.2</v>
      </c>
      <c r="I77" s="44">
        <f>'бюджет района'!I79</f>
        <v>48.2</v>
      </c>
      <c r="J77" s="44">
        <f>'бюджет района'!J79</f>
        <v>48.2</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ht="21" x14ac:dyDescent="0.25">
      <c r="A78" s="31">
        <v>2</v>
      </c>
      <c r="B78" s="32">
        <v>2</v>
      </c>
      <c r="C78" s="32"/>
      <c r="D78" s="32"/>
      <c r="E78" s="160" t="s">
        <v>216</v>
      </c>
      <c r="F78" s="161">
        <f>F79</f>
        <v>0.5</v>
      </c>
      <c r="G78" s="161">
        <f t="shared" ref="G78:J79" si="24">G79</f>
        <v>0</v>
      </c>
      <c r="H78" s="161">
        <f t="shared" si="24"/>
        <v>0</v>
      </c>
      <c r="I78" s="161">
        <f t="shared" si="24"/>
        <v>12</v>
      </c>
      <c r="J78" s="161">
        <f t="shared" si="24"/>
        <v>26</v>
      </c>
      <c r="K78" s="157"/>
      <c r="L78" s="157"/>
      <c r="M78" s="157"/>
      <c r="N78" s="158"/>
      <c r="O78" s="157"/>
      <c r="P78" s="157"/>
      <c r="Q78" s="157"/>
      <c r="R78" s="157"/>
      <c r="S78" s="29"/>
      <c r="T78" s="30"/>
      <c r="U78" s="30"/>
      <c r="V78" s="30"/>
      <c r="W78" s="30"/>
      <c r="X78" s="30"/>
      <c r="Y78" s="30"/>
      <c r="Z78" s="30"/>
      <c r="AA78" s="30"/>
      <c r="AB78" s="30"/>
      <c r="AC78" s="30"/>
      <c r="AD78" s="30"/>
      <c r="AE78" s="30"/>
      <c r="AF78" s="30"/>
    </row>
    <row r="79" spans="1:32" ht="22.5" x14ac:dyDescent="0.25">
      <c r="A79" s="35">
        <v>2</v>
      </c>
      <c r="B79" s="36">
        <v>2</v>
      </c>
      <c r="C79" s="46">
        <v>1</v>
      </c>
      <c r="D79" s="46"/>
      <c r="E79" s="47" t="s">
        <v>216</v>
      </c>
      <c r="F79" s="41">
        <f>F80</f>
        <v>0.5</v>
      </c>
      <c r="G79" s="41">
        <f>G80</f>
        <v>0</v>
      </c>
      <c r="H79" s="41">
        <f t="shared" si="24"/>
        <v>0</v>
      </c>
      <c r="I79" s="41">
        <f t="shared" si="24"/>
        <v>12</v>
      </c>
      <c r="J79" s="41">
        <f t="shared" si="24"/>
        <v>26</v>
      </c>
      <c r="K79" s="157"/>
      <c r="L79" s="157"/>
      <c r="M79" s="157"/>
      <c r="N79" s="158"/>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2</v>
      </c>
      <c r="C80" s="46">
        <v>1</v>
      </c>
      <c r="D80" s="34">
        <v>2</v>
      </c>
      <c r="E80" s="50" t="s">
        <v>217</v>
      </c>
      <c r="F80" s="44">
        <f>'бюджет района'!F82</f>
        <v>0.5</v>
      </c>
      <c r="G80" s="44">
        <f>'бюджет района'!G82</f>
        <v>0</v>
      </c>
      <c r="H80" s="44">
        <f>'бюджет района'!H82</f>
        <v>0</v>
      </c>
      <c r="I80" s="44">
        <f>'бюджет района'!I82</f>
        <v>12</v>
      </c>
      <c r="J80" s="44">
        <f>'бюджет района'!J82</f>
        <v>26</v>
      </c>
      <c r="K80" s="157"/>
      <c r="L80" s="157"/>
      <c r="M80" s="157"/>
      <c r="N80" s="157"/>
      <c r="O80" s="157"/>
      <c r="P80" s="157"/>
      <c r="Q80" s="157"/>
      <c r="R80" s="157"/>
      <c r="S80" s="29"/>
      <c r="T80" s="30"/>
      <c r="U80" s="30"/>
      <c r="V80" s="30"/>
      <c r="W80" s="30"/>
      <c r="X80" s="30"/>
      <c r="Y80" s="30"/>
      <c r="Z80" s="30"/>
      <c r="AA80" s="30"/>
      <c r="AB80" s="30"/>
      <c r="AC80" s="30"/>
      <c r="AD80" s="30"/>
      <c r="AE80" s="30"/>
      <c r="AF80" s="30"/>
    </row>
    <row r="81" spans="1:32" s="164" customFormat="1" ht="21" hidden="1" x14ac:dyDescent="0.25">
      <c r="A81" s="31">
        <v>2</v>
      </c>
      <c r="B81" s="32">
        <v>3</v>
      </c>
      <c r="C81" s="32"/>
      <c r="D81" s="32"/>
      <c r="E81" s="160" t="s">
        <v>218</v>
      </c>
      <c r="F81" s="161">
        <f>F82</f>
        <v>1166.4000000000001</v>
      </c>
      <c r="G81" s="161">
        <f t="shared" ref="G81:J82" si="25">G82</f>
        <v>973.5</v>
      </c>
      <c r="H81" s="161">
        <f t="shared" si="25"/>
        <v>1234.3</v>
      </c>
      <c r="I81" s="161">
        <f t="shared" si="25"/>
        <v>0</v>
      </c>
      <c r="J81" s="161">
        <f t="shared" si="25"/>
        <v>358.9</v>
      </c>
      <c r="K81" s="155"/>
      <c r="L81" s="155"/>
      <c r="M81" s="155"/>
      <c r="N81" s="156"/>
      <c r="O81" s="155"/>
      <c r="P81" s="155"/>
      <c r="Q81" s="155"/>
      <c r="R81" s="155"/>
      <c r="S81" s="68"/>
      <c r="T81" s="163"/>
      <c r="U81" s="163"/>
      <c r="V81" s="163"/>
      <c r="W81" s="163"/>
      <c r="X81" s="163"/>
      <c r="Y81" s="163"/>
      <c r="Z81" s="163"/>
      <c r="AA81" s="163"/>
      <c r="AB81" s="163"/>
      <c r="AC81" s="163"/>
      <c r="AD81" s="163"/>
      <c r="AE81" s="163"/>
      <c r="AF81" s="163"/>
    </row>
    <row r="82" spans="1:32" ht="22.5" hidden="1" x14ac:dyDescent="0.25">
      <c r="A82" s="35">
        <v>2</v>
      </c>
      <c r="B82" s="36">
        <v>3</v>
      </c>
      <c r="C82" s="46">
        <v>1</v>
      </c>
      <c r="D82" s="46" t="s">
        <v>49</v>
      </c>
      <c r="E82" s="47" t="s">
        <v>218</v>
      </c>
      <c r="F82" s="41">
        <f>F83</f>
        <v>1166.4000000000001</v>
      </c>
      <c r="G82" s="41">
        <f t="shared" si="25"/>
        <v>973.5</v>
      </c>
      <c r="H82" s="41">
        <f>H83</f>
        <v>1234.3</v>
      </c>
      <c r="I82" s="41">
        <f t="shared" si="25"/>
        <v>0</v>
      </c>
      <c r="J82" s="41">
        <f t="shared" si="25"/>
        <v>358.9</v>
      </c>
      <c r="K82" s="157"/>
      <c r="L82" s="157"/>
      <c r="M82" s="157"/>
      <c r="N82" s="158"/>
      <c r="O82" s="157"/>
      <c r="P82" s="157"/>
      <c r="Q82" s="157"/>
      <c r="R82" s="157"/>
      <c r="S82" s="29"/>
      <c r="T82" s="30"/>
      <c r="U82" s="30"/>
      <c r="V82" s="30"/>
      <c r="W82" s="30"/>
      <c r="X82" s="30"/>
      <c r="Y82" s="30"/>
      <c r="Z82" s="30"/>
      <c r="AA82" s="30"/>
      <c r="AB82" s="30"/>
      <c r="AC82" s="30"/>
      <c r="AD82" s="30"/>
      <c r="AE82" s="30"/>
      <c r="AF82" s="30"/>
    </row>
    <row r="83" spans="1:32" ht="22.5" hidden="1" x14ac:dyDescent="0.25">
      <c r="A83" s="35">
        <v>2</v>
      </c>
      <c r="B83" s="36">
        <v>3</v>
      </c>
      <c r="C83" s="46">
        <v>1</v>
      </c>
      <c r="D83" s="34">
        <v>2</v>
      </c>
      <c r="E83" s="50" t="s">
        <v>219</v>
      </c>
      <c r="F83" s="44">
        <f>'бюджет района'!F85</f>
        <v>1166.4000000000001</v>
      </c>
      <c r="G83" s="44">
        <f>'бюджет района'!G85</f>
        <v>973.5</v>
      </c>
      <c r="H83" s="44">
        <f>'бюджет района'!H85</f>
        <v>1234.3</v>
      </c>
      <c r="I83" s="44">
        <f>'бюджет района'!I85</f>
        <v>0</v>
      </c>
      <c r="J83" s="44">
        <f>'бюджет района'!J85</f>
        <v>358.9</v>
      </c>
      <c r="K83" s="157"/>
      <c r="L83" s="157"/>
      <c r="M83" s="157"/>
      <c r="N83" s="157"/>
      <c r="O83" s="157"/>
      <c r="P83" s="157"/>
      <c r="Q83" s="157"/>
      <c r="R83" s="157"/>
      <c r="S83" s="29"/>
      <c r="T83" s="30"/>
      <c r="U83" s="30"/>
      <c r="V83" s="30"/>
      <c r="W83" s="30"/>
      <c r="X83" s="30"/>
      <c r="Y83" s="30"/>
      <c r="Z83" s="30"/>
      <c r="AA83" s="30"/>
      <c r="AB83" s="30"/>
      <c r="AC83" s="30"/>
      <c r="AD83" s="30"/>
      <c r="AE83" s="30"/>
      <c r="AF83" s="30"/>
    </row>
    <row r="84" spans="1:32" s="164" customFormat="1" ht="42" x14ac:dyDescent="0.25">
      <c r="A84" s="31">
        <v>2</v>
      </c>
      <c r="B84" s="32">
        <v>4</v>
      </c>
      <c r="C84" s="32"/>
      <c r="D84" s="32"/>
      <c r="E84" s="160" t="s">
        <v>220</v>
      </c>
      <c r="F84" s="161">
        <f>F85</f>
        <v>199</v>
      </c>
      <c r="G84" s="161">
        <f t="shared" ref="G84:J84" si="26">G85</f>
        <v>1113.3000000000002</v>
      </c>
      <c r="H84" s="161">
        <f t="shared" si="26"/>
        <v>626.20000000000005</v>
      </c>
      <c r="I84" s="161">
        <f t="shared" si="26"/>
        <v>540.70000000000005</v>
      </c>
      <c r="J84" s="161">
        <f t="shared" si="26"/>
        <v>513.1</v>
      </c>
      <c r="K84" s="155"/>
      <c r="L84" s="155"/>
      <c r="M84" s="155"/>
      <c r="N84" s="156"/>
      <c r="O84" s="155"/>
      <c r="P84" s="155"/>
      <c r="Q84" s="155"/>
      <c r="R84" s="155"/>
      <c r="S84" s="68"/>
      <c r="T84" s="163"/>
      <c r="U84" s="163"/>
      <c r="V84" s="163"/>
      <c r="W84" s="163"/>
      <c r="X84" s="163"/>
      <c r="Y84" s="163"/>
      <c r="Z84" s="163"/>
      <c r="AA84" s="163"/>
      <c r="AB84" s="163"/>
      <c r="AC84" s="163"/>
      <c r="AD84" s="163"/>
      <c r="AE84" s="163"/>
      <c r="AF84" s="163"/>
    </row>
    <row r="85" spans="1:32" ht="56.25" x14ac:dyDescent="0.25">
      <c r="A85" s="35">
        <v>2</v>
      </c>
      <c r="B85" s="36">
        <v>4</v>
      </c>
      <c r="C85" s="46">
        <v>1</v>
      </c>
      <c r="D85" s="46"/>
      <c r="E85" s="47" t="s">
        <v>221</v>
      </c>
      <c r="F85" s="41">
        <f>SUM(F86:F90)</f>
        <v>199</v>
      </c>
      <c r="G85" s="41">
        <f>SUM(G86:G90)</f>
        <v>1113.3000000000002</v>
      </c>
      <c r="H85" s="41">
        <f t="shared" ref="H85:J85" si="27">SUM(H86:H90)</f>
        <v>626.20000000000005</v>
      </c>
      <c r="I85" s="41">
        <f t="shared" si="27"/>
        <v>540.70000000000005</v>
      </c>
      <c r="J85" s="41">
        <f t="shared" si="27"/>
        <v>513.1</v>
      </c>
      <c r="K85" s="157"/>
      <c r="L85" s="157"/>
      <c r="M85" s="157"/>
      <c r="N85" s="157"/>
      <c r="O85" s="157"/>
      <c r="P85" s="157"/>
      <c r="Q85" s="157"/>
      <c r="R85" s="157"/>
      <c r="S85" s="29"/>
      <c r="T85" s="30"/>
      <c r="U85" s="30"/>
      <c r="V85" s="30"/>
      <c r="W85" s="30"/>
      <c r="X85" s="30"/>
      <c r="Y85" s="30"/>
      <c r="Z85" s="30"/>
      <c r="AA85" s="30"/>
      <c r="AB85" s="30"/>
      <c r="AC85" s="30"/>
      <c r="AD85" s="30"/>
      <c r="AE85" s="30"/>
      <c r="AF85" s="30"/>
    </row>
    <row r="86" spans="1:32" ht="22.5" x14ac:dyDescent="0.25">
      <c r="A86" s="35">
        <v>2</v>
      </c>
      <c r="B86" s="36">
        <v>4</v>
      </c>
      <c r="C86" s="46">
        <v>1</v>
      </c>
      <c r="D86" s="34">
        <v>14</v>
      </c>
      <c r="E86" s="50" t="s">
        <v>222</v>
      </c>
      <c r="F86" s="44">
        <f>'бюджет района'!F88</f>
        <v>182.5</v>
      </c>
      <c r="G86" s="44">
        <f>'бюджет района'!G88</f>
        <v>1078.9000000000001</v>
      </c>
      <c r="H86" s="44">
        <f>'бюджет района'!H88</f>
        <v>577.6</v>
      </c>
      <c r="I86" s="44">
        <f>'бюджет района'!I88</f>
        <v>533.20000000000005</v>
      </c>
      <c r="J86" s="44">
        <f>'бюджет района'!J88</f>
        <v>419.2</v>
      </c>
      <c r="K86" s="157"/>
      <c r="L86" s="157"/>
      <c r="M86" s="157"/>
      <c r="N86" s="157"/>
      <c r="O86" s="157"/>
      <c r="P86" s="157"/>
      <c r="Q86" s="157"/>
      <c r="R86" s="157"/>
      <c r="S86" s="29"/>
      <c r="T86" s="30"/>
      <c r="U86" s="30"/>
      <c r="V86" s="30"/>
      <c r="W86" s="30"/>
      <c r="X86" s="30"/>
      <c r="Y86" s="30"/>
      <c r="Z86" s="30"/>
      <c r="AA86" s="30"/>
      <c r="AB86" s="30"/>
      <c r="AC86" s="30"/>
      <c r="AD86" s="30"/>
      <c r="AE86" s="30"/>
      <c r="AF86" s="30"/>
    </row>
    <row r="87" spans="1:32" ht="33.75" x14ac:dyDescent="0.25">
      <c r="A87" s="35">
        <v>2</v>
      </c>
      <c r="B87" s="36">
        <v>4</v>
      </c>
      <c r="C87" s="46">
        <v>1</v>
      </c>
      <c r="D87" s="34">
        <v>18</v>
      </c>
      <c r="E87" s="50" t="s">
        <v>223</v>
      </c>
      <c r="F87" s="44">
        <f>'бюджет района'!F89</f>
        <v>16.5</v>
      </c>
      <c r="G87" s="44">
        <f>'бюджет района'!G89</f>
        <v>34.4</v>
      </c>
      <c r="H87" s="44">
        <f>'бюджет района'!H89</f>
        <v>48.6</v>
      </c>
      <c r="I87" s="44">
        <f>'бюджет района'!I89</f>
        <v>7.5</v>
      </c>
      <c r="J87" s="44">
        <f>'бюджет района'!J89</f>
        <v>93.9</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45" x14ac:dyDescent="0.25">
      <c r="A88" s="35">
        <v>2</v>
      </c>
      <c r="B88" s="36">
        <v>4</v>
      </c>
      <c r="C88" s="46">
        <v>1</v>
      </c>
      <c r="D88" s="34">
        <v>54</v>
      </c>
      <c r="E88" s="50" t="s">
        <v>224</v>
      </c>
      <c r="F88" s="44">
        <f>'бюджет района'!F90</f>
        <v>0</v>
      </c>
      <c r="G88" s="44">
        <f>'бюджет района'!G90</f>
        <v>0</v>
      </c>
      <c r="H88" s="44">
        <f>'бюджет района'!H90</f>
        <v>0</v>
      </c>
      <c r="I88" s="44">
        <f>'бюджет района'!I90</f>
        <v>0</v>
      </c>
      <c r="J88" s="44">
        <f>'бюджет района'!J90</f>
        <v>0</v>
      </c>
      <c r="K88" s="157"/>
      <c r="L88" s="157"/>
      <c r="M88" s="157"/>
      <c r="N88" s="157"/>
      <c r="O88" s="157"/>
      <c r="P88" s="157"/>
      <c r="Q88" s="157"/>
      <c r="R88" s="157"/>
      <c r="S88" s="29"/>
      <c r="T88" s="30"/>
      <c r="U88" s="30"/>
      <c r="V88" s="30"/>
      <c r="W88" s="30"/>
      <c r="X88" s="30"/>
      <c r="Y88" s="30"/>
      <c r="Z88" s="30"/>
      <c r="AA88" s="30"/>
      <c r="AB88" s="30"/>
      <c r="AC88" s="30"/>
      <c r="AD88" s="30"/>
      <c r="AE88" s="30"/>
      <c r="AF88" s="30"/>
    </row>
    <row r="89" spans="1:32" ht="22.5" hidden="1" x14ac:dyDescent="0.25">
      <c r="A89" s="35">
        <v>2</v>
      </c>
      <c r="B89" s="36">
        <v>4</v>
      </c>
      <c r="C89" s="46">
        <v>1</v>
      </c>
      <c r="D89" s="34">
        <v>70</v>
      </c>
      <c r="E89" s="50" t="s">
        <v>225</v>
      </c>
      <c r="F89" s="44">
        <f>'бюджет района'!F91</f>
        <v>0</v>
      </c>
      <c r="G89" s="44">
        <f>'бюджет района'!G91</f>
        <v>0</v>
      </c>
      <c r="H89" s="44">
        <f>'бюджет района'!H91</f>
        <v>0</v>
      </c>
      <c r="I89" s="44">
        <f>'бюджет района'!I91</f>
        <v>0</v>
      </c>
      <c r="J89" s="44">
        <f>'бюджет района'!J91</f>
        <v>0</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ht="33.75" hidden="1" customHeight="1" x14ac:dyDescent="0.25">
      <c r="A90" s="35">
        <v>2</v>
      </c>
      <c r="B90" s="36">
        <v>4</v>
      </c>
      <c r="C90" s="46">
        <v>1</v>
      </c>
      <c r="D90" s="34">
        <v>71</v>
      </c>
      <c r="E90" s="50" t="s">
        <v>103</v>
      </c>
      <c r="F90" s="44">
        <f>SUM(G90:R90)</f>
        <v>0</v>
      </c>
      <c r="G90" s="44">
        <f>'районный бюджет'!G82</f>
        <v>0</v>
      </c>
      <c r="H90" s="44">
        <f>'районный бюджет'!H82</f>
        <v>0</v>
      </c>
      <c r="I90" s="44">
        <f>'районный бюджет'!I82</f>
        <v>0</v>
      </c>
      <c r="J90" s="44">
        <f>'районный бюджет'!J82</f>
        <v>0</v>
      </c>
      <c r="K90" s="157"/>
      <c r="L90" s="157"/>
      <c r="M90" s="157"/>
      <c r="N90" s="157"/>
      <c r="O90" s="157"/>
      <c r="P90" s="157"/>
      <c r="Q90" s="157"/>
      <c r="R90" s="157"/>
      <c r="S90" s="29"/>
      <c r="T90" s="30"/>
      <c r="U90" s="30"/>
      <c r="V90" s="30"/>
      <c r="W90" s="30"/>
      <c r="X90" s="30"/>
      <c r="Y90" s="30"/>
      <c r="Z90" s="30"/>
      <c r="AA90" s="30"/>
      <c r="AB90" s="30"/>
      <c r="AC90" s="30"/>
      <c r="AD90" s="30"/>
      <c r="AE90" s="30"/>
      <c r="AF90" s="30"/>
    </row>
    <row r="91" spans="1:32" ht="11.25" hidden="1" customHeight="1" x14ac:dyDescent="0.25">
      <c r="A91" s="35">
        <v>2</v>
      </c>
      <c r="B91" s="36">
        <v>5</v>
      </c>
      <c r="C91" s="36"/>
      <c r="D91" s="36"/>
      <c r="E91" s="37" t="s">
        <v>104</v>
      </c>
      <c r="F91" s="38">
        <f>F92+F94</f>
        <v>0</v>
      </c>
      <c r="G91" s="38">
        <f t="shared" ref="G91:J91" si="28">G92+G94</f>
        <v>0</v>
      </c>
      <c r="H91" s="38">
        <f t="shared" si="28"/>
        <v>0</v>
      </c>
      <c r="I91" s="38">
        <f t="shared" si="28"/>
        <v>0</v>
      </c>
      <c r="J91" s="38">
        <f t="shared" si="28"/>
        <v>0</v>
      </c>
      <c r="K91" s="157"/>
      <c r="L91" s="157"/>
      <c r="M91" s="157"/>
      <c r="N91" s="158"/>
      <c r="O91" s="157"/>
      <c r="P91" s="157"/>
      <c r="Q91" s="157"/>
      <c r="R91" s="157"/>
      <c r="S91" s="29"/>
      <c r="T91" s="30"/>
      <c r="U91" s="30"/>
      <c r="V91" s="30"/>
      <c r="W91" s="30"/>
      <c r="X91" s="30"/>
      <c r="Y91" s="30"/>
      <c r="Z91" s="30"/>
      <c r="AA91" s="30"/>
      <c r="AB91" s="30"/>
      <c r="AC91" s="30"/>
      <c r="AD91" s="30"/>
      <c r="AE91" s="30"/>
      <c r="AF91" s="30"/>
    </row>
    <row r="92" spans="1:32" ht="11.25" hidden="1" customHeight="1" x14ac:dyDescent="0.25">
      <c r="A92" s="35">
        <v>2</v>
      </c>
      <c r="B92" s="36">
        <v>5</v>
      </c>
      <c r="C92" s="46">
        <v>1</v>
      </c>
      <c r="D92" s="46"/>
      <c r="E92" s="47" t="s">
        <v>105</v>
      </c>
      <c r="F92" s="41">
        <f>F93</f>
        <v>0</v>
      </c>
      <c r="G92" s="41">
        <f>G93</f>
        <v>0</v>
      </c>
      <c r="H92" s="41">
        <f t="shared" ref="H92:J92" si="29">H93</f>
        <v>0</v>
      </c>
      <c r="I92" s="41">
        <f t="shared" si="29"/>
        <v>0</v>
      </c>
      <c r="J92" s="41">
        <f t="shared" si="29"/>
        <v>0</v>
      </c>
      <c r="K92" s="157"/>
      <c r="L92" s="157"/>
      <c r="M92" s="157"/>
      <c r="N92" s="158"/>
      <c r="O92" s="157"/>
      <c r="P92" s="157"/>
      <c r="Q92" s="157"/>
      <c r="R92" s="157"/>
      <c r="S92" s="29"/>
      <c r="T92" s="30"/>
      <c r="U92" s="30"/>
      <c r="V92" s="30"/>
      <c r="W92" s="30"/>
      <c r="X92" s="30"/>
      <c r="Y92" s="30"/>
      <c r="Z92" s="30"/>
      <c r="AA92" s="30"/>
      <c r="AB92" s="30"/>
      <c r="AC92" s="30"/>
      <c r="AD92" s="30"/>
      <c r="AE92" s="30"/>
      <c r="AF92" s="30"/>
    </row>
    <row r="93" spans="1:32" ht="11.25" hidden="1" customHeight="1" x14ac:dyDescent="0.25">
      <c r="A93" s="35">
        <v>2</v>
      </c>
      <c r="B93" s="36">
        <v>5</v>
      </c>
      <c r="C93" s="46">
        <v>1</v>
      </c>
      <c r="D93" s="107">
        <v>2</v>
      </c>
      <c r="E93" s="50" t="s">
        <v>106</v>
      </c>
      <c r="F93" s="44">
        <f>SUM(G93:R93)</f>
        <v>0</v>
      </c>
      <c r="G93" s="44">
        <f>'районный бюджет'!G85</f>
        <v>0</v>
      </c>
      <c r="H93" s="44">
        <f>'районный бюджет'!H85</f>
        <v>0</v>
      </c>
      <c r="I93" s="44">
        <f>'районный бюджет'!I85</f>
        <v>0</v>
      </c>
      <c r="J93" s="44">
        <f>'районный бюджет'!J85</f>
        <v>0</v>
      </c>
      <c r="K93" s="157"/>
      <c r="L93" s="157"/>
      <c r="M93" s="157"/>
      <c r="N93" s="157"/>
      <c r="O93" s="157"/>
      <c r="P93" s="157"/>
      <c r="Q93" s="157"/>
      <c r="R93" s="157"/>
      <c r="S93" s="29"/>
      <c r="T93" s="30"/>
      <c r="U93" s="30"/>
      <c r="V93" s="30"/>
      <c r="W93" s="30"/>
      <c r="X93" s="30"/>
      <c r="Y93" s="30"/>
      <c r="Z93" s="30"/>
      <c r="AA93" s="30"/>
      <c r="AB93" s="30"/>
      <c r="AC93" s="30"/>
      <c r="AD93" s="30"/>
      <c r="AE93" s="30"/>
      <c r="AF93" s="30"/>
    </row>
    <row r="94" spans="1:32" ht="11.25" hidden="1" customHeight="1" x14ac:dyDescent="0.25">
      <c r="A94" s="35">
        <v>2</v>
      </c>
      <c r="B94" s="36">
        <v>5</v>
      </c>
      <c r="C94" s="46">
        <v>2</v>
      </c>
      <c r="D94" s="46"/>
      <c r="E94" s="47" t="s">
        <v>107</v>
      </c>
      <c r="F94" s="41">
        <f>F95</f>
        <v>0</v>
      </c>
      <c r="G94" s="41">
        <f>G95</f>
        <v>0</v>
      </c>
      <c r="H94" s="41">
        <f t="shared" ref="H94:J94" si="30">H95</f>
        <v>0</v>
      </c>
      <c r="I94" s="41">
        <f t="shared" si="30"/>
        <v>0</v>
      </c>
      <c r="J94" s="41">
        <f t="shared" si="30"/>
        <v>0</v>
      </c>
      <c r="K94" s="157"/>
      <c r="L94" s="157"/>
      <c r="M94" s="157"/>
      <c r="N94" s="158"/>
      <c r="O94" s="157"/>
      <c r="P94" s="157"/>
      <c r="Q94" s="157"/>
      <c r="R94" s="157"/>
      <c r="S94" s="29"/>
      <c r="T94" s="30"/>
      <c r="U94" s="30"/>
      <c r="V94" s="30"/>
      <c r="W94" s="30"/>
      <c r="X94" s="30"/>
      <c r="Y94" s="30"/>
      <c r="Z94" s="30"/>
      <c r="AA94" s="30"/>
      <c r="AB94" s="30"/>
      <c r="AC94" s="30"/>
      <c r="AD94" s="30"/>
      <c r="AE94" s="30"/>
      <c r="AF94" s="30"/>
    </row>
    <row r="95" spans="1:32" ht="11.25" hidden="1" customHeight="1" x14ac:dyDescent="0.25">
      <c r="A95" s="35">
        <v>2</v>
      </c>
      <c r="B95" s="36">
        <v>5</v>
      </c>
      <c r="C95" s="46">
        <v>2</v>
      </c>
      <c r="D95" s="34">
        <v>2</v>
      </c>
      <c r="E95" s="50" t="s">
        <v>106</v>
      </c>
      <c r="F95" s="44">
        <f>SUM(G95:R95)</f>
        <v>0</v>
      </c>
      <c r="G95" s="44">
        <f>'районный бюджет'!G87</f>
        <v>0</v>
      </c>
      <c r="H95" s="44">
        <f>'районный бюджет'!H87</f>
        <v>0</v>
      </c>
      <c r="I95" s="44">
        <f>'районный бюджет'!I87</f>
        <v>0</v>
      </c>
      <c r="J95" s="44">
        <f>'районный бюджет'!J87</f>
        <v>0</v>
      </c>
      <c r="K95" s="157"/>
      <c r="L95" s="157"/>
      <c r="M95" s="157"/>
      <c r="N95" s="157"/>
      <c r="O95" s="157"/>
      <c r="P95" s="157"/>
      <c r="Q95" s="157"/>
      <c r="R95" s="157"/>
      <c r="S95" s="29"/>
      <c r="T95" s="30"/>
      <c r="U95" s="30"/>
      <c r="V95" s="30"/>
      <c r="W95" s="30"/>
      <c r="X95" s="30"/>
      <c r="Y95" s="30"/>
      <c r="Z95" s="30"/>
      <c r="AA95" s="30"/>
      <c r="AB95" s="30"/>
      <c r="AC95" s="30"/>
      <c r="AD95" s="30"/>
      <c r="AE95" s="30"/>
      <c r="AF95" s="30"/>
    </row>
    <row r="96" spans="1:32" s="164" customFormat="1" ht="10.5" x14ac:dyDescent="0.25">
      <c r="A96" s="31">
        <v>2</v>
      </c>
      <c r="B96" s="32">
        <v>6</v>
      </c>
      <c r="C96" s="32"/>
      <c r="D96" s="32"/>
      <c r="E96" s="160" t="s">
        <v>226</v>
      </c>
      <c r="F96" s="161">
        <f>F97</f>
        <v>18579.599999999999</v>
      </c>
      <c r="G96" s="161">
        <f t="shared" ref="G96:J96" si="31">G97</f>
        <v>14095.8</v>
      </c>
      <c r="H96" s="161">
        <f t="shared" si="31"/>
        <v>43736.5</v>
      </c>
      <c r="I96" s="161">
        <f t="shared" si="31"/>
        <v>11856.1</v>
      </c>
      <c r="J96" s="161">
        <f t="shared" si="31"/>
        <v>5621.4</v>
      </c>
      <c r="K96" s="155"/>
      <c r="L96" s="155"/>
      <c r="M96" s="155"/>
      <c r="N96" s="156"/>
      <c r="O96" s="155"/>
      <c r="P96" s="155"/>
      <c r="Q96" s="155"/>
      <c r="R96" s="155"/>
      <c r="S96" s="68"/>
      <c r="T96" s="163"/>
      <c r="U96" s="163"/>
      <c r="V96" s="163"/>
      <c r="W96" s="163"/>
      <c r="X96" s="163"/>
      <c r="Y96" s="163"/>
      <c r="Z96" s="163"/>
      <c r="AA96" s="163"/>
      <c r="AB96" s="163"/>
      <c r="AC96" s="163"/>
      <c r="AD96" s="163"/>
      <c r="AE96" s="163"/>
      <c r="AF96" s="163"/>
    </row>
    <row r="97" spans="1:32" x14ac:dyDescent="0.25">
      <c r="A97" s="35">
        <v>2</v>
      </c>
      <c r="B97" s="36">
        <v>6</v>
      </c>
      <c r="C97" s="46">
        <v>1</v>
      </c>
      <c r="D97" s="46"/>
      <c r="E97" s="47" t="s">
        <v>226</v>
      </c>
      <c r="F97" s="41">
        <f>SUM(F98:F102)</f>
        <v>18579.599999999999</v>
      </c>
      <c r="G97" s="41">
        <f>SUM(G98:G102)</f>
        <v>14095.8</v>
      </c>
      <c r="H97" s="41">
        <f t="shared" ref="H97:J97" si="32">SUM(H98:H102)</f>
        <v>43736.5</v>
      </c>
      <c r="I97" s="41">
        <f t="shared" si="32"/>
        <v>11856.1</v>
      </c>
      <c r="J97" s="41">
        <f t="shared" si="32"/>
        <v>5621.4</v>
      </c>
      <c r="K97" s="157"/>
      <c r="L97" s="157"/>
      <c r="M97" s="157"/>
      <c r="N97" s="157"/>
      <c r="O97" s="157"/>
      <c r="P97" s="157"/>
      <c r="Q97" s="157"/>
      <c r="R97" s="157"/>
      <c r="S97" s="29"/>
      <c r="T97" s="30"/>
      <c r="U97" s="30"/>
      <c r="V97" s="30"/>
      <c r="W97" s="30"/>
      <c r="X97" s="30"/>
      <c r="Y97" s="30"/>
      <c r="Z97" s="30"/>
      <c r="AA97" s="30"/>
      <c r="AB97" s="30"/>
      <c r="AC97" s="30"/>
      <c r="AD97" s="30"/>
      <c r="AE97" s="30"/>
      <c r="AF97" s="30"/>
    </row>
    <row r="98" spans="1:32" ht="22.5" hidden="1" customHeight="1" x14ac:dyDescent="0.25">
      <c r="A98" s="35">
        <v>2</v>
      </c>
      <c r="B98" s="36">
        <v>6</v>
      </c>
      <c r="C98" s="46">
        <v>1</v>
      </c>
      <c r="D98" s="34">
        <v>5</v>
      </c>
      <c r="E98" s="50" t="s">
        <v>56</v>
      </c>
      <c r="F98" s="44">
        <f>SUM(G98:R98)</f>
        <v>0</v>
      </c>
      <c r="G98" s="44">
        <f>'районный бюджет'!G90</f>
        <v>0</v>
      </c>
      <c r="H98" s="44">
        <f>'районный бюджет'!H90</f>
        <v>0</v>
      </c>
      <c r="I98" s="44">
        <f>'районный бюджет'!I90</f>
        <v>0</v>
      </c>
      <c r="J98" s="44">
        <f>'районный бюджет'!J90</f>
        <v>0</v>
      </c>
      <c r="K98" s="157"/>
      <c r="L98" s="157"/>
      <c r="M98" s="157"/>
      <c r="N98" s="157"/>
      <c r="O98" s="157"/>
      <c r="P98" s="157"/>
      <c r="Q98" s="157"/>
      <c r="R98" s="157"/>
      <c r="S98" s="29"/>
      <c r="T98" s="30"/>
      <c r="U98" s="30"/>
      <c r="V98" s="30"/>
      <c r="W98" s="30"/>
      <c r="X98" s="30"/>
      <c r="Y98" s="30"/>
      <c r="Z98" s="30"/>
      <c r="AA98" s="30"/>
      <c r="AB98" s="30"/>
      <c r="AC98" s="30"/>
      <c r="AD98" s="30"/>
      <c r="AE98" s="30"/>
      <c r="AF98" s="30"/>
    </row>
    <row r="99" spans="1:32" x14ac:dyDescent="0.25">
      <c r="A99" s="35">
        <v>2</v>
      </c>
      <c r="B99" s="36">
        <v>6</v>
      </c>
      <c r="C99" s="46">
        <v>1</v>
      </c>
      <c r="D99" s="34">
        <v>7</v>
      </c>
      <c r="E99" s="50" t="s">
        <v>227</v>
      </c>
      <c r="F99" s="44">
        <f>'бюджет района'!F101</f>
        <v>2.1</v>
      </c>
      <c r="G99" s="44">
        <f>'бюджет района'!G101</f>
        <v>0</v>
      </c>
      <c r="H99" s="44">
        <f>'бюджет района'!H101</f>
        <v>18387.3</v>
      </c>
      <c r="I99" s="44">
        <f>'бюджет района'!I101</f>
        <v>0</v>
      </c>
      <c r="J99" s="44">
        <f>'бюджет района'!J101</f>
        <v>0</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x14ac:dyDescent="0.25">
      <c r="A100" s="35">
        <v>2</v>
      </c>
      <c r="B100" s="36">
        <v>6</v>
      </c>
      <c r="C100" s="46">
        <v>1</v>
      </c>
      <c r="D100" s="34">
        <v>9</v>
      </c>
      <c r="E100" s="50" t="s">
        <v>228</v>
      </c>
      <c r="F100" s="44">
        <f>'бюджет района'!F102</f>
        <v>18577.5</v>
      </c>
      <c r="G100" s="44">
        <f>'бюджет района'!G102</f>
        <v>14095.8</v>
      </c>
      <c r="H100" s="44">
        <f>'бюджет района'!H102</f>
        <v>25349.200000000001</v>
      </c>
      <c r="I100" s="44">
        <f>'бюджет района'!I102</f>
        <v>11856.1</v>
      </c>
      <c r="J100" s="44">
        <f>'бюджет района'!J102</f>
        <v>5621.4</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hidden="1" x14ac:dyDescent="0.25">
      <c r="A101" s="35">
        <v>2</v>
      </c>
      <c r="B101" s="36">
        <v>6</v>
      </c>
      <c r="C101" s="46">
        <v>1</v>
      </c>
      <c r="D101" s="34">
        <v>15</v>
      </c>
      <c r="E101" s="50" t="s">
        <v>229</v>
      </c>
      <c r="F101" s="44">
        <f>'бюджет района'!F103</f>
        <v>0</v>
      </c>
      <c r="G101" s="44">
        <f>'бюджет района'!G103</f>
        <v>0</v>
      </c>
      <c r="H101" s="44">
        <f>'бюджет района'!H103</f>
        <v>0</v>
      </c>
      <c r="I101" s="44">
        <f>'бюджет района'!I103</f>
        <v>0</v>
      </c>
      <c r="J101" s="44">
        <f>'бюджет района'!J103</f>
        <v>0</v>
      </c>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ht="22.5" x14ac:dyDescent="0.25">
      <c r="A102" s="35">
        <v>2</v>
      </c>
      <c r="B102" s="36">
        <v>6</v>
      </c>
      <c r="C102" s="46">
        <v>1</v>
      </c>
      <c r="D102" s="34">
        <v>17</v>
      </c>
      <c r="E102" s="50" t="s">
        <v>230</v>
      </c>
      <c r="F102" s="44">
        <f>'бюджет района'!F104</f>
        <v>0</v>
      </c>
      <c r="G102" s="44">
        <f>'бюджет района'!G104</f>
        <v>0</v>
      </c>
      <c r="H102" s="44">
        <f>'бюджет района'!H104</f>
        <v>0</v>
      </c>
      <c r="I102" s="44">
        <f>'бюджет района'!I104</f>
        <v>0</v>
      </c>
      <c r="J102" s="44">
        <f>'бюджет района'!J104</f>
        <v>0</v>
      </c>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x14ac:dyDescent="0.25">
      <c r="A103" s="95">
        <v>3</v>
      </c>
      <c r="B103" s="97"/>
      <c r="C103" s="97"/>
      <c r="D103" s="97"/>
      <c r="E103" s="108" t="s">
        <v>231</v>
      </c>
      <c r="F103" s="28">
        <f>F104+F109</f>
        <v>38311.998</v>
      </c>
      <c r="G103" s="28">
        <f>G104+G109</f>
        <v>39010.6</v>
      </c>
      <c r="H103" s="28">
        <f t="shared" ref="H103:J103" si="33">H104+H109</f>
        <v>51191.199999999997</v>
      </c>
      <c r="I103" s="28">
        <f t="shared" si="33"/>
        <v>39939.800000000003</v>
      </c>
      <c r="J103" s="28">
        <f t="shared" si="33"/>
        <v>156329</v>
      </c>
      <c r="K103" s="155"/>
      <c r="L103" s="155"/>
      <c r="M103" s="155"/>
      <c r="N103" s="156"/>
      <c r="O103" s="155"/>
      <c r="P103" s="155"/>
      <c r="Q103" s="155"/>
      <c r="R103" s="155"/>
      <c r="S103" s="29"/>
      <c r="T103" s="30"/>
      <c r="U103" s="30"/>
      <c r="V103" s="30"/>
      <c r="W103" s="30"/>
      <c r="X103" s="30"/>
      <c r="Y103" s="30"/>
      <c r="Z103" s="30"/>
      <c r="AA103" s="30"/>
      <c r="AB103" s="30"/>
      <c r="AC103" s="30"/>
      <c r="AD103" s="30"/>
      <c r="AE103" s="30"/>
      <c r="AF103" s="30"/>
    </row>
    <row r="104" spans="1:32" s="164" customFormat="1" ht="10.5" x14ac:dyDescent="0.25">
      <c r="A104" s="31">
        <v>3</v>
      </c>
      <c r="B104" s="32">
        <v>1</v>
      </c>
      <c r="C104" s="32"/>
      <c r="D104" s="32"/>
      <c r="E104" s="160" t="s">
        <v>232</v>
      </c>
      <c r="F104" s="161">
        <f>F105</f>
        <v>15164.949000000001</v>
      </c>
      <c r="G104" s="161">
        <f t="shared" ref="G104:J104" si="34">G105</f>
        <v>10012.099999999999</v>
      </c>
      <c r="H104" s="161">
        <f t="shared" si="34"/>
        <v>20660.100000000002</v>
      </c>
      <c r="I104" s="161">
        <f t="shared" si="34"/>
        <v>11910.5</v>
      </c>
      <c r="J104" s="161">
        <f t="shared" si="34"/>
        <v>134185</v>
      </c>
      <c r="K104" s="155"/>
      <c r="L104" s="155"/>
      <c r="M104" s="155"/>
      <c r="N104" s="156"/>
      <c r="O104" s="155"/>
      <c r="P104" s="155"/>
      <c r="Q104" s="155"/>
      <c r="R104" s="155"/>
      <c r="S104" s="68"/>
      <c r="T104" s="163"/>
      <c r="U104" s="163"/>
      <c r="V104" s="163"/>
      <c r="W104" s="163"/>
      <c r="X104" s="163"/>
      <c r="Y104" s="163"/>
      <c r="Z104" s="163"/>
      <c r="AA104" s="163"/>
      <c r="AB104" s="163"/>
      <c r="AC104" s="163"/>
      <c r="AD104" s="163"/>
      <c r="AE104" s="163"/>
      <c r="AF104" s="163"/>
    </row>
    <row r="105" spans="1:32" ht="22.5" x14ac:dyDescent="0.25">
      <c r="A105" s="35">
        <v>3</v>
      </c>
      <c r="B105" s="36">
        <v>1</v>
      </c>
      <c r="C105" s="46">
        <v>1</v>
      </c>
      <c r="D105" s="46"/>
      <c r="E105" s="47" t="s">
        <v>62</v>
      </c>
      <c r="F105" s="41">
        <f>SUM(F106:F108)</f>
        <v>15164.949000000001</v>
      </c>
      <c r="G105" s="41">
        <f>SUM(G106:G108)</f>
        <v>10012.099999999999</v>
      </c>
      <c r="H105" s="41">
        <f t="shared" ref="H105:J105" si="35">SUM(H106:H108)</f>
        <v>20660.100000000002</v>
      </c>
      <c r="I105" s="41">
        <f t="shared" si="35"/>
        <v>11910.5</v>
      </c>
      <c r="J105" s="41">
        <f t="shared" si="35"/>
        <v>134185</v>
      </c>
      <c r="K105" s="157"/>
      <c r="L105" s="157"/>
      <c r="M105" s="157"/>
      <c r="N105" s="157"/>
      <c r="O105" s="157"/>
      <c r="P105" s="157"/>
      <c r="Q105" s="157"/>
      <c r="R105" s="157"/>
      <c r="S105" s="29"/>
      <c r="T105" s="30"/>
      <c r="U105" s="30"/>
      <c r="V105" s="30"/>
      <c r="W105" s="30"/>
      <c r="X105" s="30"/>
      <c r="Y105" s="30"/>
      <c r="Z105" s="30"/>
      <c r="AA105" s="30"/>
      <c r="AB105" s="30"/>
      <c r="AC105" s="30"/>
      <c r="AD105" s="30"/>
      <c r="AE105" s="30"/>
      <c r="AF105" s="30"/>
    </row>
    <row r="106" spans="1:32" ht="22.5" x14ac:dyDescent="0.25">
      <c r="A106" s="35">
        <v>3</v>
      </c>
      <c r="B106" s="36">
        <v>1</v>
      </c>
      <c r="C106" s="46">
        <v>1</v>
      </c>
      <c r="D106" s="34">
        <v>2</v>
      </c>
      <c r="E106" s="50" t="s">
        <v>233</v>
      </c>
      <c r="F106" s="44">
        <f>'бюджет района'!F108</f>
        <v>5713.9489999999996</v>
      </c>
      <c r="G106" s="44">
        <f>'бюджет района'!G108</f>
        <v>2199.1999999999998</v>
      </c>
      <c r="H106" s="44">
        <f>'бюджет района'!H108</f>
        <v>237.2</v>
      </c>
      <c r="I106" s="44">
        <f>'бюджет района'!I108</f>
        <v>300</v>
      </c>
      <c r="J106" s="44">
        <f>'бюджет района'!J108</f>
        <v>127523.3</v>
      </c>
      <c r="K106" s="157"/>
      <c r="L106" s="157"/>
      <c r="M106" s="157"/>
      <c r="N106" s="157"/>
      <c r="O106" s="157"/>
      <c r="P106" s="157"/>
      <c r="Q106" s="157"/>
      <c r="R106" s="157"/>
      <c r="S106" s="29"/>
      <c r="T106" s="30"/>
      <c r="U106" s="30"/>
      <c r="V106" s="30"/>
      <c r="W106" s="30"/>
      <c r="X106" s="30"/>
      <c r="Y106" s="30"/>
      <c r="Z106" s="30"/>
      <c r="AA106" s="30"/>
      <c r="AB106" s="30"/>
      <c r="AC106" s="30"/>
      <c r="AD106" s="30"/>
      <c r="AE106" s="30"/>
      <c r="AF106" s="30"/>
    </row>
    <row r="107" spans="1:32" hidden="1" x14ac:dyDescent="0.25">
      <c r="A107" s="35">
        <v>3</v>
      </c>
      <c r="B107" s="36">
        <v>1</v>
      </c>
      <c r="C107" s="46">
        <v>1</v>
      </c>
      <c r="D107" s="34">
        <v>3</v>
      </c>
      <c r="E107" s="50" t="s">
        <v>234</v>
      </c>
      <c r="F107" s="44">
        <f>'бюджет района'!F109</f>
        <v>0</v>
      </c>
      <c r="G107" s="44">
        <f>'бюджет района'!G109</f>
        <v>0</v>
      </c>
      <c r="H107" s="44">
        <f>'бюджет района'!H109</f>
        <v>0</v>
      </c>
      <c r="I107" s="44">
        <f>'бюджет района'!I109</f>
        <v>0</v>
      </c>
      <c r="J107" s="44">
        <f>'бюджет района'!J109</f>
        <v>0</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8" spans="1:32" hidden="1" x14ac:dyDescent="0.25">
      <c r="A108" s="35">
        <v>3</v>
      </c>
      <c r="B108" s="36">
        <v>1</v>
      </c>
      <c r="C108" s="46">
        <v>1</v>
      </c>
      <c r="D108" s="34">
        <v>7</v>
      </c>
      <c r="E108" s="50" t="s">
        <v>235</v>
      </c>
      <c r="F108" s="44">
        <f>'бюджет района'!F110</f>
        <v>9451</v>
      </c>
      <c r="G108" s="44">
        <f>'бюджет района'!G110</f>
        <v>7812.9</v>
      </c>
      <c r="H108" s="44">
        <f>'бюджет района'!H110</f>
        <v>20422.900000000001</v>
      </c>
      <c r="I108" s="44">
        <f>'бюджет района'!I110</f>
        <v>11610.5</v>
      </c>
      <c r="J108" s="44">
        <f>'бюджет района'!J110</f>
        <v>6661.7</v>
      </c>
      <c r="K108" s="157"/>
      <c r="L108" s="157"/>
      <c r="M108" s="157"/>
      <c r="N108" s="157"/>
      <c r="O108" s="157"/>
      <c r="P108" s="157"/>
      <c r="Q108" s="157"/>
      <c r="R108" s="157"/>
      <c r="S108" s="29"/>
      <c r="T108" s="30"/>
      <c r="U108" s="30"/>
      <c r="V108" s="30"/>
      <c r="W108" s="30"/>
      <c r="X108" s="30"/>
      <c r="Y108" s="30"/>
      <c r="Z108" s="30"/>
      <c r="AA108" s="30"/>
      <c r="AB108" s="30"/>
      <c r="AC108" s="30"/>
      <c r="AD108" s="30"/>
      <c r="AE108" s="30"/>
      <c r="AF108" s="30"/>
    </row>
    <row r="109" spans="1:32" s="164" customFormat="1" ht="10.5" x14ac:dyDescent="0.25">
      <c r="A109" s="31">
        <v>3</v>
      </c>
      <c r="B109" s="32">
        <v>3</v>
      </c>
      <c r="C109" s="32"/>
      <c r="D109" s="32"/>
      <c r="E109" s="160" t="s">
        <v>236</v>
      </c>
      <c r="F109" s="161">
        <f t="shared" ref="F109:J109" si="36">F110+F112</f>
        <v>23147.048999999999</v>
      </c>
      <c r="G109" s="161">
        <f t="shared" si="36"/>
        <v>28998.5</v>
      </c>
      <c r="H109" s="161">
        <f t="shared" si="36"/>
        <v>30531.1</v>
      </c>
      <c r="I109" s="161">
        <f t="shared" si="36"/>
        <v>28029.300000000003</v>
      </c>
      <c r="J109" s="161">
        <f t="shared" si="36"/>
        <v>22144</v>
      </c>
      <c r="K109" s="155"/>
      <c r="L109" s="155"/>
      <c r="M109" s="155"/>
      <c r="N109" s="156"/>
      <c r="O109" s="155"/>
      <c r="P109" s="155"/>
      <c r="Q109" s="155"/>
      <c r="R109" s="155"/>
      <c r="S109" s="68"/>
      <c r="T109" s="163"/>
      <c r="U109" s="163"/>
      <c r="V109" s="163"/>
      <c r="W109" s="163"/>
      <c r="X109" s="163"/>
      <c r="Y109" s="163"/>
      <c r="Z109" s="163"/>
      <c r="AA109" s="163"/>
      <c r="AB109" s="163"/>
      <c r="AC109" s="163"/>
      <c r="AD109" s="163"/>
      <c r="AE109" s="163"/>
      <c r="AF109" s="163"/>
    </row>
    <row r="110" spans="1:32" x14ac:dyDescent="0.25">
      <c r="A110" s="35">
        <v>3</v>
      </c>
      <c r="B110" s="36">
        <v>3</v>
      </c>
      <c r="C110" s="46">
        <v>1</v>
      </c>
      <c r="D110" s="46"/>
      <c r="E110" s="47" t="s">
        <v>237</v>
      </c>
      <c r="F110" s="41">
        <f>F111</f>
        <v>16352.749</v>
      </c>
      <c r="G110" s="41">
        <f>G111</f>
        <v>17721.3</v>
      </c>
      <c r="H110" s="41">
        <f t="shared" ref="H110:J110" si="37">H111</f>
        <v>11300.5</v>
      </c>
      <c r="I110" s="41">
        <f t="shared" si="37"/>
        <v>10108.9</v>
      </c>
      <c r="J110" s="41">
        <f t="shared" si="37"/>
        <v>12832.6</v>
      </c>
      <c r="K110" s="157"/>
      <c r="L110" s="157"/>
      <c r="M110" s="157"/>
      <c r="N110" s="157"/>
      <c r="O110" s="157"/>
      <c r="P110" s="157"/>
      <c r="Q110" s="157"/>
      <c r="R110" s="157"/>
      <c r="S110" s="29"/>
      <c r="T110" s="30"/>
      <c r="U110" s="30"/>
      <c r="V110" s="30"/>
      <c r="W110" s="30"/>
      <c r="X110" s="30"/>
      <c r="Y110" s="30"/>
      <c r="Z110" s="30"/>
      <c r="AA110" s="30"/>
      <c r="AB110" s="30"/>
      <c r="AC110" s="30"/>
      <c r="AD110" s="30"/>
      <c r="AE110" s="30"/>
      <c r="AF110" s="30"/>
    </row>
    <row r="111" spans="1:32" x14ac:dyDescent="0.25">
      <c r="A111" s="35">
        <v>3</v>
      </c>
      <c r="B111" s="36">
        <v>3</v>
      </c>
      <c r="C111" s="46">
        <v>1</v>
      </c>
      <c r="D111" s="34">
        <v>1</v>
      </c>
      <c r="E111" s="50" t="s">
        <v>238</v>
      </c>
      <c r="F111" s="44">
        <f>'бюджет района'!F113</f>
        <v>16352.749</v>
      </c>
      <c r="G111" s="44">
        <f>'бюджет района'!G113</f>
        <v>17721.3</v>
      </c>
      <c r="H111" s="44">
        <f>'бюджет района'!H113</f>
        <v>11300.5</v>
      </c>
      <c r="I111" s="44">
        <f>'бюджет района'!I113</f>
        <v>10108.9</v>
      </c>
      <c r="J111" s="44">
        <f>'бюджет района'!J113</f>
        <v>12832.6</v>
      </c>
      <c r="K111" s="157"/>
      <c r="L111" s="157"/>
      <c r="M111" s="157"/>
      <c r="N111" s="157"/>
      <c r="O111" s="157"/>
      <c r="P111" s="157"/>
      <c r="Q111" s="157"/>
      <c r="R111" s="157"/>
      <c r="S111" s="29"/>
      <c r="T111" s="30"/>
      <c r="U111" s="30"/>
      <c r="V111" s="30"/>
      <c r="W111" s="30"/>
      <c r="X111" s="30"/>
      <c r="Y111" s="30"/>
      <c r="Z111" s="30"/>
      <c r="AA111" s="30"/>
      <c r="AB111" s="30"/>
      <c r="AC111" s="30"/>
      <c r="AD111" s="30"/>
      <c r="AE111" s="30"/>
      <c r="AF111" s="30"/>
    </row>
    <row r="112" spans="1:32" x14ac:dyDescent="0.25">
      <c r="A112" s="35">
        <v>3</v>
      </c>
      <c r="B112" s="36">
        <v>3</v>
      </c>
      <c r="C112" s="46">
        <v>2</v>
      </c>
      <c r="D112" s="41"/>
      <c r="E112" s="109" t="s">
        <v>239</v>
      </c>
      <c r="F112" s="41">
        <f>SUM(F113)</f>
        <v>6794.3</v>
      </c>
      <c r="G112" s="41">
        <f>SUM(G113)</f>
        <v>11277.2</v>
      </c>
      <c r="H112" s="41">
        <f t="shared" ref="H112:J112" si="38">SUM(H113)</f>
        <v>19230.599999999999</v>
      </c>
      <c r="I112" s="41">
        <f t="shared" si="38"/>
        <v>17920.400000000001</v>
      </c>
      <c r="J112" s="41">
        <f t="shared" si="38"/>
        <v>9311.4</v>
      </c>
      <c r="K112" s="157"/>
      <c r="L112" s="157"/>
      <c r="M112" s="157"/>
      <c r="N112" s="157"/>
      <c r="O112" s="157"/>
      <c r="P112" s="157"/>
      <c r="Q112" s="157"/>
      <c r="R112" s="157"/>
      <c r="S112" s="29"/>
      <c r="T112" s="30"/>
      <c r="U112" s="30"/>
      <c r="V112" s="30"/>
      <c r="W112" s="30"/>
      <c r="X112" s="30"/>
      <c r="Y112" s="30"/>
      <c r="Z112" s="30"/>
      <c r="AA112" s="30"/>
      <c r="AB112" s="30"/>
      <c r="AC112" s="30"/>
      <c r="AD112" s="30"/>
      <c r="AE112" s="30"/>
      <c r="AF112" s="30"/>
    </row>
    <row r="113" spans="1:32" x14ac:dyDescent="0.25">
      <c r="A113" s="35">
        <v>3</v>
      </c>
      <c r="B113" s="36">
        <v>3</v>
      </c>
      <c r="C113" s="46">
        <v>2</v>
      </c>
      <c r="D113" s="34">
        <v>2</v>
      </c>
      <c r="E113" s="50" t="s">
        <v>240</v>
      </c>
      <c r="F113" s="44">
        <f>'бюджет района'!F115</f>
        <v>6794.3</v>
      </c>
      <c r="G113" s="44">
        <f>'бюджет района'!G115</f>
        <v>11277.2</v>
      </c>
      <c r="H113" s="44">
        <f>'бюджет района'!H115</f>
        <v>19230.599999999999</v>
      </c>
      <c r="I113" s="44">
        <f>'бюджет района'!I115</f>
        <v>17920.400000000001</v>
      </c>
      <c r="J113" s="44">
        <f>'бюджет района'!J115</f>
        <v>9311.4</v>
      </c>
      <c r="K113" s="157"/>
      <c r="L113" s="157"/>
      <c r="M113" s="157"/>
      <c r="N113" s="157"/>
      <c r="O113" s="157"/>
      <c r="P113" s="157"/>
      <c r="Q113" s="157"/>
      <c r="R113" s="157"/>
      <c r="S113" s="29"/>
      <c r="T113" s="30"/>
      <c r="U113" s="30"/>
      <c r="V113" s="30"/>
      <c r="W113" s="30"/>
      <c r="X113" s="30"/>
      <c r="Y113" s="30"/>
      <c r="Z113" s="30"/>
      <c r="AA113" s="30"/>
      <c r="AB113" s="30"/>
      <c r="AC113" s="30"/>
      <c r="AD113" s="30"/>
      <c r="AE113" s="30"/>
      <c r="AF113" s="30"/>
    </row>
    <row r="115" spans="1:32" x14ac:dyDescent="0.25">
      <c r="L115" s="64"/>
    </row>
    <row r="116" spans="1:32" x14ac:dyDescent="0.25">
      <c r="E116" s="63"/>
      <c r="S116" s="60"/>
    </row>
    <row r="117" spans="1:32" x14ac:dyDescent="0.25">
      <c r="E117" s="63"/>
      <c r="F117" s="64"/>
      <c r="G117" s="64"/>
      <c r="H117" s="64"/>
      <c r="I117" s="64"/>
      <c r="J117" s="64"/>
      <c r="K117" s="64"/>
      <c r="L117" s="64"/>
      <c r="M117" s="64"/>
      <c r="N117" s="111"/>
      <c r="O117" s="64"/>
      <c r="P117" s="64"/>
      <c r="Q117" s="64"/>
      <c r="R117" s="64"/>
      <c r="S117" s="64"/>
    </row>
    <row r="118" spans="1:32" x14ac:dyDescent="0.25">
      <c r="G118" s="60"/>
      <c r="S118" s="60"/>
    </row>
    <row r="119" spans="1:32" x14ac:dyDescent="0.25">
      <c r="G119" s="60"/>
    </row>
    <row r="120" spans="1:32" x14ac:dyDescent="0.25">
      <c r="E120" s="63"/>
      <c r="S120" s="29"/>
    </row>
    <row r="121" spans="1:32" x14ac:dyDescent="0.25">
      <c r="E121" s="63"/>
      <c r="F121" s="64"/>
      <c r="G121" s="68"/>
      <c r="H121" s="68"/>
      <c r="I121" s="68"/>
      <c r="J121" s="68"/>
      <c r="K121" s="68"/>
      <c r="L121" s="68"/>
      <c r="M121" s="68"/>
      <c r="N121" s="112"/>
      <c r="O121" s="68"/>
      <c r="P121" s="68"/>
      <c r="Q121" s="68"/>
      <c r="R121" s="68"/>
      <c r="S121" s="68"/>
    </row>
    <row r="122" spans="1:32" x14ac:dyDescent="0.25">
      <c r="G122" s="60"/>
      <c r="S122" s="29"/>
    </row>
    <row r="124" spans="1:32" x14ac:dyDescent="0.25">
      <c r="L124" s="64"/>
    </row>
    <row r="125" spans="1:32" x14ac:dyDescent="0.25">
      <c r="H125" s="29"/>
      <c r="I125" s="29"/>
      <c r="J125" s="29"/>
      <c r="K125" s="29"/>
      <c r="L125" s="29"/>
      <c r="M125" s="29"/>
      <c r="N125" s="113"/>
      <c r="O125" s="29"/>
      <c r="P125" s="29"/>
      <c r="Q125" s="29"/>
      <c r="R125" s="29"/>
    </row>
  </sheetData>
  <mergeCells count="11">
    <mergeCell ref="D9:E9"/>
    <mergeCell ref="E3:H3"/>
    <mergeCell ref="D1:P1"/>
    <mergeCell ref="P2:R2"/>
    <mergeCell ref="A6:E6"/>
    <mergeCell ref="F6:F9"/>
    <mergeCell ref="G6:G9"/>
    <mergeCell ref="H6:H9"/>
    <mergeCell ref="I6:J8"/>
    <mergeCell ref="B7:E7"/>
    <mergeCell ref="C8:E8"/>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80"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F115"/>
  <sheetViews>
    <sheetView workbookViewId="0">
      <selection activeCell="F4" sqref="F4"/>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45" style="59" customWidth="1"/>
    <col min="6" max="6" width="10" style="60" customWidth="1"/>
    <col min="7" max="7" width="9.140625" style="29" customWidth="1"/>
    <col min="8" max="13" width="9.140625" style="60" customWidth="1"/>
    <col min="14" max="14" width="9.140625" style="110"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14"/>
      <c r="R1" s="114"/>
    </row>
    <row r="2" spans="1:32" x14ac:dyDescent="0.25">
      <c r="A2" s="2"/>
      <c r="B2" s="2"/>
      <c r="C2" s="2"/>
      <c r="D2" s="3"/>
      <c r="E2" s="4"/>
      <c r="F2" s="5"/>
      <c r="G2" s="115"/>
      <c r="H2" s="5"/>
      <c r="I2" s="5"/>
      <c r="J2" s="5"/>
      <c r="K2" s="5"/>
      <c r="L2" s="116"/>
      <c r="M2" s="116"/>
      <c r="N2" s="117"/>
      <c r="O2" s="116"/>
      <c r="P2" s="184" t="s">
        <v>1</v>
      </c>
      <c r="Q2" s="184"/>
      <c r="R2" s="184"/>
    </row>
    <row r="3" spans="1:32" ht="15.75" x14ac:dyDescent="0.25">
      <c r="A3" s="2"/>
      <c r="B3" s="2"/>
      <c r="C3" s="2"/>
      <c r="D3" s="2"/>
      <c r="E3" s="185" t="s">
        <v>115</v>
      </c>
      <c r="F3" s="185"/>
      <c r="G3" s="185"/>
      <c r="H3" s="185"/>
      <c r="I3" s="185"/>
      <c r="J3" s="185"/>
      <c r="K3" s="185"/>
      <c r="L3" s="185"/>
      <c r="M3" s="185"/>
      <c r="N3" s="185"/>
      <c r="O3" s="185"/>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18"/>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F11+F51+F93</f>
        <v>2980574</v>
      </c>
      <c r="G10" s="28">
        <f t="shared" si="0"/>
        <v>23481</v>
      </c>
      <c r="H10" s="28">
        <f t="shared" si="0"/>
        <v>402103</v>
      </c>
      <c r="I10" s="28">
        <f t="shared" si="0"/>
        <v>408650</v>
      </c>
      <c r="J10" s="28">
        <f t="shared" si="0"/>
        <v>409718</v>
      </c>
      <c r="K10" s="28">
        <f t="shared" si="0"/>
        <v>266502</v>
      </c>
      <c r="L10" s="28">
        <f t="shared" si="0"/>
        <v>26966</v>
      </c>
      <c r="M10" s="28">
        <f t="shared" si="0"/>
        <v>206716</v>
      </c>
      <c r="N10" s="119">
        <f t="shared" si="0"/>
        <v>274615</v>
      </c>
      <c r="O10" s="28">
        <f t="shared" si="0"/>
        <v>200994</v>
      </c>
      <c r="P10" s="28">
        <f t="shared" si="0"/>
        <v>145769</v>
      </c>
      <c r="Q10" s="28">
        <f t="shared" si="0"/>
        <v>242898</v>
      </c>
      <c r="R10" s="28">
        <f t="shared" si="0"/>
        <v>372162</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 t="shared" ref="F11:R11" si="1">F12+F16+F19+F30+F45+F48</f>
        <v>2839130</v>
      </c>
      <c r="G11" s="28">
        <f t="shared" si="1"/>
        <v>16054</v>
      </c>
      <c r="H11" s="28">
        <f t="shared" si="1"/>
        <v>392384.2</v>
      </c>
      <c r="I11" s="28">
        <f t="shared" si="1"/>
        <v>397232.8</v>
      </c>
      <c r="J11" s="28">
        <f t="shared" si="1"/>
        <v>399510</v>
      </c>
      <c r="K11" s="28">
        <f t="shared" si="1"/>
        <v>256545</v>
      </c>
      <c r="L11" s="28">
        <f t="shared" si="1"/>
        <v>25007</v>
      </c>
      <c r="M11" s="28">
        <f t="shared" si="1"/>
        <v>194321</v>
      </c>
      <c r="N11" s="119">
        <f t="shared" si="1"/>
        <v>260758</v>
      </c>
      <c r="O11" s="28">
        <f t="shared" si="1"/>
        <v>182536</v>
      </c>
      <c r="P11" s="28">
        <f t="shared" si="1"/>
        <v>130339</v>
      </c>
      <c r="Q11" s="28">
        <f t="shared" si="1"/>
        <v>231040</v>
      </c>
      <c r="R11" s="28">
        <f t="shared" si="1"/>
        <v>353403</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24290</v>
      </c>
      <c r="G12" s="38">
        <f t="shared" ref="G12:R12" si="2">G13</f>
        <v>1027</v>
      </c>
      <c r="H12" s="38">
        <f t="shared" si="2"/>
        <v>2573</v>
      </c>
      <c r="I12" s="38">
        <f t="shared" si="2"/>
        <v>2790</v>
      </c>
      <c r="J12" s="38">
        <f t="shared" si="2"/>
        <v>1400</v>
      </c>
      <c r="K12" s="38">
        <f t="shared" si="2"/>
        <v>2700</v>
      </c>
      <c r="L12" s="38">
        <f t="shared" si="2"/>
        <v>2550</v>
      </c>
      <c r="M12" s="38">
        <f t="shared" si="2"/>
        <v>2550</v>
      </c>
      <c r="N12" s="120">
        <f t="shared" si="2"/>
        <v>2450</v>
      </c>
      <c r="O12" s="38">
        <f t="shared" si="2"/>
        <v>2450</v>
      </c>
      <c r="P12" s="38">
        <f t="shared" si="2"/>
        <v>1800</v>
      </c>
      <c r="Q12" s="38">
        <f t="shared" si="2"/>
        <v>1000</v>
      </c>
      <c r="R12" s="38">
        <f t="shared" si="2"/>
        <v>1000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SUM(F14:F15)</f>
        <v>24290</v>
      </c>
      <c r="G13" s="41">
        <f t="shared" si="3"/>
        <v>1027</v>
      </c>
      <c r="H13" s="41">
        <f t="shared" si="3"/>
        <v>2573</v>
      </c>
      <c r="I13" s="41">
        <f t="shared" si="3"/>
        <v>2790</v>
      </c>
      <c r="J13" s="41">
        <f t="shared" si="3"/>
        <v>1400</v>
      </c>
      <c r="K13" s="41">
        <f t="shared" si="3"/>
        <v>2700</v>
      </c>
      <c r="L13" s="41">
        <f t="shared" si="3"/>
        <v>2550</v>
      </c>
      <c r="M13" s="41">
        <f t="shared" si="3"/>
        <v>2550</v>
      </c>
      <c r="N13" s="41">
        <f t="shared" si="3"/>
        <v>2450</v>
      </c>
      <c r="O13" s="41">
        <f t="shared" si="3"/>
        <v>2450</v>
      </c>
      <c r="P13" s="41">
        <f t="shared" si="3"/>
        <v>1800</v>
      </c>
      <c r="Q13" s="41">
        <f t="shared" si="3"/>
        <v>1000</v>
      </c>
      <c r="R13" s="41">
        <f t="shared" si="3"/>
        <v>1000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0</v>
      </c>
      <c r="G14" s="121"/>
      <c r="H14" s="121"/>
      <c r="I14" s="121"/>
      <c r="J14" s="121"/>
      <c r="K14" s="121"/>
      <c r="L14" s="121"/>
      <c r="M14" s="121"/>
      <c r="N14" s="122"/>
      <c r="O14" s="121"/>
      <c r="P14" s="121"/>
      <c r="Q14" s="121"/>
      <c r="R14" s="121"/>
      <c r="S14" s="29"/>
      <c r="T14" s="30"/>
      <c r="U14" s="30"/>
      <c r="V14" s="30"/>
      <c r="W14" s="30"/>
      <c r="X14" s="30"/>
      <c r="Y14" s="30"/>
      <c r="Z14" s="30"/>
      <c r="AA14" s="30"/>
      <c r="AB14" s="30"/>
      <c r="AC14" s="30"/>
      <c r="AD14" s="30"/>
      <c r="AE14" s="30"/>
      <c r="AF14" s="30"/>
    </row>
    <row r="15" spans="1:32" ht="22.5" x14ac:dyDescent="0.25">
      <c r="A15" s="35">
        <v>1</v>
      </c>
      <c r="B15" s="36">
        <v>1</v>
      </c>
      <c r="C15" s="33">
        <v>2</v>
      </c>
      <c r="D15" s="39">
        <v>5</v>
      </c>
      <c r="E15" s="49" t="s">
        <v>65</v>
      </c>
      <c r="F15" s="44">
        <f>SUM(G15:R15)</f>
        <v>24290</v>
      </c>
      <c r="G15" s="121">
        <v>1027</v>
      </c>
      <c r="H15" s="121">
        <v>2573</v>
      </c>
      <c r="I15" s="121">
        <v>2790</v>
      </c>
      <c r="J15" s="121">
        <v>1400</v>
      </c>
      <c r="K15" s="121">
        <v>2700</v>
      </c>
      <c r="L15" s="121">
        <v>2550</v>
      </c>
      <c r="M15" s="121">
        <v>2550</v>
      </c>
      <c r="N15" s="122">
        <v>2450</v>
      </c>
      <c r="O15" s="121">
        <v>2450</v>
      </c>
      <c r="P15" s="121">
        <v>1800</v>
      </c>
      <c r="Q15" s="121">
        <v>1000</v>
      </c>
      <c r="R15" s="121">
        <v>1000</v>
      </c>
      <c r="S15" s="29"/>
      <c r="T15" s="30"/>
      <c r="U15" s="30"/>
      <c r="V15" s="30"/>
      <c r="W15" s="30"/>
      <c r="X15" s="30"/>
      <c r="Y15" s="30"/>
      <c r="Z15" s="30"/>
      <c r="AA15" s="30"/>
      <c r="AB15" s="30"/>
      <c r="AC15" s="30"/>
      <c r="AD15" s="30"/>
      <c r="AE15" s="30"/>
      <c r="AF15" s="30"/>
    </row>
    <row r="16" spans="1:32" x14ac:dyDescent="0.25">
      <c r="A16" s="35">
        <v>1</v>
      </c>
      <c r="B16" s="36">
        <v>3</v>
      </c>
      <c r="C16" s="98"/>
      <c r="D16" s="36"/>
      <c r="E16" s="37" t="s">
        <v>66</v>
      </c>
      <c r="F16" s="38">
        <f>F17</f>
        <v>1647934</v>
      </c>
      <c r="G16" s="38">
        <f t="shared" ref="G16:R16" si="4">G17</f>
        <v>7845</v>
      </c>
      <c r="H16" s="38">
        <f t="shared" si="4"/>
        <v>165030</v>
      </c>
      <c r="I16" s="38">
        <f t="shared" si="4"/>
        <v>353603</v>
      </c>
      <c r="J16" s="38">
        <f t="shared" si="4"/>
        <v>372560</v>
      </c>
      <c r="K16" s="38">
        <f t="shared" si="4"/>
        <v>20795</v>
      </c>
      <c r="L16" s="38">
        <f t="shared" si="4"/>
        <v>9000</v>
      </c>
      <c r="M16" s="38">
        <f t="shared" si="4"/>
        <v>161457</v>
      </c>
      <c r="N16" s="120">
        <f t="shared" si="4"/>
        <v>25868</v>
      </c>
      <c r="O16" s="38">
        <f t="shared" si="4"/>
        <v>129686</v>
      </c>
      <c r="P16" s="38">
        <f t="shared" si="4"/>
        <v>115610</v>
      </c>
      <c r="Q16" s="38">
        <f t="shared" si="4"/>
        <v>10000</v>
      </c>
      <c r="R16" s="38">
        <f t="shared" si="4"/>
        <v>276480</v>
      </c>
      <c r="S16" s="29"/>
      <c r="T16" s="30"/>
      <c r="U16" s="30"/>
      <c r="V16" s="30"/>
      <c r="W16" s="30"/>
      <c r="X16" s="30"/>
      <c r="Y16" s="30"/>
      <c r="Z16" s="30"/>
      <c r="AA16" s="30"/>
      <c r="AB16" s="30"/>
      <c r="AC16" s="30"/>
      <c r="AD16" s="30"/>
      <c r="AE16" s="30"/>
      <c r="AF16" s="30"/>
    </row>
    <row r="17" spans="1:32" x14ac:dyDescent="0.25">
      <c r="A17" s="35">
        <v>1</v>
      </c>
      <c r="B17" s="36">
        <v>3</v>
      </c>
      <c r="C17" s="33">
        <v>1</v>
      </c>
      <c r="D17" s="46"/>
      <c r="E17" s="47" t="s">
        <v>66</v>
      </c>
      <c r="F17" s="41">
        <f>SUM(F18)</f>
        <v>1647934</v>
      </c>
      <c r="G17" s="41">
        <f>SUM(G18)</f>
        <v>7845</v>
      </c>
      <c r="H17" s="41">
        <f t="shared" ref="H17:R17" si="5">SUM(H18)</f>
        <v>165030</v>
      </c>
      <c r="I17" s="41">
        <f t="shared" si="5"/>
        <v>353603</v>
      </c>
      <c r="J17" s="41">
        <f t="shared" si="5"/>
        <v>372560</v>
      </c>
      <c r="K17" s="41">
        <f t="shared" si="5"/>
        <v>20795</v>
      </c>
      <c r="L17" s="41">
        <f t="shared" si="5"/>
        <v>9000</v>
      </c>
      <c r="M17" s="41">
        <f t="shared" si="5"/>
        <v>161457</v>
      </c>
      <c r="N17" s="123">
        <f>SUM(N18)</f>
        <v>25868</v>
      </c>
      <c r="O17" s="41">
        <f t="shared" si="5"/>
        <v>129686</v>
      </c>
      <c r="P17" s="41">
        <f t="shared" si="5"/>
        <v>115610</v>
      </c>
      <c r="Q17" s="41">
        <f t="shared" si="5"/>
        <v>10000</v>
      </c>
      <c r="R17" s="41">
        <f t="shared" si="5"/>
        <v>276480</v>
      </c>
      <c r="S17" s="29"/>
      <c r="T17" s="30"/>
      <c r="U17" s="30"/>
      <c r="V17" s="30"/>
      <c r="W17" s="30"/>
      <c r="X17" s="30"/>
      <c r="Y17" s="30"/>
      <c r="Z17" s="30"/>
      <c r="AA17" s="30"/>
      <c r="AB17" s="30"/>
      <c r="AC17" s="30"/>
      <c r="AD17" s="30"/>
      <c r="AE17" s="30"/>
      <c r="AF17" s="30"/>
    </row>
    <row r="18" spans="1:32" x14ac:dyDescent="0.25">
      <c r="A18" s="35">
        <v>1</v>
      </c>
      <c r="B18" s="36">
        <v>3</v>
      </c>
      <c r="C18" s="33">
        <v>1</v>
      </c>
      <c r="D18" s="39">
        <v>1</v>
      </c>
      <c r="E18" s="43" t="s">
        <v>66</v>
      </c>
      <c r="F18" s="44">
        <f>SUM(G18:R18)</f>
        <v>1647934</v>
      </c>
      <c r="G18" s="121">
        <v>7845</v>
      </c>
      <c r="H18" s="121">
        <v>165030</v>
      </c>
      <c r="I18" s="121">
        <v>353603</v>
      </c>
      <c r="J18" s="121">
        <v>372560</v>
      </c>
      <c r="K18" s="121">
        <v>20795</v>
      </c>
      <c r="L18" s="121">
        <v>9000</v>
      </c>
      <c r="M18" s="121">
        <v>161457</v>
      </c>
      <c r="N18" s="122">
        <v>25868</v>
      </c>
      <c r="O18" s="121">
        <v>129686</v>
      </c>
      <c r="P18" s="121">
        <v>115610</v>
      </c>
      <c r="Q18" s="121">
        <v>10000</v>
      </c>
      <c r="R18" s="121">
        <v>276480</v>
      </c>
      <c r="S18" s="29"/>
      <c r="T18" s="30"/>
      <c r="U18" s="30"/>
      <c r="V18" s="30"/>
      <c r="W18" s="30"/>
      <c r="X18" s="30"/>
      <c r="Y18" s="30"/>
      <c r="Z18" s="30"/>
      <c r="AA18" s="30"/>
      <c r="AB18" s="30"/>
      <c r="AC18" s="30"/>
      <c r="AD18" s="30"/>
      <c r="AE18" s="30"/>
      <c r="AF18" s="30"/>
    </row>
    <row r="19" spans="1:32" x14ac:dyDescent="0.25">
      <c r="A19" s="35">
        <v>1</v>
      </c>
      <c r="B19" s="36">
        <v>4</v>
      </c>
      <c r="C19" s="36"/>
      <c r="D19" s="36"/>
      <c r="E19" s="37" t="s">
        <v>25</v>
      </c>
      <c r="F19" s="38">
        <f t="shared" ref="F19:R19" si="6">F20+F23+F25+F28</f>
        <v>940566</v>
      </c>
      <c r="G19" s="38">
        <f t="shared" si="6"/>
        <v>2233</v>
      </c>
      <c r="H19" s="38">
        <f t="shared" si="6"/>
        <v>199881.2</v>
      </c>
      <c r="I19" s="38">
        <f t="shared" si="6"/>
        <v>23000</v>
      </c>
      <c r="J19" s="38">
        <f t="shared" si="6"/>
        <v>17000</v>
      </c>
      <c r="K19" s="38">
        <f t="shared" si="6"/>
        <v>210000</v>
      </c>
      <c r="L19" s="38">
        <f t="shared" si="6"/>
        <v>4000</v>
      </c>
      <c r="M19" s="38">
        <f t="shared" si="6"/>
        <v>20000</v>
      </c>
      <c r="N19" s="120">
        <f t="shared" si="6"/>
        <v>202000</v>
      </c>
      <c r="O19" s="38">
        <f t="shared" si="6"/>
        <v>22000</v>
      </c>
      <c r="P19" s="38">
        <f t="shared" si="6"/>
        <v>5000</v>
      </c>
      <c r="Q19" s="38">
        <f t="shared" si="6"/>
        <v>194140</v>
      </c>
      <c r="R19" s="38">
        <f t="shared" si="6"/>
        <v>41311.800000000003</v>
      </c>
      <c r="S19" s="29"/>
      <c r="T19" s="30"/>
      <c r="U19" s="30"/>
      <c r="V19" s="30"/>
      <c r="W19" s="30"/>
      <c r="X19" s="30"/>
      <c r="Y19" s="30"/>
      <c r="Z19" s="30"/>
      <c r="AA19" s="30"/>
      <c r="AB19" s="30"/>
      <c r="AC19" s="30"/>
      <c r="AD19" s="30"/>
      <c r="AE19" s="30"/>
      <c r="AF19" s="30"/>
    </row>
    <row r="20" spans="1:32" x14ac:dyDescent="0.25">
      <c r="A20" s="35">
        <v>1</v>
      </c>
      <c r="B20" s="36">
        <v>4</v>
      </c>
      <c r="C20" s="33">
        <v>1</v>
      </c>
      <c r="D20" s="46"/>
      <c r="E20" s="47" t="s">
        <v>26</v>
      </c>
      <c r="F20" s="41">
        <f>SUM(F21:F22)</f>
        <v>940566</v>
      </c>
      <c r="G20" s="41">
        <f>SUM(G21:G22)</f>
        <v>2233</v>
      </c>
      <c r="H20" s="41">
        <f t="shared" ref="H20:R20" si="7">SUM(H21:H22)</f>
        <v>199881.2</v>
      </c>
      <c r="I20" s="41">
        <f t="shared" si="7"/>
        <v>23000</v>
      </c>
      <c r="J20" s="41">
        <f t="shared" si="7"/>
        <v>17000</v>
      </c>
      <c r="K20" s="41">
        <f t="shared" si="7"/>
        <v>210000</v>
      </c>
      <c r="L20" s="41">
        <f t="shared" si="7"/>
        <v>4000</v>
      </c>
      <c r="M20" s="41">
        <f t="shared" si="7"/>
        <v>20000</v>
      </c>
      <c r="N20" s="123">
        <f t="shared" si="7"/>
        <v>202000</v>
      </c>
      <c r="O20" s="41">
        <f t="shared" si="7"/>
        <v>22000</v>
      </c>
      <c r="P20" s="41">
        <f t="shared" si="7"/>
        <v>5000</v>
      </c>
      <c r="Q20" s="41">
        <f t="shared" si="7"/>
        <v>194140</v>
      </c>
      <c r="R20" s="41">
        <f t="shared" si="7"/>
        <v>41311.800000000003</v>
      </c>
      <c r="S20" s="29"/>
      <c r="T20" s="30"/>
      <c r="U20" s="30"/>
      <c r="V20" s="30"/>
      <c r="W20" s="30"/>
      <c r="X20" s="30"/>
      <c r="Y20" s="30"/>
      <c r="Z20" s="30"/>
      <c r="AA20" s="30"/>
      <c r="AB20" s="30"/>
      <c r="AC20" s="30"/>
      <c r="AD20" s="30"/>
      <c r="AE20" s="30"/>
      <c r="AF20" s="30"/>
    </row>
    <row r="21" spans="1:32" ht="22.5" x14ac:dyDescent="0.25">
      <c r="A21" s="35">
        <v>1</v>
      </c>
      <c r="B21" s="36">
        <v>4</v>
      </c>
      <c r="C21" s="33">
        <v>1</v>
      </c>
      <c r="D21" s="39">
        <v>1</v>
      </c>
      <c r="E21" s="49" t="s">
        <v>67</v>
      </c>
      <c r="F21" s="44">
        <f>SUM(G21:R21)</f>
        <v>940566</v>
      </c>
      <c r="G21" s="121">
        <v>2233</v>
      </c>
      <c r="H21" s="121">
        <v>199881.2</v>
      </c>
      <c r="I21" s="121">
        <v>23000</v>
      </c>
      <c r="J21" s="121">
        <v>17000</v>
      </c>
      <c r="K21" s="121">
        <v>210000</v>
      </c>
      <c r="L21" s="121">
        <v>4000</v>
      </c>
      <c r="M21" s="121">
        <v>20000</v>
      </c>
      <c r="N21" s="122">
        <v>202000</v>
      </c>
      <c r="O21" s="121">
        <v>22000</v>
      </c>
      <c r="P21" s="121">
        <v>5000</v>
      </c>
      <c r="Q21" s="121">
        <v>194140</v>
      </c>
      <c r="R21" s="121">
        <v>41311.800000000003</v>
      </c>
      <c r="S21" s="29"/>
      <c r="T21" s="30"/>
      <c r="U21" s="30"/>
      <c r="V21" s="30"/>
      <c r="W21" s="30"/>
      <c r="X21" s="30"/>
      <c r="Y21" s="30"/>
      <c r="Z21" s="30"/>
      <c r="AA21" s="30"/>
      <c r="AB21" s="30"/>
      <c r="AC21" s="30"/>
      <c r="AD21" s="30"/>
      <c r="AE21" s="30"/>
      <c r="AF21" s="30"/>
    </row>
    <row r="22" spans="1:32" x14ac:dyDescent="0.25">
      <c r="A22" s="35">
        <v>1</v>
      </c>
      <c r="B22" s="36">
        <v>4</v>
      </c>
      <c r="C22" s="33">
        <v>1</v>
      </c>
      <c r="D22" s="39">
        <v>2</v>
      </c>
      <c r="E22" s="49" t="s">
        <v>27</v>
      </c>
      <c r="F22" s="44">
        <f>SUM(G22:R22)</f>
        <v>0</v>
      </c>
      <c r="G22" s="121"/>
      <c r="H22" s="121"/>
      <c r="I22" s="121"/>
      <c r="J22" s="121"/>
      <c r="K22" s="121"/>
      <c r="L22" s="121"/>
      <c r="M22" s="121"/>
      <c r="N22" s="121"/>
      <c r="O22" s="121"/>
      <c r="P22" s="121"/>
      <c r="Q22" s="121"/>
      <c r="R22" s="121"/>
      <c r="S22" s="29"/>
      <c r="T22" s="30"/>
      <c r="U22" s="30"/>
      <c r="V22" s="30"/>
      <c r="W22" s="30"/>
      <c r="X22" s="30"/>
      <c r="Y22" s="30"/>
      <c r="Z22" s="30"/>
      <c r="AA22" s="30"/>
      <c r="AB22" s="30"/>
      <c r="AC22" s="30"/>
      <c r="AD22" s="30"/>
      <c r="AE22" s="30"/>
      <c r="AF22" s="30"/>
    </row>
    <row r="23" spans="1:32" x14ac:dyDescent="0.25">
      <c r="A23" s="35">
        <v>1</v>
      </c>
      <c r="B23" s="36">
        <v>4</v>
      </c>
      <c r="C23" s="33">
        <v>3</v>
      </c>
      <c r="D23" s="46"/>
      <c r="E23" s="47" t="s">
        <v>28</v>
      </c>
      <c r="F23" s="41">
        <f t="shared" ref="F23:R23" si="8">SUM(F24:F24)</f>
        <v>0</v>
      </c>
      <c r="G23" s="41">
        <f t="shared" si="8"/>
        <v>0</v>
      </c>
      <c r="H23" s="41">
        <f t="shared" si="8"/>
        <v>0</v>
      </c>
      <c r="I23" s="41">
        <f t="shared" si="8"/>
        <v>0</v>
      </c>
      <c r="J23" s="41">
        <f t="shared" si="8"/>
        <v>0</v>
      </c>
      <c r="K23" s="41">
        <f t="shared" si="8"/>
        <v>0</v>
      </c>
      <c r="L23" s="41">
        <f t="shared" si="8"/>
        <v>0</v>
      </c>
      <c r="M23" s="41">
        <f t="shared" si="8"/>
        <v>0</v>
      </c>
      <c r="N23" s="41">
        <f t="shared" si="8"/>
        <v>0</v>
      </c>
      <c r="O23" s="41">
        <f t="shared" si="8"/>
        <v>0</v>
      </c>
      <c r="P23" s="41">
        <f t="shared" si="8"/>
        <v>0</v>
      </c>
      <c r="Q23" s="41">
        <f t="shared" si="8"/>
        <v>0</v>
      </c>
      <c r="R23" s="41">
        <f t="shared" si="8"/>
        <v>0</v>
      </c>
      <c r="S23" s="29"/>
      <c r="T23" s="30"/>
      <c r="U23" s="30"/>
      <c r="V23" s="30"/>
      <c r="W23" s="30"/>
      <c r="X23" s="30"/>
      <c r="Y23" s="30"/>
      <c r="Z23" s="30"/>
      <c r="AA23" s="30"/>
      <c r="AB23" s="30"/>
      <c r="AC23" s="30"/>
      <c r="AD23" s="30"/>
      <c r="AE23" s="30"/>
      <c r="AF23" s="30"/>
    </row>
    <row r="24" spans="1:32" x14ac:dyDescent="0.25">
      <c r="A24" s="35">
        <v>1</v>
      </c>
      <c r="B24" s="36">
        <v>4</v>
      </c>
      <c r="C24" s="33">
        <v>3</v>
      </c>
      <c r="D24" s="34">
        <v>2</v>
      </c>
      <c r="E24" s="50" t="s">
        <v>28</v>
      </c>
      <c r="F24" s="44">
        <f>SUM(G24:R24)</f>
        <v>0</v>
      </c>
      <c r="G24" s="121"/>
      <c r="H24" s="121"/>
      <c r="I24" s="121"/>
      <c r="J24" s="121"/>
      <c r="K24" s="121"/>
      <c r="L24" s="121"/>
      <c r="M24" s="121"/>
      <c r="N24" s="122"/>
      <c r="O24" s="121"/>
      <c r="P24" s="121"/>
      <c r="Q24" s="121"/>
      <c r="R24" s="121"/>
      <c r="S24" s="29"/>
      <c r="T24" s="30"/>
      <c r="U24" s="30"/>
      <c r="V24" s="30"/>
      <c r="W24" s="30"/>
      <c r="X24" s="30"/>
      <c r="Y24" s="30"/>
      <c r="Z24" s="30"/>
      <c r="AA24" s="30"/>
      <c r="AB24" s="30"/>
      <c r="AC24" s="30"/>
      <c r="AD24" s="30"/>
      <c r="AE24" s="30"/>
      <c r="AF24" s="30"/>
    </row>
    <row r="25" spans="1:32" x14ac:dyDescent="0.25">
      <c r="A25" s="35">
        <v>1</v>
      </c>
      <c r="B25" s="36">
        <v>4</v>
      </c>
      <c r="C25" s="33">
        <v>4</v>
      </c>
      <c r="D25" s="46"/>
      <c r="E25" s="47" t="s">
        <v>29</v>
      </c>
      <c r="F25" s="41">
        <f>SUM(F26:F27)</f>
        <v>0</v>
      </c>
      <c r="G25" s="41">
        <f>SUM(G26:G27)</f>
        <v>0</v>
      </c>
      <c r="H25" s="41">
        <f t="shared" ref="H25:R25" si="9">SUM(H26:H27)</f>
        <v>0</v>
      </c>
      <c r="I25" s="41">
        <f t="shared" si="9"/>
        <v>0</v>
      </c>
      <c r="J25" s="41">
        <f t="shared" si="9"/>
        <v>0</v>
      </c>
      <c r="K25" s="41">
        <f t="shared" si="9"/>
        <v>0</v>
      </c>
      <c r="L25" s="41">
        <f t="shared" si="9"/>
        <v>0</v>
      </c>
      <c r="M25" s="41">
        <f t="shared" si="9"/>
        <v>0</v>
      </c>
      <c r="N25" s="41">
        <f t="shared" si="9"/>
        <v>0</v>
      </c>
      <c r="O25" s="41">
        <f t="shared" si="9"/>
        <v>0</v>
      </c>
      <c r="P25" s="41">
        <f t="shared" si="9"/>
        <v>0</v>
      </c>
      <c r="Q25" s="41">
        <f t="shared" si="9"/>
        <v>0</v>
      </c>
      <c r="R25" s="41">
        <f t="shared" si="9"/>
        <v>0</v>
      </c>
      <c r="S25" s="29"/>
      <c r="T25" s="30"/>
      <c r="U25" s="30"/>
      <c r="V25" s="30"/>
      <c r="W25" s="30"/>
      <c r="X25" s="30"/>
      <c r="Y25" s="30"/>
      <c r="Z25" s="30"/>
      <c r="AA25" s="30"/>
      <c r="AB25" s="30"/>
      <c r="AC25" s="30"/>
      <c r="AD25" s="30"/>
      <c r="AE25" s="30"/>
      <c r="AF25" s="30"/>
    </row>
    <row r="26" spans="1:32" x14ac:dyDescent="0.25">
      <c r="A26" s="35">
        <v>1</v>
      </c>
      <c r="B26" s="36">
        <v>4</v>
      </c>
      <c r="C26" s="33">
        <v>4</v>
      </c>
      <c r="D26" s="34">
        <v>1</v>
      </c>
      <c r="E26" s="50" t="s">
        <v>30</v>
      </c>
      <c r="F26" s="44">
        <f>SUM(G26:R26)</f>
        <v>0</v>
      </c>
      <c r="G26" s="121"/>
      <c r="H26" s="121"/>
      <c r="I26" s="121"/>
      <c r="J26" s="121"/>
      <c r="K26" s="121"/>
      <c r="L26" s="121"/>
      <c r="M26" s="121"/>
      <c r="N26" s="122"/>
      <c r="O26" s="121"/>
      <c r="P26" s="121"/>
      <c r="Q26" s="121"/>
      <c r="R26" s="121"/>
      <c r="S26" s="29"/>
      <c r="T26" s="30"/>
      <c r="U26" s="30"/>
      <c r="V26" s="30"/>
      <c r="W26" s="30"/>
      <c r="X26" s="30"/>
      <c r="Y26" s="30"/>
      <c r="Z26" s="30"/>
      <c r="AA26" s="30"/>
      <c r="AB26" s="30"/>
      <c r="AC26" s="30"/>
      <c r="AD26" s="30"/>
      <c r="AE26" s="30"/>
      <c r="AF26" s="30"/>
    </row>
    <row r="27" spans="1:32" x14ac:dyDescent="0.25">
      <c r="A27" s="35">
        <v>1</v>
      </c>
      <c r="B27" s="36">
        <v>4</v>
      </c>
      <c r="C27" s="33">
        <v>4</v>
      </c>
      <c r="D27" s="34">
        <v>2</v>
      </c>
      <c r="E27" s="50" t="s">
        <v>31</v>
      </c>
      <c r="F27" s="44">
        <f>SUM(G27:R27)</f>
        <v>0</v>
      </c>
      <c r="G27" s="121"/>
      <c r="H27" s="121"/>
      <c r="I27" s="121"/>
      <c r="J27" s="121"/>
      <c r="K27" s="121"/>
      <c r="L27" s="121"/>
      <c r="M27" s="121"/>
      <c r="N27" s="122"/>
      <c r="O27" s="121"/>
      <c r="P27" s="121"/>
      <c r="Q27" s="121"/>
      <c r="R27" s="121"/>
      <c r="S27" s="29"/>
      <c r="T27" s="30"/>
      <c r="U27" s="30"/>
      <c r="V27" s="30"/>
      <c r="W27" s="30"/>
      <c r="X27" s="30"/>
      <c r="Y27" s="30"/>
      <c r="Z27" s="30"/>
      <c r="AA27" s="30"/>
      <c r="AB27" s="30"/>
      <c r="AC27" s="30"/>
      <c r="AD27" s="30"/>
      <c r="AE27" s="30"/>
      <c r="AF27" s="30"/>
    </row>
    <row r="28" spans="1:32" x14ac:dyDescent="0.25">
      <c r="A28" s="35">
        <v>1</v>
      </c>
      <c r="B28" s="36">
        <v>4</v>
      </c>
      <c r="C28" s="33">
        <v>5</v>
      </c>
      <c r="D28" s="46"/>
      <c r="E28" s="47" t="s">
        <v>68</v>
      </c>
      <c r="F28" s="41">
        <f>F29</f>
        <v>0</v>
      </c>
      <c r="G28" s="41">
        <f>G29</f>
        <v>0</v>
      </c>
      <c r="H28" s="41">
        <f t="shared" ref="H28:R28" si="10">H29</f>
        <v>0</v>
      </c>
      <c r="I28" s="41">
        <f t="shared" si="10"/>
        <v>0</v>
      </c>
      <c r="J28" s="41">
        <f t="shared" si="10"/>
        <v>0</v>
      </c>
      <c r="K28" s="41">
        <f t="shared" si="10"/>
        <v>0</v>
      </c>
      <c r="L28" s="41">
        <f t="shared" si="10"/>
        <v>0</v>
      </c>
      <c r="M28" s="41">
        <f t="shared" si="10"/>
        <v>0</v>
      </c>
      <c r="N28" s="123">
        <f t="shared" si="10"/>
        <v>0</v>
      </c>
      <c r="O28" s="41">
        <f t="shared" si="10"/>
        <v>0</v>
      </c>
      <c r="P28" s="41">
        <f t="shared" si="10"/>
        <v>0</v>
      </c>
      <c r="Q28" s="41">
        <f t="shared" si="10"/>
        <v>0</v>
      </c>
      <c r="R28" s="41">
        <f t="shared" si="10"/>
        <v>0</v>
      </c>
      <c r="S28" s="29"/>
      <c r="T28" s="30"/>
      <c r="U28" s="30"/>
      <c r="V28" s="30"/>
      <c r="W28" s="30"/>
      <c r="X28" s="30"/>
      <c r="Y28" s="30"/>
      <c r="Z28" s="30"/>
      <c r="AA28" s="30"/>
      <c r="AB28" s="30"/>
      <c r="AC28" s="30"/>
      <c r="AD28" s="30"/>
      <c r="AE28" s="30"/>
      <c r="AF28" s="30"/>
    </row>
    <row r="29" spans="1:32" x14ac:dyDescent="0.25">
      <c r="A29" s="35">
        <v>1</v>
      </c>
      <c r="B29" s="36">
        <v>4</v>
      </c>
      <c r="C29" s="33">
        <v>5</v>
      </c>
      <c r="D29" s="34">
        <v>1</v>
      </c>
      <c r="E29" s="50" t="s">
        <v>68</v>
      </c>
      <c r="F29" s="44">
        <f>SUM(G29:R29)</f>
        <v>0</v>
      </c>
      <c r="G29" s="121"/>
      <c r="H29" s="121"/>
      <c r="I29" s="121"/>
      <c r="J29" s="121"/>
      <c r="K29" s="121"/>
      <c r="L29" s="121"/>
      <c r="M29" s="121"/>
      <c r="N29" s="122"/>
      <c r="O29" s="121"/>
      <c r="P29" s="121"/>
      <c r="Q29" s="121"/>
      <c r="R29" s="121"/>
      <c r="S29" s="29"/>
      <c r="T29" s="30"/>
      <c r="U29" s="30"/>
      <c r="V29" s="30"/>
      <c r="W29" s="30"/>
      <c r="X29" s="30"/>
      <c r="Y29" s="30"/>
      <c r="Z29" s="30"/>
      <c r="AA29" s="30"/>
      <c r="AB29" s="30"/>
      <c r="AC29" s="30"/>
      <c r="AD29" s="30"/>
      <c r="AE29" s="30"/>
      <c r="AF29" s="30"/>
    </row>
    <row r="30" spans="1:32" x14ac:dyDescent="0.25">
      <c r="A30" s="35">
        <v>1</v>
      </c>
      <c r="B30" s="36">
        <v>5</v>
      </c>
      <c r="C30" s="98"/>
      <c r="D30" s="36"/>
      <c r="E30" s="37" t="s">
        <v>69</v>
      </c>
      <c r="F30" s="38">
        <f t="shared" ref="F30:R30" si="11">F31+F35+F37+F43</f>
        <v>202741</v>
      </c>
      <c r="G30" s="38">
        <f t="shared" si="11"/>
        <v>3505</v>
      </c>
      <c r="H30" s="38">
        <f t="shared" si="11"/>
        <v>22700</v>
      </c>
      <c r="I30" s="38">
        <f t="shared" si="11"/>
        <v>15400</v>
      </c>
      <c r="J30" s="38">
        <f t="shared" si="11"/>
        <v>6333.8</v>
      </c>
      <c r="K30" s="38">
        <f t="shared" si="11"/>
        <v>20850</v>
      </c>
      <c r="L30" s="38">
        <f t="shared" si="11"/>
        <v>9158</v>
      </c>
      <c r="M30" s="38">
        <f t="shared" si="11"/>
        <v>8114</v>
      </c>
      <c r="N30" s="120">
        <f t="shared" si="11"/>
        <v>28240</v>
      </c>
      <c r="O30" s="38">
        <f t="shared" si="11"/>
        <v>26300</v>
      </c>
      <c r="P30" s="38">
        <f t="shared" si="11"/>
        <v>5929</v>
      </c>
      <c r="Q30" s="38">
        <f t="shared" si="11"/>
        <v>23900</v>
      </c>
      <c r="R30" s="38">
        <f t="shared" si="11"/>
        <v>32311.200000000001</v>
      </c>
      <c r="S30" s="29"/>
      <c r="T30" s="30"/>
      <c r="U30" s="30"/>
      <c r="V30" s="30"/>
      <c r="W30" s="30"/>
      <c r="X30" s="30"/>
      <c r="Y30" s="30"/>
      <c r="Z30" s="30"/>
      <c r="AA30" s="30"/>
      <c r="AB30" s="30"/>
      <c r="AC30" s="30"/>
      <c r="AD30" s="30"/>
      <c r="AE30" s="30"/>
      <c r="AF30" s="30"/>
    </row>
    <row r="31" spans="1:32" x14ac:dyDescent="0.25">
      <c r="A31" s="35">
        <v>1</v>
      </c>
      <c r="B31" s="36">
        <v>5</v>
      </c>
      <c r="C31" s="33">
        <v>2</v>
      </c>
      <c r="D31" s="46"/>
      <c r="E31" s="47" t="s">
        <v>70</v>
      </c>
      <c r="F31" s="41">
        <f t="shared" ref="F31:R31" si="12">SUM(F32:F34)</f>
        <v>14381</v>
      </c>
      <c r="G31" s="41">
        <f>SUM(G32:G34)</f>
        <v>1115</v>
      </c>
      <c r="H31" s="41">
        <f t="shared" si="12"/>
        <v>850</v>
      </c>
      <c r="I31" s="41">
        <f t="shared" si="12"/>
        <v>800</v>
      </c>
      <c r="J31" s="41">
        <f t="shared" si="12"/>
        <v>900</v>
      </c>
      <c r="K31" s="41">
        <f t="shared" si="12"/>
        <v>1000</v>
      </c>
      <c r="L31" s="41">
        <f t="shared" si="12"/>
        <v>1200</v>
      </c>
      <c r="M31" s="41">
        <f t="shared" si="12"/>
        <v>1240</v>
      </c>
      <c r="N31" s="123">
        <f t="shared" si="12"/>
        <v>1500</v>
      </c>
      <c r="O31" s="41">
        <f t="shared" si="12"/>
        <v>1900</v>
      </c>
      <c r="P31" s="41">
        <f t="shared" si="12"/>
        <v>1200</v>
      </c>
      <c r="Q31" s="41">
        <f t="shared" si="12"/>
        <v>1416.8</v>
      </c>
      <c r="R31" s="41">
        <f t="shared" si="12"/>
        <v>1259.2</v>
      </c>
      <c r="S31" s="29"/>
      <c r="T31" s="30"/>
      <c r="U31" s="30"/>
      <c r="V31" s="30"/>
      <c r="W31" s="30"/>
      <c r="X31" s="30"/>
      <c r="Y31" s="30"/>
      <c r="Z31" s="30"/>
      <c r="AA31" s="30"/>
      <c r="AB31" s="30"/>
      <c r="AC31" s="30"/>
      <c r="AD31" s="30"/>
      <c r="AE31" s="30"/>
      <c r="AF31" s="30"/>
    </row>
    <row r="32" spans="1:32" ht="33.75" x14ac:dyDescent="0.25">
      <c r="A32" s="35">
        <v>1</v>
      </c>
      <c r="B32" s="36">
        <v>5</v>
      </c>
      <c r="C32" s="33">
        <v>2</v>
      </c>
      <c r="D32" s="34">
        <v>74</v>
      </c>
      <c r="E32" s="50" t="s">
        <v>71</v>
      </c>
      <c r="F32" s="51">
        <f>SUM(G32:R32)</f>
        <v>0</v>
      </c>
      <c r="G32" s="44"/>
      <c r="H32" s="44"/>
      <c r="I32" s="44"/>
      <c r="J32" s="44"/>
      <c r="K32" s="44"/>
      <c r="L32" s="44"/>
      <c r="M32" s="44"/>
      <c r="N32" s="44"/>
      <c r="O32" s="44"/>
      <c r="P32" s="124"/>
      <c r="Q32" s="44"/>
      <c r="R32" s="44"/>
      <c r="S32" s="29"/>
      <c r="T32" s="30"/>
      <c r="U32" s="30"/>
      <c r="V32" s="30"/>
      <c r="W32" s="30"/>
      <c r="X32" s="30"/>
      <c r="Y32" s="30"/>
      <c r="Z32" s="30"/>
      <c r="AA32" s="30"/>
      <c r="AB32" s="30"/>
      <c r="AC32" s="30"/>
      <c r="AD32" s="30"/>
      <c r="AE32" s="30"/>
      <c r="AF32" s="30"/>
    </row>
    <row r="33" spans="1:32" ht="45" x14ac:dyDescent="0.25">
      <c r="A33" s="35">
        <v>1</v>
      </c>
      <c r="B33" s="36">
        <v>5</v>
      </c>
      <c r="C33" s="33">
        <v>2</v>
      </c>
      <c r="D33" s="34">
        <v>75</v>
      </c>
      <c r="E33" s="50" t="s">
        <v>72</v>
      </c>
      <c r="F33" s="51">
        <f>SUM(G33:R33)</f>
        <v>0</v>
      </c>
      <c r="G33" s="44"/>
      <c r="H33" s="44"/>
      <c r="I33" s="44"/>
      <c r="J33" s="44"/>
      <c r="K33" s="44"/>
      <c r="L33" s="44"/>
      <c r="M33" s="44"/>
      <c r="N33" s="44"/>
      <c r="O33" s="44"/>
      <c r="P33" s="124"/>
      <c r="Q33" s="44"/>
      <c r="R33" s="44"/>
      <c r="S33" s="29"/>
      <c r="T33" s="30"/>
      <c r="U33" s="30"/>
      <c r="V33" s="30"/>
      <c r="W33" s="30"/>
      <c r="X33" s="30"/>
      <c r="Y33" s="30"/>
      <c r="Z33" s="30"/>
      <c r="AA33" s="30"/>
      <c r="AB33" s="30"/>
      <c r="AC33" s="30"/>
      <c r="AD33" s="30"/>
      <c r="AE33" s="30"/>
      <c r="AF33" s="30"/>
    </row>
    <row r="34" spans="1:32" s="105" customFormat="1" ht="22.5" x14ac:dyDescent="0.25">
      <c r="A34" s="99">
        <v>1</v>
      </c>
      <c r="B34" s="100">
        <v>5</v>
      </c>
      <c r="C34" s="101">
        <v>2</v>
      </c>
      <c r="D34" s="102">
        <v>84</v>
      </c>
      <c r="E34" s="103" t="s">
        <v>73</v>
      </c>
      <c r="F34" s="104">
        <f>SUM(G34:R34)</f>
        <v>14381</v>
      </c>
      <c r="G34" s="121">
        <v>1115</v>
      </c>
      <c r="H34" s="121">
        <v>850</v>
      </c>
      <c r="I34" s="121">
        <v>800</v>
      </c>
      <c r="J34" s="121">
        <v>900</v>
      </c>
      <c r="K34" s="121">
        <v>1000</v>
      </c>
      <c r="L34" s="121">
        <v>1200</v>
      </c>
      <c r="M34" s="121">
        <v>1240</v>
      </c>
      <c r="N34" s="122">
        <v>1500</v>
      </c>
      <c r="O34" s="121">
        <v>1900</v>
      </c>
      <c r="P34" s="121">
        <v>1200</v>
      </c>
      <c r="Q34" s="121">
        <v>1416.8</v>
      </c>
      <c r="R34" s="121">
        <v>1259.2</v>
      </c>
      <c r="S34" s="29"/>
      <c r="T34" s="30"/>
      <c r="U34" s="30"/>
      <c r="V34" s="30"/>
      <c r="W34" s="30"/>
      <c r="X34" s="30"/>
      <c r="Y34" s="30"/>
      <c r="Z34" s="30"/>
      <c r="AA34" s="30"/>
      <c r="AB34" s="30"/>
      <c r="AC34" s="30"/>
      <c r="AD34" s="30"/>
      <c r="AE34" s="30"/>
      <c r="AF34" s="30"/>
    </row>
    <row r="35" spans="1:32" x14ac:dyDescent="0.25">
      <c r="A35" s="35">
        <v>1</v>
      </c>
      <c r="B35" s="36">
        <v>5</v>
      </c>
      <c r="C35" s="46">
        <v>3</v>
      </c>
      <c r="D35" s="46" t="s">
        <v>49</v>
      </c>
      <c r="E35" s="47" t="s">
        <v>74</v>
      </c>
      <c r="F35" s="41">
        <f t="shared" ref="F35:R35" si="13">SUM(F36:F36)</f>
        <v>99910</v>
      </c>
      <c r="G35" s="41">
        <f t="shared" si="13"/>
        <v>158</v>
      </c>
      <c r="H35" s="41">
        <f t="shared" si="13"/>
        <v>17000</v>
      </c>
      <c r="I35" s="41">
        <f t="shared" si="13"/>
        <v>1000</v>
      </c>
      <c r="J35" s="41">
        <f t="shared" si="13"/>
        <v>1600</v>
      </c>
      <c r="K35" s="41">
        <f t="shared" si="13"/>
        <v>14000</v>
      </c>
      <c r="L35" s="41">
        <f t="shared" si="13"/>
        <v>4308</v>
      </c>
      <c r="M35" s="41">
        <f t="shared" si="13"/>
        <v>1479.8</v>
      </c>
      <c r="N35" s="123">
        <f t="shared" si="13"/>
        <v>22300</v>
      </c>
      <c r="O35" s="41">
        <f t="shared" si="13"/>
        <v>10200</v>
      </c>
      <c r="P35" s="41">
        <f t="shared" si="13"/>
        <v>1829</v>
      </c>
      <c r="Q35" s="41">
        <f t="shared" si="13"/>
        <v>19133.2</v>
      </c>
      <c r="R35" s="41">
        <f t="shared" si="13"/>
        <v>6902</v>
      </c>
      <c r="S35" s="29"/>
      <c r="T35" s="30"/>
      <c r="U35" s="30"/>
      <c r="V35" s="30"/>
      <c r="W35" s="30"/>
      <c r="X35" s="30"/>
      <c r="Y35" s="30"/>
      <c r="Z35" s="30"/>
      <c r="AA35" s="30"/>
      <c r="AB35" s="30"/>
      <c r="AC35" s="30"/>
      <c r="AD35" s="30"/>
      <c r="AE35" s="30"/>
      <c r="AF35" s="30"/>
    </row>
    <row r="36" spans="1:32" x14ac:dyDescent="0.25">
      <c r="A36" s="35">
        <v>1</v>
      </c>
      <c r="B36" s="36">
        <v>5</v>
      </c>
      <c r="C36" s="46">
        <v>3</v>
      </c>
      <c r="D36" s="34">
        <v>15</v>
      </c>
      <c r="E36" s="50" t="s">
        <v>75</v>
      </c>
      <c r="F36" s="44">
        <f t="shared" ref="F36:F44" si="14">SUM(G36:R36)</f>
        <v>99910</v>
      </c>
      <c r="G36" s="121">
        <v>158</v>
      </c>
      <c r="H36" s="121">
        <v>17000</v>
      </c>
      <c r="I36" s="121">
        <v>1000</v>
      </c>
      <c r="J36" s="121">
        <v>1600</v>
      </c>
      <c r="K36" s="121">
        <v>14000</v>
      </c>
      <c r="L36" s="121">
        <v>4308</v>
      </c>
      <c r="M36" s="121">
        <v>1479.8</v>
      </c>
      <c r="N36" s="122">
        <v>22300</v>
      </c>
      <c r="O36" s="121">
        <v>10200</v>
      </c>
      <c r="P36" s="121">
        <v>1829</v>
      </c>
      <c r="Q36" s="121">
        <v>19133.2</v>
      </c>
      <c r="R36" s="121">
        <v>6902</v>
      </c>
      <c r="S36" s="29"/>
      <c r="T36" s="30"/>
      <c r="U36" s="30"/>
      <c r="V36" s="30"/>
      <c r="W36" s="30"/>
      <c r="X36" s="30"/>
      <c r="Y36" s="30"/>
      <c r="Z36" s="30"/>
      <c r="AA36" s="30"/>
      <c r="AB36" s="30"/>
      <c r="AC36" s="30"/>
      <c r="AD36" s="30"/>
      <c r="AE36" s="30"/>
      <c r="AF36" s="30"/>
    </row>
    <row r="37" spans="1:32" ht="22.5" x14ac:dyDescent="0.25">
      <c r="A37" s="35">
        <v>1</v>
      </c>
      <c r="B37" s="36">
        <v>5</v>
      </c>
      <c r="C37" s="46">
        <v>4</v>
      </c>
      <c r="D37" s="46"/>
      <c r="E37" s="47" t="s">
        <v>32</v>
      </c>
      <c r="F37" s="41">
        <f>SUM(G37:R37)</f>
        <v>80050</v>
      </c>
      <c r="G37" s="41">
        <f>SUM(G38:G42)</f>
        <v>1816</v>
      </c>
      <c r="H37" s="41">
        <f t="shared" ref="H37:R37" si="15">SUM(H38:H42)</f>
        <v>3650</v>
      </c>
      <c r="I37" s="41">
        <f t="shared" si="15"/>
        <v>13300</v>
      </c>
      <c r="J37" s="41">
        <f t="shared" si="15"/>
        <v>3299.8</v>
      </c>
      <c r="K37" s="41">
        <f t="shared" si="15"/>
        <v>4450</v>
      </c>
      <c r="L37" s="41">
        <f t="shared" si="15"/>
        <v>3300</v>
      </c>
      <c r="M37" s="41">
        <f t="shared" si="15"/>
        <v>4944.2</v>
      </c>
      <c r="N37" s="41">
        <f t="shared" si="15"/>
        <v>3240</v>
      </c>
      <c r="O37" s="41">
        <f t="shared" si="15"/>
        <v>13600</v>
      </c>
      <c r="P37" s="41">
        <f t="shared" si="15"/>
        <v>2300</v>
      </c>
      <c r="Q37" s="41">
        <f t="shared" si="15"/>
        <v>2250</v>
      </c>
      <c r="R37" s="41">
        <f t="shared" si="15"/>
        <v>23900</v>
      </c>
      <c r="S37" s="29"/>
      <c r="T37" s="30"/>
      <c r="U37" s="30"/>
      <c r="V37" s="30"/>
      <c r="W37" s="30"/>
      <c r="X37" s="30"/>
      <c r="Y37" s="30"/>
      <c r="Z37" s="30"/>
      <c r="AA37" s="30"/>
      <c r="AB37" s="30"/>
      <c r="AC37" s="30"/>
      <c r="AD37" s="30"/>
      <c r="AE37" s="30"/>
      <c r="AF37" s="30"/>
    </row>
    <row r="38" spans="1:32" ht="22.5" x14ac:dyDescent="0.25">
      <c r="A38" s="35">
        <v>1</v>
      </c>
      <c r="B38" s="36">
        <v>5</v>
      </c>
      <c r="C38" s="46">
        <v>4</v>
      </c>
      <c r="D38" s="34">
        <v>2</v>
      </c>
      <c r="E38" s="50" t="s">
        <v>76</v>
      </c>
      <c r="F38" s="44">
        <f t="shared" si="14"/>
        <v>9450</v>
      </c>
      <c r="G38" s="121">
        <v>569</v>
      </c>
      <c r="H38" s="121">
        <v>1300</v>
      </c>
      <c r="I38" s="121">
        <v>1000</v>
      </c>
      <c r="J38" s="121">
        <v>300</v>
      </c>
      <c r="K38" s="121">
        <v>1746.8</v>
      </c>
      <c r="L38" s="121">
        <v>950</v>
      </c>
      <c r="M38" s="121">
        <v>1284.2</v>
      </c>
      <c r="N38" s="122">
        <v>1000</v>
      </c>
      <c r="O38" s="121">
        <v>250</v>
      </c>
      <c r="P38" s="121">
        <v>450</v>
      </c>
      <c r="Q38" s="121">
        <v>350</v>
      </c>
      <c r="R38" s="121">
        <v>250</v>
      </c>
      <c r="S38" s="29"/>
      <c r="T38" s="30"/>
      <c r="U38" s="30"/>
      <c r="V38" s="30"/>
      <c r="W38" s="30"/>
      <c r="X38" s="30"/>
      <c r="Y38" s="30"/>
      <c r="Z38" s="30"/>
      <c r="AA38" s="30"/>
      <c r="AB38" s="30"/>
      <c r="AC38" s="30"/>
      <c r="AD38" s="30"/>
      <c r="AE38" s="30"/>
      <c r="AF38" s="30"/>
    </row>
    <row r="39" spans="1:32" x14ac:dyDescent="0.25">
      <c r="A39" s="35">
        <v>1</v>
      </c>
      <c r="B39" s="36">
        <v>5</v>
      </c>
      <c r="C39" s="46">
        <v>4</v>
      </c>
      <c r="D39" s="34">
        <v>4</v>
      </c>
      <c r="E39" s="50" t="s">
        <v>77</v>
      </c>
      <c r="F39" s="44">
        <f t="shared" si="14"/>
        <v>0</v>
      </c>
      <c r="G39" s="44"/>
      <c r="H39" s="44"/>
      <c r="I39" s="44"/>
      <c r="J39" s="44"/>
      <c r="K39" s="44"/>
      <c r="L39" s="44"/>
      <c r="M39" s="44"/>
      <c r="N39" s="124"/>
      <c r="O39" s="44"/>
      <c r="P39" s="44"/>
      <c r="Q39" s="44"/>
      <c r="R39" s="44"/>
      <c r="S39" s="29"/>
      <c r="T39" s="30"/>
      <c r="U39" s="30"/>
      <c r="V39" s="30"/>
      <c r="W39" s="30"/>
      <c r="X39" s="30"/>
      <c r="Y39" s="30"/>
      <c r="Z39" s="30"/>
      <c r="AA39" s="30"/>
      <c r="AB39" s="30"/>
      <c r="AC39" s="30"/>
      <c r="AD39" s="30"/>
      <c r="AE39" s="30"/>
      <c r="AF39" s="30"/>
    </row>
    <row r="40" spans="1:32" ht="90" x14ac:dyDescent="0.25">
      <c r="A40" s="35">
        <v>1</v>
      </c>
      <c r="B40" s="36">
        <v>5</v>
      </c>
      <c r="C40" s="46">
        <v>4</v>
      </c>
      <c r="D40" s="34">
        <v>25</v>
      </c>
      <c r="E40" s="50" t="s">
        <v>78</v>
      </c>
      <c r="F40" s="44">
        <f t="shared" si="14"/>
        <v>0</v>
      </c>
      <c r="G40" s="44"/>
      <c r="H40" s="44"/>
      <c r="I40" s="44"/>
      <c r="J40" s="44"/>
      <c r="K40" s="44"/>
      <c r="L40" s="44"/>
      <c r="M40" s="44"/>
      <c r="N40" s="124"/>
      <c r="O40" s="44"/>
      <c r="P40" s="44"/>
      <c r="Q40" s="44"/>
      <c r="R40" s="44"/>
      <c r="S40" s="29"/>
      <c r="T40" s="30"/>
      <c r="U40" s="30"/>
      <c r="V40" s="30"/>
      <c r="W40" s="30"/>
      <c r="X40" s="30"/>
      <c r="Y40" s="30"/>
      <c r="Z40" s="30"/>
      <c r="AA40" s="30"/>
      <c r="AB40" s="30"/>
      <c r="AC40" s="30"/>
      <c r="AD40" s="30"/>
      <c r="AE40" s="30"/>
      <c r="AF40" s="30"/>
    </row>
    <row r="41" spans="1:32" x14ac:dyDescent="0.25">
      <c r="A41" s="35">
        <v>1</v>
      </c>
      <c r="B41" s="36">
        <v>5</v>
      </c>
      <c r="C41" s="46">
        <v>4</v>
      </c>
      <c r="D41" s="34">
        <v>29</v>
      </c>
      <c r="E41" s="50" t="s">
        <v>79</v>
      </c>
      <c r="F41" s="51">
        <f t="shared" si="14"/>
        <v>3800</v>
      </c>
      <c r="G41" s="121">
        <v>71</v>
      </c>
      <c r="H41" s="121">
        <v>350</v>
      </c>
      <c r="I41" s="121">
        <v>300</v>
      </c>
      <c r="J41" s="121">
        <v>350</v>
      </c>
      <c r="K41" s="121">
        <v>529</v>
      </c>
      <c r="L41" s="121">
        <v>350</v>
      </c>
      <c r="M41" s="121">
        <v>360</v>
      </c>
      <c r="N41" s="122">
        <v>240</v>
      </c>
      <c r="O41" s="121">
        <v>350</v>
      </c>
      <c r="P41" s="121">
        <v>350</v>
      </c>
      <c r="Q41" s="121">
        <v>400</v>
      </c>
      <c r="R41" s="121">
        <v>150</v>
      </c>
      <c r="S41" s="29"/>
      <c r="T41" s="30"/>
      <c r="U41" s="30"/>
      <c r="V41" s="30"/>
      <c r="W41" s="30"/>
      <c r="X41" s="30"/>
      <c r="Y41" s="30"/>
      <c r="Z41" s="30"/>
      <c r="AA41" s="30"/>
      <c r="AB41" s="30"/>
      <c r="AC41" s="30"/>
      <c r="AD41" s="30"/>
      <c r="AE41" s="30"/>
      <c r="AF41" s="30"/>
    </row>
    <row r="42" spans="1:32" ht="22.5" x14ac:dyDescent="0.25">
      <c r="A42" s="35">
        <v>1</v>
      </c>
      <c r="B42" s="36">
        <v>5</v>
      </c>
      <c r="C42" s="46">
        <v>4</v>
      </c>
      <c r="D42" s="34">
        <v>34</v>
      </c>
      <c r="E42" s="50" t="s">
        <v>80</v>
      </c>
      <c r="F42" s="51">
        <f t="shared" si="14"/>
        <v>66800</v>
      </c>
      <c r="G42" s="121">
        <v>1176</v>
      </c>
      <c r="H42" s="121">
        <v>2000</v>
      </c>
      <c r="I42" s="121">
        <v>12000</v>
      </c>
      <c r="J42" s="121">
        <v>2649.8</v>
      </c>
      <c r="K42" s="121">
        <v>2174.1999999999998</v>
      </c>
      <c r="L42" s="121">
        <v>2000</v>
      </c>
      <c r="M42" s="121">
        <v>3300</v>
      </c>
      <c r="N42" s="122">
        <v>2000</v>
      </c>
      <c r="O42" s="121">
        <v>13000</v>
      </c>
      <c r="P42" s="121">
        <v>1500</v>
      </c>
      <c r="Q42" s="121">
        <v>1500</v>
      </c>
      <c r="R42" s="121">
        <v>23500</v>
      </c>
      <c r="S42" s="29"/>
      <c r="T42" s="30"/>
      <c r="U42" s="30"/>
      <c r="V42" s="30"/>
      <c r="W42" s="30"/>
      <c r="X42" s="30"/>
      <c r="Y42" s="30"/>
      <c r="Z42" s="30"/>
      <c r="AA42" s="30"/>
      <c r="AB42" s="30"/>
      <c r="AC42" s="30"/>
      <c r="AD42" s="30"/>
      <c r="AE42" s="30"/>
      <c r="AF42" s="30"/>
    </row>
    <row r="43" spans="1:32" x14ac:dyDescent="0.25">
      <c r="A43" s="35">
        <v>1</v>
      </c>
      <c r="B43" s="36">
        <v>5</v>
      </c>
      <c r="C43" s="46">
        <v>5</v>
      </c>
      <c r="D43" s="46"/>
      <c r="E43" s="47" t="s">
        <v>81</v>
      </c>
      <c r="F43" s="41">
        <f>F44</f>
        <v>8400</v>
      </c>
      <c r="G43" s="41">
        <f>G44</f>
        <v>416</v>
      </c>
      <c r="H43" s="41">
        <f t="shared" ref="H43:R43" si="16">H44</f>
        <v>1200</v>
      </c>
      <c r="I43" s="41">
        <f t="shared" si="16"/>
        <v>300</v>
      </c>
      <c r="J43" s="41">
        <f t="shared" si="16"/>
        <v>534</v>
      </c>
      <c r="K43" s="41">
        <f t="shared" si="16"/>
        <v>1400</v>
      </c>
      <c r="L43" s="41">
        <f t="shared" si="16"/>
        <v>350</v>
      </c>
      <c r="M43" s="41">
        <f t="shared" si="16"/>
        <v>450</v>
      </c>
      <c r="N43" s="123">
        <f t="shared" si="16"/>
        <v>1200</v>
      </c>
      <c r="O43" s="41">
        <f t="shared" si="16"/>
        <v>600</v>
      </c>
      <c r="P43" s="41">
        <f t="shared" si="16"/>
        <v>600</v>
      </c>
      <c r="Q43" s="41">
        <f t="shared" si="16"/>
        <v>1100</v>
      </c>
      <c r="R43" s="41">
        <f t="shared" si="16"/>
        <v>250</v>
      </c>
      <c r="S43" s="29"/>
      <c r="T43" s="30"/>
      <c r="U43" s="30"/>
      <c r="V43" s="30"/>
      <c r="W43" s="30"/>
      <c r="X43" s="30"/>
      <c r="Y43" s="30"/>
      <c r="Z43" s="30"/>
      <c r="AA43" s="30"/>
      <c r="AB43" s="30"/>
      <c r="AC43" s="30"/>
      <c r="AD43" s="30"/>
      <c r="AE43" s="30"/>
      <c r="AF43" s="30"/>
    </row>
    <row r="44" spans="1:32" x14ac:dyDescent="0.25">
      <c r="A44" s="35">
        <v>1</v>
      </c>
      <c r="B44" s="36">
        <v>5</v>
      </c>
      <c r="C44" s="46">
        <v>5</v>
      </c>
      <c r="D44" s="34">
        <v>2</v>
      </c>
      <c r="E44" s="50" t="s">
        <v>82</v>
      </c>
      <c r="F44" s="44">
        <f t="shared" si="14"/>
        <v>8400</v>
      </c>
      <c r="G44" s="121">
        <v>416</v>
      </c>
      <c r="H44" s="121">
        <v>1200</v>
      </c>
      <c r="I44" s="121">
        <v>300</v>
      </c>
      <c r="J44" s="121">
        <v>534</v>
      </c>
      <c r="K44" s="121">
        <v>1400</v>
      </c>
      <c r="L44" s="121">
        <v>350</v>
      </c>
      <c r="M44" s="121">
        <v>450</v>
      </c>
      <c r="N44" s="122">
        <v>1200</v>
      </c>
      <c r="O44" s="121">
        <v>600</v>
      </c>
      <c r="P44" s="121">
        <v>600</v>
      </c>
      <c r="Q44" s="121">
        <v>1100</v>
      </c>
      <c r="R44" s="121">
        <v>250</v>
      </c>
      <c r="S44" s="29"/>
      <c r="T44" s="30"/>
      <c r="U44" s="30"/>
      <c r="V44" s="30"/>
      <c r="W44" s="30"/>
      <c r="X44" s="30"/>
      <c r="Y44" s="30"/>
      <c r="Z44" s="30"/>
      <c r="AA44" s="30"/>
      <c r="AB44" s="30"/>
      <c r="AC44" s="30"/>
      <c r="AD44" s="30"/>
      <c r="AE44" s="30"/>
      <c r="AF44" s="30"/>
    </row>
    <row r="45" spans="1:32" x14ac:dyDescent="0.25">
      <c r="A45" s="35">
        <v>1</v>
      </c>
      <c r="B45" s="36">
        <v>7</v>
      </c>
      <c r="C45" s="36"/>
      <c r="D45" s="36"/>
      <c r="E45" s="37" t="s">
        <v>83</v>
      </c>
      <c r="F45" s="38">
        <f>F46</f>
        <v>0</v>
      </c>
      <c r="G45" s="38">
        <f t="shared" ref="G45:R46" si="17">G46</f>
        <v>0</v>
      </c>
      <c r="H45" s="38">
        <f t="shared" si="17"/>
        <v>0</v>
      </c>
      <c r="I45" s="38">
        <f t="shared" si="17"/>
        <v>0</v>
      </c>
      <c r="J45" s="38">
        <f t="shared" si="17"/>
        <v>0</v>
      </c>
      <c r="K45" s="38">
        <f t="shared" si="17"/>
        <v>0</v>
      </c>
      <c r="L45" s="38">
        <f t="shared" si="17"/>
        <v>0</v>
      </c>
      <c r="M45" s="38">
        <f t="shared" si="17"/>
        <v>0</v>
      </c>
      <c r="N45" s="120">
        <f t="shared" si="17"/>
        <v>0</v>
      </c>
      <c r="O45" s="38">
        <f t="shared" si="17"/>
        <v>0</v>
      </c>
      <c r="P45" s="38">
        <f t="shared" si="17"/>
        <v>0</v>
      </c>
      <c r="Q45" s="38">
        <f t="shared" si="17"/>
        <v>0</v>
      </c>
      <c r="R45" s="38">
        <f t="shared" si="17"/>
        <v>0</v>
      </c>
      <c r="S45" s="29"/>
      <c r="T45" s="30"/>
      <c r="U45" s="30"/>
      <c r="V45" s="30"/>
      <c r="W45" s="30"/>
      <c r="X45" s="30"/>
      <c r="Y45" s="30"/>
      <c r="Z45" s="30"/>
      <c r="AA45" s="30"/>
      <c r="AB45" s="30"/>
      <c r="AC45" s="30"/>
      <c r="AD45" s="30"/>
      <c r="AE45" s="30"/>
      <c r="AF45" s="30"/>
    </row>
    <row r="46" spans="1:32" x14ac:dyDescent="0.25">
      <c r="A46" s="35">
        <v>1</v>
      </c>
      <c r="B46" s="36">
        <v>7</v>
      </c>
      <c r="C46" s="46">
        <v>1</v>
      </c>
      <c r="D46" s="46"/>
      <c r="E46" s="47" t="s">
        <v>83</v>
      </c>
      <c r="F46" s="41">
        <f>F47</f>
        <v>0</v>
      </c>
      <c r="G46" s="41">
        <f>G47</f>
        <v>0</v>
      </c>
      <c r="H46" s="41">
        <f t="shared" si="17"/>
        <v>0</v>
      </c>
      <c r="I46" s="41">
        <f t="shared" si="17"/>
        <v>0</v>
      </c>
      <c r="J46" s="41">
        <f t="shared" si="17"/>
        <v>0</v>
      </c>
      <c r="K46" s="41">
        <f t="shared" si="17"/>
        <v>0</v>
      </c>
      <c r="L46" s="41">
        <f t="shared" si="17"/>
        <v>0</v>
      </c>
      <c r="M46" s="41">
        <f t="shared" si="17"/>
        <v>0</v>
      </c>
      <c r="N46" s="123">
        <f t="shared" si="17"/>
        <v>0</v>
      </c>
      <c r="O46" s="41">
        <f t="shared" si="17"/>
        <v>0</v>
      </c>
      <c r="P46" s="41">
        <f t="shared" si="17"/>
        <v>0</v>
      </c>
      <c r="Q46" s="41">
        <f t="shared" si="17"/>
        <v>0</v>
      </c>
      <c r="R46" s="41">
        <f t="shared" si="17"/>
        <v>0</v>
      </c>
      <c r="S46" s="29"/>
      <c r="T46" s="30"/>
      <c r="U46" s="30"/>
      <c r="V46" s="30"/>
      <c r="W46" s="30"/>
      <c r="X46" s="30"/>
      <c r="Y46" s="30"/>
      <c r="Z46" s="30"/>
      <c r="AA46" s="30"/>
      <c r="AB46" s="30"/>
      <c r="AC46" s="30"/>
      <c r="AD46" s="30"/>
      <c r="AE46" s="30"/>
      <c r="AF46" s="30"/>
    </row>
    <row r="47" spans="1:32" x14ac:dyDescent="0.25">
      <c r="A47" s="35">
        <v>1</v>
      </c>
      <c r="B47" s="36">
        <v>7</v>
      </c>
      <c r="C47" s="46">
        <v>1</v>
      </c>
      <c r="D47" s="34">
        <v>10</v>
      </c>
      <c r="E47" s="50" t="s">
        <v>84</v>
      </c>
      <c r="F47" s="44">
        <f>SUM(G47:R47)</f>
        <v>0</v>
      </c>
      <c r="G47" s="44"/>
      <c r="H47" s="44"/>
      <c r="I47" s="44"/>
      <c r="J47" s="44"/>
      <c r="K47" s="44"/>
      <c r="L47" s="44"/>
      <c r="M47" s="44"/>
      <c r="N47" s="124"/>
      <c r="O47" s="44"/>
      <c r="P47" s="44"/>
      <c r="Q47" s="44"/>
      <c r="R47" s="44">
        <v>0</v>
      </c>
      <c r="S47" s="29"/>
      <c r="T47" s="30"/>
      <c r="U47" s="30"/>
      <c r="V47" s="30"/>
      <c r="W47" s="30"/>
      <c r="X47" s="30"/>
      <c r="Y47" s="30"/>
      <c r="Z47" s="30"/>
      <c r="AA47" s="30"/>
      <c r="AB47" s="30"/>
      <c r="AC47" s="30"/>
      <c r="AD47" s="30"/>
      <c r="AE47" s="30"/>
      <c r="AF47" s="30"/>
    </row>
    <row r="48" spans="1:32" ht="45" x14ac:dyDescent="0.25">
      <c r="A48" s="35">
        <v>1</v>
      </c>
      <c r="B48" s="36">
        <v>8</v>
      </c>
      <c r="C48" s="36"/>
      <c r="D48" s="36"/>
      <c r="E48" s="37" t="s">
        <v>85</v>
      </c>
      <c r="F48" s="38">
        <f>F49</f>
        <v>23599</v>
      </c>
      <c r="G48" s="38">
        <f t="shared" ref="G48:R48" si="18">G49</f>
        <v>1444</v>
      </c>
      <c r="H48" s="38">
        <f t="shared" si="18"/>
        <v>2200</v>
      </c>
      <c r="I48" s="38">
        <f t="shared" si="18"/>
        <v>2439.8000000000002</v>
      </c>
      <c r="J48" s="38">
        <f t="shared" si="18"/>
        <v>2216.1999999999998</v>
      </c>
      <c r="K48" s="38">
        <f t="shared" si="18"/>
        <v>2200</v>
      </c>
      <c r="L48" s="38">
        <f t="shared" si="18"/>
        <v>299</v>
      </c>
      <c r="M48" s="38">
        <f t="shared" si="18"/>
        <v>2200</v>
      </c>
      <c r="N48" s="120">
        <f t="shared" si="18"/>
        <v>2200</v>
      </c>
      <c r="O48" s="38">
        <f t="shared" si="18"/>
        <v>2100</v>
      </c>
      <c r="P48" s="38">
        <f t="shared" si="18"/>
        <v>2000</v>
      </c>
      <c r="Q48" s="38">
        <f t="shared" si="18"/>
        <v>2000</v>
      </c>
      <c r="R48" s="38">
        <f t="shared" si="18"/>
        <v>2300</v>
      </c>
      <c r="S48" s="29"/>
      <c r="T48" s="30"/>
      <c r="U48" s="30"/>
      <c r="V48" s="30"/>
      <c r="W48" s="30"/>
      <c r="X48" s="30"/>
      <c r="Y48" s="30"/>
      <c r="Z48" s="30"/>
      <c r="AA48" s="30"/>
      <c r="AB48" s="30"/>
      <c r="AC48" s="30"/>
      <c r="AD48" s="30"/>
      <c r="AE48" s="30"/>
      <c r="AF48" s="30"/>
    </row>
    <row r="49" spans="1:32" x14ac:dyDescent="0.25">
      <c r="A49" s="35">
        <v>1</v>
      </c>
      <c r="B49" s="36">
        <v>8</v>
      </c>
      <c r="C49" s="46">
        <v>1</v>
      </c>
      <c r="D49" s="46"/>
      <c r="E49" s="47" t="s">
        <v>86</v>
      </c>
      <c r="F49" s="41">
        <f t="shared" ref="F49:R49" si="19">SUM(F50:F50)</f>
        <v>23599</v>
      </c>
      <c r="G49" s="41">
        <f>SUM(G50:G50)</f>
        <v>1444</v>
      </c>
      <c r="H49" s="41">
        <f t="shared" si="19"/>
        <v>2200</v>
      </c>
      <c r="I49" s="41">
        <f t="shared" si="19"/>
        <v>2439.8000000000002</v>
      </c>
      <c r="J49" s="41">
        <f t="shared" si="19"/>
        <v>2216.1999999999998</v>
      </c>
      <c r="K49" s="41">
        <f t="shared" si="19"/>
        <v>2200</v>
      </c>
      <c r="L49" s="41">
        <f t="shared" si="19"/>
        <v>299</v>
      </c>
      <c r="M49" s="41">
        <f t="shared" si="19"/>
        <v>2200</v>
      </c>
      <c r="N49" s="41">
        <f t="shared" si="19"/>
        <v>2200</v>
      </c>
      <c r="O49" s="41">
        <f t="shared" si="19"/>
        <v>2100</v>
      </c>
      <c r="P49" s="41">
        <f t="shared" si="19"/>
        <v>2000</v>
      </c>
      <c r="Q49" s="41">
        <f t="shared" si="19"/>
        <v>2000</v>
      </c>
      <c r="R49" s="41">
        <f t="shared" si="19"/>
        <v>2300</v>
      </c>
      <c r="S49" s="29"/>
      <c r="T49" s="30"/>
      <c r="U49" s="30"/>
      <c r="V49" s="30"/>
      <c r="W49" s="30"/>
      <c r="X49" s="30"/>
      <c r="Y49" s="30"/>
      <c r="Z49" s="30"/>
      <c r="AA49" s="30"/>
      <c r="AB49" s="30"/>
      <c r="AC49" s="30"/>
      <c r="AD49" s="30"/>
      <c r="AE49" s="30"/>
      <c r="AF49" s="30"/>
    </row>
    <row r="50" spans="1:32" x14ac:dyDescent="0.25">
      <c r="A50" s="35">
        <v>1</v>
      </c>
      <c r="B50" s="36">
        <v>8</v>
      </c>
      <c r="C50" s="46">
        <v>1</v>
      </c>
      <c r="D50" s="34">
        <v>26</v>
      </c>
      <c r="E50" s="50" t="s">
        <v>87</v>
      </c>
      <c r="F50" s="51">
        <f>SUM(G50:R50)</f>
        <v>23599</v>
      </c>
      <c r="G50" s="121">
        <v>1444</v>
      </c>
      <c r="H50" s="121">
        <v>2200</v>
      </c>
      <c r="I50" s="121">
        <v>2439.8000000000002</v>
      </c>
      <c r="J50" s="121">
        <v>2216.1999999999998</v>
      </c>
      <c r="K50" s="121">
        <v>2200</v>
      </c>
      <c r="L50" s="121">
        <v>299</v>
      </c>
      <c r="M50" s="121">
        <v>2200</v>
      </c>
      <c r="N50" s="121">
        <v>2200</v>
      </c>
      <c r="O50" s="121">
        <v>2100</v>
      </c>
      <c r="P50" s="121">
        <v>2000</v>
      </c>
      <c r="Q50" s="121">
        <v>2000</v>
      </c>
      <c r="R50" s="121">
        <v>2300</v>
      </c>
      <c r="S50" s="29"/>
      <c r="T50" s="30"/>
      <c r="U50" s="30"/>
      <c r="V50" s="30"/>
      <c r="W50" s="30"/>
      <c r="X50" s="30"/>
      <c r="Y50" s="30"/>
      <c r="Z50" s="30"/>
      <c r="AA50" s="30"/>
      <c r="AB50" s="30"/>
      <c r="AC50" s="30"/>
      <c r="AD50" s="30"/>
      <c r="AE50" s="30"/>
      <c r="AF50" s="30"/>
    </row>
    <row r="51" spans="1:32" x14ac:dyDescent="0.25">
      <c r="A51" s="52">
        <v>2</v>
      </c>
      <c r="B51" s="53"/>
      <c r="C51" s="54"/>
      <c r="D51" s="55"/>
      <c r="E51" s="56" t="s">
        <v>34</v>
      </c>
      <c r="F51" s="28">
        <f t="shared" ref="F51:R51" si="20">F52+F71+F74+F77+F83+F88</f>
        <v>24844</v>
      </c>
      <c r="G51" s="28">
        <f t="shared" si="20"/>
        <v>460.8</v>
      </c>
      <c r="H51" s="28">
        <f t="shared" si="20"/>
        <v>1492</v>
      </c>
      <c r="I51" s="28">
        <f t="shared" si="20"/>
        <v>1417.2</v>
      </c>
      <c r="J51" s="28">
        <f t="shared" si="20"/>
        <v>2208</v>
      </c>
      <c r="K51" s="28">
        <f t="shared" si="20"/>
        <v>1957</v>
      </c>
      <c r="L51" s="28">
        <f t="shared" si="20"/>
        <v>1959</v>
      </c>
      <c r="M51" s="28">
        <f t="shared" si="20"/>
        <v>1959</v>
      </c>
      <c r="N51" s="119">
        <f t="shared" si="20"/>
        <v>2257</v>
      </c>
      <c r="O51" s="28">
        <f t="shared" si="20"/>
        <v>3458</v>
      </c>
      <c r="P51" s="28">
        <f t="shared" si="20"/>
        <v>3459</v>
      </c>
      <c r="Q51" s="28">
        <f t="shared" si="20"/>
        <v>2958</v>
      </c>
      <c r="R51" s="28">
        <f t="shared" si="20"/>
        <v>1259</v>
      </c>
      <c r="S51" s="29"/>
      <c r="T51" s="30"/>
      <c r="U51" s="30"/>
      <c r="V51" s="30"/>
      <c r="W51" s="30"/>
      <c r="X51" s="30"/>
      <c r="Y51" s="30"/>
      <c r="Z51" s="30"/>
      <c r="AA51" s="30"/>
      <c r="AB51" s="30"/>
      <c r="AC51" s="30"/>
      <c r="AD51" s="30"/>
      <c r="AE51" s="30"/>
      <c r="AF51" s="30"/>
    </row>
    <row r="52" spans="1:32" x14ac:dyDescent="0.25">
      <c r="A52" s="35">
        <v>2</v>
      </c>
      <c r="B52" s="36">
        <v>1</v>
      </c>
      <c r="C52" s="36"/>
      <c r="D52" s="36"/>
      <c r="E52" s="37" t="s">
        <v>35</v>
      </c>
      <c r="F52" s="38">
        <f t="shared" ref="F52:R52" si="21">F53+F55+F57+F59+F62+F68</f>
        <v>10493</v>
      </c>
      <c r="G52" s="38">
        <f t="shared" si="21"/>
        <v>256.8</v>
      </c>
      <c r="H52" s="38">
        <f t="shared" si="21"/>
        <v>1105</v>
      </c>
      <c r="I52" s="38">
        <f t="shared" si="21"/>
        <v>1071.2</v>
      </c>
      <c r="J52" s="38">
        <f t="shared" si="21"/>
        <v>1562</v>
      </c>
      <c r="K52" s="38">
        <f t="shared" si="21"/>
        <v>811</v>
      </c>
      <c r="L52" s="38">
        <f t="shared" si="21"/>
        <v>813</v>
      </c>
      <c r="M52" s="38">
        <f t="shared" si="21"/>
        <v>813</v>
      </c>
      <c r="N52" s="38">
        <f t="shared" si="21"/>
        <v>811</v>
      </c>
      <c r="O52" s="38">
        <f t="shared" si="21"/>
        <v>812</v>
      </c>
      <c r="P52" s="38">
        <f t="shared" si="21"/>
        <v>813</v>
      </c>
      <c r="Q52" s="38">
        <f t="shared" si="21"/>
        <v>812</v>
      </c>
      <c r="R52" s="38">
        <f t="shared" si="21"/>
        <v>813</v>
      </c>
      <c r="S52" s="29"/>
      <c r="T52" s="30"/>
      <c r="U52" s="30"/>
      <c r="V52" s="30"/>
      <c r="W52" s="30"/>
      <c r="X52" s="30"/>
      <c r="Y52" s="30"/>
      <c r="Z52" s="30"/>
      <c r="AA52" s="30"/>
      <c r="AB52" s="30"/>
      <c r="AC52" s="30"/>
      <c r="AD52" s="30"/>
      <c r="AE52" s="30"/>
      <c r="AF52" s="30"/>
    </row>
    <row r="53" spans="1:32" ht="22.5" x14ac:dyDescent="0.25">
      <c r="A53" s="35">
        <v>2</v>
      </c>
      <c r="B53" s="36">
        <v>1</v>
      </c>
      <c r="C53" s="46">
        <v>1</v>
      </c>
      <c r="D53" s="46"/>
      <c r="E53" s="47" t="s">
        <v>36</v>
      </c>
      <c r="F53" s="41">
        <f>F54</f>
        <v>751</v>
      </c>
      <c r="G53" s="41">
        <f>G54</f>
        <v>0</v>
      </c>
      <c r="H53" s="41">
        <f t="shared" ref="H53:R53" si="22">H54</f>
        <v>0</v>
      </c>
      <c r="I53" s="41">
        <f t="shared" si="22"/>
        <v>0</v>
      </c>
      <c r="J53" s="41">
        <f t="shared" si="22"/>
        <v>751</v>
      </c>
      <c r="K53" s="41">
        <f t="shared" si="22"/>
        <v>0</v>
      </c>
      <c r="L53" s="41">
        <f t="shared" si="22"/>
        <v>0</v>
      </c>
      <c r="M53" s="41">
        <f t="shared" si="22"/>
        <v>0</v>
      </c>
      <c r="N53" s="123">
        <f t="shared" si="22"/>
        <v>0</v>
      </c>
      <c r="O53" s="41">
        <f t="shared" si="22"/>
        <v>0</v>
      </c>
      <c r="P53" s="41">
        <f t="shared" si="22"/>
        <v>0</v>
      </c>
      <c r="Q53" s="41">
        <f t="shared" si="22"/>
        <v>0</v>
      </c>
      <c r="R53" s="41">
        <f t="shared" si="22"/>
        <v>0</v>
      </c>
      <c r="S53" s="29"/>
      <c r="T53" s="30"/>
      <c r="U53" s="30"/>
      <c r="V53" s="30"/>
      <c r="W53" s="30"/>
      <c r="X53" s="30"/>
      <c r="Y53" s="30"/>
      <c r="Z53" s="30"/>
      <c r="AA53" s="30"/>
      <c r="AB53" s="30"/>
      <c r="AC53" s="30"/>
      <c r="AD53" s="30"/>
      <c r="AE53" s="30"/>
      <c r="AF53" s="30"/>
    </row>
    <row r="54" spans="1:32" ht="22.5" x14ac:dyDescent="0.25">
      <c r="A54" s="35">
        <v>2</v>
      </c>
      <c r="B54" s="36">
        <v>1</v>
      </c>
      <c r="C54" s="46">
        <v>1</v>
      </c>
      <c r="D54" s="34">
        <v>2</v>
      </c>
      <c r="E54" s="50" t="s">
        <v>37</v>
      </c>
      <c r="F54" s="44">
        <f>SUM(G54:R54)</f>
        <v>751</v>
      </c>
      <c r="G54" s="44"/>
      <c r="H54" s="44"/>
      <c r="I54" s="44"/>
      <c r="J54" s="44">
        <v>751</v>
      </c>
      <c r="K54" s="44"/>
      <c r="L54" s="44"/>
      <c r="M54" s="44"/>
      <c r="N54" s="124"/>
      <c r="O54" s="44"/>
      <c r="P54" s="44"/>
      <c r="Q54" s="44"/>
      <c r="R54" s="44"/>
      <c r="S54" s="29"/>
      <c r="T54" s="30"/>
      <c r="U54" s="30"/>
      <c r="V54" s="30"/>
      <c r="W54" s="30"/>
      <c r="X54" s="30"/>
      <c r="Y54" s="30"/>
      <c r="Z54" s="30"/>
      <c r="AA54" s="30"/>
      <c r="AB54" s="30"/>
      <c r="AC54" s="30"/>
      <c r="AD54" s="30"/>
      <c r="AE54" s="30"/>
      <c r="AF54" s="30"/>
    </row>
    <row r="55" spans="1:32" ht="22.5" x14ac:dyDescent="0.25">
      <c r="A55" s="35">
        <v>2</v>
      </c>
      <c r="B55" s="36">
        <v>1</v>
      </c>
      <c r="C55" s="46">
        <v>3</v>
      </c>
      <c r="D55" s="46"/>
      <c r="E55" s="47" t="s">
        <v>88</v>
      </c>
      <c r="F55" s="41">
        <f>F56</f>
        <v>0</v>
      </c>
      <c r="G55" s="41">
        <f>G56</f>
        <v>0</v>
      </c>
      <c r="H55" s="41">
        <f t="shared" ref="H55:R55" si="23">H56</f>
        <v>0</v>
      </c>
      <c r="I55" s="41">
        <f t="shared" si="23"/>
        <v>0</v>
      </c>
      <c r="J55" s="41">
        <f t="shared" si="23"/>
        <v>0</v>
      </c>
      <c r="K55" s="41">
        <f t="shared" si="23"/>
        <v>0</v>
      </c>
      <c r="L55" s="41">
        <f t="shared" si="23"/>
        <v>0</v>
      </c>
      <c r="M55" s="41">
        <f t="shared" si="23"/>
        <v>0</v>
      </c>
      <c r="N55" s="123">
        <f t="shared" si="23"/>
        <v>0</v>
      </c>
      <c r="O55" s="41">
        <f t="shared" si="23"/>
        <v>0</v>
      </c>
      <c r="P55" s="41">
        <f t="shared" si="23"/>
        <v>0</v>
      </c>
      <c r="Q55" s="41">
        <f t="shared" si="23"/>
        <v>0</v>
      </c>
      <c r="R55" s="41">
        <f t="shared" si="23"/>
        <v>0</v>
      </c>
      <c r="S55" s="29"/>
      <c r="T55" s="30"/>
      <c r="U55" s="30"/>
      <c r="V55" s="30"/>
      <c r="W55" s="30"/>
      <c r="X55" s="30"/>
      <c r="Y55" s="30"/>
      <c r="Z55" s="30"/>
      <c r="AA55" s="30"/>
      <c r="AB55" s="30"/>
      <c r="AC55" s="30"/>
      <c r="AD55" s="30"/>
      <c r="AE55" s="30"/>
      <c r="AF55" s="30"/>
    </row>
    <row r="56" spans="1:32" ht="22.5" x14ac:dyDescent="0.25">
      <c r="A56" s="35">
        <v>2</v>
      </c>
      <c r="B56" s="36">
        <v>1</v>
      </c>
      <c r="C56" s="46">
        <v>3</v>
      </c>
      <c r="D56" s="34">
        <v>2</v>
      </c>
      <c r="E56" s="50" t="s">
        <v>89</v>
      </c>
      <c r="F56" s="44">
        <f>SUM(G56:R56)</f>
        <v>0</v>
      </c>
      <c r="G56" s="44"/>
      <c r="H56" s="44"/>
      <c r="I56" s="44"/>
      <c r="J56" s="44"/>
      <c r="K56" s="44"/>
      <c r="L56" s="44"/>
      <c r="M56" s="44"/>
      <c r="N56" s="124"/>
      <c r="O56" s="44"/>
      <c r="P56" s="44"/>
      <c r="Q56" s="44"/>
      <c r="R56" s="44"/>
      <c r="S56" s="29"/>
      <c r="T56" s="30"/>
      <c r="U56" s="30"/>
      <c r="V56" s="30"/>
      <c r="W56" s="30"/>
      <c r="X56" s="30"/>
      <c r="Y56" s="30"/>
      <c r="Z56" s="30"/>
      <c r="AA56" s="30"/>
      <c r="AB56" s="30"/>
      <c r="AC56" s="30"/>
      <c r="AD56" s="30"/>
      <c r="AE56" s="30"/>
      <c r="AF56" s="30"/>
    </row>
    <row r="57" spans="1:32" ht="22.5" x14ac:dyDescent="0.25">
      <c r="A57" s="35">
        <v>2</v>
      </c>
      <c r="B57" s="36">
        <v>1</v>
      </c>
      <c r="C57" s="46">
        <v>4</v>
      </c>
      <c r="D57" s="46"/>
      <c r="E57" s="47" t="s">
        <v>90</v>
      </c>
      <c r="F57" s="41">
        <f>F58</f>
        <v>0</v>
      </c>
      <c r="G57" s="41">
        <f>G58</f>
        <v>0</v>
      </c>
      <c r="H57" s="41">
        <f t="shared" ref="H57:R57" si="24">H58</f>
        <v>0</v>
      </c>
      <c r="I57" s="41">
        <f t="shared" si="24"/>
        <v>0</v>
      </c>
      <c r="J57" s="41">
        <f t="shared" si="24"/>
        <v>0</v>
      </c>
      <c r="K57" s="41">
        <f t="shared" si="24"/>
        <v>0</v>
      </c>
      <c r="L57" s="41">
        <f t="shared" si="24"/>
        <v>0</v>
      </c>
      <c r="M57" s="41">
        <f t="shared" si="24"/>
        <v>0</v>
      </c>
      <c r="N57" s="123">
        <f t="shared" si="24"/>
        <v>0</v>
      </c>
      <c r="O57" s="41">
        <f t="shared" si="24"/>
        <v>0</v>
      </c>
      <c r="P57" s="41">
        <f t="shared" si="24"/>
        <v>0</v>
      </c>
      <c r="Q57" s="41">
        <f t="shared" si="24"/>
        <v>0</v>
      </c>
      <c r="R57" s="41">
        <f t="shared" si="24"/>
        <v>0</v>
      </c>
      <c r="S57" s="29"/>
      <c r="T57" s="30"/>
      <c r="U57" s="30"/>
      <c r="V57" s="30"/>
      <c r="W57" s="30"/>
      <c r="X57" s="30"/>
      <c r="Y57" s="30"/>
      <c r="Z57" s="30"/>
      <c r="AA57" s="30"/>
      <c r="AB57" s="30"/>
      <c r="AC57" s="30"/>
      <c r="AD57" s="30"/>
      <c r="AE57" s="30"/>
      <c r="AF57" s="30"/>
    </row>
    <row r="58" spans="1:32" ht="22.5" x14ac:dyDescent="0.25">
      <c r="A58" s="35">
        <v>2</v>
      </c>
      <c r="B58" s="36">
        <v>1</v>
      </c>
      <c r="C58" s="46">
        <v>4</v>
      </c>
      <c r="D58" s="34">
        <v>2</v>
      </c>
      <c r="E58" s="50" t="s">
        <v>39</v>
      </c>
      <c r="F58" s="44">
        <f>SUM(G58:R58)</f>
        <v>0</v>
      </c>
      <c r="G58" s="121"/>
      <c r="H58" s="121"/>
      <c r="I58" s="121"/>
      <c r="J58" s="121"/>
      <c r="K58" s="121"/>
      <c r="L58" s="121"/>
      <c r="M58" s="121"/>
      <c r="N58" s="122"/>
      <c r="O58" s="121"/>
      <c r="P58" s="121"/>
      <c r="Q58" s="121"/>
      <c r="R58" s="121"/>
      <c r="S58" s="29"/>
      <c r="T58" s="30"/>
      <c r="U58" s="30"/>
      <c r="V58" s="30"/>
      <c r="W58" s="30"/>
      <c r="X58" s="30"/>
      <c r="Y58" s="30"/>
      <c r="Z58" s="30"/>
      <c r="AA58" s="30"/>
      <c r="AB58" s="30"/>
      <c r="AC58" s="30"/>
      <c r="AD58" s="30"/>
      <c r="AE58" s="30"/>
      <c r="AF58" s="30"/>
    </row>
    <row r="59" spans="1:32" ht="22.5" x14ac:dyDescent="0.25">
      <c r="A59" s="35">
        <v>2</v>
      </c>
      <c r="B59" s="36">
        <v>1</v>
      </c>
      <c r="C59" s="46">
        <v>5</v>
      </c>
      <c r="D59" s="46"/>
      <c r="E59" s="47" t="s">
        <v>91</v>
      </c>
      <c r="F59" s="41">
        <f t="shared" ref="F59:R59" si="25">SUM(F60:F61)</f>
        <v>9725</v>
      </c>
      <c r="G59" s="41">
        <f t="shared" si="25"/>
        <v>254</v>
      </c>
      <c r="H59" s="41">
        <f t="shared" si="25"/>
        <v>1105</v>
      </c>
      <c r="I59" s="41">
        <f t="shared" si="25"/>
        <v>1071</v>
      </c>
      <c r="J59" s="41">
        <f t="shared" si="25"/>
        <v>810</v>
      </c>
      <c r="K59" s="41">
        <f t="shared" si="25"/>
        <v>810</v>
      </c>
      <c r="L59" s="41">
        <f t="shared" si="25"/>
        <v>812</v>
      </c>
      <c r="M59" s="41">
        <f t="shared" si="25"/>
        <v>812</v>
      </c>
      <c r="N59" s="41">
        <f t="shared" si="25"/>
        <v>810</v>
      </c>
      <c r="O59" s="41">
        <f t="shared" si="25"/>
        <v>810</v>
      </c>
      <c r="P59" s="41">
        <f t="shared" si="25"/>
        <v>811</v>
      </c>
      <c r="Q59" s="41">
        <f t="shared" si="25"/>
        <v>810</v>
      </c>
      <c r="R59" s="41">
        <f t="shared" si="25"/>
        <v>810</v>
      </c>
      <c r="S59" s="29"/>
      <c r="T59" s="30"/>
      <c r="U59" s="30"/>
      <c r="V59" s="30"/>
      <c r="W59" s="30"/>
      <c r="X59" s="30"/>
      <c r="Y59" s="30"/>
      <c r="Z59" s="30"/>
      <c r="AA59" s="30"/>
      <c r="AB59" s="30"/>
      <c r="AC59" s="30"/>
      <c r="AD59" s="30"/>
      <c r="AE59" s="30"/>
      <c r="AF59" s="30"/>
    </row>
    <row r="60" spans="1:32" ht="67.5" x14ac:dyDescent="0.25">
      <c r="A60" s="35">
        <v>2</v>
      </c>
      <c r="B60" s="36">
        <v>1</v>
      </c>
      <c r="C60" s="46">
        <v>5</v>
      </c>
      <c r="D60" s="34">
        <v>8</v>
      </c>
      <c r="E60" s="50" t="s">
        <v>92</v>
      </c>
      <c r="F60" s="44">
        <f>SUM(G60:R60)</f>
        <v>4225</v>
      </c>
      <c r="G60" s="125">
        <v>91</v>
      </c>
      <c r="H60" s="125">
        <v>352</v>
      </c>
      <c r="I60" s="125">
        <v>613</v>
      </c>
      <c r="J60" s="125">
        <v>352</v>
      </c>
      <c r="K60" s="125">
        <v>352</v>
      </c>
      <c r="L60" s="125">
        <v>352</v>
      </c>
      <c r="M60" s="125">
        <v>352</v>
      </c>
      <c r="N60" s="125">
        <v>352</v>
      </c>
      <c r="O60" s="125">
        <v>352</v>
      </c>
      <c r="P60" s="125">
        <v>353</v>
      </c>
      <c r="Q60" s="125">
        <v>352</v>
      </c>
      <c r="R60" s="125">
        <v>352</v>
      </c>
      <c r="S60" s="29"/>
      <c r="T60" s="30"/>
      <c r="U60" s="30"/>
      <c r="V60" s="30"/>
      <c r="W60" s="30"/>
      <c r="X60" s="30"/>
      <c r="Y60" s="30"/>
      <c r="Z60" s="30"/>
      <c r="AA60" s="30"/>
      <c r="AB60" s="30"/>
      <c r="AC60" s="30"/>
      <c r="AD60" s="30"/>
      <c r="AE60" s="30"/>
      <c r="AF60" s="30"/>
    </row>
    <row r="61" spans="1:32" ht="67.5" x14ac:dyDescent="0.25">
      <c r="A61" s="35">
        <v>2</v>
      </c>
      <c r="B61" s="36">
        <v>1</v>
      </c>
      <c r="C61" s="46">
        <v>5</v>
      </c>
      <c r="D61" s="34">
        <v>9</v>
      </c>
      <c r="E61" s="50" t="s">
        <v>93</v>
      </c>
      <c r="F61" s="44">
        <f>SUM(G61:R61)</f>
        <v>5500</v>
      </c>
      <c r="G61" s="121">
        <v>163</v>
      </c>
      <c r="H61" s="121">
        <v>753</v>
      </c>
      <c r="I61" s="121">
        <v>458</v>
      </c>
      <c r="J61" s="121">
        <v>458</v>
      </c>
      <c r="K61" s="121">
        <v>458</v>
      </c>
      <c r="L61" s="121">
        <v>460</v>
      </c>
      <c r="M61" s="121">
        <v>460</v>
      </c>
      <c r="N61" s="121">
        <v>458</v>
      </c>
      <c r="O61" s="121">
        <v>458</v>
      </c>
      <c r="P61" s="121">
        <v>458</v>
      </c>
      <c r="Q61" s="121">
        <v>458</v>
      </c>
      <c r="R61" s="121">
        <v>458</v>
      </c>
      <c r="S61" s="29"/>
      <c r="T61" s="30"/>
      <c r="U61" s="30"/>
      <c r="V61" s="30"/>
      <c r="W61" s="30"/>
      <c r="X61" s="30"/>
      <c r="Y61" s="30"/>
      <c r="Z61" s="30"/>
      <c r="AA61" s="30"/>
      <c r="AB61" s="30"/>
      <c r="AC61" s="30"/>
      <c r="AD61" s="30"/>
      <c r="AE61" s="30"/>
      <c r="AF61" s="30"/>
    </row>
    <row r="62" spans="1:32" ht="22.5" x14ac:dyDescent="0.25">
      <c r="A62" s="35">
        <v>2</v>
      </c>
      <c r="B62" s="36">
        <v>1</v>
      </c>
      <c r="C62" s="46">
        <v>7</v>
      </c>
      <c r="D62" s="46"/>
      <c r="E62" s="47" t="s">
        <v>94</v>
      </c>
      <c r="F62" s="41">
        <f>SUM(F63:F67)</f>
        <v>17</v>
      </c>
      <c r="G62" s="41">
        <f>SUM(G63:G67)</f>
        <v>2.8</v>
      </c>
      <c r="H62" s="41">
        <f t="shared" ref="H62:R62" si="26">SUM(H63:H67)</f>
        <v>0</v>
      </c>
      <c r="I62" s="41">
        <f t="shared" si="26"/>
        <v>0.2</v>
      </c>
      <c r="J62" s="41">
        <f t="shared" si="26"/>
        <v>1</v>
      </c>
      <c r="K62" s="41">
        <f t="shared" si="26"/>
        <v>1</v>
      </c>
      <c r="L62" s="41">
        <f>SUM(L63:L67)</f>
        <v>1</v>
      </c>
      <c r="M62" s="41">
        <f t="shared" si="26"/>
        <v>1</v>
      </c>
      <c r="N62" s="41">
        <f t="shared" si="26"/>
        <v>1</v>
      </c>
      <c r="O62" s="41">
        <f t="shared" si="26"/>
        <v>2</v>
      </c>
      <c r="P62" s="41">
        <f t="shared" si="26"/>
        <v>2</v>
      </c>
      <c r="Q62" s="41">
        <f>SUM(Q63:Q67)</f>
        <v>2</v>
      </c>
      <c r="R62" s="41">
        <f t="shared" si="26"/>
        <v>3</v>
      </c>
      <c r="S62" s="29"/>
      <c r="T62" s="30"/>
      <c r="U62" s="30"/>
      <c r="V62" s="30"/>
      <c r="W62" s="30"/>
      <c r="X62" s="30"/>
      <c r="Y62" s="30"/>
      <c r="Z62" s="30"/>
      <c r="AA62" s="30"/>
      <c r="AB62" s="30"/>
      <c r="AC62" s="30"/>
      <c r="AD62" s="30"/>
      <c r="AE62" s="30"/>
      <c r="AF62" s="30"/>
    </row>
    <row r="63" spans="1:32" ht="22.5" x14ac:dyDescent="0.25">
      <c r="A63" s="35">
        <v>2</v>
      </c>
      <c r="B63" s="36">
        <v>1</v>
      </c>
      <c r="C63" s="46">
        <v>7</v>
      </c>
      <c r="D63" s="34">
        <v>6</v>
      </c>
      <c r="E63" s="50" t="s">
        <v>43</v>
      </c>
      <c r="F63" s="44">
        <f>SUM(G63:R63)</f>
        <v>17</v>
      </c>
      <c r="G63" s="121">
        <v>2.8</v>
      </c>
      <c r="H63" s="121">
        <v>0</v>
      </c>
      <c r="I63" s="121">
        <v>0.2</v>
      </c>
      <c r="J63" s="121">
        <v>1</v>
      </c>
      <c r="K63" s="121">
        <v>1</v>
      </c>
      <c r="L63" s="121">
        <v>1</v>
      </c>
      <c r="M63" s="121">
        <v>1</v>
      </c>
      <c r="N63" s="121">
        <v>1</v>
      </c>
      <c r="O63" s="121">
        <v>2</v>
      </c>
      <c r="P63" s="121">
        <v>2</v>
      </c>
      <c r="Q63" s="121">
        <v>2</v>
      </c>
      <c r="R63" s="121">
        <v>3</v>
      </c>
      <c r="S63" s="29"/>
      <c r="T63" s="30"/>
      <c r="U63" s="30"/>
      <c r="V63" s="30"/>
      <c r="W63" s="30"/>
      <c r="X63" s="30"/>
      <c r="Y63" s="30"/>
      <c r="Z63" s="30"/>
      <c r="AA63" s="30"/>
      <c r="AB63" s="30"/>
      <c r="AC63" s="30"/>
      <c r="AD63" s="30"/>
      <c r="AE63" s="30"/>
      <c r="AF63" s="30"/>
    </row>
    <row r="64" spans="1:32" ht="22.5" x14ac:dyDescent="0.25">
      <c r="A64" s="35">
        <v>2</v>
      </c>
      <c r="B64" s="36">
        <v>1</v>
      </c>
      <c r="C64" s="46">
        <v>7</v>
      </c>
      <c r="D64" s="34">
        <v>11</v>
      </c>
      <c r="E64" s="50" t="s">
        <v>95</v>
      </c>
      <c r="F64" s="44">
        <f>SUM(G64:R64)</f>
        <v>0</v>
      </c>
      <c r="G64" s="44"/>
      <c r="H64" s="44"/>
      <c r="I64" s="44"/>
      <c r="J64" s="44"/>
      <c r="K64" s="44"/>
      <c r="L64" s="44"/>
      <c r="M64" s="44"/>
      <c r="N64" s="124"/>
      <c r="O64" s="44"/>
      <c r="P64" s="44"/>
      <c r="Q64" s="44"/>
      <c r="R64" s="44"/>
      <c r="S64" s="29"/>
      <c r="T64" s="30"/>
      <c r="U64" s="30"/>
      <c r="V64" s="30"/>
      <c r="W64" s="30"/>
      <c r="X64" s="30"/>
      <c r="Y64" s="30"/>
      <c r="Z64" s="30"/>
      <c r="AA64" s="30"/>
      <c r="AB64" s="30"/>
      <c r="AC64" s="30"/>
      <c r="AD64" s="30"/>
      <c r="AE64" s="30"/>
      <c r="AF64" s="30"/>
    </row>
    <row r="65" spans="1:32" ht="22.5" x14ac:dyDescent="0.25">
      <c r="A65" s="35">
        <v>2</v>
      </c>
      <c r="B65" s="36">
        <v>1</v>
      </c>
      <c r="C65" s="46">
        <v>7</v>
      </c>
      <c r="D65" s="34">
        <v>13</v>
      </c>
      <c r="E65" s="50" t="s">
        <v>44</v>
      </c>
      <c r="F65" s="44">
        <f>SUM(G65:R65)</f>
        <v>0</v>
      </c>
      <c r="G65" s="44"/>
      <c r="H65" s="44"/>
      <c r="I65" s="44"/>
      <c r="J65" s="44"/>
      <c r="K65" s="44"/>
      <c r="L65" s="44"/>
      <c r="M65" s="44"/>
      <c r="N65" s="124"/>
      <c r="O65" s="44"/>
      <c r="P65" s="44"/>
      <c r="Q65" s="44"/>
      <c r="R65" s="44"/>
      <c r="S65" s="29"/>
      <c r="T65" s="30"/>
      <c r="U65" s="30"/>
      <c r="V65" s="30"/>
      <c r="W65" s="30"/>
      <c r="X65" s="30"/>
      <c r="Y65" s="30"/>
      <c r="Z65" s="30"/>
      <c r="AA65" s="30"/>
      <c r="AB65" s="30"/>
      <c r="AC65" s="30"/>
      <c r="AD65" s="30"/>
      <c r="AE65" s="30"/>
      <c r="AF65" s="30"/>
    </row>
    <row r="66" spans="1:32" ht="33.75" x14ac:dyDescent="0.25">
      <c r="A66" s="35">
        <v>2</v>
      </c>
      <c r="B66" s="36">
        <v>1</v>
      </c>
      <c r="C66" s="46">
        <v>7</v>
      </c>
      <c r="D66" s="34">
        <v>18</v>
      </c>
      <c r="E66" s="50" t="s">
        <v>45</v>
      </c>
      <c r="F66" s="44">
        <f>SUM(G66:R66)</f>
        <v>0</v>
      </c>
      <c r="G66" s="44"/>
      <c r="H66" s="44"/>
      <c r="I66" s="44"/>
      <c r="J66" s="44"/>
      <c r="K66" s="44"/>
      <c r="L66" s="44"/>
      <c r="M66" s="44"/>
      <c r="N66" s="124"/>
      <c r="O66" s="44"/>
      <c r="P66" s="44"/>
      <c r="Q66" s="44"/>
      <c r="R66" s="44"/>
      <c r="S66" s="29"/>
      <c r="T66" s="30"/>
      <c r="U66" s="30"/>
      <c r="V66" s="30"/>
      <c r="W66" s="30"/>
      <c r="X66" s="30"/>
      <c r="Y66" s="30"/>
      <c r="Z66" s="30"/>
      <c r="AA66" s="30"/>
      <c r="AB66" s="30"/>
      <c r="AC66" s="30"/>
      <c r="AD66" s="30"/>
      <c r="AE66" s="30"/>
      <c r="AF66" s="30"/>
    </row>
    <row r="67" spans="1:32" ht="33.75" x14ac:dyDescent="0.25">
      <c r="A67" s="35">
        <v>2</v>
      </c>
      <c r="B67" s="36">
        <v>1</v>
      </c>
      <c r="C67" s="46">
        <v>7</v>
      </c>
      <c r="D67" s="34">
        <v>19</v>
      </c>
      <c r="E67" s="50" t="s">
        <v>96</v>
      </c>
      <c r="F67" s="44">
        <f>SUM(G67:R67)</f>
        <v>0</v>
      </c>
      <c r="G67" s="44"/>
      <c r="H67" s="44"/>
      <c r="I67" s="44"/>
      <c r="J67" s="44"/>
      <c r="K67" s="44"/>
      <c r="L67" s="44"/>
      <c r="M67" s="44"/>
      <c r="N67" s="124"/>
      <c r="O67" s="44"/>
      <c r="P67" s="44"/>
      <c r="Q67" s="44"/>
      <c r="R67" s="44"/>
      <c r="S67" s="29"/>
      <c r="T67" s="30"/>
      <c r="U67" s="30"/>
      <c r="V67" s="30"/>
      <c r="W67" s="30"/>
      <c r="X67" s="30"/>
      <c r="Y67" s="30"/>
      <c r="Z67" s="30"/>
      <c r="AA67" s="30"/>
      <c r="AB67" s="30"/>
      <c r="AC67" s="30"/>
      <c r="AD67" s="30"/>
      <c r="AE67" s="30"/>
      <c r="AF67" s="30"/>
    </row>
    <row r="68" spans="1:32" x14ac:dyDescent="0.25">
      <c r="A68" s="35">
        <v>2</v>
      </c>
      <c r="B68" s="36">
        <v>1</v>
      </c>
      <c r="C68" s="46">
        <v>9</v>
      </c>
      <c r="D68" s="46" t="s">
        <v>49</v>
      </c>
      <c r="E68" s="47" t="s">
        <v>97</v>
      </c>
      <c r="F68" s="41">
        <f t="shared" ref="F68:R68" si="27">SUM(F69:F70)</f>
        <v>0</v>
      </c>
      <c r="G68" s="41">
        <f t="shared" si="27"/>
        <v>0</v>
      </c>
      <c r="H68" s="41">
        <f t="shared" si="27"/>
        <v>0</v>
      </c>
      <c r="I68" s="41">
        <f t="shared" si="27"/>
        <v>0</v>
      </c>
      <c r="J68" s="41">
        <f t="shared" si="27"/>
        <v>0</v>
      </c>
      <c r="K68" s="41">
        <f t="shared" si="27"/>
        <v>0</v>
      </c>
      <c r="L68" s="41">
        <f t="shared" si="27"/>
        <v>0</v>
      </c>
      <c r="M68" s="41">
        <f t="shared" si="27"/>
        <v>0</v>
      </c>
      <c r="N68" s="41">
        <f t="shared" si="27"/>
        <v>0</v>
      </c>
      <c r="O68" s="41">
        <f t="shared" si="27"/>
        <v>0</v>
      </c>
      <c r="P68" s="41">
        <f t="shared" si="27"/>
        <v>0</v>
      </c>
      <c r="Q68" s="41">
        <f t="shared" si="27"/>
        <v>0</v>
      </c>
      <c r="R68" s="41">
        <f t="shared" si="27"/>
        <v>0</v>
      </c>
      <c r="S68" s="29"/>
      <c r="T68" s="30"/>
      <c r="U68" s="30"/>
      <c r="V68" s="30"/>
      <c r="W68" s="30"/>
      <c r="X68" s="30"/>
      <c r="Y68" s="30"/>
      <c r="Z68" s="30"/>
      <c r="AA68" s="30"/>
      <c r="AB68" s="30"/>
      <c r="AC68" s="30"/>
      <c r="AD68" s="30"/>
      <c r="AE68" s="30"/>
      <c r="AF68" s="30"/>
    </row>
    <row r="69" spans="1:32" ht="56.25" x14ac:dyDescent="0.25">
      <c r="A69" s="35">
        <v>2</v>
      </c>
      <c r="B69" s="36">
        <v>1</v>
      </c>
      <c r="C69" s="46">
        <v>9</v>
      </c>
      <c r="D69" s="34">
        <v>7</v>
      </c>
      <c r="E69" s="50" t="s">
        <v>98</v>
      </c>
      <c r="F69" s="44">
        <f>SUM(G69:R69)</f>
        <v>0</v>
      </c>
      <c r="G69" s="44"/>
      <c r="H69" s="44"/>
      <c r="I69" s="44"/>
      <c r="J69" s="44"/>
      <c r="K69" s="44"/>
      <c r="L69" s="44"/>
      <c r="M69" s="44"/>
      <c r="N69" s="124"/>
      <c r="O69" s="44"/>
      <c r="P69" s="44"/>
      <c r="Q69" s="44"/>
      <c r="R69" s="44"/>
      <c r="S69" s="29"/>
      <c r="T69" s="30"/>
      <c r="U69" s="30"/>
      <c r="V69" s="30"/>
      <c r="W69" s="30"/>
      <c r="X69" s="30"/>
      <c r="Y69" s="30"/>
      <c r="Z69" s="30"/>
      <c r="AA69" s="30"/>
      <c r="AB69" s="30"/>
      <c r="AC69" s="30"/>
      <c r="AD69" s="30"/>
      <c r="AE69" s="30"/>
      <c r="AF69" s="30"/>
    </row>
    <row r="70" spans="1:32" ht="22.5" x14ac:dyDescent="0.25">
      <c r="A70" s="35">
        <v>2</v>
      </c>
      <c r="B70" s="36">
        <v>1</v>
      </c>
      <c r="C70" s="46">
        <v>9</v>
      </c>
      <c r="D70" s="34">
        <v>10</v>
      </c>
      <c r="E70" s="50" t="s">
        <v>99</v>
      </c>
      <c r="F70" s="44">
        <f>SUM(G70:R70)</f>
        <v>0</v>
      </c>
      <c r="G70" s="44"/>
      <c r="H70" s="44"/>
      <c r="I70" s="44"/>
      <c r="J70" s="44"/>
      <c r="K70" s="44"/>
      <c r="L70" s="44"/>
      <c r="M70" s="44"/>
      <c r="N70" s="124"/>
      <c r="O70" s="44"/>
      <c r="P70" s="44"/>
      <c r="Q70" s="44"/>
      <c r="R70" s="44"/>
      <c r="S70" s="29"/>
      <c r="T70" s="30"/>
      <c r="U70" s="30"/>
      <c r="V70" s="30"/>
      <c r="W70" s="30"/>
      <c r="X70" s="30"/>
      <c r="Y70" s="30"/>
      <c r="Z70" s="30"/>
      <c r="AA70" s="30"/>
      <c r="AB70" s="30"/>
      <c r="AC70" s="30"/>
      <c r="AD70" s="30"/>
      <c r="AE70" s="30"/>
      <c r="AF70" s="30"/>
    </row>
    <row r="71" spans="1:32" ht="33.75" x14ac:dyDescent="0.25">
      <c r="A71" s="35">
        <v>2</v>
      </c>
      <c r="B71" s="36">
        <v>2</v>
      </c>
      <c r="C71" s="36"/>
      <c r="D71" s="36"/>
      <c r="E71" s="37" t="s">
        <v>46</v>
      </c>
      <c r="F71" s="38">
        <f>F72</f>
        <v>0</v>
      </c>
      <c r="G71" s="38">
        <f t="shared" ref="G71:R72" si="28">G72</f>
        <v>0</v>
      </c>
      <c r="H71" s="38">
        <f t="shared" si="28"/>
        <v>0</v>
      </c>
      <c r="I71" s="38">
        <f t="shared" si="28"/>
        <v>0</v>
      </c>
      <c r="J71" s="38">
        <f t="shared" si="28"/>
        <v>0</v>
      </c>
      <c r="K71" s="38">
        <f t="shared" si="28"/>
        <v>0</v>
      </c>
      <c r="L71" s="38">
        <f t="shared" si="28"/>
        <v>0</v>
      </c>
      <c r="M71" s="38">
        <f t="shared" si="28"/>
        <v>0</v>
      </c>
      <c r="N71" s="120">
        <f t="shared" si="28"/>
        <v>0</v>
      </c>
      <c r="O71" s="38">
        <f t="shared" si="28"/>
        <v>0</v>
      </c>
      <c r="P71" s="38">
        <f t="shared" si="28"/>
        <v>0</v>
      </c>
      <c r="Q71" s="38">
        <f t="shared" si="28"/>
        <v>0</v>
      </c>
      <c r="R71" s="38">
        <f t="shared" si="28"/>
        <v>0</v>
      </c>
      <c r="S71" s="29"/>
      <c r="T71" s="30"/>
      <c r="U71" s="30"/>
      <c r="V71" s="30"/>
      <c r="W71" s="30"/>
      <c r="X71" s="30"/>
      <c r="Y71" s="30"/>
      <c r="Z71" s="30"/>
      <c r="AA71" s="30"/>
      <c r="AB71" s="30"/>
      <c r="AC71" s="30"/>
      <c r="AD71" s="30"/>
      <c r="AE71" s="30"/>
      <c r="AF71" s="30"/>
    </row>
    <row r="72" spans="1:32" ht="33.75" x14ac:dyDescent="0.25">
      <c r="A72" s="35">
        <v>2</v>
      </c>
      <c r="B72" s="36">
        <v>2</v>
      </c>
      <c r="C72" s="46">
        <v>1</v>
      </c>
      <c r="D72" s="46"/>
      <c r="E72" s="47" t="s">
        <v>46</v>
      </c>
      <c r="F72" s="41">
        <f>F73</f>
        <v>0</v>
      </c>
      <c r="G72" s="41">
        <f>G73</f>
        <v>0</v>
      </c>
      <c r="H72" s="41">
        <f t="shared" si="28"/>
        <v>0</v>
      </c>
      <c r="I72" s="41">
        <f t="shared" si="28"/>
        <v>0</v>
      </c>
      <c r="J72" s="41">
        <f t="shared" si="28"/>
        <v>0</v>
      </c>
      <c r="K72" s="41">
        <f t="shared" si="28"/>
        <v>0</v>
      </c>
      <c r="L72" s="41">
        <f t="shared" si="28"/>
        <v>0</v>
      </c>
      <c r="M72" s="41">
        <f t="shared" si="28"/>
        <v>0</v>
      </c>
      <c r="N72" s="123">
        <f t="shared" si="28"/>
        <v>0</v>
      </c>
      <c r="O72" s="41">
        <f t="shared" si="28"/>
        <v>0</v>
      </c>
      <c r="P72" s="41">
        <f t="shared" si="28"/>
        <v>0</v>
      </c>
      <c r="Q72" s="41">
        <f t="shared" si="28"/>
        <v>0</v>
      </c>
      <c r="R72" s="41">
        <f t="shared" si="28"/>
        <v>0</v>
      </c>
      <c r="S72" s="29"/>
      <c r="T72" s="30"/>
      <c r="U72" s="30"/>
      <c r="V72" s="30"/>
      <c r="W72" s="30"/>
      <c r="X72" s="30"/>
      <c r="Y72" s="30"/>
      <c r="Z72" s="30"/>
      <c r="AA72" s="30"/>
      <c r="AB72" s="30"/>
      <c r="AC72" s="30"/>
      <c r="AD72" s="30"/>
      <c r="AE72" s="30"/>
      <c r="AF72" s="30"/>
    </row>
    <row r="73" spans="1:32" ht="33.75" x14ac:dyDescent="0.25">
      <c r="A73" s="35">
        <v>2</v>
      </c>
      <c r="B73" s="36">
        <v>2</v>
      </c>
      <c r="C73" s="46">
        <v>1</v>
      </c>
      <c r="D73" s="34">
        <v>2</v>
      </c>
      <c r="E73" s="50" t="s">
        <v>100</v>
      </c>
      <c r="F73" s="44">
        <f>SUM(G73:R73)</f>
        <v>0</v>
      </c>
      <c r="G73" s="121"/>
      <c r="H73" s="121"/>
      <c r="I73" s="121"/>
      <c r="J73" s="121"/>
      <c r="K73" s="121"/>
      <c r="L73" s="121"/>
      <c r="M73" s="121"/>
      <c r="N73" s="122"/>
      <c r="O73" s="121"/>
      <c r="P73" s="121"/>
      <c r="Q73" s="121"/>
      <c r="R73" s="121"/>
      <c r="S73" s="29"/>
      <c r="T73" s="30"/>
      <c r="U73" s="30"/>
      <c r="V73" s="30"/>
      <c r="W73" s="30"/>
      <c r="X73" s="30"/>
      <c r="Y73" s="30"/>
      <c r="Z73" s="30"/>
      <c r="AA73" s="30"/>
      <c r="AB73" s="30"/>
      <c r="AC73" s="30"/>
      <c r="AD73" s="30"/>
      <c r="AE73" s="30"/>
      <c r="AF73" s="30"/>
    </row>
    <row r="74" spans="1:32" ht="33.75" x14ac:dyDescent="0.25">
      <c r="A74" s="35">
        <v>2</v>
      </c>
      <c r="B74" s="36">
        <v>3</v>
      </c>
      <c r="C74" s="36"/>
      <c r="D74" s="36"/>
      <c r="E74" s="37" t="s">
        <v>48</v>
      </c>
      <c r="F74" s="38">
        <f>F75</f>
        <v>0</v>
      </c>
      <c r="G74" s="38">
        <f t="shared" ref="G74:R75" si="29">G75</f>
        <v>0</v>
      </c>
      <c r="H74" s="38">
        <f t="shared" si="29"/>
        <v>0</v>
      </c>
      <c r="I74" s="38">
        <f t="shared" si="29"/>
        <v>0</v>
      </c>
      <c r="J74" s="38">
        <f t="shared" si="29"/>
        <v>0</v>
      </c>
      <c r="K74" s="38">
        <f t="shared" si="29"/>
        <v>0</v>
      </c>
      <c r="L74" s="38">
        <f t="shared" si="29"/>
        <v>0</v>
      </c>
      <c r="M74" s="38">
        <f t="shared" si="29"/>
        <v>0</v>
      </c>
      <c r="N74" s="120">
        <f t="shared" si="29"/>
        <v>0</v>
      </c>
      <c r="O74" s="38">
        <f t="shared" si="29"/>
        <v>0</v>
      </c>
      <c r="P74" s="38">
        <f t="shared" si="29"/>
        <v>0</v>
      </c>
      <c r="Q74" s="38">
        <f t="shared" si="29"/>
        <v>0</v>
      </c>
      <c r="R74" s="38">
        <f t="shared" si="29"/>
        <v>0</v>
      </c>
      <c r="S74" s="29"/>
      <c r="T74" s="30"/>
      <c r="U74" s="30"/>
      <c r="V74" s="30"/>
      <c r="W74" s="30"/>
      <c r="X74" s="30"/>
      <c r="Y74" s="30"/>
      <c r="Z74" s="30"/>
      <c r="AA74" s="30"/>
      <c r="AB74" s="30"/>
      <c r="AC74" s="30"/>
      <c r="AD74" s="30"/>
      <c r="AE74" s="30"/>
      <c r="AF74" s="30"/>
    </row>
    <row r="75" spans="1:32" ht="33.75" x14ac:dyDescent="0.25">
      <c r="A75" s="35">
        <v>2</v>
      </c>
      <c r="B75" s="36">
        <v>3</v>
      </c>
      <c r="C75" s="46">
        <v>1</v>
      </c>
      <c r="D75" s="46" t="s">
        <v>49</v>
      </c>
      <c r="E75" s="47" t="s">
        <v>48</v>
      </c>
      <c r="F75" s="41">
        <f>F76</f>
        <v>0</v>
      </c>
      <c r="G75" s="41">
        <f t="shared" si="29"/>
        <v>0</v>
      </c>
      <c r="H75" s="41">
        <f>H76</f>
        <v>0</v>
      </c>
      <c r="I75" s="41">
        <f t="shared" si="29"/>
        <v>0</v>
      </c>
      <c r="J75" s="41">
        <f t="shared" si="29"/>
        <v>0</v>
      </c>
      <c r="K75" s="41">
        <f t="shared" si="29"/>
        <v>0</v>
      </c>
      <c r="L75" s="41">
        <f t="shared" si="29"/>
        <v>0</v>
      </c>
      <c r="M75" s="41">
        <f t="shared" si="29"/>
        <v>0</v>
      </c>
      <c r="N75" s="123">
        <f t="shared" si="29"/>
        <v>0</v>
      </c>
      <c r="O75" s="41">
        <f t="shared" si="29"/>
        <v>0</v>
      </c>
      <c r="P75" s="41">
        <f t="shared" si="29"/>
        <v>0</v>
      </c>
      <c r="Q75" s="41">
        <f t="shared" si="29"/>
        <v>0</v>
      </c>
      <c r="R75" s="41">
        <f t="shared" si="29"/>
        <v>0</v>
      </c>
      <c r="S75" s="29"/>
      <c r="T75" s="30"/>
      <c r="U75" s="30"/>
      <c r="V75" s="30"/>
      <c r="W75" s="30"/>
      <c r="X75" s="30"/>
      <c r="Y75" s="30"/>
      <c r="Z75" s="30"/>
      <c r="AA75" s="30"/>
      <c r="AB75" s="30"/>
      <c r="AC75" s="30"/>
      <c r="AD75" s="30"/>
      <c r="AE75" s="30"/>
      <c r="AF75" s="30"/>
    </row>
    <row r="76" spans="1:32" ht="33.75" x14ac:dyDescent="0.25">
      <c r="A76" s="35">
        <v>2</v>
      </c>
      <c r="B76" s="36">
        <v>3</v>
      </c>
      <c r="C76" s="46">
        <v>1</v>
      </c>
      <c r="D76" s="34">
        <v>2</v>
      </c>
      <c r="E76" s="50" t="s">
        <v>50</v>
      </c>
      <c r="F76" s="44">
        <f>SUM(G76:R76)</f>
        <v>0</v>
      </c>
      <c r="G76" s="44"/>
      <c r="H76" s="44"/>
      <c r="I76" s="44"/>
      <c r="J76" s="44"/>
      <c r="K76" s="44"/>
      <c r="L76" s="44"/>
      <c r="M76" s="44"/>
      <c r="N76" s="124"/>
      <c r="O76" s="44"/>
      <c r="P76" s="44"/>
      <c r="Q76" s="44"/>
      <c r="R76" s="44"/>
      <c r="S76" s="29"/>
      <c r="T76" s="30"/>
      <c r="U76" s="30"/>
      <c r="V76" s="30"/>
      <c r="W76" s="30"/>
      <c r="X76" s="30"/>
      <c r="Y76" s="30"/>
      <c r="Z76" s="30"/>
      <c r="AA76" s="30"/>
      <c r="AB76" s="30"/>
      <c r="AC76" s="30"/>
      <c r="AD76" s="30"/>
      <c r="AE76" s="30"/>
      <c r="AF76" s="30"/>
    </row>
    <row r="77" spans="1:32" ht="56.25" x14ac:dyDescent="0.25">
      <c r="A77" s="35">
        <v>2</v>
      </c>
      <c r="B77" s="36">
        <v>4</v>
      </c>
      <c r="C77" s="36"/>
      <c r="D77" s="36"/>
      <c r="E77" s="37" t="s">
        <v>51</v>
      </c>
      <c r="F77" s="38">
        <f>F78</f>
        <v>1751</v>
      </c>
      <c r="G77" s="38">
        <f t="shared" ref="G77:R77" si="30">G78</f>
        <v>104</v>
      </c>
      <c r="H77" s="38">
        <f t="shared" si="30"/>
        <v>187</v>
      </c>
      <c r="I77" s="38">
        <f t="shared" si="30"/>
        <v>146</v>
      </c>
      <c r="J77" s="38">
        <f t="shared" si="30"/>
        <v>146</v>
      </c>
      <c r="K77" s="38">
        <f t="shared" si="30"/>
        <v>146</v>
      </c>
      <c r="L77" s="38">
        <f t="shared" si="30"/>
        <v>146</v>
      </c>
      <c r="M77" s="38">
        <f t="shared" si="30"/>
        <v>146</v>
      </c>
      <c r="N77" s="120">
        <f t="shared" si="30"/>
        <v>146</v>
      </c>
      <c r="O77" s="38">
        <f t="shared" si="30"/>
        <v>146</v>
      </c>
      <c r="P77" s="38">
        <f t="shared" si="30"/>
        <v>146</v>
      </c>
      <c r="Q77" s="38">
        <f t="shared" si="30"/>
        <v>146</v>
      </c>
      <c r="R77" s="38">
        <f t="shared" si="30"/>
        <v>146</v>
      </c>
      <c r="S77" s="29"/>
      <c r="T77" s="30"/>
      <c r="U77" s="30"/>
      <c r="V77" s="30"/>
      <c r="W77" s="30"/>
      <c r="X77" s="30"/>
      <c r="Y77" s="30"/>
      <c r="Z77" s="30"/>
      <c r="AA77" s="30"/>
      <c r="AB77" s="30"/>
      <c r="AC77" s="30"/>
      <c r="AD77" s="30"/>
      <c r="AE77" s="30"/>
      <c r="AF77" s="30"/>
    </row>
    <row r="78" spans="1:32" ht="67.5" x14ac:dyDescent="0.25">
      <c r="A78" s="35">
        <v>2</v>
      </c>
      <c r="B78" s="36">
        <v>4</v>
      </c>
      <c r="C78" s="46">
        <v>1</v>
      </c>
      <c r="D78" s="46"/>
      <c r="E78" s="47" t="s">
        <v>52</v>
      </c>
      <c r="F78" s="41">
        <f t="shared" ref="F78:R78" si="31">SUM(F79:F82)</f>
        <v>1751</v>
      </c>
      <c r="G78" s="41">
        <f t="shared" si="31"/>
        <v>104</v>
      </c>
      <c r="H78" s="41">
        <f t="shared" si="31"/>
        <v>187</v>
      </c>
      <c r="I78" s="41">
        <f t="shared" si="31"/>
        <v>146</v>
      </c>
      <c r="J78" s="41">
        <f t="shared" si="31"/>
        <v>146</v>
      </c>
      <c r="K78" s="41">
        <f t="shared" si="31"/>
        <v>146</v>
      </c>
      <c r="L78" s="41">
        <f t="shared" si="31"/>
        <v>146</v>
      </c>
      <c r="M78" s="41">
        <f t="shared" si="31"/>
        <v>146</v>
      </c>
      <c r="N78" s="41">
        <f t="shared" si="31"/>
        <v>146</v>
      </c>
      <c r="O78" s="41">
        <f t="shared" si="31"/>
        <v>146</v>
      </c>
      <c r="P78" s="41">
        <f t="shared" si="31"/>
        <v>146</v>
      </c>
      <c r="Q78" s="41">
        <f t="shared" si="31"/>
        <v>146</v>
      </c>
      <c r="R78" s="41">
        <f t="shared" si="31"/>
        <v>146</v>
      </c>
      <c r="S78" s="29"/>
      <c r="T78" s="30"/>
      <c r="U78" s="30"/>
      <c r="V78" s="30"/>
      <c r="W78" s="30"/>
      <c r="X78" s="30"/>
      <c r="Y78" s="30"/>
      <c r="Z78" s="30"/>
      <c r="AA78" s="30"/>
      <c r="AB78" s="30"/>
      <c r="AC78" s="30"/>
      <c r="AD78" s="30"/>
      <c r="AE78" s="30"/>
      <c r="AF78" s="30"/>
    </row>
    <row r="79" spans="1:32" ht="33.75" x14ac:dyDescent="0.25">
      <c r="A79" s="35">
        <v>2</v>
      </c>
      <c r="B79" s="36">
        <v>4</v>
      </c>
      <c r="C79" s="46">
        <v>1</v>
      </c>
      <c r="D79" s="34">
        <v>14</v>
      </c>
      <c r="E79" s="50" t="s">
        <v>53</v>
      </c>
      <c r="F79" s="44">
        <f>SUM(G79:R79)</f>
        <v>0</v>
      </c>
      <c r="G79" s="44"/>
      <c r="H79" s="44"/>
      <c r="I79" s="44"/>
      <c r="J79" s="44"/>
      <c r="K79" s="44"/>
      <c r="L79" s="44"/>
      <c r="M79" s="44"/>
      <c r="N79" s="124"/>
      <c r="O79" s="44"/>
      <c r="P79" s="44"/>
      <c r="Q79" s="44"/>
      <c r="R79" s="44"/>
      <c r="S79" s="29"/>
      <c r="T79" s="30"/>
      <c r="U79" s="30"/>
      <c r="V79" s="30"/>
      <c r="W79" s="30"/>
      <c r="X79" s="30"/>
      <c r="Y79" s="30"/>
      <c r="Z79" s="30"/>
      <c r="AA79" s="30"/>
      <c r="AB79" s="30"/>
      <c r="AC79" s="30"/>
      <c r="AD79" s="30"/>
      <c r="AE79" s="30"/>
      <c r="AF79" s="30"/>
    </row>
    <row r="80" spans="1:32" ht="33.75" x14ac:dyDescent="0.25">
      <c r="A80" s="35">
        <v>2</v>
      </c>
      <c r="B80" s="36">
        <v>4</v>
      </c>
      <c r="C80" s="46">
        <v>1</v>
      </c>
      <c r="D80" s="34">
        <v>18</v>
      </c>
      <c r="E80" s="50" t="s">
        <v>101</v>
      </c>
      <c r="F80" s="44">
        <f>SUM(G80:R80)</f>
        <v>0</v>
      </c>
      <c r="G80" s="121"/>
      <c r="H80" s="121"/>
      <c r="I80" s="121"/>
      <c r="J80" s="121"/>
      <c r="K80" s="121"/>
      <c r="L80" s="121"/>
      <c r="M80" s="121"/>
      <c r="N80" s="122"/>
      <c r="O80" s="121"/>
      <c r="P80" s="121"/>
      <c r="Q80" s="121"/>
      <c r="R80" s="121"/>
      <c r="S80" s="29"/>
      <c r="T80" s="30"/>
      <c r="U80" s="30"/>
      <c r="V80" s="30"/>
      <c r="W80" s="30"/>
      <c r="X80" s="30"/>
      <c r="Y80" s="30"/>
      <c r="Z80" s="30"/>
      <c r="AA80" s="30"/>
      <c r="AB80" s="30"/>
      <c r="AC80" s="30"/>
      <c r="AD80" s="30"/>
      <c r="AE80" s="30"/>
      <c r="AF80" s="30"/>
    </row>
    <row r="81" spans="1:32" ht="67.5" x14ac:dyDescent="0.25">
      <c r="A81" s="35">
        <v>2</v>
      </c>
      <c r="B81" s="36">
        <v>4</v>
      </c>
      <c r="C81" s="46">
        <v>1</v>
      </c>
      <c r="D81" s="34">
        <v>54</v>
      </c>
      <c r="E81" s="50" t="s">
        <v>102</v>
      </c>
      <c r="F81" s="44">
        <f>SUM(G81:R81)</f>
        <v>1751</v>
      </c>
      <c r="G81" s="121">
        <v>104</v>
      </c>
      <c r="H81" s="121">
        <v>187</v>
      </c>
      <c r="I81" s="121">
        <v>146</v>
      </c>
      <c r="J81" s="121">
        <v>146</v>
      </c>
      <c r="K81" s="121">
        <v>146</v>
      </c>
      <c r="L81" s="121">
        <v>146</v>
      </c>
      <c r="M81" s="121">
        <v>146</v>
      </c>
      <c r="N81" s="121">
        <v>146</v>
      </c>
      <c r="O81" s="121">
        <v>146</v>
      </c>
      <c r="P81" s="121">
        <v>146</v>
      </c>
      <c r="Q81" s="121">
        <v>146</v>
      </c>
      <c r="R81" s="121">
        <v>146</v>
      </c>
      <c r="S81" s="29"/>
      <c r="T81" s="30"/>
      <c r="U81" s="30"/>
      <c r="V81" s="30"/>
      <c r="W81" s="30"/>
      <c r="X81" s="30"/>
      <c r="Y81" s="30"/>
      <c r="Z81" s="30"/>
      <c r="AA81" s="30"/>
      <c r="AB81" s="30"/>
      <c r="AC81" s="30"/>
      <c r="AD81" s="30"/>
      <c r="AE81" s="30"/>
      <c r="AF81" s="30"/>
    </row>
    <row r="82" spans="1:32" ht="45" x14ac:dyDescent="0.25">
      <c r="A82" s="35">
        <v>2</v>
      </c>
      <c r="B82" s="36">
        <v>4</v>
      </c>
      <c r="C82" s="46">
        <v>1</v>
      </c>
      <c r="D82" s="34">
        <v>71</v>
      </c>
      <c r="E82" s="50" t="s">
        <v>103</v>
      </c>
      <c r="F82" s="44">
        <f>SUM(G82:R82)</f>
        <v>0</v>
      </c>
      <c r="G82" s="44"/>
      <c r="H82" s="44"/>
      <c r="I82" s="44"/>
      <c r="J82" s="44"/>
      <c r="K82" s="44"/>
      <c r="L82" s="44"/>
      <c r="M82" s="44"/>
      <c r="N82" s="124"/>
      <c r="O82" s="44"/>
      <c r="P82" s="44"/>
      <c r="Q82" s="44"/>
      <c r="R82" s="44"/>
      <c r="S82" s="29"/>
      <c r="T82" s="30"/>
      <c r="U82" s="30"/>
      <c r="V82" s="30"/>
      <c r="W82" s="30"/>
      <c r="X82" s="30"/>
      <c r="Y82" s="30"/>
      <c r="Z82" s="30"/>
      <c r="AA82" s="30"/>
      <c r="AB82" s="30"/>
      <c r="AC82" s="30"/>
      <c r="AD82" s="30"/>
      <c r="AE82" s="30"/>
      <c r="AF82" s="30"/>
    </row>
    <row r="83" spans="1:32" x14ac:dyDescent="0.25">
      <c r="A83" s="35">
        <v>2</v>
      </c>
      <c r="B83" s="36">
        <v>5</v>
      </c>
      <c r="C83" s="36"/>
      <c r="D83" s="36"/>
      <c r="E83" s="37" t="s">
        <v>104</v>
      </c>
      <c r="F83" s="38">
        <f t="shared" ref="F83:R83" si="32">F84+F86</f>
        <v>0</v>
      </c>
      <c r="G83" s="38">
        <f t="shared" si="32"/>
        <v>0</v>
      </c>
      <c r="H83" s="38">
        <f t="shared" si="32"/>
        <v>0</v>
      </c>
      <c r="I83" s="38">
        <f t="shared" si="32"/>
        <v>0</v>
      </c>
      <c r="J83" s="38">
        <f t="shared" si="32"/>
        <v>0</v>
      </c>
      <c r="K83" s="38">
        <f t="shared" si="32"/>
        <v>0</v>
      </c>
      <c r="L83" s="38">
        <f t="shared" si="32"/>
        <v>0</v>
      </c>
      <c r="M83" s="38">
        <f t="shared" si="32"/>
        <v>0</v>
      </c>
      <c r="N83" s="120">
        <f t="shared" si="32"/>
        <v>0</v>
      </c>
      <c r="O83" s="38">
        <f t="shared" si="32"/>
        <v>0</v>
      </c>
      <c r="P83" s="38">
        <f t="shared" si="32"/>
        <v>0</v>
      </c>
      <c r="Q83" s="38">
        <f t="shared" si="32"/>
        <v>0</v>
      </c>
      <c r="R83" s="38">
        <f t="shared" si="32"/>
        <v>0</v>
      </c>
      <c r="S83" s="29"/>
      <c r="T83" s="30"/>
      <c r="U83" s="30"/>
      <c r="V83" s="30"/>
      <c r="W83" s="30"/>
      <c r="X83" s="30"/>
      <c r="Y83" s="30"/>
      <c r="Z83" s="30"/>
      <c r="AA83" s="30"/>
      <c r="AB83" s="30"/>
      <c r="AC83" s="30"/>
      <c r="AD83" s="30"/>
      <c r="AE83" s="30"/>
      <c r="AF83" s="30"/>
    </row>
    <row r="84" spans="1:32" x14ac:dyDescent="0.25">
      <c r="A84" s="35">
        <v>2</v>
      </c>
      <c r="B84" s="36">
        <v>5</v>
      </c>
      <c r="C84" s="46">
        <v>1</v>
      </c>
      <c r="D84" s="46"/>
      <c r="E84" s="47" t="s">
        <v>105</v>
      </c>
      <c r="F84" s="41">
        <f t="shared" ref="F84:R84" si="33">F85</f>
        <v>0</v>
      </c>
      <c r="G84" s="41">
        <f>G85</f>
        <v>0</v>
      </c>
      <c r="H84" s="41">
        <f t="shared" si="33"/>
        <v>0</v>
      </c>
      <c r="I84" s="41">
        <f t="shared" si="33"/>
        <v>0</v>
      </c>
      <c r="J84" s="41">
        <f t="shared" si="33"/>
        <v>0</v>
      </c>
      <c r="K84" s="41">
        <f t="shared" si="33"/>
        <v>0</v>
      </c>
      <c r="L84" s="41">
        <f t="shared" si="33"/>
        <v>0</v>
      </c>
      <c r="M84" s="41">
        <f t="shared" si="33"/>
        <v>0</v>
      </c>
      <c r="N84" s="123">
        <f t="shared" si="33"/>
        <v>0</v>
      </c>
      <c r="O84" s="41">
        <f t="shared" si="33"/>
        <v>0</v>
      </c>
      <c r="P84" s="41">
        <f t="shared" si="33"/>
        <v>0</v>
      </c>
      <c r="Q84" s="41">
        <f t="shared" si="33"/>
        <v>0</v>
      </c>
      <c r="R84" s="41">
        <f t="shared" si="33"/>
        <v>0</v>
      </c>
      <c r="S84" s="29"/>
      <c r="T84" s="30"/>
      <c r="U84" s="30"/>
      <c r="V84" s="30"/>
      <c r="W84" s="30"/>
      <c r="X84" s="30"/>
      <c r="Y84" s="30"/>
      <c r="Z84" s="30"/>
      <c r="AA84" s="30"/>
      <c r="AB84" s="30"/>
      <c r="AC84" s="30"/>
      <c r="AD84" s="30"/>
      <c r="AE84" s="30"/>
      <c r="AF84" s="30"/>
    </row>
    <row r="85" spans="1:32" x14ac:dyDescent="0.25">
      <c r="A85" s="35">
        <v>2</v>
      </c>
      <c r="B85" s="36">
        <v>5</v>
      </c>
      <c r="C85" s="46">
        <v>1</v>
      </c>
      <c r="D85" s="107">
        <v>2</v>
      </c>
      <c r="E85" s="50" t="s">
        <v>106</v>
      </c>
      <c r="F85" s="44">
        <f>SUM(G85:R85)</f>
        <v>0</v>
      </c>
      <c r="G85" s="44"/>
      <c r="H85" s="44"/>
      <c r="I85" s="44"/>
      <c r="J85" s="44"/>
      <c r="K85" s="44"/>
      <c r="L85" s="44"/>
      <c r="M85" s="44"/>
      <c r="N85" s="124"/>
      <c r="O85" s="44"/>
      <c r="P85" s="44"/>
      <c r="Q85" s="44"/>
      <c r="R85" s="44"/>
      <c r="S85" s="29"/>
      <c r="T85" s="30"/>
      <c r="U85" s="30"/>
      <c r="V85" s="30"/>
      <c r="W85" s="30"/>
      <c r="X85" s="30"/>
      <c r="Y85" s="30"/>
      <c r="Z85" s="30"/>
      <c r="AA85" s="30"/>
      <c r="AB85" s="30"/>
      <c r="AC85" s="30"/>
      <c r="AD85" s="30"/>
      <c r="AE85" s="30"/>
      <c r="AF85" s="30"/>
    </row>
    <row r="86" spans="1:32" x14ac:dyDescent="0.25">
      <c r="A86" s="35">
        <v>2</v>
      </c>
      <c r="B86" s="36">
        <v>5</v>
      </c>
      <c r="C86" s="46">
        <v>2</v>
      </c>
      <c r="D86" s="46"/>
      <c r="E86" s="47" t="s">
        <v>107</v>
      </c>
      <c r="F86" s="41">
        <f>F87</f>
        <v>0</v>
      </c>
      <c r="G86" s="41">
        <f>G87</f>
        <v>0</v>
      </c>
      <c r="H86" s="41">
        <f t="shared" ref="H86:R86" si="34">H87</f>
        <v>0</v>
      </c>
      <c r="I86" s="41">
        <f t="shared" si="34"/>
        <v>0</v>
      </c>
      <c r="J86" s="41">
        <f t="shared" si="34"/>
        <v>0</v>
      </c>
      <c r="K86" s="41">
        <f t="shared" si="34"/>
        <v>0</v>
      </c>
      <c r="L86" s="41">
        <f t="shared" si="34"/>
        <v>0</v>
      </c>
      <c r="M86" s="41">
        <f t="shared" si="34"/>
        <v>0</v>
      </c>
      <c r="N86" s="123">
        <f t="shared" si="34"/>
        <v>0</v>
      </c>
      <c r="O86" s="41">
        <f t="shared" si="34"/>
        <v>0</v>
      </c>
      <c r="P86" s="41">
        <f t="shared" si="34"/>
        <v>0</v>
      </c>
      <c r="Q86" s="41">
        <f t="shared" si="34"/>
        <v>0</v>
      </c>
      <c r="R86" s="41">
        <f t="shared" si="34"/>
        <v>0</v>
      </c>
      <c r="S86" s="29"/>
      <c r="T86" s="30"/>
      <c r="U86" s="30"/>
      <c r="V86" s="30"/>
      <c r="W86" s="30"/>
      <c r="X86" s="30"/>
      <c r="Y86" s="30"/>
      <c r="Z86" s="30"/>
      <c r="AA86" s="30"/>
      <c r="AB86" s="30"/>
      <c r="AC86" s="30"/>
      <c r="AD86" s="30"/>
      <c r="AE86" s="30"/>
      <c r="AF86" s="30"/>
    </row>
    <row r="87" spans="1:32" x14ac:dyDescent="0.25">
      <c r="A87" s="35">
        <v>2</v>
      </c>
      <c r="B87" s="36">
        <v>5</v>
      </c>
      <c r="C87" s="46">
        <v>2</v>
      </c>
      <c r="D87" s="34">
        <v>2</v>
      </c>
      <c r="E87" s="50" t="s">
        <v>106</v>
      </c>
      <c r="F87" s="44">
        <f>SUM(G87:R87)</f>
        <v>0</v>
      </c>
      <c r="G87" s="44"/>
      <c r="H87" s="44"/>
      <c r="I87" s="44"/>
      <c r="J87" s="44"/>
      <c r="K87" s="44"/>
      <c r="L87" s="44"/>
      <c r="M87" s="44"/>
      <c r="N87" s="124"/>
      <c r="O87" s="44"/>
      <c r="P87" s="44"/>
      <c r="Q87" s="44"/>
      <c r="R87" s="44"/>
      <c r="S87" s="29"/>
      <c r="T87" s="30"/>
      <c r="U87" s="30"/>
      <c r="V87" s="30"/>
      <c r="W87" s="30"/>
      <c r="X87" s="30"/>
      <c r="Y87" s="30"/>
      <c r="Z87" s="30"/>
      <c r="AA87" s="30"/>
      <c r="AB87" s="30"/>
      <c r="AC87" s="30"/>
      <c r="AD87" s="30"/>
      <c r="AE87" s="30"/>
      <c r="AF87" s="30"/>
    </row>
    <row r="88" spans="1:32" x14ac:dyDescent="0.25">
      <c r="A88" s="35">
        <v>2</v>
      </c>
      <c r="B88" s="36">
        <v>6</v>
      </c>
      <c r="C88" s="36"/>
      <c r="D88" s="36"/>
      <c r="E88" s="37" t="s">
        <v>55</v>
      </c>
      <c r="F88" s="38">
        <f>F89</f>
        <v>12600</v>
      </c>
      <c r="G88" s="38">
        <f t="shared" ref="G88:R88" si="35">G89</f>
        <v>100</v>
      </c>
      <c r="H88" s="38">
        <f t="shared" si="35"/>
        <v>200</v>
      </c>
      <c r="I88" s="38">
        <f t="shared" si="35"/>
        <v>200</v>
      </c>
      <c r="J88" s="38">
        <f t="shared" si="35"/>
        <v>500</v>
      </c>
      <c r="K88" s="38">
        <f t="shared" si="35"/>
        <v>1000</v>
      </c>
      <c r="L88" s="38">
        <f t="shared" si="35"/>
        <v>1000</v>
      </c>
      <c r="M88" s="38">
        <f t="shared" si="35"/>
        <v>1000</v>
      </c>
      <c r="N88" s="120">
        <f t="shared" si="35"/>
        <v>1300</v>
      </c>
      <c r="O88" s="38">
        <f t="shared" si="35"/>
        <v>2500</v>
      </c>
      <c r="P88" s="38">
        <f>P89</f>
        <v>2500</v>
      </c>
      <c r="Q88" s="38">
        <f t="shared" si="35"/>
        <v>2000</v>
      </c>
      <c r="R88" s="38">
        <f t="shared" si="35"/>
        <v>300</v>
      </c>
      <c r="S88" s="29"/>
      <c r="T88" s="30"/>
      <c r="U88" s="30"/>
      <c r="V88" s="30"/>
      <c r="W88" s="30"/>
      <c r="X88" s="30"/>
      <c r="Y88" s="30"/>
      <c r="Z88" s="30"/>
      <c r="AA88" s="30"/>
      <c r="AB88" s="30"/>
      <c r="AC88" s="30"/>
      <c r="AD88" s="30"/>
      <c r="AE88" s="30"/>
      <c r="AF88" s="30"/>
    </row>
    <row r="89" spans="1:32" x14ac:dyDescent="0.25">
      <c r="A89" s="35">
        <v>2</v>
      </c>
      <c r="B89" s="36">
        <v>6</v>
      </c>
      <c r="C89" s="46">
        <v>1</v>
      </c>
      <c r="D89" s="46"/>
      <c r="E89" s="47" t="s">
        <v>55</v>
      </c>
      <c r="F89" s="41">
        <f t="shared" ref="F89:R89" si="36">SUM(F90:F92)</f>
        <v>12600</v>
      </c>
      <c r="G89" s="41">
        <f t="shared" si="36"/>
        <v>100</v>
      </c>
      <c r="H89" s="41">
        <f t="shared" si="36"/>
        <v>200</v>
      </c>
      <c r="I89" s="41">
        <f t="shared" si="36"/>
        <v>200</v>
      </c>
      <c r="J89" s="41">
        <f t="shared" si="36"/>
        <v>500</v>
      </c>
      <c r="K89" s="41">
        <f t="shared" si="36"/>
        <v>1000</v>
      </c>
      <c r="L89" s="41">
        <f t="shared" si="36"/>
        <v>1000</v>
      </c>
      <c r="M89" s="41">
        <f t="shared" si="36"/>
        <v>1000</v>
      </c>
      <c r="N89" s="41">
        <f t="shared" si="36"/>
        <v>1300</v>
      </c>
      <c r="O89" s="41">
        <f t="shared" si="36"/>
        <v>2500</v>
      </c>
      <c r="P89" s="41">
        <f t="shared" si="36"/>
        <v>2500</v>
      </c>
      <c r="Q89" s="41">
        <f t="shared" si="36"/>
        <v>2000</v>
      </c>
      <c r="R89" s="41">
        <f t="shared" si="36"/>
        <v>300</v>
      </c>
      <c r="S89" s="29"/>
      <c r="T89" s="30"/>
      <c r="U89" s="30"/>
      <c r="V89" s="30"/>
      <c r="W89" s="30"/>
      <c r="X89" s="30"/>
      <c r="Y89" s="30"/>
      <c r="Z89" s="30"/>
      <c r="AA89" s="30"/>
      <c r="AB89" s="30"/>
      <c r="AC89" s="30"/>
      <c r="AD89" s="30"/>
      <c r="AE89" s="30"/>
      <c r="AF89" s="30"/>
    </row>
    <row r="90" spans="1:32" ht="33.75" x14ac:dyDescent="0.25">
      <c r="A90" s="35">
        <v>2</v>
      </c>
      <c r="B90" s="36">
        <v>6</v>
      </c>
      <c r="C90" s="46">
        <v>1</v>
      </c>
      <c r="D90" s="34">
        <v>5</v>
      </c>
      <c r="E90" s="50" t="s">
        <v>56</v>
      </c>
      <c r="F90" s="44">
        <f>SUM(G90:R90)</f>
        <v>0</v>
      </c>
      <c r="G90" s="44"/>
      <c r="H90" s="44"/>
      <c r="I90" s="44"/>
      <c r="J90" s="44"/>
      <c r="K90" s="44"/>
      <c r="L90" s="44"/>
      <c r="M90" s="44"/>
      <c r="N90" s="124"/>
      <c r="O90" s="44"/>
      <c r="P90" s="44"/>
      <c r="Q90" s="44"/>
      <c r="R90" s="44"/>
      <c r="S90" s="29"/>
      <c r="T90" s="30"/>
      <c r="U90" s="30"/>
      <c r="V90" s="30"/>
      <c r="W90" s="30"/>
      <c r="X90" s="30"/>
      <c r="Y90" s="30"/>
      <c r="Z90" s="30"/>
      <c r="AA90" s="30"/>
      <c r="AB90" s="30"/>
      <c r="AC90" s="30"/>
      <c r="AD90" s="30"/>
      <c r="AE90" s="30"/>
      <c r="AF90" s="30"/>
    </row>
    <row r="91" spans="1:32" ht="22.5" x14ac:dyDescent="0.25">
      <c r="A91" s="35">
        <v>2</v>
      </c>
      <c r="B91" s="36">
        <v>6</v>
      </c>
      <c r="C91" s="46">
        <v>1</v>
      </c>
      <c r="D91" s="34">
        <v>7</v>
      </c>
      <c r="E91" s="50" t="s">
        <v>57</v>
      </c>
      <c r="F91" s="44">
        <f>SUM(G91:R91)</f>
        <v>0</v>
      </c>
      <c r="G91" s="44"/>
      <c r="H91" s="44"/>
      <c r="I91" s="44"/>
      <c r="J91" s="44"/>
      <c r="K91" s="44"/>
      <c r="L91" s="44"/>
      <c r="M91" s="44"/>
      <c r="N91" s="124"/>
      <c r="O91" s="44"/>
      <c r="P91" s="44"/>
      <c r="Q91" s="44"/>
      <c r="R91" s="44"/>
      <c r="S91" s="29"/>
      <c r="T91" s="30"/>
      <c r="U91" s="30"/>
      <c r="V91" s="30"/>
      <c r="W91" s="30"/>
      <c r="X91" s="30"/>
      <c r="Y91" s="30"/>
      <c r="Z91" s="30"/>
      <c r="AA91" s="30"/>
      <c r="AB91" s="30"/>
      <c r="AC91" s="30"/>
      <c r="AD91" s="30"/>
      <c r="AE91" s="30"/>
      <c r="AF91" s="30"/>
    </row>
    <row r="92" spans="1:32" x14ac:dyDescent="0.25">
      <c r="A92" s="35">
        <v>2</v>
      </c>
      <c r="B92" s="36">
        <v>6</v>
      </c>
      <c r="C92" s="46">
        <v>1</v>
      </c>
      <c r="D92" s="34">
        <v>9</v>
      </c>
      <c r="E92" s="50" t="s">
        <v>58</v>
      </c>
      <c r="F92" s="44">
        <f>SUM(G92:R92)</f>
        <v>12600</v>
      </c>
      <c r="G92" s="121">
        <v>100</v>
      </c>
      <c r="H92" s="121">
        <v>200</v>
      </c>
      <c r="I92" s="121">
        <v>200</v>
      </c>
      <c r="J92" s="121">
        <v>500</v>
      </c>
      <c r="K92" s="121">
        <v>1000</v>
      </c>
      <c r="L92" s="121">
        <v>1000</v>
      </c>
      <c r="M92" s="121">
        <v>1000</v>
      </c>
      <c r="N92" s="121">
        <v>1300</v>
      </c>
      <c r="O92" s="121">
        <v>2500</v>
      </c>
      <c r="P92" s="121">
        <v>2500</v>
      </c>
      <c r="Q92" s="121">
        <v>2000</v>
      </c>
      <c r="R92" s="121">
        <v>300</v>
      </c>
      <c r="S92" s="29"/>
      <c r="T92" s="30"/>
      <c r="U92" s="30"/>
      <c r="V92" s="30"/>
      <c r="W92" s="30"/>
      <c r="X92" s="30"/>
      <c r="Y92" s="30"/>
      <c r="Z92" s="30"/>
      <c r="AA92" s="30"/>
      <c r="AB92" s="30"/>
      <c r="AC92" s="30"/>
      <c r="AD92" s="30"/>
      <c r="AE92" s="30"/>
      <c r="AF92" s="30"/>
    </row>
    <row r="93" spans="1:32" x14ac:dyDescent="0.2">
      <c r="A93" s="181" t="s">
        <v>61</v>
      </c>
      <c r="B93" s="182"/>
      <c r="C93" s="182"/>
      <c r="D93" s="182"/>
      <c r="E93" s="182"/>
      <c r="F93" s="28">
        <f>F94+F99</f>
        <v>116600</v>
      </c>
      <c r="G93" s="28">
        <f>G94+G99</f>
        <v>6966.2</v>
      </c>
      <c r="H93" s="28">
        <f t="shared" ref="H93:R93" si="37">H94+H99</f>
        <v>8226.7999999999993</v>
      </c>
      <c r="I93" s="28">
        <f t="shared" si="37"/>
        <v>10000</v>
      </c>
      <c r="J93" s="28">
        <f t="shared" si="37"/>
        <v>8000</v>
      </c>
      <c r="K93" s="28">
        <f t="shared" si="37"/>
        <v>8000</v>
      </c>
      <c r="L93" s="28">
        <f t="shared" si="37"/>
        <v>0</v>
      </c>
      <c r="M93" s="28">
        <f t="shared" si="37"/>
        <v>10436</v>
      </c>
      <c r="N93" s="119">
        <f t="shared" si="37"/>
        <v>11600</v>
      </c>
      <c r="O93" s="28">
        <f t="shared" si="37"/>
        <v>15000</v>
      </c>
      <c r="P93" s="28">
        <f t="shared" si="37"/>
        <v>11971</v>
      </c>
      <c r="Q93" s="28">
        <f t="shared" si="37"/>
        <v>8900</v>
      </c>
      <c r="R93" s="28">
        <f t="shared" si="37"/>
        <v>17500</v>
      </c>
      <c r="S93" s="29"/>
      <c r="T93" s="30"/>
      <c r="U93" s="30"/>
      <c r="V93" s="30"/>
      <c r="W93" s="30"/>
      <c r="X93" s="30"/>
      <c r="Y93" s="30"/>
      <c r="Z93" s="30"/>
      <c r="AA93" s="30"/>
      <c r="AB93" s="30"/>
      <c r="AC93" s="30"/>
      <c r="AD93" s="30"/>
      <c r="AE93" s="30"/>
      <c r="AF93" s="30"/>
    </row>
    <row r="94" spans="1:32" ht="22.5" x14ac:dyDescent="0.25">
      <c r="A94" s="35">
        <v>3</v>
      </c>
      <c r="B94" s="36">
        <v>1</v>
      </c>
      <c r="C94" s="36"/>
      <c r="D94" s="36"/>
      <c r="E94" s="37" t="s">
        <v>62</v>
      </c>
      <c r="F94" s="38">
        <f>F95</f>
        <v>8600</v>
      </c>
      <c r="G94" s="38">
        <f t="shared" ref="G94:R94" si="38">G95</f>
        <v>3629</v>
      </c>
      <c r="H94" s="38">
        <f t="shared" si="38"/>
        <v>0</v>
      </c>
      <c r="I94" s="38">
        <f t="shared" si="38"/>
        <v>0</v>
      </c>
      <c r="J94" s="38">
        <f t="shared" si="38"/>
        <v>0</v>
      </c>
      <c r="K94" s="38">
        <f t="shared" si="38"/>
        <v>0</v>
      </c>
      <c r="L94" s="38">
        <f t="shared" si="38"/>
        <v>0</v>
      </c>
      <c r="M94" s="38">
        <f t="shared" si="38"/>
        <v>0</v>
      </c>
      <c r="N94" s="120">
        <f t="shared" si="38"/>
        <v>1000</v>
      </c>
      <c r="O94" s="38">
        <f t="shared" si="38"/>
        <v>2000</v>
      </c>
      <c r="P94" s="38">
        <f t="shared" si="38"/>
        <v>1971</v>
      </c>
      <c r="Q94" s="38">
        <f t="shared" si="38"/>
        <v>0</v>
      </c>
      <c r="R94" s="38">
        <f t="shared" si="38"/>
        <v>0</v>
      </c>
      <c r="S94" s="29"/>
      <c r="T94" s="30"/>
      <c r="U94" s="30"/>
      <c r="V94" s="30"/>
      <c r="W94" s="30"/>
      <c r="X94" s="30"/>
      <c r="Y94" s="30"/>
      <c r="Z94" s="30"/>
      <c r="AA94" s="30"/>
      <c r="AB94" s="30"/>
      <c r="AC94" s="30"/>
      <c r="AD94" s="30"/>
      <c r="AE94" s="30"/>
      <c r="AF94" s="30"/>
    </row>
    <row r="95" spans="1:32" ht="22.5" x14ac:dyDescent="0.25">
      <c r="A95" s="35">
        <v>3</v>
      </c>
      <c r="B95" s="36">
        <v>1</v>
      </c>
      <c r="C95" s="46">
        <v>1</v>
      </c>
      <c r="D95" s="46"/>
      <c r="E95" s="47" t="s">
        <v>62</v>
      </c>
      <c r="F95" s="41">
        <f>SUM(F96:F98)</f>
        <v>8600</v>
      </c>
      <c r="G95" s="41">
        <f>SUM(G96:G98)</f>
        <v>3629</v>
      </c>
      <c r="H95" s="41">
        <f t="shared" ref="H95:R95" si="39">SUM(H96:H98)</f>
        <v>0</v>
      </c>
      <c r="I95" s="41">
        <f t="shared" si="39"/>
        <v>0</v>
      </c>
      <c r="J95" s="41">
        <f t="shared" si="39"/>
        <v>0</v>
      </c>
      <c r="K95" s="41">
        <f t="shared" si="39"/>
        <v>0</v>
      </c>
      <c r="L95" s="41">
        <f t="shared" si="39"/>
        <v>0</v>
      </c>
      <c r="M95" s="41">
        <f t="shared" si="39"/>
        <v>0</v>
      </c>
      <c r="N95" s="41">
        <f t="shared" si="39"/>
        <v>1000</v>
      </c>
      <c r="O95" s="41">
        <f t="shared" si="39"/>
        <v>2000</v>
      </c>
      <c r="P95" s="41">
        <f t="shared" si="39"/>
        <v>1971</v>
      </c>
      <c r="Q95" s="41">
        <f t="shared" si="39"/>
        <v>0</v>
      </c>
      <c r="R95" s="41">
        <f t="shared" si="39"/>
        <v>0</v>
      </c>
      <c r="S95" s="29"/>
      <c r="T95" s="30"/>
      <c r="U95" s="30"/>
      <c r="V95" s="30"/>
      <c r="W95" s="30"/>
      <c r="X95" s="30"/>
      <c r="Y95" s="30"/>
      <c r="Z95" s="30"/>
      <c r="AA95" s="30"/>
      <c r="AB95" s="30"/>
      <c r="AC95" s="30"/>
      <c r="AD95" s="30"/>
      <c r="AE95" s="30"/>
      <c r="AF95" s="30"/>
    </row>
    <row r="96" spans="1:32" ht="33.75" x14ac:dyDescent="0.25">
      <c r="A96" s="35">
        <v>3</v>
      </c>
      <c r="B96" s="36">
        <v>1</v>
      </c>
      <c r="C96" s="46">
        <v>1</v>
      </c>
      <c r="D96" s="34">
        <v>2</v>
      </c>
      <c r="E96" s="50" t="s">
        <v>63</v>
      </c>
      <c r="F96" s="44">
        <f>SUM(G96:R96)</f>
        <v>5000</v>
      </c>
      <c r="G96" s="121">
        <v>29</v>
      </c>
      <c r="H96" s="121"/>
      <c r="I96" s="121"/>
      <c r="J96" s="121"/>
      <c r="K96" s="121"/>
      <c r="L96" s="121"/>
      <c r="M96" s="121"/>
      <c r="N96" s="122">
        <v>1000</v>
      </c>
      <c r="O96" s="121">
        <v>2000</v>
      </c>
      <c r="P96" s="121">
        <v>1971</v>
      </c>
      <c r="Q96" s="121"/>
      <c r="R96" s="121"/>
      <c r="S96" s="29"/>
      <c r="T96" s="30"/>
      <c r="U96" s="30"/>
      <c r="V96" s="30"/>
      <c r="W96" s="30"/>
      <c r="X96" s="30"/>
      <c r="Y96" s="30"/>
      <c r="Z96" s="30"/>
      <c r="AA96" s="30"/>
      <c r="AB96" s="30"/>
      <c r="AC96" s="30"/>
      <c r="AD96" s="30"/>
      <c r="AE96" s="30"/>
      <c r="AF96" s="30"/>
    </row>
    <row r="97" spans="1:32" x14ac:dyDescent="0.25">
      <c r="A97" s="35">
        <v>3</v>
      </c>
      <c r="B97" s="36">
        <v>1</v>
      </c>
      <c r="C97" s="46">
        <v>1</v>
      </c>
      <c r="D97" s="34">
        <v>3</v>
      </c>
      <c r="E97" s="50" t="s">
        <v>108</v>
      </c>
      <c r="F97" s="44">
        <f>SUM(G97:R97)</f>
        <v>3600</v>
      </c>
      <c r="G97" s="121">
        <v>3600</v>
      </c>
      <c r="H97" s="121">
        <v>0</v>
      </c>
      <c r="I97" s="121">
        <v>0</v>
      </c>
      <c r="J97" s="121">
        <v>0</v>
      </c>
      <c r="K97" s="121">
        <v>0</v>
      </c>
      <c r="L97" s="121">
        <v>0</v>
      </c>
      <c r="M97" s="121">
        <v>0</v>
      </c>
      <c r="N97" s="121">
        <v>0</v>
      </c>
      <c r="O97" s="121">
        <v>0</v>
      </c>
      <c r="P97" s="121">
        <v>0</v>
      </c>
      <c r="Q97" s="121">
        <v>0</v>
      </c>
      <c r="R97" s="121">
        <v>0</v>
      </c>
      <c r="S97" s="29"/>
      <c r="T97" s="30"/>
      <c r="U97" s="30"/>
      <c r="V97" s="30"/>
      <c r="W97" s="30"/>
      <c r="X97" s="30"/>
      <c r="Y97" s="30"/>
      <c r="Z97" s="30"/>
      <c r="AA97" s="30"/>
      <c r="AB97" s="30"/>
      <c r="AC97" s="30"/>
      <c r="AD97" s="30"/>
      <c r="AE97" s="30"/>
      <c r="AF97" s="30"/>
    </row>
    <row r="98" spans="1:32" ht="22.5" x14ac:dyDescent="0.25">
      <c r="A98" s="35">
        <v>3</v>
      </c>
      <c r="B98" s="36">
        <v>1</v>
      </c>
      <c r="C98" s="46">
        <v>1</v>
      </c>
      <c r="D98" s="34">
        <v>7</v>
      </c>
      <c r="E98" s="50" t="s">
        <v>109</v>
      </c>
      <c r="F98" s="44">
        <f>SUM(G98:R98)</f>
        <v>0</v>
      </c>
      <c r="G98" s="44"/>
      <c r="H98" s="44"/>
      <c r="I98" s="44"/>
      <c r="J98" s="44"/>
      <c r="K98" s="44"/>
      <c r="L98" s="44"/>
      <c r="M98" s="44"/>
      <c r="N98" s="124"/>
      <c r="O98" s="44"/>
      <c r="P98" s="44"/>
      <c r="Q98" s="44"/>
      <c r="R98" s="44"/>
      <c r="S98" s="29"/>
      <c r="T98" s="30"/>
      <c r="U98" s="30"/>
      <c r="V98" s="30"/>
      <c r="W98" s="30"/>
      <c r="X98" s="30"/>
      <c r="Y98" s="30"/>
      <c r="Z98" s="30"/>
      <c r="AA98" s="30"/>
      <c r="AB98" s="30"/>
      <c r="AC98" s="30"/>
      <c r="AD98" s="30"/>
      <c r="AE98" s="30"/>
      <c r="AF98" s="30"/>
    </row>
    <row r="99" spans="1:32" x14ac:dyDescent="0.25">
      <c r="A99" s="35">
        <v>3</v>
      </c>
      <c r="B99" s="36">
        <v>3</v>
      </c>
      <c r="C99" s="36"/>
      <c r="D99" s="36"/>
      <c r="E99" s="37" t="s">
        <v>110</v>
      </c>
      <c r="F99" s="38">
        <f t="shared" ref="F99:R99" si="40">F100+F102</f>
        <v>108000</v>
      </c>
      <c r="G99" s="38">
        <f t="shared" si="40"/>
        <v>3337.2</v>
      </c>
      <c r="H99" s="38">
        <f t="shared" si="40"/>
        <v>8226.7999999999993</v>
      </c>
      <c r="I99" s="38">
        <f t="shared" si="40"/>
        <v>10000</v>
      </c>
      <c r="J99" s="38">
        <f t="shared" si="40"/>
        <v>8000</v>
      </c>
      <c r="K99" s="38">
        <f t="shared" si="40"/>
        <v>8000</v>
      </c>
      <c r="L99" s="38">
        <f t="shared" si="40"/>
        <v>0</v>
      </c>
      <c r="M99" s="38">
        <f t="shared" si="40"/>
        <v>10436</v>
      </c>
      <c r="N99" s="120">
        <f t="shared" si="40"/>
        <v>10600</v>
      </c>
      <c r="O99" s="38">
        <f t="shared" si="40"/>
        <v>13000</v>
      </c>
      <c r="P99" s="38">
        <f t="shared" si="40"/>
        <v>10000</v>
      </c>
      <c r="Q99" s="38">
        <f t="shared" si="40"/>
        <v>8900</v>
      </c>
      <c r="R99" s="38">
        <f t="shared" si="40"/>
        <v>17500</v>
      </c>
      <c r="S99" s="29"/>
      <c r="T99" s="30"/>
      <c r="U99" s="30"/>
      <c r="V99" s="30"/>
      <c r="W99" s="30"/>
      <c r="X99" s="30"/>
      <c r="Y99" s="30"/>
      <c r="Z99" s="30"/>
      <c r="AA99" s="30"/>
      <c r="AB99" s="30"/>
      <c r="AC99" s="30"/>
      <c r="AD99" s="30"/>
      <c r="AE99" s="30"/>
      <c r="AF99" s="30"/>
    </row>
    <row r="100" spans="1:32" x14ac:dyDescent="0.25">
      <c r="A100" s="35">
        <v>3</v>
      </c>
      <c r="B100" s="36">
        <v>3</v>
      </c>
      <c r="C100" s="46">
        <v>1</v>
      </c>
      <c r="D100" s="46"/>
      <c r="E100" s="47" t="s">
        <v>111</v>
      </c>
      <c r="F100" s="41">
        <f>F101</f>
        <v>98000</v>
      </c>
      <c r="G100" s="41">
        <f>G101</f>
        <v>1773.2</v>
      </c>
      <c r="H100" s="41">
        <f t="shared" ref="H100:R100" si="41">H101</f>
        <v>8226.7999999999993</v>
      </c>
      <c r="I100" s="41">
        <f t="shared" si="41"/>
        <v>10000</v>
      </c>
      <c r="J100" s="41">
        <f t="shared" si="41"/>
        <v>8000</v>
      </c>
      <c r="K100" s="41">
        <f t="shared" si="41"/>
        <v>8000</v>
      </c>
      <c r="L100" s="41">
        <f t="shared" si="41"/>
        <v>0</v>
      </c>
      <c r="M100" s="41">
        <f t="shared" si="41"/>
        <v>10000</v>
      </c>
      <c r="N100" s="41">
        <f t="shared" si="41"/>
        <v>10000</v>
      </c>
      <c r="O100" s="41">
        <f t="shared" si="41"/>
        <v>10000</v>
      </c>
      <c r="P100" s="41">
        <f t="shared" si="41"/>
        <v>8000</v>
      </c>
      <c r="Q100" s="41">
        <f t="shared" si="41"/>
        <v>8000</v>
      </c>
      <c r="R100" s="41">
        <f t="shared" si="41"/>
        <v>16000</v>
      </c>
      <c r="S100" s="29"/>
      <c r="T100" s="30"/>
      <c r="U100" s="30"/>
      <c r="V100" s="30"/>
      <c r="W100" s="30"/>
      <c r="X100" s="30"/>
      <c r="Y100" s="30"/>
      <c r="Z100" s="30"/>
      <c r="AA100" s="30"/>
      <c r="AB100" s="30"/>
      <c r="AC100" s="30"/>
      <c r="AD100" s="30"/>
      <c r="AE100" s="30"/>
      <c r="AF100" s="30"/>
    </row>
    <row r="101" spans="1:32" x14ac:dyDescent="0.25">
      <c r="A101" s="35">
        <v>3</v>
      </c>
      <c r="B101" s="36">
        <v>3</v>
      </c>
      <c r="C101" s="46">
        <v>1</v>
      </c>
      <c r="D101" s="34">
        <v>1</v>
      </c>
      <c r="E101" s="50" t="s">
        <v>112</v>
      </c>
      <c r="F101" s="44">
        <f>SUM(G101:R101)</f>
        <v>98000</v>
      </c>
      <c r="G101" s="125">
        <v>1773.2</v>
      </c>
      <c r="H101" s="125">
        <v>8226.7999999999993</v>
      </c>
      <c r="I101" s="125">
        <v>10000</v>
      </c>
      <c r="J101" s="125">
        <v>8000</v>
      </c>
      <c r="K101" s="125">
        <v>8000</v>
      </c>
      <c r="L101" s="125">
        <v>0</v>
      </c>
      <c r="M101" s="125">
        <v>10000</v>
      </c>
      <c r="N101" s="126">
        <v>10000</v>
      </c>
      <c r="O101" s="125">
        <v>10000</v>
      </c>
      <c r="P101" s="125">
        <v>8000</v>
      </c>
      <c r="Q101" s="125">
        <v>8000</v>
      </c>
      <c r="R101" s="125">
        <v>16000</v>
      </c>
      <c r="S101" s="29"/>
      <c r="T101" s="30"/>
      <c r="U101" s="30"/>
      <c r="V101" s="30"/>
      <c r="W101" s="30"/>
      <c r="X101" s="30"/>
      <c r="Y101" s="30"/>
      <c r="Z101" s="30"/>
      <c r="AA101" s="30"/>
      <c r="AB101" s="30"/>
      <c r="AC101" s="30"/>
      <c r="AD101" s="30"/>
      <c r="AE101" s="30"/>
      <c r="AF101" s="30"/>
    </row>
    <row r="102" spans="1:32" x14ac:dyDescent="0.25">
      <c r="A102" s="35">
        <v>3</v>
      </c>
      <c r="B102" s="36">
        <v>3</v>
      </c>
      <c r="C102" s="46">
        <v>2</v>
      </c>
      <c r="D102" s="41"/>
      <c r="E102" s="109" t="s">
        <v>113</v>
      </c>
      <c r="F102" s="41">
        <f>SUM(F103)</f>
        <v>10000</v>
      </c>
      <c r="G102" s="41">
        <f>SUM(G103)</f>
        <v>1564</v>
      </c>
      <c r="H102" s="41">
        <f t="shared" ref="H102:R102" si="42">SUM(H103)</f>
        <v>0</v>
      </c>
      <c r="I102" s="41">
        <f t="shared" si="42"/>
        <v>0</v>
      </c>
      <c r="J102" s="41">
        <f t="shared" si="42"/>
        <v>0</v>
      </c>
      <c r="K102" s="41">
        <f t="shared" si="42"/>
        <v>0</v>
      </c>
      <c r="L102" s="41">
        <f t="shared" si="42"/>
        <v>0</v>
      </c>
      <c r="M102" s="41">
        <f t="shared" si="42"/>
        <v>436</v>
      </c>
      <c r="N102" s="41">
        <f t="shared" si="42"/>
        <v>600</v>
      </c>
      <c r="O102" s="41">
        <f t="shared" si="42"/>
        <v>3000</v>
      </c>
      <c r="P102" s="41">
        <f t="shared" si="42"/>
        <v>2000</v>
      </c>
      <c r="Q102" s="41">
        <f t="shared" si="42"/>
        <v>900</v>
      </c>
      <c r="R102" s="41">
        <f t="shared" si="42"/>
        <v>1500</v>
      </c>
      <c r="S102" s="29"/>
      <c r="T102" s="30"/>
      <c r="U102" s="30"/>
      <c r="V102" s="30"/>
      <c r="W102" s="30"/>
      <c r="X102" s="30"/>
      <c r="Y102" s="30"/>
      <c r="Z102" s="30"/>
      <c r="AA102" s="30"/>
      <c r="AB102" s="30"/>
      <c r="AC102" s="30"/>
      <c r="AD102" s="30"/>
      <c r="AE102" s="30"/>
      <c r="AF102" s="30"/>
    </row>
    <row r="103" spans="1:32" x14ac:dyDescent="0.25">
      <c r="A103" s="35">
        <v>3</v>
      </c>
      <c r="B103" s="36">
        <v>3</v>
      </c>
      <c r="C103" s="46">
        <v>2</v>
      </c>
      <c r="D103" s="34">
        <v>2</v>
      </c>
      <c r="E103" s="50" t="s">
        <v>114</v>
      </c>
      <c r="F103" s="44">
        <f>SUM(G103:R103)</f>
        <v>10000</v>
      </c>
      <c r="G103" s="121">
        <v>1564</v>
      </c>
      <c r="H103" s="121">
        <v>0</v>
      </c>
      <c r="I103" s="121">
        <v>0</v>
      </c>
      <c r="J103" s="121">
        <v>0</v>
      </c>
      <c r="K103" s="121">
        <v>0</v>
      </c>
      <c r="L103" s="121">
        <v>0</v>
      </c>
      <c r="M103" s="122">
        <v>436</v>
      </c>
      <c r="N103" s="122">
        <v>600</v>
      </c>
      <c r="O103" s="121">
        <v>3000</v>
      </c>
      <c r="P103" s="121">
        <v>2000</v>
      </c>
      <c r="Q103" s="121">
        <v>900</v>
      </c>
      <c r="R103" s="121">
        <v>1500</v>
      </c>
      <c r="S103" s="29"/>
      <c r="T103" s="30"/>
      <c r="U103" s="30"/>
      <c r="V103" s="30"/>
      <c r="W103" s="30"/>
      <c r="X103" s="30"/>
      <c r="Y103" s="30"/>
      <c r="Z103" s="30"/>
      <c r="AA103" s="30"/>
      <c r="AB103" s="30"/>
      <c r="AC103" s="30"/>
      <c r="AD103" s="30"/>
      <c r="AE103" s="30"/>
      <c r="AF103" s="30"/>
    </row>
    <row r="105" spans="1:32" x14ac:dyDescent="0.25">
      <c r="L105" s="64"/>
    </row>
    <row r="106" spans="1:32" x14ac:dyDescent="0.25">
      <c r="E106" s="63"/>
      <c r="S106" s="60"/>
    </row>
    <row r="107" spans="1:32" x14ac:dyDescent="0.25">
      <c r="E107" s="63"/>
      <c r="F107" s="64"/>
      <c r="G107" s="64"/>
      <c r="H107" s="64"/>
      <c r="I107" s="64"/>
      <c r="J107" s="64"/>
      <c r="K107" s="64"/>
      <c r="L107" s="64"/>
      <c r="M107" s="64"/>
      <c r="N107" s="111"/>
      <c r="O107" s="64"/>
      <c r="P107" s="64"/>
      <c r="Q107" s="64"/>
      <c r="R107" s="64"/>
      <c r="S107" s="64"/>
    </row>
    <row r="108" spans="1:32" x14ac:dyDescent="0.25">
      <c r="G108" s="60"/>
      <c r="S108" s="60"/>
    </row>
    <row r="109" spans="1:32" x14ac:dyDescent="0.25">
      <c r="G109" s="60"/>
    </row>
    <row r="110" spans="1:32" x14ac:dyDescent="0.25">
      <c r="E110" s="63"/>
      <c r="S110" s="29"/>
    </row>
    <row r="111" spans="1:32" x14ac:dyDescent="0.25">
      <c r="E111" s="63"/>
      <c r="F111" s="64"/>
      <c r="G111" s="68"/>
      <c r="H111" s="68"/>
      <c r="I111" s="68"/>
      <c r="J111" s="68"/>
      <c r="K111" s="68"/>
      <c r="L111" s="68"/>
      <c r="M111" s="68"/>
      <c r="N111" s="112"/>
      <c r="O111" s="68"/>
      <c r="P111" s="68"/>
      <c r="Q111" s="68"/>
      <c r="R111" s="68"/>
      <c r="S111" s="68"/>
    </row>
    <row r="112" spans="1:32" x14ac:dyDescent="0.25">
      <c r="G112" s="60"/>
      <c r="S112" s="29"/>
    </row>
    <row r="114" spans="8:18" x14ac:dyDescent="0.25">
      <c r="L114" s="64"/>
    </row>
    <row r="115" spans="8:18" ht="12.75" customHeight="1" x14ac:dyDescent="0.25">
      <c r="H115" s="29"/>
      <c r="I115" s="29"/>
      <c r="J115" s="29"/>
      <c r="K115" s="29"/>
      <c r="L115" s="29"/>
      <c r="M115" s="29"/>
      <c r="N115" s="113"/>
      <c r="O115" s="29"/>
      <c r="P115" s="29"/>
      <c r="Q115" s="29"/>
      <c r="R115" s="29"/>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116</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ht="15.75" x14ac:dyDescent="0.25">
      <c r="A8" s="21"/>
      <c r="B8" s="21"/>
      <c r="C8" s="174" t="s">
        <v>6</v>
      </c>
      <c r="D8" s="174"/>
      <c r="E8" s="174"/>
      <c r="F8" s="179"/>
      <c r="G8" s="177"/>
      <c r="H8" s="177"/>
      <c r="I8" s="177"/>
      <c r="J8" s="177"/>
      <c r="K8" s="177"/>
      <c r="L8" s="177"/>
      <c r="M8" s="177"/>
      <c r="N8" s="177"/>
      <c r="O8" s="177"/>
      <c r="P8" s="177"/>
      <c r="Q8" s="177"/>
      <c r="R8" s="177"/>
      <c r="S8" s="128"/>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381927</v>
      </c>
      <c r="G10" s="70">
        <f>G11+G25+G54</f>
        <v>14860</v>
      </c>
      <c r="H10" s="70">
        <f t="shared" si="0"/>
        <v>53257</v>
      </c>
      <c r="I10" s="70">
        <f t="shared" si="0"/>
        <v>27293</v>
      </c>
      <c r="J10" s="70">
        <f t="shared" si="0"/>
        <v>36179</v>
      </c>
      <c r="K10" s="70">
        <f t="shared" si="0"/>
        <v>26853</v>
      </c>
      <c r="L10" s="70">
        <f t="shared" si="0"/>
        <v>26749</v>
      </c>
      <c r="M10" s="70">
        <f t="shared" si="0"/>
        <v>32530</v>
      </c>
      <c r="N10" s="71">
        <f t="shared" si="0"/>
        <v>50584</v>
      </c>
      <c r="O10" s="70">
        <f t="shared" si="0"/>
        <v>38068</v>
      </c>
      <c r="P10" s="70">
        <f t="shared" si="0"/>
        <v>22516</v>
      </c>
      <c r="Q10" s="70">
        <f t="shared" si="0"/>
        <v>31553</v>
      </c>
      <c r="R10" s="70">
        <f t="shared" si="0"/>
        <v>21485</v>
      </c>
      <c r="S10" s="29" t="b">
        <f>SUM(Щучинск:Успеноюрьевский!F10)=F10</f>
        <v>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372022</v>
      </c>
      <c r="G11" s="70">
        <f>G12+G15+G23</f>
        <v>14556</v>
      </c>
      <c r="H11" s="70">
        <f t="shared" ref="H11:R11" si="1">H12+H15+H23</f>
        <v>52953</v>
      </c>
      <c r="I11" s="70">
        <f t="shared" si="1"/>
        <v>26924</v>
      </c>
      <c r="J11" s="70">
        <f t="shared" si="1"/>
        <v>35608</v>
      </c>
      <c r="K11" s="70">
        <f t="shared" si="1"/>
        <v>25590</v>
      </c>
      <c r="L11" s="70">
        <f t="shared" si="1"/>
        <v>25092</v>
      </c>
      <c r="M11" s="70">
        <f t="shared" si="1"/>
        <v>30557</v>
      </c>
      <c r="N11" s="70">
        <f t="shared" si="1"/>
        <v>49394</v>
      </c>
      <c r="O11" s="70">
        <f t="shared" si="1"/>
        <v>37231</v>
      </c>
      <c r="P11" s="70">
        <f t="shared" si="1"/>
        <v>21973</v>
      </c>
      <c r="Q11" s="70">
        <f t="shared" si="1"/>
        <v>31043</v>
      </c>
      <c r="R11" s="70">
        <f t="shared" si="1"/>
        <v>21101</v>
      </c>
      <c r="S11" s="29" t="b">
        <f>SUM(Щучинск:Успеноюрьевский!F11)=F11</f>
        <v>1</v>
      </c>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184843</v>
      </c>
      <c r="G12" s="72">
        <f t="shared" ref="G12:R12" si="2">G13</f>
        <v>5743</v>
      </c>
      <c r="H12" s="72">
        <f>H13</f>
        <v>36864</v>
      </c>
      <c r="I12" s="72">
        <f t="shared" si="2"/>
        <v>15059</v>
      </c>
      <c r="J12" s="72">
        <f t="shared" si="2"/>
        <v>15978</v>
      </c>
      <c r="K12" s="72">
        <f t="shared" si="2"/>
        <v>10229</v>
      </c>
      <c r="L12" s="72">
        <f t="shared" si="2"/>
        <v>12076</v>
      </c>
      <c r="M12" s="72">
        <f t="shared" si="2"/>
        <v>15862</v>
      </c>
      <c r="N12" s="73">
        <f t="shared" si="2"/>
        <v>26197</v>
      </c>
      <c r="O12" s="72">
        <f t="shared" si="2"/>
        <v>18035</v>
      </c>
      <c r="P12" s="72">
        <f t="shared" si="2"/>
        <v>6065</v>
      </c>
      <c r="Q12" s="72">
        <f t="shared" si="2"/>
        <v>10397</v>
      </c>
      <c r="R12" s="72">
        <f t="shared" si="2"/>
        <v>12338</v>
      </c>
      <c r="S12" s="29" t="b">
        <f>SUM(Щучинск:Успеноюрьевский!F12)=F12</f>
        <v>1</v>
      </c>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184843</v>
      </c>
      <c r="G13" s="42">
        <f t="shared" si="3"/>
        <v>5743</v>
      </c>
      <c r="H13" s="42">
        <f>SUM(H14)</f>
        <v>36864</v>
      </c>
      <c r="I13" s="42">
        <f t="shared" si="3"/>
        <v>15059</v>
      </c>
      <c r="J13" s="42">
        <f t="shared" si="3"/>
        <v>15978</v>
      </c>
      <c r="K13" s="42">
        <f t="shared" si="3"/>
        <v>10229</v>
      </c>
      <c r="L13" s="42">
        <f t="shared" si="3"/>
        <v>12076</v>
      </c>
      <c r="M13" s="42">
        <f t="shared" si="3"/>
        <v>15862</v>
      </c>
      <c r="N13" s="42">
        <f t="shared" si="3"/>
        <v>26197</v>
      </c>
      <c r="O13" s="42">
        <f t="shared" si="3"/>
        <v>18035</v>
      </c>
      <c r="P13" s="42">
        <f t="shared" si="3"/>
        <v>6065</v>
      </c>
      <c r="Q13" s="42">
        <f t="shared" si="3"/>
        <v>10397</v>
      </c>
      <c r="R13" s="42">
        <f t="shared" si="3"/>
        <v>12338</v>
      </c>
      <c r="S13" s="29" t="b">
        <f>SUM(Щучинск:Успеноюрьевский!F13)=F13</f>
        <v>1</v>
      </c>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184843</v>
      </c>
      <c r="G14" s="129">
        <f>SUM(Щучинск:Успеноюрьевский!G14)</f>
        <v>5743</v>
      </c>
      <c r="H14" s="129">
        <f>SUM(Щучинск:Успеноюрьевский!H14)</f>
        <v>36864</v>
      </c>
      <c r="I14" s="129">
        <f>SUM(Щучинск:Успеноюрьевский!I14)</f>
        <v>15059</v>
      </c>
      <c r="J14" s="129">
        <f>SUM(Щучинск:Успеноюрьевский!J14)</f>
        <v>15978</v>
      </c>
      <c r="K14" s="129">
        <f>SUM(Щучинск:Успеноюрьевский!K14)</f>
        <v>10229</v>
      </c>
      <c r="L14" s="129">
        <f>SUM(Щучинск:Успеноюрьевский!L14)</f>
        <v>12076</v>
      </c>
      <c r="M14" s="129">
        <f>SUM(Щучинск:Успеноюрьевский!M14)</f>
        <v>15862</v>
      </c>
      <c r="N14" s="129">
        <f>SUM(Щучинск:Успеноюрьевский!N14)</f>
        <v>26197</v>
      </c>
      <c r="O14" s="129">
        <f>SUM(Щучинск:Успеноюрьевский!O14)</f>
        <v>18035</v>
      </c>
      <c r="P14" s="129">
        <f>SUM(Щучинск:Успеноюрьевский!P14)</f>
        <v>6065</v>
      </c>
      <c r="Q14" s="129">
        <f>SUM(Щучинск:Успеноюрьевский!Q14)</f>
        <v>10397</v>
      </c>
      <c r="R14" s="129">
        <f>SUM(Щучинск:Успеноюрьевский!R14)</f>
        <v>12338</v>
      </c>
      <c r="S14" s="29" t="b">
        <f>SUM(Щучинск:Успеноюрьевский!F14)=F14</f>
        <v>1</v>
      </c>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179991</v>
      </c>
      <c r="G15" s="72">
        <f>G16+G18+G20</f>
        <v>8328</v>
      </c>
      <c r="H15" s="72">
        <f t="shared" ref="H15:R15" si="4">H16+H18+H20</f>
        <v>15438</v>
      </c>
      <c r="I15" s="72">
        <f t="shared" si="4"/>
        <v>11762</v>
      </c>
      <c r="J15" s="72">
        <f t="shared" si="4"/>
        <v>19556</v>
      </c>
      <c r="K15" s="72">
        <f t="shared" si="4"/>
        <v>14526</v>
      </c>
      <c r="L15" s="72">
        <f t="shared" si="4"/>
        <v>11586</v>
      </c>
      <c r="M15" s="72">
        <f t="shared" si="4"/>
        <v>14431</v>
      </c>
      <c r="N15" s="72">
        <f t="shared" si="4"/>
        <v>21979</v>
      </c>
      <c r="O15" s="72">
        <f t="shared" si="4"/>
        <v>18829</v>
      </c>
      <c r="P15" s="72">
        <f t="shared" si="4"/>
        <v>15098</v>
      </c>
      <c r="Q15" s="72">
        <f t="shared" si="4"/>
        <v>19854</v>
      </c>
      <c r="R15" s="72">
        <f t="shared" si="4"/>
        <v>8604</v>
      </c>
      <c r="S15" s="29" t="b">
        <f>SUM(Щучинск:Успеноюрьевский!F15)=F15</f>
        <v>1</v>
      </c>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15469</v>
      </c>
      <c r="G16" s="42">
        <f t="shared" si="5"/>
        <v>729</v>
      </c>
      <c r="H16" s="42">
        <f t="shared" si="5"/>
        <v>682</v>
      </c>
      <c r="I16" s="42">
        <f t="shared" si="5"/>
        <v>1086</v>
      </c>
      <c r="J16" s="42">
        <f t="shared" si="5"/>
        <v>2634</v>
      </c>
      <c r="K16" s="42">
        <f t="shared" si="5"/>
        <v>902</v>
      </c>
      <c r="L16" s="42">
        <f t="shared" si="5"/>
        <v>846</v>
      </c>
      <c r="M16" s="42">
        <f t="shared" si="5"/>
        <v>1156</v>
      </c>
      <c r="N16" s="48">
        <f t="shared" si="5"/>
        <v>1540</v>
      </c>
      <c r="O16" s="42">
        <f t="shared" si="5"/>
        <v>2223</v>
      </c>
      <c r="P16" s="42">
        <f t="shared" si="5"/>
        <v>2173</v>
      </c>
      <c r="Q16" s="42">
        <f t="shared" si="5"/>
        <v>927</v>
      </c>
      <c r="R16" s="42">
        <f t="shared" si="5"/>
        <v>571</v>
      </c>
      <c r="S16" s="29" t="b">
        <f>SUM(Щучинск:Успеноюрьевский!F16)=F16</f>
        <v>1</v>
      </c>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15469</v>
      </c>
      <c r="G17" s="129">
        <f>SUM(Щучинск:Успеноюрьевский!G17)</f>
        <v>729</v>
      </c>
      <c r="H17" s="129">
        <f>SUM(Щучинск:Успеноюрьевский!H17)</f>
        <v>682</v>
      </c>
      <c r="I17" s="129">
        <f>SUM(Щучинск:Успеноюрьевский!I17)</f>
        <v>1086</v>
      </c>
      <c r="J17" s="129">
        <f>SUM(Щучинск:Успеноюрьевский!J17)</f>
        <v>2634</v>
      </c>
      <c r="K17" s="129">
        <f>SUM(Щучинск:Успеноюрьевский!K17)</f>
        <v>902</v>
      </c>
      <c r="L17" s="129">
        <f>SUM(Щучинск:Успеноюрьевский!L17)</f>
        <v>846</v>
      </c>
      <c r="M17" s="129">
        <f>SUM(Щучинск:Успеноюрьевский!M17)</f>
        <v>1156</v>
      </c>
      <c r="N17" s="129">
        <f>SUM(Щучинск:Успеноюрьевский!N17)</f>
        <v>1540</v>
      </c>
      <c r="O17" s="129">
        <f>SUM(Щучинск:Успеноюрьевский!O17)</f>
        <v>2223</v>
      </c>
      <c r="P17" s="129">
        <f>SUM(Щучинск:Успеноюрьевский!P17)</f>
        <v>2173</v>
      </c>
      <c r="Q17" s="129">
        <f>SUM(Щучинск:Успеноюрьевский!Q17)</f>
        <v>927</v>
      </c>
      <c r="R17" s="129">
        <f>SUM(Щучинск:Успеноюрьевский!R17)</f>
        <v>571</v>
      </c>
      <c r="S17" s="29" t="b">
        <f>SUM(Щучинск:Успеноюрьевский!F17)=F17</f>
        <v>1</v>
      </c>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80979</v>
      </c>
      <c r="G18" s="42">
        <f t="shared" si="6"/>
        <v>2167</v>
      </c>
      <c r="H18" s="42">
        <f t="shared" si="6"/>
        <v>10348</v>
      </c>
      <c r="I18" s="42">
        <f t="shared" si="6"/>
        <v>2683</v>
      </c>
      <c r="J18" s="42">
        <f t="shared" si="6"/>
        <v>9146</v>
      </c>
      <c r="K18" s="42">
        <f t="shared" si="6"/>
        <v>9337</v>
      </c>
      <c r="L18" s="42">
        <f t="shared" si="6"/>
        <v>2347</v>
      </c>
      <c r="M18" s="42">
        <f t="shared" si="6"/>
        <v>4533</v>
      </c>
      <c r="N18" s="42">
        <f t="shared" si="6"/>
        <v>6585</v>
      </c>
      <c r="O18" s="42">
        <f t="shared" si="6"/>
        <v>8814</v>
      </c>
      <c r="P18" s="42">
        <f t="shared" si="6"/>
        <v>8305</v>
      </c>
      <c r="Q18" s="42">
        <f>SUM(Q19:Q19)</f>
        <v>13377</v>
      </c>
      <c r="R18" s="42">
        <f t="shared" si="6"/>
        <v>3337</v>
      </c>
      <c r="S18" s="29" t="b">
        <f>SUM(Щучинск:Успеноюрьевский!F18)=F18</f>
        <v>1</v>
      </c>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80979</v>
      </c>
      <c r="G19" s="129">
        <f>SUM(Щучинск:Успеноюрьевский!G19)</f>
        <v>2167</v>
      </c>
      <c r="H19" s="129">
        <f>SUM(Щучинск:Успеноюрьевский!H19)</f>
        <v>10348</v>
      </c>
      <c r="I19" s="129">
        <f>SUM(Щучинск:Успеноюрьевский!I19)</f>
        <v>2683</v>
      </c>
      <c r="J19" s="129">
        <f>SUM(Щучинск:Успеноюрьевский!J19)</f>
        <v>9146</v>
      </c>
      <c r="K19" s="129">
        <f>SUM(Щучинск:Успеноюрьевский!K19)</f>
        <v>9337</v>
      </c>
      <c r="L19" s="129">
        <f>SUM(Щучинск:Успеноюрьевский!L19)</f>
        <v>2347</v>
      </c>
      <c r="M19" s="129">
        <f>SUM(Щучинск:Успеноюрьевский!M19)</f>
        <v>4533</v>
      </c>
      <c r="N19" s="129">
        <f>SUM(Щучинск:Успеноюрьевский!N19)</f>
        <v>6585</v>
      </c>
      <c r="O19" s="129">
        <f>SUM(Щучинск:Успеноюрьевский!O19)</f>
        <v>8814</v>
      </c>
      <c r="P19" s="129">
        <f>SUM(Щучинск:Успеноюрьевский!P19)</f>
        <v>8305</v>
      </c>
      <c r="Q19" s="129">
        <f>SUM(Щучинск:Успеноюрьевский!Q19)</f>
        <v>13377</v>
      </c>
      <c r="R19" s="129">
        <f>SUM(Щучинск:Успеноюрьевский!R19)</f>
        <v>3337</v>
      </c>
      <c r="S19" s="29" t="b">
        <f>SUM(Щучинск:Успеноюрьевский!F19)=F19</f>
        <v>1</v>
      </c>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83543</v>
      </c>
      <c r="G20" s="42">
        <f>G21+G22</f>
        <v>5432</v>
      </c>
      <c r="H20" s="42">
        <f t="shared" ref="H20:R20" si="7">H21+H22</f>
        <v>4408</v>
      </c>
      <c r="I20" s="42">
        <f t="shared" si="7"/>
        <v>7993</v>
      </c>
      <c r="J20" s="42">
        <f t="shared" si="7"/>
        <v>7776</v>
      </c>
      <c r="K20" s="42">
        <f t="shared" si="7"/>
        <v>4287</v>
      </c>
      <c r="L20" s="42">
        <f t="shared" si="7"/>
        <v>8393</v>
      </c>
      <c r="M20" s="42">
        <f t="shared" si="7"/>
        <v>8742</v>
      </c>
      <c r="N20" s="48">
        <f t="shared" si="7"/>
        <v>13854</v>
      </c>
      <c r="O20" s="42">
        <f t="shared" si="7"/>
        <v>7792</v>
      </c>
      <c r="P20" s="42">
        <f t="shared" si="7"/>
        <v>4620</v>
      </c>
      <c r="Q20" s="42">
        <f t="shared" si="7"/>
        <v>5550</v>
      </c>
      <c r="R20" s="42">
        <f t="shared" si="7"/>
        <v>4696</v>
      </c>
      <c r="S20" s="29" t="b">
        <f>SUM(Щучинск:Успеноюрьевский!F20)=F20</f>
        <v>1</v>
      </c>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38275</v>
      </c>
      <c r="G21" s="129">
        <f>SUM(Щучинск:Успеноюрьевский!G21)</f>
        <v>1950</v>
      </c>
      <c r="H21" s="129">
        <f>SUM(Щучинск:Успеноюрьевский!H21)</f>
        <v>1713</v>
      </c>
      <c r="I21" s="129">
        <f>SUM(Щучинск:Успеноюрьевский!I21)</f>
        <v>3732</v>
      </c>
      <c r="J21" s="129">
        <f>SUM(Щучинск:Успеноюрьевский!J21)</f>
        <v>1440</v>
      </c>
      <c r="K21" s="129">
        <f>SUM(Щучинск:Успеноюрьевский!K21)</f>
        <v>1380</v>
      </c>
      <c r="L21" s="129">
        <f>SUM(Щучинск:Успеноюрьевский!L21)</f>
        <v>5034</v>
      </c>
      <c r="M21" s="129">
        <f>SUM(Щучинск:Успеноюрьевский!M21)</f>
        <v>6530</v>
      </c>
      <c r="N21" s="129">
        <f>SUM(Щучинск:Успеноюрьевский!N21)</f>
        <v>10614</v>
      </c>
      <c r="O21" s="129">
        <f>SUM(Щучинск:Успеноюрьевский!O21)</f>
        <v>3336</v>
      </c>
      <c r="P21" s="129">
        <f>SUM(Щучинск:Успеноюрьевский!P21)</f>
        <v>956</v>
      </c>
      <c r="Q21" s="129">
        <f>SUM(Щучинск:Успеноюрьевский!Q21)</f>
        <v>916</v>
      </c>
      <c r="R21" s="129">
        <f>SUM(Щучинск:Успеноюрьевский!R21)</f>
        <v>674</v>
      </c>
      <c r="S21" s="29" t="b">
        <f>SUM(Щучинск:Успеноюрьевский!F21)=F21</f>
        <v>1</v>
      </c>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45268</v>
      </c>
      <c r="G22" s="129">
        <f>SUM(Щучинск:Успеноюрьевский!G22)</f>
        <v>3482</v>
      </c>
      <c r="H22" s="129">
        <f>SUM(Щучинск:Успеноюрьевский!H22)</f>
        <v>2695</v>
      </c>
      <c r="I22" s="129">
        <f>SUM(Щучинск:Успеноюрьевский!I22)</f>
        <v>4261</v>
      </c>
      <c r="J22" s="129">
        <f>SUM(Щучинск:Успеноюрьевский!J22)</f>
        <v>6336</v>
      </c>
      <c r="K22" s="129">
        <f>SUM(Щучинск:Успеноюрьевский!K22)</f>
        <v>2907</v>
      </c>
      <c r="L22" s="129">
        <f>SUM(Щучинск:Успеноюрьевский!L22)</f>
        <v>3359</v>
      </c>
      <c r="M22" s="129">
        <f>SUM(Щучинск:Успеноюрьевский!M22)</f>
        <v>2212</v>
      </c>
      <c r="N22" s="129">
        <f>SUM(Щучинск:Успеноюрьевский!N22)</f>
        <v>3240</v>
      </c>
      <c r="O22" s="129">
        <f>SUM(Щучинск:Успеноюрьевский!O22)</f>
        <v>4456</v>
      </c>
      <c r="P22" s="129">
        <f>SUM(Щучинск:Успеноюрьевский!P22)</f>
        <v>3664</v>
      </c>
      <c r="Q22" s="129">
        <f>SUM(Щучинск:Успеноюрьевский!Q22)</f>
        <v>4634</v>
      </c>
      <c r="R22" s="129">
        <f>SUM(Щучинск:Успеноюрьевский!R22)</f>
        <v>4022</v>
      </c>
      <c r="S22" s="29" t="b">
        <f>SUM(Щучинск:Успеноюрьевский!F22)=F22</f>
        <v>1</v>
      </c>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7188</v>
      </c>
      <c r="G23" s="42">
        <f t="shared" ref="G23:R23" si="8">SUM(G24:G24)</f>
        <v>485</v>
      </c>
      <c r="H23" s="42">
        <f t="shared" si="8"/>
        <v>651</v>
      </c>
      <c r="I23" s="42">
        <f t="shared" si="8"/>
        <v>103</v>
      </c>
      <c r="J23" s="42">
        <f t="shared" si="8"/>
        <v>74</v>
      </c>
      <c r="K23" s="42">
        <f t="shared" si="8"/>
        <v>835</v>
      </c>
      <c r="L23" s="42">
        <f t="shared" si="8"/>
        <v>1430</v>
      </c>
      <c r="M23" s="42">
        <f t="shared" si="8"/>
        <v>264</v>
      </c>
      <c r="N23" s="42">
        <f t="shared" si="8"/>
        <v>1218</v>
      </c>
      <c r="O23" s="42">
        <f t="shared" si="8"/>
        <v>367</v>
      </c>
      <c r="P23" s="42">
        <f t="shared" si="8"/>
        <v>810</v>
      </c>
      <c r="Q23" s="42">
        <f t="shared" si="8"/>
        <v>792</v>
      </c>
      <c r="R23" s="42">
        <f t="shared" si="8"/>
        <v>159</v>
      </c>
      <c r="S23" s="29" t="b">
        <f>SUM(Щучинск:Успеноюрьевский!F23)=F23</f>
        <v>1</v>
      </c>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7188</v>
      </c>
      <c r="G24" s="129">
        <f>SUM(Щучинск:Успеноюрьевский!G24)</f>
        <v>485</v>
      </c>
      <c r="H24" s="129">
        <f>SUM(Щучинск:Успеноюрьевский!H24)</f>
        <v>651</v>
      </c>
      <c r="I24" s="129">
        <f>SUM(Щучинск:Успеноюрьевский!I24)</f>
        <v>103</v>
      </c>
      <c r="J24" s="129">
        <f>SUM(Щучинск:Успеноюрьевский!J24)</f>
        <v>74</v>
      </c>
      <c r="K24" s="129">
        <f>SUM(Щучинск:Успеноюрьевский!K24)</f>
        <v>835</v>
      </c>
      <c r="L24" s="129">
        <f>SUM(Щучинск:Успеноюрьевский!L24)</f>
        <v>1430</v>
      </c>
      <c r="M24" s="129">
        <f>SUM(Щучинск:Успеноюрьевский!M24)</f>
        <v>264</v>
      </c>
      <c r="N24" s="129">
        <f>SUM(Щучинск:Успеноюрьевский!N24)</f>
        <v>1218</v>
      </c>
      <c r="O24" s="129">
        <f>SUM(Щучинск:Успеноюрьевский!O24)</f>
        <v>367</v>
      </c>
      <c r="P24" s="129">
        <f>SUM(Щучинск:Успеноюрьевский!P24)</f>
        <v>810</v>
      </c>
      <c r="Q24" s="129">
        <f>SUM(Щучинск:Успеноюрьевский!Q24)</f>
        <v>792</v>
      </c>
      <c r="R24" s="129">
        <f>SUM(Щучинск:Успеноюрьевский!R24)</f>
        <v>159</v>
      </c>
      <c r="S24" s="29" t="b">
        <f>SUM(Щучинск:Успеноюрьевский!F24)=F24</f>
        <v>1</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9905</v>
      </c>
      <c r="G25" s="70">
        <f>G26+G37+G40+G43+G47</f>
        <v>304</v>
      </c>
      <c r="H25" s="70">
        <f t="shared" ref="H25:R25" si="9">H26+H37+H40+H43+H47</f>
        <v>304</v>
      </c>
      <c r="I25" s="70">
        <f t="shared" si="9"/>
        <v>369</v>
      </c>
      <c r="J25" s="70">
        <f t="shared" si="9"/>
        <v>571</v>
      </c>
      <c r="K25" s="70">
        <f t="shared" si="9"/>
        <v>1263</v>
      </c>
      <c r="L25" s="70">
        <f t="shared" si="9"/>
        <v>1657</v>
      </c>
      <c r="M25" s="70">
        <f t="shared" si="9"/>
        <v>1973</v>
      </c>
      <c r="N25" s="70">
        <f t="shared" si="9"/>
        <v>1190</v>
      </c>
      <c r="O25" s="70">
        <f t="shared" si="9"/>
        <v>837</v>
      </c>
      <c r="P25" s="70">
        <f t="shared" si="9"/>
        <v>543</v>
      </c>
      <c r="Q25" s="70">
        <f t="shared" si="9"/>
        <v>510</v>
      </c>
      <c r="R25" s="70">
        <f t="shared" si="9"/>
        <v>384</v>
      </c>
      <c r="S25" s="29" t="b">
        <f>SUM(Щучинск:Успеноюрьевский!F25)=F25</f>
        <v>1</v>
      </c>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97</v>
      </c>
      <c r="G26" s="72">
        <f>G27+G29+G31+G33</f>
        <v>9</v>
      </c>
      <c r="H26" s="72">
        <f t="shared" ref="H26:R26" si="10">H27+H29+H31+H33</f>
        <v>9</v>
      </c>
      <c r="I26" s="72">
        <f t="shared" si="10"/>
        <v>9</v>
      </c>
      <c r="J26" s="72">
        <f t="shared" si="10"/>
        <v>6</v>
      </c>
      <c r="K26" s="72">
        <f t="shared" si="10"/>
        <v>9</v>
      </c>
      <c r="L26" s="72">
        <f t="shared" si="10"/>
        <v>8</v>
      </c>
      <c r="M26" s="72">
        <f t="shared" si="10"/>
        <v>7</v>
      </c>
      <c r="N26" s="72">
        <f t="shared" si="10"/>
        <v>8</v>
      </c>
      <c r="O26" s="72">
        <f t="shared" si="10"/>
        <v>8</v>
      </c>
      <c r="P26" s="72">
        <f t="shared" si="10"/>
        <v>8</v>
      </c>
      <c r="Q26" s="72">
        <f t="shared" si="10"/>
        <v>7</v>
      </c>
      <c r="R26" s="72">
        <f t="shared" si="10"/>
        <v>9</v>
      </c>
      <c r="S26" s="29" t="b">
        <f>SUM(Щучинск:Успеноюрьевский!F26)=F26</f>
        <v>1</v>
      </c>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t="b">
        <f>SUM(Щучинск:Успеноюрьевский!F27)=F27</f>
        <v>1</v>
      </c>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29">
        <f>SUM(Щучинск:Успеноюрьевский!G28)</f>
        <v>0</v>
      </c>
      <c r="H28" s="129">
        <f>SUM(Щучинск:Успеноюрьевский!H28)</f>
        <v>0</v>
      </c>
      <c r="I28" s="129">
        <f>SUM(Щучинск:Успеноюрьевский!I28)</f>
        <v>0</v>
      </c>
      <c r="J28" s="129">
        <f>SUM(Щучинск:Успеноюрьевский!J28)</f>
        <v>0</v>
      </c>
      <c r="K28" s="129">
        <f>SUM(Щучинск:Успеноюрьевский!K28)</f>
        <v>0</v>
      </c>
      <c r="L28" s="129">
        <f>SUM(Щучинск:Успеноюрьевский!L28)</f>
        <v>0</v>
      </c>
      <c r="M28" s="129">
        <f>SUM(Щучинск:Успеноюрьевский!M28)</f>
        <v>0</v>
      </c>
      <c r="N28" s="129">
        <f>SUM(Щучинск:Успеноюрьевский!N28)</f>
        <v>0</v>
      </c>
      <c r="O28" s="129">
        <f>SUM(Щучинск:Успеноюрьевский!O28)</f>
        <v>0</v>
      </c>
      <c r="P28" s="129">
        <f>SUM(Щучинск:Успеноюрьевский!P28)</f>
        <v>0</v>
      </c>
      <c r="Q28" s="129">
        <f>SUM(Щучинск:Успеноюрьевский!Q28)</f>
        <v>0</v>
      </c>
      <c r="R28" s="129">
        <f>SUM(Щучинск:Успеноюрьевский!R28)</f>
        <v>0</v>
      </c>
      <c r="S28" s="29" t="b">
        <f>SUM(Щучинск:Успеноюрьевский!F28)=F28</f>
        <v>1</v>
      </c>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t="b">
        <f>SUM(Щучинск:Успеноюрьевский!F29)=F29</f>
        <v>1</v>
      </c>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29">
        <f>SUM(Щучинск:Успеноюрьевский!G30)</f>
        <v>0</v>
      </c>
      <c r="H30" s="129">
        <f>SUM(Щучинск:Успеноюрьевский!H30)</f>
        <v>0</v>
      </c>
      <c r="I30" s="129">
        <f>SUM(Щучинск:Успеноюрьевский!I30)</f>
        <v>0</v>
      </c>
      <c r="J30" s="129">
        <f>SUM(Щучинск:Успеноюрьевский!J30)</f>
        <v>0</v>
      </c>
      <c r="K30" s="129">
        <f>SUM(Щучинск:Успеноюрьевский!K30)</f>
        <v>0</v>
      </c>
      <c r="L30" s="129">
        <f>SUM(Щучинск:Успеноюрьевский!L30)</f>
        <v>0</v>
      </c>
      <c r="M30" s="129">
        <f>SUM(Щучинск:Успеноюрьевский!M30)</f>
        <v>0</v>
      </c>
      <c r="N30" s="129">
        <f>SUM(Щучинск:Успеноюрьевский!N30)</f>
        <v>0</v>
      </c>
      <c r="O30" s="129">
        <f>SUM(Щучинск:Успеноюрьевский!O30)</f>
        <v>0</v>
      </c>
      <c r="P30" s="129">
        <f>SUM(Щучинск:Успеноюрьевский!P30)</f>
        <v>0</v>
      </c>
      <c r="Q30" s="129">
        <f>SUM(Щучинск:Успеноюрьевский!Q30)</f>
        <v>0</v>
      </c>
      <c r="R30" s="129">
        <f>SUM(Щучинск:Успеноюрьевский!R30)</f>
        <v>0</v>
      </c>
      <c r="S30" s="29" t="b">
        <f>SUM(Щучинск:Успеноюрьевский!F30)=F30</f>
        <v>1</v>
      </c>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97</v>
      </c>
      <c r="G31" s="42">
        <f t="shared" ref="G31:R31" si="13">G32</f>
        <v>9</v>
      </c>
      <c r="H31" s="42">
        <f t="shared" si="13"/>
        <v>9</v>
      </c>
      <c r="I31" s="42">
        <f t="shared" si="13"/>
        <v>9</v>
      </c>
      <c r="J31" s="42">
        <f t="shared" si="13"/>
        <v>6</v>
      </c>
      <c r="K31" s="42">
        <f t="shared" si="13"/>
        <v>9</v>
      </c>
      <c r="L31" s="42">
        <f t="shared" si="13"/>
        <v>8</v>
      </c>
      <c r="M31" s="42">
        <f t="shared" si="13"/>
        <v>7</v>
      </c>
      <c r="N31" s="42">
        <f t="shared" si="13"/>
        <v>8</v>
      </c>
      <c r="O31" s="42">
        <f t="shared" si="13"/>
        <v>8</v>
      </c>
      <c r="P31" s="42">
        <f t="shared" si="13"/>
        <v>8</v>
      </c>
      <c r="Q31" s="42">
        <f t="shared" si="13"/>
        <v>7</v>
      </c>
      <c r="R31" s="42">
        <f t="shared" si="13"/>
        <v>9</v>
      </c>
      <c r="S31" s="29" t="b">
        <f>SUM(Щучинск:Успеноюрьевский!F31)=F31</f>
        <v>1</v>
      </c>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97</v>
      </c>
      <c r="G32" s="129">
        <f>SUM(Щучинск:Успеноюрьевский!G32)</f>
        <v>9</v>
      </c>
      <c r="H32" s="129">
        <f>SUM(Щучинск:Успеноюрьевский!H32)</f>
        <v>9</v>
      </c>
      <c r="I32" s="129">
        <f>SUM(Щучинск:Успеноюрьевский!I32)</f>
        <v>9</v>
      </c>
      <c r="J32" s="129">
        <f>SUM(Щучинск:Успеноюрьевский!J32)</f>
        <v>6</v>
      </c>
      <c r="K32" s="129">
        <f>SUM(Щучинск:Успеноюрьевский!K32)</f>
        <v>9</v>
      </c>
      <c r="L32" s="129">
        <f>SUM(Щучинск:Успеноюрьевский!L32)</f>
        <v>8</v>
      </c>
      <c r="M32" s="129">
        <f>SUM(Щучинск:Успеноюрьевский!M32)</f>
        <v>7</v>
      </c>
      <c r="N32" s="129">
        <f>SUM(Щучинск:Успеноюрьевский!N32)</f>
        <v>8</v>
      </c>
      <c r="O32" s="129">
        <f>SUM(Щучинск:Успеноюрьевский!O32)</f>
        <v>8</v>
      </c>
      <c r="P32" s="129">
        <f>SUM(Щучинск:Успеноюрьевский!P32)</f>
        <v>8</v>
      </c>
      <c r="Q32" s="129">
        <f>SUM(Щучинск:Успеноюрьевский!Q32)</f>
        <v>7</v>
      </c>
      <c r="R32" s="129">
        <f>SUM(Щучинск:Успеноюрьевский!R32)</f>
        <v>9</v>
      </c>
      <c r="S32" s="29" t="b">
        <f>SUM(Щучинск:Успеноюрьевский!F32)=F32</f>
        <v>1</v>
      </c>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t="b">
        <f>SUM(Щучинск:Успеноюрьевский!F33)=F33</f>
        <v>1</v>
      </c>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29">
        <f>SUM(Щучинск:Успеноюрьевский!G34)</f>
        <v>0</v>
      </c>
      <c r="H34" s="129">
        <f>SUM(Щучинск:Успеноюрьевский!H34)</f>
        <v>0</v>
      </c>
      <c r="I34" s="129">
        <f>SUM(Щучинск:Успеноюрьевский!I34)</f>
        <v>0</v>
      </c>
      <c r="J34" s="129">
        <f>SUM(Щучинск:Успеноюрьевский!J34)</f>
        <v>0</v>
      </c>
      <c r="K34" s="129">
        <f>SUM(Щучинск:Успеноюрьевский!K34)</f>
        <v>0</v>
      </c>
      <c r="L34" s="129">
        <f>SUM(Щучинск:Успеноюрьевский!L34)</f>
        <v>0</v>
      </c>
      <c r="M34" s="129">
        <f>SUM(Щучинск:Успеноюрьевский!M34)</f>
        <v>0</v>
      </c>
      <c r="N34" s="129">
        <f>SUM(Щучинск:Успеноюрьевский!N34)</f>
        <v>0</v>
      </c>
      <c r="O34" s="129">
        <f>SUM(Щучинск:Успеноюрьевский!O34)</f>
        <v>0</v>
      </c>
      <c r="P34" s="129">
        <f>SUM(Щучинск:Успеноюрьевский!P34)</f>
        <v>0</v>
      </c>
      <c r="Q34" s="129">
        <f>SUM(Щучинск:Успеноюрьевский!Q34)</f>
        <v>0</v>
      </c>
      <c r="R34" s="129">
        <f>SUM(Щучинск:Успеноюрьевский!R34)</f>
        <v>0</v>
      </c>
      <c r="S34" s="29" t="b">
        <f>SUM(Щучинск:Успеноюрьевский!F34)=F34</f>
        <v>1</v>
      </c>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29">
        <f>SUM(Щучинск:Успеноюрьевский!G35)</f>
        <v>0</v>
      </c>
      <c r="H35" s="129">
        <f>SUM(Щучинск:Успеноюрьевский!H35)</f>
        <v>0</v>
      </c>
      <c r="I35" s="129">
        <f>SUM(Щучинск:Успеноюрьевский!I35)</f>
        <v>0</v>
      </c>
      <c r="J35" s="129">
        <f>SUM(Щучинск:Успеноюрьевский!J35)</f>
        <v>0</v>
      </c>
      <c r="K35" s="129">
        <f>SUM(Щучинск:Успеноюрьевский!K35)</f>
        <v>0</v>
      </c>
      <c r="L35" s="129">
        <f>SUM(Щучинск:Успеноюрьевский!L35)</f>
        <v>0</v>
      </c>
      <c r="M35" s="129">
        <f>SUM(Щучинск:Успеноюрьевский!M35)</f>
        <v>0</v>
      </c>
      <c r="N35" s="129">
        <f>SUM(Щучинск:Успеноюрьевский!N35)</f>
        <v>0</v>
      </c>
      <c r="O35" s="129">
        <f>SUM(Щучинск:Успеноюрьевский!O35)</f>
        <v>0</v>
      </c>
      <c r="P35" s="129">
        <f>SUM(Щучинск:Успеноюрьевский!P35)</f>
        <v>0</v>
      </c>
      <c r="Q35" s="129">
        <f>SUM(Щучинск:Успеноюрьевский!Q35)</f>
        <v>0</v>
      </c>
      <c r="R35" s="129">
        <f>SUM(Щучинск:Успеноюрьевский!R35)</f>
        <v>0</v>
      </c>
      <c r="S35" s="29" t="b">
        <f>SUM(Щучинск:Успеноюрьевский!F35)=F35</f>
        <v>1</v>
      </c>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29">
        <f>SUM(Щучинск:Успеноюрьевский!G36)</f>
        <v>0</v>
      </c>
      <c r="H36" s="129">
        <f>SUM(Щучинск:Успеноюрьевский!H36)</f>
        <v>0</v>
      </c>
      <c r="I36" s="129">
        <f>SUM(Щучинск:Успеноюрьевский!I36)</f>
        <v>0</v>
      </c>
      <c r="J36" s="129">
        <f>SUM(Щучинск:Успеноюрьевский!J36)</f>
        <v>0</v>
      </c>
      <c r="K36" s="129">
        <f>SUM(Щучинск:Успеноюрьевский!K36)</f>
        <v>0</v>
      </c>
      <c r="L36" s="129">
        <f>SUM(Щучинск:Успеноюрьевский!L36)</f>
        <v>0</v>
      </c>
      <c r="M36" s="129">
        <f>SUM(Щучинск:Успеноюрьевский!M36)</f>
        <v>0</v>
      </c>
      <c r="N36" s="129">
        <f>SUM(Щучинск:Успеноюрьевский!N36)</f>
        <v>0</v>
      </c>
      <c r="O36" s="129">
        <f>SUM(Щучинск:Успеноюрьевский!O36)</f>
        <v>0</v>
      </c>
      <c r="P36" s="129">
        <f>SUM(Щучинск:Успеноюрьевский!P36)</f>
        <v>0</v>
      </c>
      <c r="Q36" s="129">
        <f>SUM(Щучинск:Успеноюрьевский!Q36)</f>
        <v>0</v>
      </c>
      <c r="R36" s="129">
        <f>SUM(Щучинск:Успеноюрьевский!R36)</f>
        <v>0</v>
      </c>
      <c r="S36" s="29" t="b">
        <f>SUM(Щучинск:Успеноюрьевский!F36)=F36</f>
        <v>1</v>
      </c>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t="b">
        <f>SUM(Щучинск:Успеноюрьевский!F37)=F37</f>
        <v>1</v>
      </c>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t="b">
        <f>SUM(Щучинск:Успеноюрьевский!F38)=F38</f>
        <v>1</v>
      </c>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29">
        <f>SUM(Щучинск:Успеноюрьевский!G39)</f>
        <v>0</v>
      </c>
      <c r="H39" s="129">
        <f>SUM(Щучинск:Успеноюрьевский!H39)</f>
        <v>0</v>
      </c>
      <c r="I39" s="129">
        <f>SUM(Щучинск:Успеноюрьевский!I39)</f>
        <v>0</v>
      </c>
      <c r="J39" s="129">
        <f>SUM(Щучинск:Успеноюрьевский!J39)</f>
        <v>0</v>
      </c>
      <c r="K39" s="129">
        <f>SUM(Щучинск:Успеноюрьевский!K39)</f>
        <v>0</v>
      </c>
      <c r="L39" s="129">
        <f>SUM(Щучинск:Успеноюрьевский!L39)</f>
        <v>0</v>
      </c>
      <c r="M39" s="129">
        <f>SUM(Щучинск:Успеноюрьевский!M39)</f>
        <v>0</v>
      </c>
      <c r="N39" s="129">
        <f>SUM(Щучинск:Успеноюрьевский!N39)</f>
        <v>0</v>
      </c>
      <c r="O39" s="129">
        <f>SUM(Щучинск:Успеноюрьевский!O39)</f>
        <v>0</v>
      </c>
      <c r="P39" s="129">
        <f>SUM(Щучинск:Успеноюрьевский!P39)</f>
        <v>0</v>
      </c>
      <c r="Q39" s="129">
        <f>SUM(Щучинск:Успеноюрьевский!Q39)</f>
        <v>0</v>
      </c>
      <c r="R39" s="129">
        <f>SUM(Щучинск:Успеноюрьевский!R39)</f>
        <v>0</v>
      </c>
      <c r="S39" s="29" t="b">
        <f>SUM(Щучинск:Успеноюрьевский!F39)=F39</f>
        <v>1</v>
      </c>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t="b">
        <f>SUM(Щучинск:Успеноюрьевский!F40)=F40</f>
        <v>1</v>
      </c>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t="b">
        <f>SUM(Щучинск:Успеноюрьевский!F41)=F41</f>
        <v>1</v>
      </c>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29">
        <f>SUM(Щучинск:Успеноюрьевский!G42)</f>
        <v>0</v>
      </c>
      <c r="H42" s="129">
        <f>SUM(Щучинск:Успеноюрьевский!H42)</f>
        <v>0</v>
      </c>
      <c r="I42" s="129">
        <f>SUM(Щучинск:Успеноюрьевский!I42)</f>
        <v>0</v>
      </c>
      <c r="J42" s="129">
        <f>SUM(Щучинск:Успеноюрьевский!J42)</f>
        <v>0</v>
      </c>
      <c r="K42" s="129">
        <f>SUM(Щучинск:Успеноюрьевский!K42)</f>
        <v>0</v>
      </c>
      <c r="L42" s="129">
        <f>SUM(Щучинск:Успеноюрьевский!L42)</f>
        <v>0</v>
      </c>
      <c r="M42" s="129">
        <f>SUM(Щучинск:Успеноюрьевский!M42)</f>
        <v>0</v>
      </c>
      <c r="N42" s="129">
        <f>SUM(Щучинск:Успеноюрьевский!N42)</f>
        <v>0</v>
      </c>
      <c r="O42" s="129">
        <f>SUM(Щучинск:Успеноюрьевский!O42)</f>
        <v>0</v>
      </c>
      <c r="P42" s="129">
        <f>SUM(Щучинск:Успеноюрьевский!P42)</f>
        <v>0</v>
      </c>
      <c r="Q42" s="129">
        <f>SUM(Щучинск:Успеноюрьевский!Q42)</f>
        <v>0</v>
      </c>
      <c r="R42" s="129">
        <f>SUM(Щучинск:Успеноюрьевский!R42)</f>
        <v>0</v>
      </c>
      <c r="S42" s="29" t="b">
        <f>SUM(Щучинск:Успеноюрьевский!F42)=F42</f>
        <v>1</v>
      </c>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7736</v>
      </c>
      <c r="G43" s="72">
        <f t="shared" ref="G43:R43" si="17">G44</f>
        <v>295</v>
      </c>
      <c r="H43" s="72">
        <f t="shared" si="17"/>
        <v>295</v>
      </c>
      <c r="I43" s="72">
        <f t="shared" si="17"/>
        <v>360</v>
      </c>
      <c r="J43" s="72">
        <f t="shared" si="17"/>
        <v>565</v>
      </c>
      <c r="K43" s="72">
        <f t="shared" si="17"/>
        <v>954</v>
      </c>
      <c r="L43" s="72">
        <f t="shared" si="17"/>
        <v>1149</v>
      </c>
      <c r="M43" s="72">
        <f t="shared" si="17"/>
        <v>1016</v>
      </c>
      <c r="N43" s="73">
        <f t="shared" si="17"/>
        <v>860</v>
      </c>
      <c r="O43" s="72">
        <f t="shared" si="17"/>
        <v>829</v>
      </c>
      <c r="P43" s="72">
        <f t="shared" si="17"/>
        <v>535</v>
      </c>
      <c r="Q43" s="72">
        <f t="shared" si="17"/>
        <v>503</v>
      </c>
      <c r="R43" s="72">
        <f t="shared" si="17"/>
        <v>375</v>
      </c>
      <c r="S43" s="29" t="b">
        <f>SUM(Щучинск:Успеноюрьевский!F43)=F43</f>
        <v>1</v>
      </c>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7736</v>
      </c>
      <c r="G44" s="42">
        <f t="shared" si="18"/>
        <v>295</v>
      </c>
      <c r="H44" s="42">
        <f t="shared" si="18"/>
        <v>295</v>
      </c>
      <c r="I44" s="42">
        <f t="shared" si="18"/>
        <v>360</v>
      </c>
      <c r="J44" s="42">
        <f t="shared" si="18"/>
        <v>565</v>
      </c>
      <c r="K44" s="42">
        <f t="shared" si="18"/>
        <v>954</v>
      </c>
      <c r="L44" s="42">
        <f t="shared" si="18"/>
        <v>1149</v>
      </c>
      <c r="M44" s="42">
        <f t="shared" si="18"/>
        <v>1016</v>
      </c>
      <c r="N44" s="42">
        <f t="shared" si="18"/>
        <v>860</v>
      </c>
      <c r="O44" s="42">
        <f t="shared" si="18"/>
        <v>829</v>
      </c>
      <c r="P44" s="42">
        <f t="shared" si="18"/>
        <v>535</v>
      </c>
      <c r="Q44" s="42">
        <f t="shared" si="18"/>
        <v>503</v>
      </c>
      <c r="R44" s="42">
        <f t="shared" si="18"/>
        <v>375</v>
      </c>
      <c r="S44" s="29" t="b">
        <f>SUM(Щучинск:Успеноюрьевский!F44)=F44</f>
        <v>1</v>
      </c>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29">
        <f>SUM(Щучинск:Успеноюрьевский!G45)</f>
        <v>0</v>
      </c>
      <c r="H45" s="129">
        <f>SUM(Щучинск:Успеноюрьевский!H45)</f>
        <v>0</v>
      </c>
      <c r="I45" s="129">
        <f>SUM(Щучинск:Успеноюрьевский!I45)</f>
        <v>0</v>
      </c>
      <c r="J45" s="129">
        <f>SUM(Щучинск:Успеноюрьевский!J45)</f>
        <v>0</v>
      </c>
      <c r="K45" s="129">
        <f>SUM(Щучинск:Успеноюрьевский!K45)</f>
        <v>0</v>
      </c>
      <c r="L45" s="129">
        <f>SUM(Щучинск:Успеноюрьевский!L45)</f>
        <v>0</v>
      </c>
      <c r="M45" s="129">
        <f>SUM(Щучинск:Успеноюрьевский!M45)</f>
        <v>0</v>
      </c>
      <c r="N45" s="129">
        <f>SUM(Щучинск:Успеноюрьевский!N45)</f>
        <v>0</v>
      </c>
      <c r="O45" s="129">
        <f>SUM(Щучинск:Успеноюрьевский!O45)</f>
        <v>0</v>
      </c>
      <c r="P45" s="129">
        <f>SUM(Щучинск:Успеноюрьевский!P45)</f>
        <v>0</v>
      </c>
      <c r="Q45" s="129">
        <f>SUM(Щучинск:Успеноюрьевский!Q45)</f>
        <v>0</v>
      </c>
      <c r="R45" s="129">
        <f>SUM(Щучинск:Успеноюрьевский!R45)</f>
        <v>0</v>
      </c>
      <c r="S45" s="29" t="b">
        <f>SUM(Щучинск:Успеноюрьевский!F45)=F45</f>
        <v>1</v>
      </c>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7736</v>
      </c>
      <c r="G46" s="129">
        <f>SUM(Щучинск:Успеноюрьевский!G46)</f>
        <v>295</v>
      </c>
      <c r="H46" s="129">
        <f>SUM(Щучинск:Успеноюрьевский!H46)</f>
        <v>295</v>
      </c>
      <c r="I46" s="129">
        <f>SUM(Щучинск:Успеноюрьевский!I46)</f>
        <v>360</v>
      </c>
      <c r="J46" s="129">
        <f>SUM(Щучинск:Успеноюрьевский!J46)</f>
        <v>565</v>
      </c>
      <c r="K46" s="129">
        <f>SUM(Щучинск:Успеноюрьевский!K46)</f>
        <v>954</v>
      </c>
      <c r="L46" s="129">
        <f>SUM(Щучинск:Успеноюрьевский!L46)</f>
        <v>1149</v>
      </c>
      <c r="M46" s="129">
        <f>SUM(Щучинск:Успеноюрьевский!M46)</f>
        <v>1016</v>
      </c>
      <c r="N46" s="129">
        <f>SUM(Щучинск:Успеноюрьевский!N46)</f>
        <v>860</v>
      </c>
      <c r="O46" s="129">
        <f>SUM(Щучинск:Успеноюрьевский!O46)</f>
        <v>829</v>
      </c>
      <c r="P46" s="129">
        <f>SUM(Щучинск:Успеноюрьевский!P46)</f>
        <v>535</v>
      </c>
      <c r="Q46" s="129">
        <f>SUM(Щучинск:Успеноюрьевский!Q46)</f>
        <v>503</v>
      </c>
      <c r="R46" s="129">
        <f>SUM(Щучинск:Успеноюрьевский!R46)</f>
        <v>375</v>
      </c>
      <c r="S46" s="29" t="b">
        <f>SUM(Щучинск:Успеноюрьевский!F46)=F46</f>
        <v>1</v>
      </c>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t="b">
        <f>SUM(Щучинск:Успеноюрьевский!F47)=F47</f>
        <v>1</v>
      </c>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t="b">
        <f>SUM(Щучинск:Успеноюрьевский!F48)=F48</f>
        <v>1</v>
      </c>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29">
        <f>SUM(Щучинск:Успеноюрьевский!G49)</f>
        <v>0</v>
      </c>
      <c r="H49" s="129">
        <f>SUM(Щучинск:Успеноюрьевский!H49)</f>
        <v>0</v>
      </c>
      <c r="I49" s="129">
        <f>SUM(Щучинск:Успеноюрьевский!I49)</f>
        <v>0</v>
      </c>
      <c r="J49" s="129">
        <f>SUM(Щучинск:Успеноюрьевский!J49)</f>
        <v>0</v>
      </c>
      <c r="K49" s="129">
        <f>SUM(Щучинск:Успеноюрьевский!K49)</f>
        <v>0</v>
      </c>
      <c r="L49" s="129">
        <f>SUM(Щучинск:Успеноюрьевский!L49)</f>
        <v>0</v>
      </c>
      <c r="M49" s="129">
        <f>SUM(Щучинск:Успеноюрьевский!M49)</f>
        <v>0</v>
      </c>
      <c r="N49" s="129">
        <f>SUM(Щучинск:Успеноюрьевский!N49)</f>
        <v>0</v>
      </c>
      <c r="O49" s="129">
        <f>SUM(Щучинск:Успеноюрьевский!O49)</f>
        <v>0</v>
      </c>
      <c r="P49" s="129">
        <f>SUM(Щучинск:Успеноюрьевский!P49)</f>
        <v>0</v>
      </c>
      <c r="Q49" s="129">
        <f>SUM(Щучинск:Успеноюрьевский!Q49)</f>
        <v>0</v>
      </c>
      <c r="R49" s="129">
        <f>SUM(Щучинск:Успеноюрьевский!R49)</f>
        <v>0</v>
      </c>
      <c r="S49" s="29" t="b">
        <f>SUM(Щучинск:Успеноюрьевский!F49)=F49</f>
        <v>1</v>
      </c>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29">
        <f>SUM(Щучинск:Успеноюрьевский!G50)</f>
        <v>0</v>
      </c>
      <c r="H50" s="129">
        <f>SUM(Щучинск:Успеноюрьевский!H50)</f>
        <v>0</v>
      </c>
      <c r="I50" s="129">
        <f>SUM(Щучинск:Успеноюрьевский!I50)</f>
        <v>0</v>
      </c>
      <c r="J50" s="129">
        <f>SUM(Щучинск:Успеноюрьевский!J50)</f>
        <v>0</v>
      </c>
      <c r="K50" s="129">
        <f>SUM(Щучинск:Успеноюрьевский!K50)</f>
        <v>0</v>
      </c>
      <c r="L50" s="129">
        <f>SUM(Щучинск:Успеноюрьевский!L50)</f>
        <v>0</v>
      </c>
      <c r="M50" s="129">
        <f>SUM(Щучинск:Успеноюрьевский!M50)</f>
        <v>0</v>
      </c>
      <c r="N50" s="129">
        <f>SUM(Щучинск:Успеноюрьевский!N50)</f>
        <v>0</v>
      </c>
      <c r="O50" s="129">
        <f>SUM(Щучинск:Успеноюрьевский!O50)</f>
        <v>0</v>
      </c>
      <c r="P50" s="129">
        <f>SUM(Щучинск:Успеноюрьевский!P50)</f>
        <v>0</v>
      </c>
      <c r="Q50" s="129">
        <f>SUM(Щучинск:Успеноюрьевский!Q50)</f>
        <v>0</v>
      </c>
      <c r="R50" s="129">
        <f>SUM(Щучинск:Успеноюрьевский!R50)</f>
        <v>0</v>
      </c>
      <c r="S50" s="29" t="b">
        <f>SUM(Щучинск:Успеноюрьевский!F50)=F50</f>
        <v>1</v>
      </c>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29">
        <f>SUM(Щучинск:Успеноюрьевский!G51)</f>
        <v>0</v>
      </c>
      <c r="H51" s="129">
        <f>SUM(Щучинск:Успеноюрьевский!H51)</f>
        <v>0</v>
      </c>
      <c r="I51" s="129">
        <f>SUM(Щучинск:Успеноюрьевский!I51)</f>
        <v>0</v>
      </c>
      <c r="J51" s="129">
        <f>SUM(Щучинск:Успеноюрьевский!J51)</f>
        <v>0</v>
      </c>
      <c r="K51" s="129">
        <f>SUM(Щучинск:Успеноюрьевский!K51)</f>
        <v>0</v>
      </c>
      <c r="L51" s="129">
        <f>SUM(Щучинск:Успеноюрьевский!L51)</f>
        <v>0</v>
      </c>
      <c r="M51" s="129">
        <f>SUM(Щучинск:Успеноюрьевский!M51)</f>
        <v>0</v>
      </c>
      <c r="N51" s="129">
        <f>SUM(Щучинск:Успеноюрьевский!N51)</f>
        <v>0</v>
      </c>
      <c r="O51" s="129">
        <f>SUM(Щучинск:Успеноюрьевский!O51)</f>
        <v>0</v>
      </c>
      <c r="P51" s="129">
        <f>SUM(Щучинск:Успеноюрьевский!P51)</f>
        <v>0</v>
      </c>
      <c r="Q51" s="129">
        <f>SUM(Щучинск:Успеноюрьевский!Q51)</f>
        <v>0</v>
      </c>
      <c r="R51" s="129">
        <f>SUM(Щучинск:Успеноюрьевский!R51)</f>
        <v>0</v>
      </c>
      <c r="S51" s="29" t="b">
        <f>SUM(Щучинск:Успеноюрьевский!F51)=F51</f>
        <v>1</v>
      </c>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2072</v>
      </c>
      <c r="G52" s="129">
        <f>SUM(Щучинск:Успеноюрьевский!G52)</f>
        <v>0</v>
      </c>
      <c r="H52" s="129">
        <f>SUM(Щучинск:Успеноюрьевский!H52)</f>
        <v>0</v>
      </c>
      <c r="I52" s="129">
        <f>SUM(Щучинск:Успеноюрьевский!I52)</f>
        <v>0</v>
      </c>
      <c r="J52" s="129">
        <f>SUM(Щучинск:Успеноюрьевский!J52)</f>
        <v>0</v>
      </c>
      <c r="K52" s="129">
        <f>SUM(Щучинск:Успеноюрьевский!K52)</f>
        <v>300</v>
      </c>
      <c r="L52" s="129">
        <f>SUM(Щучинск:Успеноюрьевский!L52)</f>
        <v>500</v>
      </c>
      <c r="M52" s="129">
        <f>SUM(Щучинск:Успеноюрьевский!M52)</f>
        <v>950</v>
      </c>
      <c r="N52" s="129">
        <f>SUM(Щучинск:Успеноюрьевский!N52)</f>
        <v>322</v>
      </c>
      <c r="O52" s="129">
        <f>SUM(Щучинск:Успеноюрьевский!O52)</f>
        <v>0</v>
      </c>
      <c r="P52" s="129">
        <f>SUM(Щучинск:Успеноюрьевский!P52)</f>
        <v>0</v>
      </c>
      <c r="Q52" s="129">
        <f>SUM(Щучинск:Успеноюрьевский!Q52)</f>
        <v>0</v>
      </c>
      <c r="R52" s="129">
        <f>SUM(Щучинск:Успеноюрьевский!R52)</f>
        <v>0</v>
      </c>
      <c r="S52" s="29" t="b">
        <f>SUM(Щучинск:Успеноюрьевский!F52)=F52</f>
        <v>1</v>
      </c>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29">
        <f>SUM(Щучинск:Успеноюрьевский!G53)</f>
        <v>0</v>
      </c>
      <c r="H53" s="129">
        <f>SUM(Щучинск:Успеноюрьевский!H53)</f>
        <v>0</v>
      </c>
      <c r="I53" s="129">
        <f>SUM(Щучинск:Успеноюрьевский!I53)</f>
        <v>0</v>
      </c>
      <c r="J53" s="129">
        <f>SUM(Щучинск:Успеноюрьевский!J53)</f>
        <v>0</v>
      </c>
      <c r="K53" s="129">
        <f>SUM(Щучинск:Успеноюрьевский!K53)</f>
        <v>0</v>
      </c>
      <c r="L53" s="129">
        <f>SUM(Щучинск:Успеноюрьевский!L53)</f>
        <v>0</v>
      </c>
      <c r="M53" s="129">
        <f>SUM(Щучинск:Успеноюрьевский!M53)</f>
        <v>0</v>
      </c>
      <c r="N53" s="129">
        <f>SUM(Щучинск:Успеноюрьевский!N53)</f>
        <v>0</v>
      </c>
      <c r="O53" s="129">
        <f>SUM(Щучинск:Успеноюрьевский!O53)</f>
        <v>0</v>
      </c>
      <c r="P53" s="129">
        <f>SUM(Щучинск:Успеноюрьевский!P53)</f>
        <v>0</v>
      </c>
      <c r="Q53" s="129">
        <f>SUM(Щучинск:Успеноюрьевский!Q53)</f>
        <v>0</v>
      </c>
      <c r="R53" s="129">
        <f>SUM(Щучинск:Успеноюрьевский!R53)</f>
        <v>0</v>
      </c>
      <c r="S53" s="29" t="b">
        <f>SUM(Щучинск:Успеноюрьевский!F53)=F53</f>
        <v>1</v>
      </c>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t="b">
        <f>SUM(Щучинск:Успеноюрьевский!F54)=F54</f>
        <v>1</v>
      </c>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t="b">
        <f>SUM(Щучинск:Успеноюрьевский!F55)=F55</f>
        <v>1</v>
      </c>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t="b">
        <f>SUM(Щучинск:Успеноюрьевский!F56)=F56</f>
        <v>1</v>
      </c>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29">
        <f>SUM(Щучинск:Успеноюрьевский!G57)</f>
        <v>0</v>
      </c>
      <c r="H57" s="129">
        <f>SUM(Щучинск:Успеноюрьевский!H57)</f>
        <v>0</v>
      </c>
      <c r="I57" s="129">
        <f>SUM(Щучинск:Успеноюрьевский!I57)</f>
        <v>0</v>
      </c>
      <c r="J57" s="129">
        <f>SUM(Щучинск:Успеноюрьевский!J57)</f>
        <v>0</v>
      </c>
      <c r="K57" s="129">
        <f>SUM(Щучинск:Успеноюрьевский!K57)</f>
        <v>0</v>
      </c>
      <c r="L57" s="129">
        <f>SUM(Щучинск:Успеноюрьевский!L57)</f>
        <v>0</v>
      </c>
      <c r="M57" s="129">
        <f>SUM(Щучинск:Успеноюрьевский!M57)</f>
        <v>0</v>
      </c>
      <c r="N57" s="129">
        <f>SUM(Щучинск:Успеноюрьевский!N57)</f>
        <v>0</v>
      </c>
      <c r="O57" s="129">
        <f>SUM(Щучинск:Успеноюрьевский!O57)</f>
        <v>0</v>
      </c>
      <c r="P57" s="129">
        <f>SUM(Щучинск:Успеноюрьевский!P57)</f>
        <v>0</v>
      </c>
      <c r="Q57" s="129">
        <f>SUM(Щучинск:Успеноюрьевский!Q57)</f>
        <v>0</v>
      </c>
      <c r="R57" s="129">
        <f>SUM(Щучинск:Успеноюрьевский!R57)</f>
        <v>0</v>
      </c>
      <c r="S57" s="29" t="b">
        <f>SUM(Щучинск:Успеноюрьевский!F57)=F57</f>
        <v>1</v>
      </c>
      <c r="T57" s="30"/>
      <c r="U57" s="30"/>
      <c r="V57" s="30"/>
      <c r="W57" s="30"/>
      <c r="X57" s="30"/>
      <c r="Y57" s="30"/>
      <c r="Z57" s="30"/>
      <c r="AA57" s="30"/>
      <c r="AB57" s="30"/>
      <c r="AC57" s="30"/>
      <c r="AD57" s="30"/>
      <c r="AE57" s="30"/>
      <c r="AF57" s="30"/>
    </row>
    <row r="59" spans="1:32" x14ac:dyDescent="0.25">
      <c r="E59" s="63"/>
      <c r="L59" s="62"/>
    </row>
    <row r="60" spans="1:32" x14ac:dyDescent="0.25">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117</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ht="15.75" x14ac:dyDescent="0.25">
      <c r="A8" s="21"/>
      <c r="B8" s="21"/>
      <c r="C8" s="174" t="s">
        <v>6</v>
      </c>
      <c r="D8" s="174"/>
      <c r="E8" s="174"/>
      <c r="F8" s="179"/>
      <c r="G8" s="177"/>
      <c r="H8" s="177"/>
      <c r="I8" s="177"/>
      <c r="J8" s="177"/>
      <c r="K8" s="177"/>
      <c r="L8" s="177"/>
      <c r="M8" s="177"/>
      <c r="N8" s="177"/>
      <c r="O8" s="177"/>
      <c r="P8" s="177"/>
      <c r="Q8" s="177"/>
      <c r="R8" s="177"/>
      <c r="S8" s="128"/>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309198</v>
      </c>
      <c r="G10" s="70">
        <f>G11+G25+G54</f>
        <v>11770</v>
      </c>
      <c r="H10" s="70">
        <f t="shared" si="0"/>
        <v>49133</v>
      </c>
      <c r="I10" s="70">
        <f t="shared" si="0"/>
        <v>19814</v>
      </c>
      <c r="J10" s="70">
        <f t="shared" si="0"/>
        <v>32219</v>
      </c>
      <c r="K10" s="70">
        <f t="shared" si="0"/>
        <v>21790</v>
      </c>
      <c r="L10" s="70">
        <f t="shared" si="0"/>
        <v>17491</v>
      </c>
      <c r="M10" s="70">
        <f t="shared" si="0"/>
        <v>26585</v>
      </c>
      <c r="N10" s="71">
        <f t="shared" si="0"/>
        <v>45018</v>
      </c>
      <c r="O10" s="70">
        <f t="shared" si="0"/>
        <v>26910</v>
      </c>
      <c r="P10" s="70">
        <f t="shared" si="0"/>
        <v>15931</v>
      </c>
      <c r="Q10" s="70">
        <f t="shared" si="0"/>
        <v>25601</v>
      </c>
      <c r="R10" s="70">
        <f t="shared" si="0"/>
        <v>16936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305607</v>
      </c>
      <c r="G11" s="70">
        <f>G12+G15+G23</f>
        <v>11471</v>
      </c>
      <c r="H11" s="70">
        <f t="shared" ref="H11:R11" si="1">H12+H15+H23</f>
        <v>48834</v>
      </c>
      <c r="I11" s="70">
        <f t="shared" si="1"/>
        <v>19515</v>
      </c>
      <c r="J11" s="70">
        <f t="shared" si="1"/>
        <v>31921</v>
      </c>
      <c r="K11" s="70">
        <f t="shared" si="1"/>
        <v>21491</v>
      </c>
      <c r="L11" s="70">
        <f t="shared" si="1"/>
        <v>17191</v>
      </c>
      <c r="M11" s="70">
        <f t="shared" si="1"/>
        <v>26286</v>
      </c>
      <c r="N11" s="70">
        <f t="shared" si="1"/>
        <v>44718</v>
      </c>
      <c r="O11" s="70">
        <f t="shared" si="1"/>
        <v>26610</v>
      </c>
      <c r="P11" s="70">
        <f t="shared" si="1"/>
        <v>15631</v>
      </c>
      <c r="Q11" s="70">
        <f t="shared" si="1"/>
        <v>25302</v>
      </c>
      <c r="R11" s="70">
        <f t="shared" si="1"/>
        <v>16637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167323</v>
      </c>
      <c r="G12" s="72">
        <f t="shared" ref="G12:R12" si="2">G13</f>
        <v>3674</v>
      </c>
      <c r="H12" s="72">
        <f>H13</f>
        <v>34877</v>
      </c>
      <c r="I12" s="72">
        <f t="shared" si="2"/>
        <v>10434</v>
      </c>
      <c r="J12" s="72">
        <f t="shared" si="2"/>
        <v>15461</v>
      </c>
      <c r="K12" s="72">
        <f t="shared" si="2"/>
        <v>10000</v>
      </c>
      <c r="L12" s="72">
        <f t="shared" si="2"/>
        <v>8604</v>
      </c>
      <c r="M12" s="72">
        <f t="shared" si="2"/>
        <v>15709</v>
      </c>
      <c r="N12" s="73">
        <f t="shared" si="2"/>
        <v>25971</v>
      </c>
      <c r="O12" s="72">
        <f t="shared" si="2"/>
        <v>15974</v>
      </c>
      <c r="P12" s="72">
        <f t="shared" si="2"/>
        <v>5944</v>
      </c>
      <c r="Q12" s="72">
        <f t="shared" si="2"/>
        <v>10001</v>
      </c>
      <c r="R12" s="72">
        <f t="shared" si="2"/>
        <v>10674</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167323</v>
      </c>
      <c r="G13" s="42">
        <f t="shared" si="3"/>
        <v>3674</v>
      </c>
      <c r="H13" s="42">
        <f>SUM(H14)</f>
        <v>34877</v>
      </c>
      <c r="I13" s="42">
        <f t="shared" si="3"/>
        <v>10434</v>
      </c>
      <c r="J13" s="42">
        <f t="shared" si="3"/>
        <v>15461</v>
      </c>
      <c r="K13" s="42">
        <f t="shared" si="3"/>
        <v>10000</v>
      </c>
      <c r="L13" s="42">
        <f t="shared" si="3"/>
        <v>8604</v>
      </c>
      <c r="M13" s="42">
        <f t="shared" si="3"/>
        <v>15709</v>
      </c>
      <c r="N13" s="42">
        <f t="shared" si="3"/>
        <v>25971</v>
      </c>
      <c r="O13" s="42">
        <f t="shared" si="3"/>
        <v>15974</v>
      </c>
      <c r="P13" s="42">
        <f t="shared" si="3"/>
        <v>5944</v>
      </c>
      <c r="Q13" s="42">
        <f t="shared" si="3"/>
        <v>10001</v>
      </c>
      <c r="R13" s="42">
        <f t="shared" si="3"/>
        <v>10674</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167323</v>
      </c>
      <c r="G14" s="129">
        <v>3674</v>
      </c>
      <c r="H14" s="129">
        <v>34877</v>
      </c>
      <c r="I14" s="129">
        <v>10434</v>
      </c>
      <c r="J14" s="129">
        <v>15461</v>
      </c>
      <c r="K14" s="129">
        <v>10000</v>
      </c>
      <c r="L14" s="129">
        <v>8604</v>
      </c>
      <c r="M14" s="129">
        <v>15709</v>
      </c>
      <c r="N14" s="129">
        <v>25971</v>
      </c>
      <c r="O14" s="129">
        <v>15974</v>
      </c>
      <c r="P14" s="129">
        <v>5944</v>
      </c>
      <c r="Q14" s="129">
        <v>10001</v>
      </c>
      <c r="R14" s="129">
        <v>10674</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132476</v>
      </c>
      <c r="G15" s="72">
        <f>G16+G18+G20</f>
        <v>7359</v>
      </c>
      <c r="H15" s="72">
        <f t="shared" ref="H15:R15" si="4">H16+H18+H20</f>
        <v>13373</v>
      </c>
      <c r="I15" s="72">
        <f t="shared" si="4"/>
        <v>9045</v>
      </c>
      <c r="J15" s="72">
        <f t="shared" si="4"/>
        <v>16453</v>
      </c>
      <c r="K15" s="72">
        <f t="shared" si="4"/>
        <v>10843</v>
      </c>
      <c r="L15" s="72">
        <f t="shared" si="4"/>
        <v>7439</v>
      </c>
      <c r="M15" s="72">
        <f t="shared" si="4"/>
        <v>10415</v>
      </c>
      <c r="N15" s="72">
        <f t="shared" si="4"/>
        <v>17624</v>
      </c>
      <c r="O15" s="72">
        <f t="shared" si="4"/>
        <v>10491</v>
      </c>
      <c r="P15" s="72">
        <f t="shared" si="4"/>
        <v>8954</v>
      </c>
      <c r="Q15" s="72">
        <f t="shared" si="4"/>
        <v>14617</v>
      </c>
      <c r="R15" s="72">
        <f t="shared" si="4"/>
        <v>5863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12481</v>
      </c>
      <c r="G16" s="42">
        <f t="shared" si="5"/>
        <v>709</v>
      </c>
      <c r="H16" s="42">
        <f t="shared" si="5"/>
        <v>650</v>
      </c>
      <c r="I16" s="42">
        <f t="shared" si="5"/>
        <v>1045</v>
      </c>
      <c r="J16" s="42">
        <f t="shared" si="5"/>
        <v>2564</v>
      </c>
      <c r="K16" s="42">
        <f t="shared" si="5"/>
        <v>750</v>
      </c>
      <c r="L16" s="42">
        <f t="shared" si="5"/>
        <v>540</v>
      </c>
      <c r="M16" s="42">
        <f t="shared" si="5"/>
        <v>945</v>
      </c>
      <c r="N16" s="48">
        <f t="shared" si="5"/>
        <v>1084</v>
      </c>
      <c r="O16" s="42">
        <f t="shared" si="5"/>
        <v>1597</v>
      </c>
      <c r="P16" s="42">
        <f t="shared" si="5"/>
        <v>1409</v>
      </c>
      <c r="Q16" s="42">
        <f t="shared" si="5"/>
        <v>684</v>
      </c>
      <c r="R16" s="42">
        <f t="shared" si="5"/>
        <v>504</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12481</v>
      </c>
      <c r="G17" s="129">
        <v>709</v>
      </c>
      <c r="H17" s="130">
        <v>650</v>
      </c>
      <c r="I17" s="134">
        <v>1045</v>
      </c>
      <c r="J17" s="134">
        <v>2564</v>
      </c>
      <c r="K17" s="134">
        <v>750</v>
      </c>
      <c r="L17" s="134">
        <v>540</v>
      </c>
      <c r="M17" s="134">
        <v>945</v>
      </c>
      <c r="N17" s="134">
        <v>1084</v>
      </c>
      <c r="O17" s="134">
        <v>1597</v>
      </c>
      <c r="P17" s="134">
        <v>1409</v>
      </c>
      <c r="Q17" s="134">
        <v>684</v>
      </c>
      <c r="R17" s="134">
        <v>504</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64712</v>
      </c>
      <c r="G18" s="42">
        <f t="shared" si="6"/>
        <v>2045</v>
      </c>
      <c r="H18" s="42">
        <f t="shared" si="6"/>
        <v>9540</v>
      </c>
      <c r="I18" s="42">
        <f t="shared" si="6"/>
        <v>1543</v>
      </c>
      <c r="J18" s="42">
        <f t="shared" si="6"/>
        <v>8043</v>
      </c>
      <c r="K18" s="42">
        <f t="shared" si="6"/>
        <v>8093</v>
      </c>
      <c r="L18" s="42">
        <f t="shared" si="6"/>
        <v>941</v>
      </c>
      <c r="M18" s="42">
        <f t="shared" si="6"/>
        <v>3055</v>
      </c>
      <c r="N18" s="42">
        <f t="shared" si="6"/>
        <v>5035</v>
      </c>
      <c r="O18" s="42">
        <f t="shared" si="6"/>
        <v>5940</v>
      </c>
      <c r="P18" s="42">
        <f t="shared" si="6"/>
        <v>6401</v>
      </c>
      <c r="Q18" s="42">
        <f>SUM(Q19:Q19)</f>
        <v>11671</v>
      </c>
      <c r="R18" s="42">
        <f t="shared" si="6"/>
        <v>2405</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64712</v>
      </c>
      <c r="G19" s="130">
        <v>2045</v>
      </c>
      <c r="H19" s="130">
        <v>9540</v>
      </c>
      <c r="I19" s="134">
        <v>1543</v>
      </c>
      <c r="J19" s="134">
        <v>8043</v>
      </c>
      <c r="K19" s="134">
        <v>8093</v>
      </c>
      <c r="L19" s="134">
        <v>941</v>
      </c>
      <c r="M19" s="134">
        <v>3055</v>
      </c>
      <c r="N19" s="134">
        <v>5035</v>
      </c>
      <c r="O19" s="134">
        <v>5940</v>
      </c>
      <c r="P19" s="134">
        <v>6401</v>
      </c>
      <c r="Q19" s="134">
        <v>11671</v>
      </c>
      <c r="R19" s="134">
        <v>2405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55283</v>
      </c>
      <c r="G20" s="42">
        <f>G21+G22</f>
        <v>4605</v>
      </c>
      <c r="H20" s="42">
        <f t="shared" ref="H20:R20" si="7">H21+H22</f>
        <v>3183</v>
      </c>
      <c r="I20" s="42">
        <f t="shared" si="7"/>
        <v>6457</v>
      </c>
      <c r="J20" s="42">
        <f t="shared" si="7"/>
        <v>5846</v>
      </c>
      <c r="K20" s="42">
        <f t="shared" si="7"/>
        <v>2000</v>
      </c>
      <c r="L20" s="42">
        <f t="shared" si="7"/>
        <v>5958</v>
      </c>
      <c r="M20" s="42">
        <f t="shared" si="7"/>
        <v>6415</v>
      </c>
      <c r="N20" s="48">
        <f t="shared" si="7"/>
        <v>11505</v>
      </c>
      <c r="O20" s="42">
        <f t="shared" si="7"/>
        <v>2954</v>
      </c>
      <c r="P20" s="42">
        <f t="shared" si="7"/>
        <v>1144</v>
      </c>
      <c r="Q20" s="42">
        <f t="shared" si="7"/>
        <v>2262</v>
      </c>
      <c r="R20" s="42">
        <f t="shared" si="7"/>
        <v>2954</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30651</v>
      </c>
      <c r="G21" s="130">
        <v>1950</v>
      </c>
      <c r="H21" s="130">
        <v>1543</v>
      </c>
      <c r="I21" s="134">
        <v>3412</v>
      </c>
      <c r="J21" s="134">
        <v>905</v>
      </c>
      <c r="K21" s="134">
        <v>600</v>
      </c>
      <c r="L21" s="134">
        <v>4454</v>
      </c>
      <c r="M21" s="134">
        <v>5406</v>
      </c>
      <c r="N21" s="134">
        <v>10054</v>
      </c>
      <c r="O21" s="134">
        <v>1504</v>
      </c>
      <c r="P21" s="134">
        <v>100</v>
      </c>
      <c r="Q21" s="134">
        <v>219</v>
      </c>
      <c r="R21" s="134">
        <v>504</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24632</v>
      </c>
      <c r="G22" s="130">
        <v>2655</v>
      </c>
      <c r="H22" s="130">
        <v>1640</v>
      </c>
      <c r="I22" s="134">
        <v>3045</v>
      </c>
      <c r="J22" s="134">
        <v>4941</v>
      </c>
      <c r="K22" s="134">
        <v>1400</v>
      </c>
      <c r="L22" s="134">
        <v>1504</v>
      </c>
      <c r="M22" s="134">
        <v>1009</v>
      </c>
      <c r="N22" s="134">
        <v>1451</v>
      </c>
      <c r="O22" s="134">
        <v>1450</v>
      </c>
      <c r="P22" s="134">
        <v>1044</v>
      </c>
      <c r="Q22" s="134">
        <v>2043</v>
      </c>
      <c r="R22" s="134">
        <v>2450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5808</v>
      </c>
      <c r="G23" s="42">
        <f t="shared" ref="G23:R23" si="8">SUM(G24:G24)</f>
        <v>438</v>
      </c>
      <c r="H23" s="42">
        <f t="shared" si="8"/>
        <v>584</v>
      </c>
      <c r="I23" s="42">
        <f t="shared" si="8"/>
        <v>36</v>
      </c>
      <c r="J23" s="42">
        <f t="shared" si="8"/>
        <v>7</v>
      </c>
      <c r="K23" s="42">
        <f t="shared" si="8"/>
        <v>648</v>
      </c>
      <c r="L23" s="42">
        <f t="shared" si="8"/>
        <v>1148</v>
      </c>
      <c r="M23" s="42">
        <f t="shared" si="8"/>
        <v>162</v>
      </c>
      <c r="N23" s="42">
        <f t="shared" si="8"/>
        <v>1123</v>
      </c>
      <c r="O23" s="42">
        <f t="shared" si="8"/>
        <v>145</v>
      </c>
      <c r="P23" s="42">
        <f t="shared" si="8"/>
        <v>733</v>
      </c>
      <c r="Q23" s="42">
        <f t="shared" si="8"/>
        <v>684</v>
      </c>
      <c r="R23" s="42">
        <f t="shared" si="8"/>
        <v>100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5808</v>
      </c>
      <c r="G24" s="130">
        <v>438</v>
      </c>
      <c r="H24" s="130">
        <v>584</v>
      </c>
      <c r="I24" s="134">
        <v>36</v>
      </c>
      <c r="J24" s="134">
        <v>7</v>
      </c>
      <c r="K24" s="134">
        <v>648</v>
      </c>
      <c r="L24" s="134">
        <v>1148</v>
      </c>
      <c r="M24" s="134">
        <v>162</v>
      </c>
      <c r="N24" s="134">
        <v>1123</v>
      </c>
      <c r="O24" s="134">
        <v>145</v>
      </c>
      <c r="P24" s="134">
        <v>733</v>
      </c>
      <c r="Q24" s="134">
        <v>684</v>
      </c>
      <c r="R24" s="134">
        <v>100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3591</v>
      </c>
      <c r="G25" s="70">
        <f>G26+G37+G40+G43+G47</f>
        <v>299</v>
      </c>
      <c r="H25" s="70">
        <f t="shared" ref="H25:R25" si="9">H26+H37+H40+H43+H47</f>
        <v>299</v>
      </c>
      <c r="I25" s="70">
        <f t="shared" si="9"/>
        <v>299</v>
      </c>
      <c r="J25" s="70">
        <f t="shared" si="9"/>
        <v>298</v>
      </c>
      <c r="K25" s="70">
        <f t="shared" si="9"/>
        <v>299</v>
      </c>
      <c r="L25" s="70">
        <f t="shared" si="9"/>
        <v>300</v>
      </c>
      <c r="M25" s="70">
        <f t="shared" si="9"/>
        <v>299</v>
      </c>
      <c r="N25" s="70">
        <f t="shared" si="9"/>
        <v>300</v>
      </c>
      <c r="O25" s="70">
        <f t="shared" si="9"/>
        <v>300</v>
      </c>
      <c r="P25" s="70">
        <f t="shared" si="9"/>
        <v>300</v>
      </c>
      <c r="Q25" s="70">
        <f t="shared" si="9"/>
        <v>299</v>
      </c>
      <c r="R25" s="70">
        <f t="shared" si="9"/>
        <v>299</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51</v>
      </c>
      <c r="G26" s="72">
        <f>G27+G29+G31+G33</f>
        <v>4</v>
      </c>
      <c r="H26" s="72">
        <f t="shared" ref="H26:R26" si="10">H27+H29+H31+H33</f>
        <v>4</v>
      </c>
      <c r="I26" s="72">
        <f t="shared" si="10"/>
        <v>4</v>
      </c>
      <c r="J26" s="72">
        <f t="shared" si="10"/>
        <v>3</v>
      </c>
      <c r="K26" s="72">
        <f t="shared" si="10"/>
        <v>4</v>
      </c>
      <c r="L26" s="72">
        <f t="shared" si="10"/>
        <v>5</v>
      </c>
      <c r="M26" s="72">
        <f t="shared" si="10"/>
        <v>4</v>
      </c>
      <c r="N26" s="72">
        <f t="shared" si="10"/>
        <v>5</v>
      </c>
      <c r="O26" s="72">
        <f t="shared" si="10"/>
        <v>5</v>
      </c>
      <c r="P26" s="72">
        <f t="shared" si="10"/>
        <v>5</v>
      </c>
      <c r="Q26" s="72">
        <f t="shared" si="10"/>
        <v>4</v>
      </c>
      <c r="R26" s="72">
        <f t="shared" si="10"/>
        <v>4</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57"/>
      <c r="H28" s="57"/>
      <c r="I28" s="57"/>
      <c r="J28" s="57"/>
      <c r="K28" s="57"/>
      <c r="L28" s="57"/>
      <c r="M28" s="57"/>
      <c r="N28" s="131"/>
      <c r="O28" s="57"/>
      <c r="P28" s="57"/>
      <c r="Q28" s="57"/>
      <c r="R28" s="57"/>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57"/>
      <c r="H30" s="57"/>
      <c r="I30" s="57"/>
      <c r="J30" s="57"/>
      <c r="K30" s="57"/>
      <c r="L30" s="57"/>
      <c r="M30" s="57"/>
      <c r="N30" s="131"/>
      <c r="O30" s="57"/>
      <c r="P30" s="57"/>
      <c r="Q30" s="57"/>
      <c r="R30" s="57"/>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51</v>
      </c>
      <c r="G31" s="42">
        <f t="shared" ref="G31:R31" si="13">G32</f>
        <v>4</v>
      </c>
      <c r="H31" s="42">
        <f t="shared" si="13"/>
        <v>4</v>
      </c>
      <c r="I31" s="42">
        <f t="shared" si="13"/>
        <v>4</v>
      </c>
      <c r="J31" s="42">
        <f t="shared" si="13"/>
        <v>3</v>
      </c>
      <c r="K31" s="42">
        <f t="shared" si="13"/>
        <v>4</v>
      </c>
      <c r="L31" s="42">
        <f t="shared" si="13"/>
        <v>5</v>
      </c>
      <c r="M31" s="42">
        <f t="shared" si="13"/>
        <v>4</v>
      </c>
      <c r="N31" s="42">
        <f t="shared" si="13"/>
        <v>5</v>
      </c>
      <c r="O31" s="42">
        <f t="shared" si="13"/>
        <v>5</v>
      </c>
      <c r="P31" s="42">
        <f t="shared" si="13"/>
        <v>5</v>
      </c>
      <c r="Q31" s="42">
        <f t="shared" si="13"/>
        <v>4</v>
      </c>
      <c r="R31" s="42">
        <f t="shared" si="13"/>
        <v>4</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51</v>
      </c>
      <c r="G32" s="132">
        <v>4</v>
      </c>
      <c r="H32" s="132">
        <v>4</v>
      </c>
      <c r="I32" s="132">
        <v>4</v>
      </c>
      <c r="J32" s="132">
        <v>3</v>
      </c>
      <c r="K32" s="132">
        <v>4</v>
      </c>
      <c r="L32" s="132">
        <v>5</v>
      </c>
      <c r="M32" s="132">
        <v>4</v>
      </c>
      <c r="N32" s="132">
        <v>5</v>
      </c>
      <c r="O32" s="132">
        <v>5</v>
      </c>
      <c r="P32" s="132">
        <v>5</v>
      </c>
      <c r="Q32" s="132">
        <v>4</v>
      </c>
      <c r="R32" s="132">
        <v>4</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57"/>
      <c r="H34" s="57"/>
      <c r="I34" s="57"/>
      <c r="J34" s="57"/>
      <c r="K34" s="57"/>
      <c r="L34" s="57"/>
      <c r="M34" s="57"/>
      <c r="N34" s="131"/>
      <c r="O34" s="57"/>
      <c r="P34" s="57"/>
      <c r="Q34" s="57"/>
      <c r="R34" s="57"/>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57"/>
      <c r="H35" s="57"/>
      <c r="I35" s="57"/>
      <c r="J35" s="57"/>
      <c r="K35" s="57"/>
      <c r="L35" s="57"/>
      <c r="M35" s="57"/>
      <c r="N35" s="131"/>
      <c r="O35" s="57"/>
      <c r="P35" s="57"/>
      <c r="Q35" s="57"/>
      <c r="R35" s="57"/>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57"/>
      <c r="H36" s="57"/>
      <c r="I36" s="57"/>
      <c r="J36" s="57"/>
      <c r="K36" s="57"/>
      <c r="L36" s="57"/>
      <c r="M36" s="57"/>
      <c r="N36" s="131"/>
      <c r="O36" s="57"/>
      <c r="P36" s="57"/>
      <c r="Q36" s="57"/>
      <c r="R36" s="57"/>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57"/>
      <c r="H39" s="57"/>
      <c r="I39" s="57"/>
      <c r="J39" s="57"/>
      <c r="K39" s="57"/>
      <c r="L39" s="57"/>
      <c r="M39" s="57"/>
      <c r="N39" s="131"/>
      <c r="O39" s="57"/>
      <c r="P39" s="57"/>
      <c r="Q39" s="57"/>
      <c r="R39" s="57"/>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57"/>
      <c r="H42" s="57"/>
      <c r="I42" s="57"/>
      <c r="J42" s="57"/>
      <c r="K42" s="57"/>
      <c r="L42" s="57"/>
      <c r="M42" s="57"/>
      <c r="N42" s="131"/>
      <c r="O42" s="57"/>
      <c r="P42" s="57"/>
      <c r="Q42" s="57"/>
      <c r="R42" s="57"/>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3540</v>
      </c>
      <c r="G43" s="72">
        <f t="shared" ref="G43:R43" si="17">G44</f>
        <v>295</v>
      </c>
      <c r="H43" s="72">
        <f t="shared" si="17"/>
        <v>295</v>
      </c>
      <c r="I43" s="72">
        <f t="shared" si="17"/>
        <v>295</v>
      </c>
      <c r="J43" s="72">
        <f t="shared" si="17"/>
        <v>295</v>
      </c>
      <c r="K43" s="72">
        <f t="shared" si="17"/>
        <v>295</v>
      </c>
      <c r="L43" s="72">
        <f t="shared" si="17"/>
        <v>295</v>
      </c>
      <c r="M43" s="72">
        <f t="shared" si="17"/>
        <v>295</v>
      </c>
      <c r="N43" s="73">
        <f t="shared" si="17"/>
        <v>295</v>
      </c>
      <c r="O43" s="72">
        <f t="shared" si="17"/>
        <v>295</v>
      </c>
      <c r="P43" s="72">
        <f t="shared" si="17"/>
        <v>295</v>
      </c>
      <c r="Q43" s="72">
        <f t="shared" si="17"/>
        <v>295</v>
      </c>
      <c r="R43" s="72">
        <f t="shared" si="17"/>
        <v>295</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3540</v>
      </c>
      <c r="G44" s="42">
        <f t="shared" si="18"/>
        <v>295</v>
      </c>
      <c r="H44" s="42">
        <f t="shared" si="18"/>
        <v>295</v>
      </c>
      <c r="I44" s="42">
        <f t="shared" si="18"/>
        <v>295</v>
      </c>
      <c r="J44" s="42">
        <f t="shared" si="18"/>
        <v>295</v>
      </c>
      <c r="K44" s="42">
        <f t="shared" si="18"/>
        <v>295</v>
      </c>
      <c r="L44" s="42">
        <f t="shared" si="18"/>
        <v>295</v>
      </c>
      <c r="M44" s="42">
        <f t="shared" si="18"/>
        <v>295</v>
      </c>
      <c r="N44" s="42">
        <f t="shared" si="18"/>
        <v>295</v>
      </c>
      <c r="O44" s="42">
        <f t="shared" si="18"/>
        <v>295</v>
      </c>
      <c r="P44" s="42">
        <f t="shared" si="18"/>
        <v>295</v>
      </c>
      <c r="Q44" s="42">
        <f t="shared" si="18"/>
        <v>295</v>
      </c>
      <c r="R44" s="42">
        <f t="shared" si="18"/>
        <v>295</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3540</v>
      </c>
      <c r="G46" s="133">
        <v>295</v>
      </c>
      <c r="H46" s="133">
        <v>295</v>
      </c>
      <c r="I46" s="133">
        <v>295</v>
      </c>
      <c r="J46" s="133">
        <v>295</v>
      </c>
      <c r="K46" s="133">
        <v>295</v>
      </c>
      <c r="L46" s="133">
        <v>295</v>
      </c>
      <c r="M46" s="133">
        <v>295</v>
      </c>
      <c r="N46" s="133">
        <v>295</v>
      </c>
      <c r="O46" s="133">
        <v>295</v>
      </c>
      <c r="P46" s="133">
        <v>295</v>
      </c>
      <c r="Q46" s="133">
        <v>295</v>
      </c>
      <c r="R46" s="133">
        <v>295</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63" t="s">
        <v>118</v>
      </c>
      <c r="F59" s="60" t="s">
        <v>119</v>
      </c>
      <c r="L59" s="62"/>
    </row>
    <row r="60" spans="1:32" x14ac:dyDescent="0.25">
      <c r="E60" s="59" t="s">
        <v>120</v>
      </c>
      <c r="F60" s="60" t="s">
        <v>121</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122</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32271</v>
      </c>
      <c r="G10" s="70">
        <f t="shared" ref="G10:R10" si="0">G11+G25+G54</f>
        <v>1144</v>
      </c>
      <c r="H10" s="70">
        <f t="shared" si="0"/>
        <v>1681</v>
      </c>
      <c r="I10" s="70">
        <f t="shared" si="0"/>
        <v>4856</v>
      </c>
      <c r="J10" s="70">
        <f t="shared" si="0"/>
        <v>1104</v>
      </c>
      <c r="K10" s="70">
        <f t="shared" si="0"/>
        <v>1138</v>
      </c>
      <c r="L10" s="70">
        <f t="shared" si="0"/>
        <v>5728</v>
      </c>
      <c r="M10" s="70">
        <f t="shared" si="0"/>
        <v>1581</v>
      </c>
      <c r="N10" s="71">
        <f t="shared" si="0"/>
        <v>1563</v>
      </c>
      <c r="O10" s="70">
        <f t="shared" si="0"/>
        <v>6217</v>
      </c>
      <c r="P10" s="70">
        <f t="shared" si="0"/>
        <v>2759</v>
      </c>
      <c r="Q10" s="70">
        <f t="shared" si="0"/>
        <v>2752</v>
      </c>
      <c r="R10" s="70">
        <f t="shared" si="0"/>
        <v>1748</v>
      </c>
      <c r="S10" s="29">
        <f>G10+H10+I10+J10+K10+L10+M10+N10+O10+P10+Q10+R10</f>
        <v>32271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28689</v>
      </c>
      <c r="G11" s="70">
        <f>G12+G15+G23</f>
        <v>1144</v>
      </c>
      <c r="H11" s="70">
        <f t="shared" ref="H11:R11" si="1">H12+H15+H23</f>
        <v>1681</v>
      </c>
      <c r="I11" s="70">
        <f t="shared" si="1"/>
        <v>4856</v>
      </c>
      <c r="J11" s="70">
        <f t="shared" si="1"/>
        <v>904</v>
      </c>
      <c r="K11" s="70">
        <f t="shared" si="1"/>
        <v>638</v>
      </c>
      <c r="L11" s="70">
        <f t="shared" si="1"/>
        <v>4878</v>
      </c>
      <c r="M11" s="70">
        <f t="shared" si="1"/>
        <v>331</v>
      </c>
      <c r="N11" s="70">
        <f t="shared" si="1"/>
        <v>941</v>
      </c>
      <c r="O11" s="70">
        <f t="shared" si="1"/>
        <v>6057</v>
      </c>
      <c r="P11" s="70">
        <f t="shared" si="1"/>
        <v>2759</v>
      </c>
      <c r="Q11" s="70">
        <f t="shared" si="1"/>
        <v>2752</v>
      </c>
      <c r="R11" s="70">
        <f t="shared" si="1"/>
        <v>1748</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v>12000</v>
      </c>
      <c r="G12" s="72">
        <f>G13</f>
        <v>854</v>
      </c>
      <c r="H12" s="72">
        <f t="shared" ref="H12:R12" si="2">H13</f>
        <v>687</v>
      </c>
      <c r="I12" s="72">
        <f t="shared" si="2"/>
        <v>3749</v>
      </c>
      <c r="J12" s="72">
        <f t="shared" si="2"/>
        <v>174</v>
      </c>
      <c r="K12" s="72">
        <f t="shared" si="2"/>
        <v>0</v>
      </c>
      <c r="L12" s="72">
        <f t="shared" si="2"/>
        <v>3038</v>
      </c>
      <c r="M12" s="72">
        <f t="shared" si="2"/>
        <v>0</v>
      </c>
      <c r="N12" s="72">
        <f t="shared" si="2"/>
        <v>0</v>
      </c>
      <c r="O12" s="72">
        <f t="shared" si="2"/>
        <v>1766</v>
      </c>
      <c r="P12" s="72">
        <f t="shared" si="2"/>
        <v>0</v>
      </c>
      <c r="Q12" s="72">
        <f t="shared" si="2"/>
        <v>314</v>
      </c>
      <c r="R12" s="72">
        <f t="shared" si="2"/>
        <v>1418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12000</v>
      </c>
      <c r="G13" s="42">
        <f t="shared" si="3"/>
        <v>854</v>
      </c>
      <c r="H13" s="42">
        <f t="shared" si="3"/>
        <v>687</v>
      </c>
      <c r="I13" s="42">
        <f t="shared" si="3"/>
        <v>3749</v>
      </c>
      <c r="J13" s="42">
        <f t="shared" si="3"/>
        <v>174</v>
      </c>
      <c r="K13" s="42">
        <f t="shared" si="3"/>
        <v>0</v>
      </c>
      <c r="L13" s="42">
        <f t="shared" si="3"/>
        <v>3038</v>
      </c>
      <c r="M13" s="42">
        <f t="shared" si="3"/>
        <v>0</v>
      </c>
      <c r="N13" s="42">
        <f t="shared" si="3"/>
        <v>0</v>
      </c>
      <c r="O13" s="42">
        <f t="shared" si="3"/>
        <v>1766</v>
      </c>
      <c r="P13" s="42">
        <f t="shared" si="3"/>
        <v>0</v>
      </c>
      <c r="Q13" s="42">
        <f t="shared" si="3"/>
        <v>314</v>
      </c>
      <c r="R13" s="42">
        <f t="shared" si="3"/>
        <v>1418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12000</v>
      </c>
      <c r="G14" s="45">
        <v>854</v>
      </c>
      <c r="H14" s="45">
        <v>687</v>
      </c>
      <c r="I14" s="45">
        <v>3749</v>
      </c>
      <c r="J14" s="45">
        <v>174</v>
      </c>
      <c r="K14" s="45">
        <v>0</v>
      </c>
      <c r="L14" s="45">
        <v>3038</v>
      </c>
      <c r="M14" s="45">
        <v>0</v>
      </c>
      <c r="N14" s="45">
        <v>0</v>
      </c>
      <c r="O14" s="45">
        <v>1766</v>
      </c>
      <c r="P14" s="45">
        <v>0</v>
      </c>
      <c r="Q14" s="45">
        <v>314</v>
      </c>
      <c r="R14" s="45">
        <v>1418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15754</v>
      </c>
      <c r="G15" s="72">
        <f>G16+G18+G20</f>
        <v>280</v>
      </c>
      <c r="H15" s="72">
        <f t="shared" ref="H15:R15" si="4">H16+H18+H20</f>
        <v>964</v>
      </c>
      <c r="I15" s="72">
        <f t="shared" si="4"/>
        <v>1077</v>
      </c>
      <c r="J15" s="72">
        <f t="shared" si="4"/>
        <v>700</v>
      </c>
      <c r="K15" s="72">
        <f t="shared" si="4"/>
        <v>488</v>
      </c>
      <c r="L15" s="72">
        <f t="shared" si="4"/>
        <v>1595</v>
      </c>
      <c r="M15" s="72">
        <f t="shared" si="4"/>
        <v>266</v>
      </c>
      <c r="N15" s="72">
        <f t="shared" si="4"/>
        <v>883</v>
      </c>
      <c r="O15" s="72">
        <f t="shared" si="4"/>
        <v>4106</v>
      </c>
      <c r="P15" s="72">
        <f t="shared" si="4"/>
        <v>2719</v>
      </c>
      <c r="Q15" s="72">
        <f t="shared" si="4"/>
        <v>2368</v>
      </c>
      <c r="R15" s="72">
        <f t="shared" si="4"/>
        <v>308</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2332</v>
      </c>
      <c r="G16" s="42">
        <f t="shared" si="5"/>
        <v>20</v>
      </c>
      <c r="H16" s="42">
        <f t="shared" si="5"/>
        <v>30</v>
      </c>
      <c r="I16" s="42">
        <f t="shared" si="5"/>
        <v>35</v>
      </c>
      <c r="J16" s="42">
        <f t="shared" si="5"/>
        <v>50</v>
      </c>
      <c r="K16" s="42">
        <f t="shared" si="5"/>
        <v>100</v>
      </c>
      <c r="L16" s="42">
        <f t="shared" si="5"/>
        <v>230</v>
      </c>
      <c r="M16" s="42">
        <f t="shared" si="5"/>
        <v>100</v>
      </c>
      <c r="N16" s="48">
        <f t="shared" si="5"/>
        <v>300</v>
      </c>
      <c r="O16" s="42">
        <f t="shared" si="5"/>
        <v>497</v>
      </c>
      <c r="P16" s="42">
        <f t="shared" si="5"/>
        <v>700</v>
      </c>
      <c r="Q16" s="42">
        <f t="shared" si="5"/>
        <v>220</v>
      </c>
      <c r="R16" s="42">
        <f t="shared" si="5"/>
        <v>50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2332</v>
      </c>
      <c r="G17" s="45">
        <v>20</v>
      </c>
      <c r="H17" s="45">
        <v>30</v>
      </c>
      <c r="I17" s="45">
        <v>35</v>
      </c>
      <c r="J17" s="45">
        <v>50</v>
      </c>
      <c r="K17" s="45">
        <v>100</v>
      </c>
      <c r="L17" s="45">
        <v>230</v>
      </c>
      <c r="M17" s="45">
        <v>100</v>
      </c>
      <c r="N17" s="45">
        <v>300</v>
      </c>
      <c r="O17" s="45">
        <v>497</v>
      </c>
      <c r="P17" s="45">
        <v>700</v>
      </c>
      <c r="Q17" s="45">
        <v>220</v>
      </c>
      <c r="R17" s="45">
        <v>50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5600</v>
      </c>
      <c r="G18" s="42">
        <f t="shared" si="6"/>
        <v>60</v>
      </c>
      <c r="H18" s="42">
        <f>SUM(H19)</f>
        <v>500</v>
      </c>
      <c r="I18" s="42">
        <f>I19</f>
        <v>742</v>
      </c>
      <c r="J18" s="42">
        <f t="shared" si="6"/>
        <v>350</v>
      </c>
      <c r="K18" s="42">
        <f t="shared" si="6"/>
        <v>208</v>
      </c>
      <c r="L18" s="42">
        <f t="shared" si="6"/>
        <v>350</v>
      </c>
      <c r="M18" s="42">
        <f t="shared" si="6"/>
        <v>100</v>
      </c>
      <c r="N18" s="42">
        <f t="shared" si="6"/>
        <v>153</v>
      </c>
      <c r="O18" s="42">
        <f t="shared" si="6"/>
        <v>1516</v>
      </c>
      <c r="P18" s="42">
        <f t="shared" si="6"/>
        <v>735</v>
      </c>
      <c r="Q18" s="42">
        <f t="shared" si="6"/>
        <v>836</v>
      </c>
      <c r="R18" s="42">
        <f t="shared" si="6"/>
        <v>50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5600</v>
      </c>
      <c r="G19" s="45">
        <v>60</v>
      </c>
      <c r="H19" s="45">
        <v>500</v>
      </c>
      <c r="I19" s="45">
        <v>742</v>
      </c>
      <c r="J19" s="45">
        <v>350</v>
      </c>
      <c r="K19" s="45">
        <v>208</v>
      </c>
      <c r="L19" s="45">
        <v>350</v>
      </c>
      <c r="M19" s="45">
        <v>100</v>
      </c>
      <c r="N19" s="45">
        <v>153</v>
      </c>
      <c r="O19" s="45">
        <v>1516</v>
      </c>
      <c r="P19" s="45">
        <v>735</v>
      </c>
      <c r="Q19" s="45">
        <v>836</v>
      </c>
      <c r="R19" s="45">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7822</v>
      </c>
      <c r="G20" s="42">
        <f>G21+G22</f>
        <v>200</v>
      </c>
      <c r="H20" s="42">
        <f t="shared" ref="H20:R20" si="7">H21+H22</f>
        <v>434</v>
      </c>
      <c r="I20" s="42">
        <f t="shared" si="7"/>
        <v>300</v>
      </c>
      <c r="J20" s="42">
        <f t="shared" si="7"/>
        <v>300</v>
      </c>
      <c r="K20" s="42">
        <f t="shared" si="7"/>
        <v>180</v>
      </c>
      <c r="L20" s="42">
        <f>L22+L21</f>
        <v>1015</v>
      </c>
      <c r="M20" s="42">
        <f t="shared" si="7"/>
        <v>66</v>
      </c>
      <c r="N20" s="48">
        <f t="shared" si="7"/>
        <v>430</v>
      </c>
      <c r="O20" s="42">
        <f t="shared" si="7"/>
        <v>2093</v>
      </c>
      <c r="P20" s="42">
        <f t="shared" si="7"/>
        <v>1284</v>
      </c>
      <c r="Q20" s="42">
        <f t="shared" si="7"/>
        <v>1312</v>
      </c>
      <c r="R20" s="42">
        <f t="shared" si="7"/>
        <v>208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2924</v>
      </c>
      <c r="G21" s="45">
        <v>0</v>
      </c>
      <c r="H21" s="45">
        <v>150</v>
      </c>
      <c r="I21" s="45">
        <v>100</v>
      </c>
      <c r="J21" s="45">
        <v>100</v>
      </c>
      <c r="K21" s="45">
        <v>180</v>
      </c>
      <c r="L21" s="45">
        <v>285</v>
      </c>
      <c r="M21" s="45">
        <v>66</v>
      </c>
      <c r="N21" s="45">
        <v>150</v>
      </c>
      <c r="O21" s="45">
        <v>886</v>
      </c>
      <c r="P21" s="45">
        <v>468</v>
      </c>
      <c r="Q21" s="45">
        <v>479</v>
      </c>
      <c r="R21" s="45">
        <v>60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4898</v>
      </c>
      <c r="G22" s="45">
        <v>200</v>
      </c>
      <c r="H22" s="45">
        <v>284</v>
      </c>
      <c r="I22" s="45">
        <v>200</v>
      </c>
      <c r="J22" s="45">
        <v>200</v>
      </c>
      <c r="K22" s="45">
        <v>0</v>
      </c>
      <c r="L22" s="45">
        <v>730</v>
      </c>
      <c r="M22" s="45">
        <v>0</v>
      </c>
      <c r="N22" s="45">
        <v>280</v>
      </c>
      <c r="O22" s="45">
        <v>1207</v>
      </c>
      <c r="P22" s="45">
        <v>816</v>
      </c>
      <c r="Q22" s="45">
        <v>833</v>
      </c>
      <c r="R22" s="45">
        <v>148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935</v>
      </c>
      <c r="G23" s="42">
        <f t="shared" ref="G23:R23" si="8">SUM(G24:G24)</f>
        <v>10</v>
      </c>
      <c r="H23" s="42">
        <f t="shared" si="8"/>
        <v>30</v>
      </c>
      <c r="I23" s="42">
        <f t="shared" si="8"/>
        <v>30</v>
      </c>
      <c r="J23" s="42">
        <f t="shared" si="8"/>
        <v>30</v>
      </c>
      <c r="K23" s="42">
        <f t="shared" si="8"/>
        <v>150</v>
      </c>
      <c r="L23" s="42">
        <f t="shared" si="8"/>
        <v>245</v>
      </c>
      <c r="M23" s="42">
        <f t="shared" si="8"/>
        <v>65</v>
      </c>
      <c r="N23" s="42">
        <f t="shared" si="8"/>
        <v>58</v>
      </c>
      <c r="O23" s="42">
        <f t="shared" si="8"/>
        <v>185</v>
      </c>
      <c r="P23" s="42">
        <f t="shared" si="8"/>
        <v>40</v>
      </c>
      <c r="Q23" s="42">
        <f t="shared" si="8"/>
        <v>70</v>
      </c>
      <c r="R23" s="42">
        <f t="shared" si="8"/>
        <v>22</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935</v>
      </c>
      <c r="G24" s="45">
        <v>10</v>
      </c>
      <c r="H24" s="45">
        <v>30</v>
      </c>
      <c r="I24" s="45">
        <v>30</v>
      </c>
      <c r="J24" s="45">
        <v>30</v>
      </c>
      <c r="K24" s="45">
        <v>150</v>
      </c>
      <c r="L24" s="45">
        <v>245</v>
      </c>
      <c r="M24" s="45">
        <v>65</v>
      </c>
      <c r="N24" s="45">
        <v>58</v>
      </c>
      <c r="O24" s="45">
        <v>185</v>
      </c>
      <c r="P24" s="45">
        <v>40</v>
      </c>
      <c r="Q24" s="45">
        <v>70</v>
      </c>
      <c r="R24" s="45">
        <v>22</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3582</v>
      </c>
      <c r="G25" s="70">
        <f>G26+G37+G40+G43+G47</f>
        <v>0</v>
      </c>
      <c r="H25" s="70">
        <f t="shared" ref="H25:R25" si="9">H26+H37+H40+H43+H47</f>
        <v>0</v>
      </c>
      <c r="I25" s="70">
        <f t="shared" si="9"/>
        <v>0</v>
      </c>
      <c r="J25" s="70">
        <f t="shared" si="9"/>
        <v>200</v>
      </c>
      <c r="K25" s="70">
        <f t="shared" si="9"/>
        <v>500</v>
      </c>
      <c r="L25" s="70">
        <f t="shared" si="9"/>
        <v>850</v>
      </c>
      <c r="M25" s="70">
        <f t="shared" si="9"/>
        <v>1250</v>
      </c>
      <c r="N25" s="70">
        <f t="shared" si="9"/>
        <v>622</v>
      </c>
      <c r="O25" s="70">
        <f t="shared" si="9"/>
        <v>160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1510</v>
      </c>
      <c r="G43" s="72">
        <f t="shared" ref="G43:R43" si="17">G44</f>
        <v>0</v>
      </c>
      <c r="H43" s="72">
        <f t="shared" si="17"/>
        <v>0</v>
      </c>
      <c r="I43" s="72">
        <f t="shared" si="17"/>
        <v>0</v>
      </c>
      <c r="J43" s="72">
        <f t="shared" si="17"/>
        <v>200</v>
      </c>
      <c r="K43" s="72">
        <f t="shared" si="17"/>
        <v>200</v>
      </c>
      <c r="L43" s="72">
        <f t="shared" si="17"/>
        <v>350</v>
      </c>
      <c r="M43" s="72">
        <f t="shared" si="17"/>
        <v>300</v>
      </c>
      <c r="N43" s="73">
        <f t="shared" si="17"/>
        <v>300</v>
      </c>
      <c r="O43" s="72">
        <f t="shared" si="17"/>
        <v>160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1510</v>
      </c>
      <c r="G44" s="42">
        <f t="shared" si="18"/>
        <v>0</v>
      </c>
      <c r="H44" s="42">
        <f t="shared" si="18"/>
        <v>0</v>
      </c>
      <c r="I44" s="42">
        <f t="shared" si="18"/>
        <v>0</v>
      </c>
      <c r="J44" s="42">
        <f t="shared" si="18"/>
        <v>200</v>
      </c>
      <c r="K44" s="42">
        <f t="shared" si="18"/>
        <v>200</v>
      </c>
      <c r="L44" s="42">
        <f t="shared" si="18"/>
        <v>350</v>
      </c>
      <c r="M44" s="42">
        <f t="shared" si="18"/>
        <v>300</v>
      </c>
      <c r="N44" s="42">
        <f t="shared" si="18"/>
        <v>300</v>
      </c>
      <c r="O44" s="42">
        <f t="shared" si="18"/>
        <v>160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1510</v>
      </c>
      <c r="G46" s="45">
        <v>0</v>
      </c>
      <c r="H46" s="45">
        <v>0</v>
      </c>
      <c r="I46" s="45">
        <v>0</v>
      </c>
      <c r="J46" s="45">
        <v>200</v>
      </c>
      <c r="K46" s="45">
        <v>200</v>
      </c>
      <c r="L46" s="45">
        <v>350</v>
      </c>
      <c r="M46" s="45">
        <v>300</v>
      </c>
      <c r="N46" s="45">
        <v>300</v>
      </c>
      <c r="O46" s="45">
        <v>160</v>
      </c>
      <c r="P46" s="45">
        <v>0</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v>2072</v>
      </c>
      <c r="G52" s="57">
        <v>0</v>
      </c>
      <c r="H52" s="57">
        <v>0</v>
      </c>
      <c r="I52" s="57">
        <v>0</v>
      </c>
      <c r="J52" s="57">
        <v>0</v>
      </c>
      <c r="K52" s="57">
        <v>300</v>
      </c>
      <c r="L52" s="57">
        <v>500</v>
      </c>
      <c r="M52" s="57">
        <v>950</v>
      </c>
      <c r="N52" s="131">
        <v>322</v>
      </c>
      <c r="O52" s="57">
        <v>0</v>
      </c>
      <c r="P52" s="57">
        <v>0</v>
      </c>
      <c r="Q52" s="57">
        <v>0</v>
      </c>
      <c r="R52" s="57">
        <v>0</v>
      </c>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59" t="s">
        <v>123</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124</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3098</v>
      </c>
      <c r="G10" s="70">
        <f t="shared" si="0"/>
        <v>80</v>
      </c>
      <c r="H10" s="70">
        <f t="shared" si="0"/>
        <v>82</v>
      </c>
      <c r="I10" s="70">
        <f t="shared" si="0"/>
        <v>78</v>
      </c>
      <c r="J10" s="70">
        <f t="shared" si="0"/>
        <v>104</v>
      </c>
      <c r="K10" s="70">
        <f t="shared" si="0"/>
        <v>164</v>
      </c>
      <c r="L10" s="70">
        <f t="shared" si="0"/>
        <v>240</v>
      </c>
      <c r="M10" s="70">
        <f t="shared" si="0"/>
        <v>243</v>
      </c>
      <c r="N10" s="71">
        <f t="shared" si="0"/>
        <v>320</v>
      </c>
      <c r="O10" s="70">
        <f t="shared" si="0"/>
        <v>385</v>
      </c>
      <c r="P10" s="70">
        <f t="shared" si="0"/>
        <v>420</v>
      </c>
      <c r="Q10" s="70">
        <f t="shared" si="0"/>
        <v>402</v>
      </c>
      <c r="R10" s="70">
        <f t="shared" si="0"/>
        <v>580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2833</v>
      </c>
      <c r="G11" s="70">
        <f>G12+G15+G23</f>
        <v>80</v>
      </c>
      <c r="H11" s="70">
        <f t="shared" ref="H11:R11" si="1">H12+H15+H23</f>
        <v>82</v>
      </c>
      <c r="I11" s="70">
        <f t="shared" si="1"/>
        <v>78</v>
      </c>
      <c r="J11" s="70">
        <f t="shared" si="1"/>
        <v>99</v>
      </c>
      <c r="K11" s="70">
        <f t="shared" si="1"/>
        <v>114</v>
      </c>
      <c r="L11" s="70">
        <f t="shared" si="1"/>
        <v>190</v>
      </c>
      <c r="M11" s="70">
        <f t="shared" si="1"/>
        <v>223</v>
      </c>
      <c r="N11" s="70">
        <f t="shared" si="1"/>
        <v>310</v>
      </c>
      <c r="O11" s="70">
        <f t="shared" si="1"/>
        <v>365</v>
      </c>
      <c r="P11" s="70">
        <f t="shared" si="1"/>
        <v>370</v>
      </c>
      <c r="Q11" s="70">
        <f t="shared" si="1"/>
        <v>392</v>
      </c>
      <c r="R11" s="70">
        <f t="shared" si="1"/>
        <v>530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2">G13</f>
        <v>60</v>
      </c>
      <c r="H12" s="72">
        <f t="shared" si="2"/>
        <v>60</v>
      </c>
      <c r="I12" s="72">
        <f t="shared" si="2"/>
        <v>50</v>
      </c>
      <c r="J12" s="72">
        <f t="shared" si="2"/>
        <v>50</v>
      </c>
      <c r="K12" s="72">
        <f t="shared" si="2"/>
        <v>50</v>
      </c>
      <c r="L12" s="72">
        <f t="shared" si="2"/>
        <v>50</v>
      </c>
      <c r="M12" s="72">
        <f t="shared" si="2"/>
        <v>30</v>
      </c>
      <c r="N12" s="73">
        <f t="shared" si="2"/>
        <v>30</v>
      </c>
      <c r="O12" s="72">
        <f t="shared" si="2"/>
        <v>40</v>
      </c>
      <c r="P12" s="72">
        <f t="shared" si="2"/>
        <v>40</v>
      </c>
      <c r="Q12" s="72">
        <f t="shared" si="2"/>
        <v>20</v>
      </c>
      <c r="R12" s="72">
        <f t="shared" si="2"/>
        <v>20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500</v>
      </c>
      <c r="G13" s="42">
        <v>60</v>
      </c>
      <c r="H13" s="42">
        <v>60</v>
      </c>
      <c r="I13" s="42">
        <v>50</v>
      </c>
      <c r="J13" s="42">
        <v>50</v>
      </c>
      <c r="K13" s="42">
        <v>50</v>
      </c>
      <c r="L13" s="42">
        <v>50</v>
      </c>
      <c r="M13" s="42">
        <v>30</v>
      </c>
      <c r="N13" s="42">
        <v>30</v>
      </c>
      <c r="O13" s="42">
        <v>40</v>
      </c>
      <c r="P13" s="42">
        <v>40</v>
      </c>
      <c r="Q13" s="42">
        <v>20</v>
      </c>
      <c r="R13" s="42">
        <v>20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60</v>
      </c>
      <c r="H14" s="45">
        <v>60</v>
      </c>
      <c r="I14" s="45">
        <v>50</v>
      </c>
      <c r="J14" s="45">
        <v>50</v>
      </c>
      <c r="K14" s="45">
        <v>50</v>
      </c>
      <c r="L14" s="45">
        <v>50</v>
      </c>
      <c r="M14" s="45">
        <v>30</v>
      </c>
      <c r="N14" s="45">
        <v>30</v>
      </c>
      <c r="O14" s="45">
        <v>40</v>
      </c>
      <c r="P14" s="45">
        <v>40</v>
      </c>
      <c r="Q14" s="45">
        <v>20</v>
      </c>
      <c r="R14" s="45">
        <v>20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2333</v>
      </c>
      <c r="G15" s="72">
        <f>G16+G18+G20</f>
        <v>20</v>
      </c>
      <c r="H15" s="72">
        <f t="shared" ref="H15:R15" si="3">H16+H18+H20</f>
        <v>22</v>
      </c>
      <c r="I15" s="72">
        <f t="shared" si="3"/>
        <v>28</v>
      </c>
      <c r="J15" s="72">
        <f t="shared" si="3"/>
        <v>49</v>
      </c>
      <c r="K15" s="72">
        <f t="shared" si="3"/>
        <v>64</v>
      </c>
      <c r="L15" s="72">
        <f t="shared" si="3"/>
        <v>140</v>
      </c>
      <c r="M15" s="72">
        <f t="shared" si="3"/>
        <v>193</v>
      </c>
      <c r="N15" s="72">
        <f t="shared" si="3"/>
        <v>280</v>
      </c>
      <c r="O15" s="72">
        <f t="shared" si="3"/>
        <v>325</v>
      </c>
      <c r="P15" s="72">
        <f t="shared" si="3"/>
        <v>330</v>
      </c>
      <c r="Q15" s="72">
        <f t="shared" si="3"/>
        <v>372</v>
      </c>
      <c r="R15" s="72">
        <f t="shared" si="3"/>
        <v>510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68</v>
      </c>
      <c r="G16" s="42">
        <f>SUM(G17)</f>
        <v>0</v>
      </c>
      <c r="H16" s="42">
        <f t="shared" ref="H16:R16" si="4">SUM(H17)</f>
        <v>0</v>
      </c>
      <c r="I16" s="42">
        <f t="shared" si="4"/>
        <v>1</v>
      </c>
      <c r="J16" s="42">
        <f t="shared" si="4"/>
        <v>2</v>
      </c>
      <c r="K16" s="42">
        <f t="shared" si="4"/>
        <v>2</v>
      </c>
      <c r="L16" s="42">
        <f t="shared" si="4"/>
        <v>5</v>
      </c>
      <c r="M16" s="42">
        <f t="shared" si="4"/>
        <v>8</v>
      </c>
      <c r="N16" s="42">
        <f t="shared" si="4"/>
        <v>10</v>
      </c>
      <c r="O16" s="42">
        <f t="shared" si="4"/>
        <v>10</v>
      </c>
      <c r="P16" s="42">
        <f t="shared" si="4"/>
        <v>10</v>
      </c>
      <c r="Q16" s="42">
        <f t="shared" si="4"/>
        <v>10</v>
      </c>
      <c r="R16" s="42">
        <f t="shared" si="4"/>
        <v>10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68</v>
      </c>
      <c r="G17" s="45">
        <v>0</v>
      </c>
      <c r="H17" s="45">
        <v>0</v>
      </c>
      <c r="I17" s="45">
        <v>1</v>
      </c>
      <c r="J17" s="45">
        <v>2</v>
      </c>
      <c r="K17" s="45">
        <v>2</v>
      </c>
      <c r="L17" s="45">
        <v>5</v>
      </c>
      <c r="M17" s="45">
        <v>8</v>
      </c>
      <c r="N17" s="45">
        <v>10</v>
      </c>
      <c r="O17" s="45">
        <v>10</v>
      </c>
      <c r="P17" s="45">
        <v>10</v>
      </c>
      <c r="Q17" s="45">
        <v>10</v>
      </c>
      <c r="R17" s="45">
        <v>10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840</v>
      </c>
      <c r="G18" s="42">
        <f t="shared" ref="G18:R18" si="5">SUM(G19:G19)</f>
        <v>0</v>
      </c>
      <c r="H18" s="42">
        <f t="shared" si="5"/>
        <v>2</v>
      </c>
      <c r="I18" s="42">
        <f t="shared" si="5"/>
        <v>2</v>
      </c>
      <c r="J18" s="42">
        <f t="shared" si="5"/>
        <v>2</v>
      </c>
      <c r="K18" s="42">
        <f t="shared" si="5"/>
        <v>2</v>
      </c>
      <c r="L18" s="42">
        <f t="shared" si="5"/>
        <v>50</v>
      </c>
      <c r="M18" s="42">
        <f t="shared" si="5"/>
        <v>60</v>
      </c>
      <c r="N18" s="42">
        <f t="shared" si="5"/>
        <v>120</v>
      </c>
      <c r="O18" s="42">
        <f t="shared" si="5"/>
        <v>120</v>
      </c>
      <c r="P18" s="42">
        <f t="shared" si="5"/>
        <v>120</v>
      </c>
      <c r="Q18" s="42">
        <f t="shared" si="5"/>
        <v>137</v>
      </c>
      <c r="R18" s="42">
        <f t="shared" si="5"/>
        <v>225</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840</v>
      </c>
      <c r="G19" s="45">
        <v>0</v>
      </c>
      <c r="H19" s="45">
        <v>2</v>
      </c>
      <c r="I19" s="45">
        <v>2</v>
      </c>
      <c r="J19" s="45">
        <v>2</v>
      </c>
      <c r="K19" s="45">
        <v>2</v>
      </c>
      <c r="L19" s="45">
        <v>50</v>
      </c>
      <c r="M19" s="45">
        <v>60</v>
      </c>
      <c r="N19" s="45">
        <v>120</v>
      </c>
      <c r="O19" s="45">
        <v>120</v>
      </c>
      <c r="P19" s="45">
        <v>120</v>
      </c>
      <c r="Q19" s="45">
        <v>137</v>
      </c>
      <c r="R19" s="45">
        <v>225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1425</v>
      </c>
      <c r="G20" s="42">
        <f>SUM(G21:G22)</f>
        <v>20</v>
      </c>
      <c r="H20" s="42">
        <f t="shared" ref="H20:R20" si="6">SUM(H21:H22)</f>
        <v>20</v>
      </c>
      <c r="I20" s="42">
        <f t="shared" si="6"/>
        <v>25</v>
      </c>
      <c r="J20" s="42">
        <f t="shared" si="6"/>
        <v>45</v>
      </c>
      <c r="K20" s="42">
        <f t="shared" si="6"/>
        <v>60</v>
      </c>
      <c r="L20" s="42">
        <f t="shared" si="6"/>
        <v>85</v>
      </c>
      <c r="M20" s="42">
        <f t="shared" si="6"/>
        <v>125</v>
      </c>
      <c r="N20" s="42">
        <f t="shared" si="6"/>
        <v>150</v>
      </c>
      <c r="O20" s="42">
        <f t="shared" si="6"/>
        <v>195</v>
      </c>
      <c r="P20" s="42">
        <f t="shared" si="6"/>
        <v>200</v>
      </c>
      <c r="Q20" s="42">
        <f t="shared" si="6"/>
        <v>225</v>
      </c>
      <c r="R20" s="42">
        <f t="shared" si="6"/>
        <v>275</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1425</v>
      </c>
      <c r="G22" s="45">
        <v>20</v>
      </c>
      <c r="H22" s="45">
        <v>20</v>
      </c>
      <c r="I22" s="45">
        <v>25</v>
      </c>
      <c r="J22" s="45">
        <v>45</v>
      </c>
      <c r="K22" s="45">
        <v>60</v>
      </c>
      <c r="L22" s="45">
        <v>85</v>
      </c>
      <c r="M22" s="45">
        <v>125</v>
      </c>
      <c r="N22" s="45">
        <v>150</v>
      </c>
      <c r="O22" s="45">
        <v>195</v>
      </c>
      <c r="P22" s="45">
        <v>200</v>
      </c>
      <c r="Q22" s="45">
        <v>225</v>
      </c>
      <c r="R22" s="45">
        <v>275</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70">
        <f>G26+G37+G40+G43+G47</f>
        <v>0</v>
      </c>
      <c r="H25" s="70">
        <f t="shared" ref="H25:I25" si="8">H26+H37+H40+H43+H47</f>
        <v>0</v>
      </c>
      <c r="I25" s="70">
        <f t="shared" si="8"/>
        <v>0</v>
      </c>
      <c r="J25" s="70">
        <v>5</v>
      </c>
      <c r="K25" s="70">
        <v>50</v>
      </c>
      <c r="L25" s="70">
        <v>50</v>
      </c>
      <c r="M25" s="70">
        <v>20</v>
      </c>
      <c r="N25" s="70">
        <v>10</v>
      </c>
      <c r="O25" s="70">
        <v>20</v>
      </c>
      <c r="P25" s="70">
        <v>50</v>
      </c>
      <c r="Q25" s="70">
        <v>10</v>
      </c>
      <c r="R25" s="70">
        <v>50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v>0</v>
      </c>
      <c r="H28" s="133">
        <v>0</v>
      </c>
      <c r="I28" s="133">
        <v>0</v>
      </c>
      <c r="J28" s="133">
        <v>0</v>
      </c>
      <c r="K28" s="133">
        <v>0</v>
      </c>
      <c r="L28" s="133">
        <v>0</v>
      </c>
      <c r="M28" s="133">
        <v>0</v>
      </c>
      <c r="N28" s="133">
        <v>0</v>
      </c>
      <c r="O28" s="133">
        <v>0</v>
      </c>
      <c r="P28" s="133">
        <v>0</v>
      </c>
      <c r="Q28" s="133">
        <v>0</v>
      </c>
      <c r="R28" s="133">
        <v>0</v>
      </c>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v>0</v>
      </c>
      <c r="H30" s="133">
        <v>0</v>
      </c>
      <c r="I30" s="133">
        <v>0</v>
      </c>
      <c r="J30" s="133">
        <v>0</v>
      </c>
      <c r="K30" s="133">
        <v>0</v>
      </c>
      <c r="L30" s="133">
        <v>0</v>
      </c>
      <c r="M30" s="133">
        <v>0</v>
      </c>
      <c r="N30" s="133">
        <v>0</v>
      </c>
      <c r="O30" s="133">
        <v>0</v>
      </c>
      <c r="P30" s="133">
        <v>0</v>
      </c>
      <c r="Q30" s="133">
        <v>0</v>
      </c>
      <c r="R30" s="133">
        <v>0</v>
      </c>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v>0</v>
      </c>
      <c r="H32" s="45">
        <v>0</v>
      </c>
      <c r="I32" s="45">
        <v>0</v>
      </c>
      <c r="J32" s="45">
        <v>0</v>
      </c>
      <c r="K32" s="45">
        <v>0</v>
      </c>
      <c r="L32" s="45">
        <v>0</v>
      </c>
      <c r="M32" s="45">
        <v>0</v>
      </c>
      <c r="N32" s="45">
        <v>0</v>
      </c>
      <c r="O32" s="45">
        <v>0</v>
      </c>
      <c r="P32" s="45">
        <v>0</v>
      </c>
      <c r="Q32" s="45">
        <v>0</v>
      </c>
      <c r="R32" s="45">
        <v>0</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v>0</v>
      </c>
      <c r="H34" s="133">
        <v>0</v>
      </c>
      <c r="I34" s="133">
        <v>0</v>
      </c>
      <c r="J34" s="133">
        <v>0</v>
      </c>
      <c r="K34" s="133">
        <v>0</v>
      </c>
      <c r="L34" s="133">
        <v>0</v>
      </c>
      <c r="M34" s="133">
        <v>0</v>
      </c>
      <c r="N34" s="133">
        <v>0</v>
      </c>
      <c r="O34" s="133">
        <v>0</v>
      </c>
      <c r="P34" s="133">
        <v>0</v>
      </c>
      <c r="Q34" s="133">
        <v>0</v>
      </c>
      <c r="R34" s="133">
        <v>0</v>
      </c>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v>0</v>
      </c>
      <c r="H35" s="133">
        <v>0</v>
      </c>
      <c r="I35" s="133">
        <v>0</v>
      </c>
      <c r="J35" s="133">
        <v>0</v>
      </c>
      <c r="K35" s="133">
        <v>0</v>
      </c>
      <c r="L35" s="133">
        <v>0</v>
      </c>
      <c r="M35" s="133">
        <v>0</v>
      </c>
      <c r="N35" s="133">
        <v>0</v>
      </c>
      <c r="O35" s="133">
        <v>0</v>
      </c>
      <c r="P35" s="133">
        <v>0</v>
      </c>
      <c r="Q35" s="133">
        <v>0</v>
      </c>
      <c r="R35" s="133">
        <v>0</v>
      </c>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v>0</v>
      </c>
      <c r="H36" s="133">
        <v>0</v>
      </c>
      <c r="I36" s="133">
        <v>0</v>
      </c>
      <c r="J36" s="133">
        <v>0</v>
      </c>
      <c r="K36" s="133">
        <v>0</v>
      </c>
      <c r="L36" s="133">
        <v>0</v>
      </c>
      <c r="M36" s="133">
        <v>0</v>
      </c>
      <c r="N36" s="133">
        <v>0</v>
      </c>
      <c r="O36" s="133">
        <v>0</v>
      </c>
      <c r="P36" s="133">
        <v>0</v>
      </c>
      <c r="Q36" s="133">
        <v>0</v>
      </c>
      <c r="R36" s="133">
        <v>0</v>
      </c>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v>0</v>
      </c>
      <c r="H39" s="133">
        <v>0</v>
      </c>
      <c r="I39" s="133">
        <v>0</v>
      </c>
      <c r="J39" s="133">
        <v>0</v>
      </c>
      <c r="K39" s="133">
        <v>0</v>
      </c>
      <c r="L39" s="133">
        <v>0</v>
      </c>
      <c r="M39" s="133">
        <v>0</v>
      </c>
      <c r="N39" s="133">
        <v>0</v>
      </c>
      <c r="O39" s="133">
        <v>0</v>
      </c>
      <c r="P39" s="133">
        <v>0</v>
      </c>
      <c r="Q39" s="133">
        <v>0</v>
      </c>
      <c r="R39" s="133">
        <v>0</v>
      </c>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v>0</v>
      </c>
      <c r="H42" s="133">
        <v>0</v>
      </c>
      <c r="I42" s="133">
        <v>0</v>
      </c>
      <c r="J42" s="133">
        <v>0</v>
      </c>
      <c r="K42" s="133">
        <v>0</v>
      </c>
      <c r="L42" s="133">
        <v>0</v>
      </c>
      <c r="M42" s="133">
        <v>0</v>
      </c>
      <c r="N42" s="133">
        <v>0</v>
      </c>
      <c r="O42" s="133">
        <v>0</v>
      </c>
      <c r="P42" s="133">
        <v>0</v>
      </c>
      <c r="Q42" s="133">
        <v>0</v>
      </c>
      <c r="R42" s="133">
        <v>0</v>
      </c>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72">
        <f t="shared" ref="G43:R43" si="16">G44</f>
        <v>0</v>
      </c>
      <c r="H43" s="72">
        <f t="shared" si="16"/>
        <v>0</v>
      </c>
      <c r="I43" s="72">
        <f t="shared" si="16"/>
        <v>0</v>
      </c>
      <c r="J43" s="72">
        <f t="shared" si="16"/>
        <v>5</v>
      </c>
      <c r="K43" s="72">
        <f t="shared" si="16"/>
        <v>50</v>
      </c>
      <c r="L43" s="72">
        <f t="shared" si="16"/>
        <v>50</v>
      </c>
      <c r="M43" s="72">
        <f t="shared" si="16"/>
        <v>20</v>
      </c>
      <c r="N43" s="73">
        <f t="shared" si="16"/>
        <v>10</v>
      </c>
      <c r="O43" s="72">
        <f t="shared" si="16"/>
        <v>20</v>
      </c>
      <c r="P43" s="72">
        <f t="shared" si="16"/>
        <v>50</v>
      </c>
      <c r="Q43" s="72">
        <f t="shared" si="16"/>
        <v>10</v>
      </c>
      <c r="R43" s="72">
        <f t="shared" si="16"/>
        <v>50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265</v>
      </c>
      <c r="G44" s="42">
        <f t="shared" si="17"/>
        <v>0</v>
      </c>
      <c r="H44" s="42">
        <f t="shared" si="17"/>
        <v>0</v>
      </c>
      <c r="I44" s="42">
        <f t="shared" si="17"/>
        <v>0</v>
      </c>
      <c r="J44" s="42">
        <f t="shared" si="17"/>
        <v>5</v>
      </c>
      <c r="K44" s="42">
        <f t="shared" si="17"/>
        <v>50</v>
      </c>
      <c r="L44" s="42">
        <f t="shared" si="17"/>
        <v>50</v>
      </c>
      <c r="M44" s="42">
        <f t="shared" si="17"/>
        <v>20</v>
      </c>
      <c r="N44" s="42">
        <f t="shared" si="17"/>
        <v>10</v>
      </c>
      <c r="O44" s="42">
        <f t="shared" si="17"/>
        <v>20</v>
      </c>
      <c r="P44" s="42">
        <f t="shared" si="17"/>
        <v>50</v>
      </c>
      <c r="Q44" s="42">
        <f t="shared" si="17"/>
        <v>10</v>
      </c>
      <c r="R44" s="42">
        <f t="shared" si="17"/>
        <v>50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265</v>
      </c>
      <c r="G46" s="45">
        <v>0</v>
      </c>
      <c r="H46" s="45">
        <v>0</v>
      </c>
      <c r="I46" s="45">
        <v>0</v>
      </c>
      <c r="J46" s="45">
        <v>5</v>
      </c>
      <c r="K46" s="45">
        <v>50</v>
      </c>
      <c r="L46" s="45">
        <v>50</v>
      </c>
      <c r="M46" s="45">
        <v>20</v>
      </c>
      <c r="N46" s="45">
        <v>10</v>
      </c>
      <c r="O46" s="45">
        <v>20</v>
      </c>
      <c r="P46" s="45">
        <v>50</v>
      </c>
      <c r="Q46" s="45">
        <v>10</v>
      </c>
      <c r="R46" s="45">
        <v>50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125</v>
      </c>
      <c r="I59" s="10" t="s">
        <v>126</v>
      </c>
      <c r="L59" s="62"/>
    </row>
    <row r="60" spans="1:32" x14ac:dyDescent="0.25">
      <c r="E60" s="59" t="s">
        <v>127</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128</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ht="15.75" x14ac:dyDescent="0.25">
      <c r="A8" s="21"/>
      <c r="B8" s="21"/>
      <c r="C8" s="174" t="s">
        <v>6</v>
      </c>
      <c r="D8" s="174"/>
      <c r="E8" s="174"/>
      <c r="F8" s="179"/>
      <c r="G8" s="177"/>
      <c r="H8" s="177"/>
      <c r="I8" s="177"/>
      <c r="J8" s="177"/>
      <c r="K8" s="177"/>
      <c r="L8" s="177"/>
      <c r="M8" s="177"/>
      <c r="N8" s="177"/>
      <c r="O8" s="177"/>
      <c r="P8" s="177"/>
      <c r="Q8" s="177"/>
      <c r="R8" s="177"/>
      <c r="S8" s="128"/>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9611</v>
      </c>
      <c r="G10" s="70">
        <f t="shared" si="0"/>
        <v>750</v>
      </c>
      <c r="H10" s="70">
        <f t="shared" si="0"/>
        <v>850</v>
      </c>
      <c r="I10" s="70">
        <f t="shared" si="0"/>
        <v>980</v>
      </c>
      <c r="J10" s="70">
        <f t="shared" si="0"/>
        <v>585</v>
      </c>
      <c r="K10" s="70">
        <f t="shared" si="0"/>
        <v>1080</v>
      </c>
      <c r="L10" s="70">
        <f t="shared" si="0"/>
        <v>1025</v>
      </c>
      <c r="M10" s="70">
        <f t="shared" si="0"/>
        <v>985</v>
      </c>
      <c r="N10" s="71">
        <f t="shared" si="0"/>
        <v>771</v>
      </c>
      <c r="O10" s="70">
        <f t="shared" si="0"/>
        <v>783</v>
      </c>
      <c r="P10" s="70">
        <f t="shared" si="0"/>
        <v>730</v>
      </c>
      <c r="Q10" s="70">
        <f t="shared" si="0"/>
        <v>522</v>
      </c>
      <c r="R10" s="70">
        <f t="shared" si="0"/>
        <v>550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9081</v>
      </c>
      <c r="G11" s="70">
        <f>G12+G15+G23</f>
        <v>750</v>
      </c>
      <c r="H11" s="70">
        <f t="shared" ref="H11:R11" si="1">H12+H15+H23</f>
        <v>850</v>
      </c>
      <c r="I11" s="70">
        <f t="shared" si="1"/>
        <v>980</v>
      </c>
      <c r="J11" s="70">
        <f t="shared" si="1"/>
        <v>585</v>
      </c>
      <c r="K11" s="70">
        <f t="shared" si="1"/>
        <v>880</v>
      </c>
      <c r="L11" s="70">
        <f t="shared" si="1"/>
        <v>825</v>
      </c>
      <c r="M11" s="70">
        <f t="shared" si="1"/>
        <v>855</v>
      </c>
      <c r="N11" s="70">
        <f t="shared" si="1"/>
        <v>771</v>
      </c>
      <c r="O11" s="70">
        <f t="shared" si="1"/>
        <v>783</v>
      </c>
      <c r="P11" s="70">
        <f t="shared" si="1"/>
        <v>730</v>
      </c>
      <c r="Q11" s="70">
        <f t="shared" si="1"/>
        <v>522</v>
      </c>
      <c r="R11" s="70">
        <f t="shared" si="1"/>
        <v>550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1500</v>
      </c>
      <c r="G12" s="72">
        <f t="shared" ref="G12:R12" si="2">G13</f>
        <v>500</v>
      </c>
      <c r="H12" s="72">
        <f t="shared" si="2"/>
        <v>500</v>
      </c>
      <c r="I12" s="72">
        <f t="shared" si="2"/>
        <v>500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1500</v>
      </c>
      <c r="G13" s="42">
        <f t="shared" si="3"/>
        <v>500</v>
      </c>
      <c r="H13" s="42">
        <f t="shared" si="3"/>
        <v>500</v>
      </c>
      <c r="I13" s="42">
        <f t="shared" si="3"/>
        <v>500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1500</v>
      </c>
      <c r="G14" s="136">
        <v>500</v>
      </c>
      <c r="H14" s="136">
        <v>500</v>
      </c>
      <c r="I14" s="136">
        <v>500</v>
      </c>
      <c r="J14" s="136">
        <v>0</v>
      </c>
      <c r="K14" s="136">
        <v>0</v>
      </c>
      <c r="L14" s="136">
        <v>0</v>
      </c>
      <c r="M14" s="136">
        <v>0</v>
      </c>
      <c r="N14" s="136">
        <v>0</v>
      </c>
      <c r="O14" s="136">
        <v>0</v>
      </c>
      <c r="P14" s="136">
        <v>0</v>
      </c>
      <c r="Q14" s="136">
        <v>0</v>
      </c>
      <c r="R14" s="136">
        <v>0</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7581</v>
      </c>
      <c r="G15" s="72">
        <f>G16+G18+G20</f>
        <v>250</v>
      </c>
      <c r="H15" s="72">
        <f t="shared" ref="H15:R15" si="4">H16+H18+H20</f>
        <v>350</v>
      </c>
      <c r="I15" s="72">
        <f t="shared" si="4"/>
        <v>480</v>
      </c>
      <c r="J15" s="72">
        <f t="shared" si="4"/>
        <v>585</v>
      </c>
      <c r="K15" s="72">
        <f t="shared" si="4"/>
        <v>880</v>
      </c>
      <c r="L15" s="72">
        <f t="shared" si="4"/>
        <v>825</v>
      </c>
      <c r="M15" s="72">
        <f t="shared" si="4"/>
        <v>855</v>
      </c>
      <c r="N15" s="72">
        <f t="shared" si="4"/>
        <v>771</v>
      </c>
      <c r="O15" s="72">
        <f t="shared" si="4"/>
        <v>783</v>
      </c>
      <c r="P15" s="72">
        <f t="shared" si="4"/>
        <v>730</v>
      </c>
      <c r="Q15" s="72">
        <f t="shared" si="4"/>
        <v>522</v>
      </c>
      <c r="R15" s="72">
        <f t="shared" si="4"/>
        <v>550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232</v>
      </c>
      <c r="G16" s="42">
        <f t="shared" si="5"/>
        <v>0</v>
      </c>
      <c r="H16" s="42">
        <f t="shared" si="5"/>
        <v>0</v>
      </c>
      <c r="I16" s="42">
        <f t="shared" si="5"/>
        <v>0</v>
      </c>
      <c r="J16" s="42">
        <f t="shared" si="5"/>
        <v>0</v>
      </c>
      <c r="K16" s="42">
        <f t="shared" si="5"/>
        <v>30</v>
      </c>
      <c r="L16" s="42">
        <f t="shared" si="5"/>
        <v>30</v>
      </c>
      <c r="M16" s="42">
        <f t="shared" si="5"/>
        <v>55</v>
      </c>
      <c r="N16" s="48">
        <f t="shared" si="5"/>
        <v>71</v>
      </c>
      <c r="O16" s="42">
        <f t="shared" si="5"/>
        <v>36</v>
      </c>
      <c r="P16" s="42">
        <f t="shared" si="5"/>
        <v>10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232</v>
      </c>
      <c r="G17" s="136">
        <v>0</v>
      </c>
      <c r="H17" s="136">
        <v>0</v>
      </c>
      <c r="I17" s="136">
        <v>0</v>
      </c>
      <c r="J17" s="136">
        <v>0</v>
      </c>
      <c r="K17" s="136">
        <v>30</v>
      </c>
      <c r="L17" s="136">
        <v>30</v>
      </c>
      <c r="M17" s="136">
        <v>55</v>
      </c>
      <c r="N17" s="136">
        <v>71</v>
      </c>
      <c r="O17" s="136">
        <v>36</v>
      </c>
      <c r="P17" s="136">
        <v>10</v>
      </c>
      <c r="Q17" s="136">
        <v>0</v>
      </c>
      <c r="R17" s="136">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3572</v>
      </c>
      <c r="G18" s="42">
        <f t="shared" si="6"/>
        <v>50</v>
      </c>
      <c r="H18" s="42">
        <f t="shared" si="6"/>
        <v>150</v>
      </c>
      <c r="I18" s="42">
        <f t="shared" si="6"/>
        <v>280</v>
      </c>
      <c r="J18" s="42">
        <f t="shared" si="6"/>
        <v>400</v>
      </c>
      <c r="K18" s="42">
        <f t="shared" si="6"/>
        <v>500</v>
      </c>
      <c r="L18" s="42">
        <f t="shared" si="6"/>
        <v>500</v>
      </c>
      <c r="M18" s="42">
        <f t="shared" si="6"/>
        <v>550</v>
      </c>
      <c r="N18" s="42">
        <f t="shared" si="6"/>
        <v>400</v>
      </c>
      <c r="O18" s="42">
        <f t="shared" si="6"/>
        <v>320</v>
      </c>
      <c r="P18" s="42">
        <f t="shared" si="6"/>
        <v>320</v>
      </c>
      <c r="Q18" s="42">
        <f>SUM(Q19:Q19)</f>
        <v>52</v>
      </c>
      <c r="R18" s="42">
        <f t="shared" si="6"/>
        <v>50</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3572</v>
      </c>
      <c r="G19" s="136">
        <v>50</v>
      </c>
      <c r="H19" s="136">
        <v>150</v>
      </c>
      <c r="I19" s="136">
        <v>280</v>
      </c>
      <c r="J19" s="136">
        <v>400</v>
      </c>
      <c r="K19" s="136">
        <v>500</v>
      </c>
      <c r="L19" s="136">
        <v>500</v>
      </c>
      <c r="M19" s="136">
        <v>550</v>
      </c>
      <c r="N19" s="136">
        <v>400</v>
      </c>
      <c r="O19" s="136">
        <v>320</v>
      </c>
      <c r="P19" s="136">
        <v>320</v>
      </c>
      <c r="Q19" s="136">
        <v>52</v>
      </c>
      <c r="R19" s="136">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3777</v>
      </c>
      <c r="G20" s="42">
        <f>G21+G22</f>
        <v>200</v>
      </c>
      <c r="H20" s="42">
        <f t="shared" ref="H20:R20" si="7">H21+H22</f>
        <v>200</v>
      </c>
      <c r="I20" s="42">
        <f t="shared" si="7"/>
        <v>200</v>
      </c>
      <c r="J20" s="42">
        <f t="shared" si="7"/>
        <v>185</v>
      </c>
      <c r="K20" s="42">
        <f t="shared" si="7"/>
        <v>350</v>
      </c>
      <c r="L20" s="42">
        <f t="shared" si="7"/>
        <v>295</v>
      </c>
      <c r="M20" s="42">
        <f t="shared" si="7"/>
        <v>250</v>
      </c>
      <c r="N20" s="48">
        <f t="shared" si="7"/>
        <v>300</v>
      </c>
      <c r="O20" s="42">
        <f t="shared" si="7"/>
        <v>427</v>
      </c>
      <c r="P20" s="42">
        <f t="shared" si="7"/>
        <v>400</v>
      </c>
      <c r="Q20" s="42">
        <f t="shared" si="7"/>
        <v>470</v>
      </c>
      <c r="R20" s="42">
        <f t="shared" si="7"/>
        <v>500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147</v>
      </c>
      <c r="G21" s="45">
        <v>0</v>
      </c>
      <c r="H21" s="45">
        <v>0</v>
      </c>
      <c r="I21" s="45">
        <v>0</v>
      </c>
      <c r="J21" s="45">
        <v>35</v>
      </c>
      <c r="K21" s="45">
        <v>0</v>
      </c>
      <c r="L21" s="45">
        <v>45</v>
      </c>
      <c r="M21" s="45">
        <v>40</v>
      </c>
      <c r="N21" s="45">
        <v>0</v>
      </c>
      <c r="O21" s="45">
        <v>27</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3630</v>
      </c>
      <c r="G22" s="137">
        <v>200</v>
      </c>
      <c r="H22" s="137">
        <v>200</v>
      </c>
      <c r="I22" s="137">
        <v>200</v>
      </c>
      <c r="J22" s="137">
        <v>150</v>
      </c>
      <c r="K22" s="137">
        <v>350</v>
      </c>
      <c r="L22" s="137">
        <v>250</v>
      </c>
      <c r="M22" s="137">
        <v>210</v>
      </c>
      <c r="N22" s="137">
        <v>300</v>
      </c>
      <c r="O22" s="137">
        <v>400</v>
      </c>
      <c r="P22" s="137">
        <v>400</v>
      </c>
      <c r="Q22" s="137">
        <v>470</v>
      </c>
      <c r="R22" s="137">
        <v>500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530</v>
      </c>
      <c r="G25" s="70">
        <f>G26+G37+G40+G43+G47</f>
        <v>0</v>
      </c>
      <c r="H25" s="70">
        <f t="shared" ref="H25:R25" si="9">H26+H37+H40+H43+H47</f>
        <v>0</v>
      </c>
      <c r="I25" s="70">
        <f t="shared" si="9"/>
        <v>0</v>
      </c>
      <c r="J25" s="70">
        <f t="shared" si="9"/>
        <v>0</v>
      </c>
      <c r="K25" s="70">
        <f t="shared" si="9"/>
        <v>200</v>
      </c>
      <c r="L25" s="70">
        <f t="shared" si="9"/>
        <v>200</v>
      </c>
      <c r="M25" s="70">
        <f t="shared" si="9"/>
        <v>130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530</v>
      </c>
      <c r="G43" s="72">
        <f t="shared" ref="G43:R43" si="17">G44</f>
        <v>0</v>
      </c>
      <c r="H43" s="72">
        <f t="shared" si="17"/>
        <v>0</v>
      </c>
      <c r="I43" s="72">
        <f t="shared" si="17"/>
        <v>0</v>
      </c>
      <c r="J43" s="72">
        <f t="shared" si="17"/>
        <v>0</v>
      </c>
      <c r="K43" s="72">
        <f t="shared" si="17"/>
        <v>200</v>
      </c>
      <c r="L43" s="72">
        <f t="shared" si="17"/>
        <v>200</v>
      </c>
      <c r="M43" s="72">
        <f t="shared" si="17"/>
        <v>130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530</v>
      </c>
      <c r="G44" s="42">
        <f t="shared" si="18"/>
        <v>0</v>
      </c>
      <c r="H44" s="42">
        <f t="shared" si="18"/>
        <v>0</v>
      </c>
      <c r="I44" s="42">
        <f t="shared" si="18"/>
        <v>0</v>
      </c>
      <c r="J44" s="42">
        <f t="shared" si="18"/>
        <v>0</v>
      </c>
      <c r="K44" s="42">
        <f t="shared" si="18"/>
        <v>200</v>
      </c>
      <c r="L44" s="42">
        <f t="shared" si="18"/>
        <v>200</v>
      </c>
      <c r="M44" s="42">
        <f t="shared" si="18"/>
        <v>130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530</v>
      </c>
      <c r="G46" s="136">
        <v>0</v>
      </c>
      <c r="H46" s="136">
        <v>0</v>
      </c>
      <c r="I46" s="136">
        <v>0</v>
      </c>
      <c r="J46" s="136">
        <v>0</v>
      </c>
      <c r="K46" s="136">
        <v>200</v>
      </c>
      <c r="L46" s="136">
        <v>200</v>
      </c>
      <c r="M46" s="136">
        <v>130</v>
      </c>
      <c r="N46" s="136">
        <v>0</v>
      </c>
      <c r="O46" s="136">
        <v>0</v>
      </c>
      <c r="P46" s="136">
        <v>0</v>
      </c>
      <c r="Q46" s="136">
        <v>0</v>
      </c>
      <c r="R46" s="136">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129</v>
      </c>
      <c r="F59" s="60" t="s">
        <v>130</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131</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G10+H10+I10+J10+K10+L10+M10+N10+O10+P10+Q10++R10</f>
        <v>4468</v>
      </c>
      <c r="G10" s="70">
        <f>G11+G25+G54</f>
        <v>57</v>
      </c>
      <c r="H10" s="70">
        <f t="shared" ref="H10:R10" si="0">H11+H25+H54</f>
        <v>83</v>
      </c>
      <c r="I10" s="70">
        <f>I11+I25+I54</f>
        <v>63</v>
      </c>
      <c r="J10" s="70">
        <f t="shared" si="0"/>
        <v>163</v>
      </c>
      <c r="K10" s="70">
        <f t="shared" si="0"/>
        <v>341</v>
      </c>
      <c r="L10" s="70">
        <f t="shared" si="0"/>
        <v>466</v>
      </c>
      <c r="M10" s="70">
        <f t="shared" si="0"/>
        <v>583</v>
      </c>
      <c r="N10" s="71">
        <f t="shared" si="0"/>
        <v>564</v>
      </c>
      <c r="O10" s="70">
        <f t="shared" si="0"/>
        <v>553</v>
      </c>
      <c r="P10" s="70">
        <f t="shared" si="0"/>
        <v>571</v>
      </c>
      <c r="Q10" s="70">
        <f t="shared" si="0"/>
        <v>547</v>
      </c>
      <c r="R10" s="70">
        <f t="shared" si="0"/>
        <v>477</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138">
        <f>F12+F15+F23</f>
        <v>4137</v>
      </c>
      <c r="G11" s="70">
        <f>G12+G15+G23</f>
        <v>57</v>
      </c>
      <c r="H11" s="70">
        <f t="shared" ref="H11:R11" si="1">H12+H15+H23</f>
        <v>83</v>
      </c>
      <c r="I11" s="70">
        <f t="shared" si="1"/>
        <v>63</v>
      </c>
      <c r="J11" s="70">
        <f t="shared" si="1"/>
        <v>163</v>
      </c>
      <c r="K11" s="70">
        <f t="shared" si="1"/>
        <v>311</v>
      </c>
      <c r="L11" s="70">
        <f t="shared" si="1"/>
        <v>433</v>
      </c>
      <c r="M11" s="70">
        <f t="shared" si="1"/>
        <v>533</v>
      </c>
      <c r="N11" s="70">
        <f t="shared" si="1"/>
        <v>509</v>
      </c>
      <c r="O11" s="70">
        <f t="shared" si="1"/>
        <v>490</v>
      </c>
      <c r="P11" s="70">
        <f t="shared" si="1"/>
        <v>531</v>
      </c>
      <c r="Q11" s="70">
        <f t="shared" si="1"/>
        <v>517</v>
      </c>
      <c r="R11" s="70">
        <f t="shared" si="1"/>
        <v>447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10</v>
      </c>
      <c r="I12" s="72">
        <f t="shared" si="2"/>
        <v>10</v>
      </c>
      <c r="J12" s="72">
        <f t="shared" si="2"/>
        <v>10</v>
      </c>
      <c r="K12" s="72">
        <f t="shared" si="2"/>
        <v>10</v>
      </c>
      <c r="L12" s="72">
        <f t="shared" si="2"/>
        <v>10</v>
      </c>
      <c r="M12" s="72">
        <f t="shared" si="2"/>
        <v>40</v>
      </c>
      <c r="N12" s="72">
        <f t="shared" si="2"/>
        <v>40</v>
      </c>
      <c r="O12" s="72">
        <f t="shared" si="2"/>
        <v>41</v>
      </c>
      <c r="P12" s="72">
        <f t="shared" si="2"/>
        <v>43</v>
      </c>
      <c r="Q12" s="72">
        <f t="shared" si="2"/>
        <v>43</v>
      </c>
      <c r="R12" s="72">
        <f t="shared" si="2"/>
        <v>38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300</v>
      </c>
      <c r="G13" s="42">
        <f>G14</f>
        <v>5</v>
      </c>
      <c r="H13" s="42">
        <f t="shared" si="2"/>
        <v>10</v>
      </c>
      <c r="I13" s="42">
        <f t="shared" si="2"/>
        <v>10</v>
      </c>
      <c r="J13" s="42">
        <f t="shared" si="2"/>
        <v>10</v>
      </c>
      <c r="K13" s="42">
        <f t="shared" si="2"/>
        <v>10</v>
      </c>
      <c r="L13" s="42">
        <f t="shared" si="2"/>
        <v>10</v>
      </c>
      <c r="M13" s="42">
        <f t="shared" si="2"/>
        <v>40</v>
      </c>
      <c r="N13" s="42">
        <f t="shared" si="2"/>
        <v>40</v>
      </c>
      <c r="O13" s="42">
        <f t="shared" si="2"/>
        <v>41</v>
      </c>
      <c r="P13" s="42">
        <f t="shared" si="2"/>
        <v>43</v>
      </c>
      <c r="Q13" s="42">
        <f t="shared" si="2"/>
        <v>43</v>
      </c>
      <c r="R13" s="42">
        <f t="shared" si="2"/>
        <v>38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300</v>
      </c>
      <c r="G14" s="45">
        <v>5</v>
      </c>
      <c r="H14" s="45">
        <v>10</v>
      </c>
      <c r="I14" s="45">
        <v>10</v>
      </c>
      <c r="J14" s="45">
        <v>10</v>
      </c>
      <c r="K14" s="45">
        <v>10</v>
      </c>
      <c r="L14" s="45">
        <v>10</v>
      </c>
      <c r="M14" s="45">
        <v>40</v>
      </c>
      <c r="N14" s="45">
        <v>40</v>
      </c>
      <c r="O14" s="45">
        <v>41</v>
      </c>
      <c r="P14" s="45">
        <v>43</v>
      </c>
      <c r="Q14" s="45">
        <v>43</v>
      </c>
      <c r="R14" s="45">
        <v>38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139">
        <f>F16+F18+F20</f>
        <v>3837</v>
      </c>
      <c r="G15" s="72">
        <f>G16+G18+G20</f>
        <v>52</v>
      </c>
      <c r="H15" s="72">
        <f t="shared" ref="H15:R15" si="3">H16+H18+H20</f>
        <v>73</v>
      </c>
      <c r="I15" s="72">
        <f t="shared" si="3"/>
        <v>53</v>
      </c>
      <c r="J15" s="72">
        <f t="shared" si="3"/>
        <v>153</v>
      </c>
      <c r="K15" s="72">
        <f t="shared" si="3"/>
        <v>301</v>
      </c>
      <c r="L15" s="72">
        <f t="shared" si="3"/>
        <v>423</v>
      </c>
      <c r="M15" s="72">
        <f t="shared" si="3"/>
        <v>493</v>
      </c>
      <c r="N15" s="72">
        <f t="shared" si="3"/>
        <v>469</v>
      </c>
      <c r="O15" s="72">
        <f t="shared" si="3"/>
        <v>449</v>
      </c>
      <c r="P15" s="72">
        <f t="shared" si="3"/>
        <v>488</v>
      </c>
      <c r="Q15" s="72">
        <f t="shared" si="3"/>
        <v>474</v>
      </c>
      <c r="R15" s="72">
        <f t="shared" si="3"/>
        <v>409</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140">
        <v>48</v>
      </c>
      <c r="G16" s="42">
        <f>G17</f>
        <v>0</v>
      </c>
      <c r="H16" s="42">
        <f t="shared" ref="H16:R16" si="4">H17</f>
        <v>0</v>
      </c>
      <c r="I16" s="42">
        <f t="shared" si="4"/>
        <v>0</v>
      </c>
      <c r="J16" s="42">
        <f t="shared" si="4"/>
        <v>0</v>
      </c>
      <c r="K16" s="42">
        <f t="shared" si="4"/>
        <v>1</v>
      </c>
      <c r="L16" s="42">
        <f t="shared" si="4"/>
        <v>3</v>
      </c>
      <c r="M16" s="42">
        <f t="shared" si="4"/>
        <v>10</v>
      </c>
      <c r="N16" s="42">
        <f t="shared" si="4"/>
        <v>9</v>
      </c>
      <c r="O16" s="42">
        <f t="shared" si="4"/>
        <v>9</v>
      </c>
      <c r="P16" s="42">
        <f t="shared" si="4"/>
        <v>13</v>
      </c>
      <c r="Q16" s="42">
        <f t="shared" si="4"/>
        <v>2</v>
      </c>
      <c r="R16" s="42">
        <f t="shared" si="4"/>
        <v>1</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48</v>
      </c>
      <c r="G17" s="45">
        <v>0</v>
      </c>
      <c r="H17" s="45">
        <v>0</v>
      </c>
      <c r="I17" s="45">
        <v>0</v>
      </c>
      <c r="J17" s="45">
        <v>0</v>
      </c>
      <c r="K17" s="45">
        <v>1</v>
      </c>
      <c r="L17" s="45">
        <v>3</v>
      </c>
      <c r="M17" s="45">
        <v>10</v>
      </c>
      <c r="N17" s="45">
        <v>9</v>
      </c>
      <c r="O17" s="45">
        <v>9</v>
      </c>
      <c r="P17" s="45">
        <v>13</v>
      </c>
      <c r="Q17" s="45">
        <v>2</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550</v>
      </c>
      <c r="G18" s="42">
        <f>G19</f>
        <v>2</v>
      </c>
      <c r="H18" s="42">
        <f t="shared" ref="H18:R18" si="5">H19</f>
        <v>3</v>
      </c>
      <c r="I18" s="42">
        <f t="shared" si="5"/>
        <v>3</v>
      </c>
      <c r="J18" s="42">
        <f t="shared" si="5"/>
        <v>3</v>
      </c>
      <c r="K18" s="42">
        <f t="shared" si="5"/>
        <v>50</v>
      </c>
      <c r="L18" s="42">
        <f t="shared" si="5"/>
        <v>70</v>
      </c>
      <c r="M18" s="42">
        <f t="shared" si="5"/>
        <v>100</v>
      </c>
      <c r="N18" s="42">
        <f t="shared" si="5"/>
        <v>100</v>
      </c>
      <c r="O18" s="42">
        <f t="shared" si="5"/>
        <v>80</v>
      </c>
      <c r="P18" s="42">
        <f t="shared" si="5"/>
        <v>65</v>
      </c>
      <c r="Q18" s="42">
        <f t="shared" si="5"/>
        <v>44</v>
      </c>
      <c r="R18" s="42">
        <f t="shared" si="5"/>
        <v>30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550</v>
      </c>
      <c r="G19" s="45">
        <v>2</v>
      </c>
      <c r="H19" s="45">
        <v>3</v>
      </c>
      <c r="I19" s="45">
        <v>3</v>
      </c>
      <c r="J19" s="45">
        <v>3</v>
      </c>
      <c r="K19" s="45">
        <v>50</v>
      </c>
      <c r="L19" s="45">
        <v>70</v>
      </c>
      <c r="M19" s="45">
        <v>100</v>
      </c>
      <c r="N19" s="45">
        <v>100</v>
      </c>
      <c r="O19" s="45">
        <v>80</v>
      </c>
      <c r="P19" s="45">
        <v>65</v>
      </c>
      <c r="Q19" s="45">
        <v>44</v>
      </c>
      <c r="R19" s="45">
        <v>30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140">
        <f>F22+F21</f>
        <v>3239</v>
      </c>
      <c r="G20" s="42">
        <f>G22+G21</f>
        <v>50</v>
      </c>
      <c r="H20" s="42">
        <f t="shared" ref="H20:R20" si="6">H22+H21</f>
        <v>70</v>
      </c>
      <c r="I20" s="42">
        <f t="shared" si="6"/>
        <v>50</v>
      </c>
      <c r="J20" s="42">
        <f t="shared" si="6"/>
        <v>150</v>
      </c>
      <c r="K20" s="42">
        <f t="shared" si="6"/>
        <v>250</v>
      </c>
      <c r="L20" s="42">
        <f t="shared" si="6"/>
        <v>350</v>
      </c>
      <c r="M20" s="42">
        <f t="shared" si="6"/>
        <v>383</v>
      </c>
      <c r="N20" s="42">
        <f t="shared" si="6"/>
        <v>360</v>
      </c>
      <c r="O20" s="42">
        <f t="shared" si="6"/>
        <v>360</v>
      </c>
      <c r="P20" s="42">
        <f t="shared" si="6"/>
        <v>410</v>
      </c>
      <c r="Q20" s="42">
        <f t="shared" si="6"/>
        <v>428</v>
      </c>
      <c r="R20" s="42">
        <f t="shared" si="6"/>
        <v>378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1003</v>
      </c>
      <c r="G21" s="45">
        <v>0</v>
      </c>
      <c r="H21" s="45">
        <v>20</v>
      </c>
      <c r="I21" s="45">
        <v>0</v>
      </c>
      <c r="J21" s="45">
        <v>100</v>
      </c>
      <c r="K21" s="45">
        <v>100</v>
      </c>
      <c r="L21" s="45">
        <v>100</v>
      </c>
      <c r="M21" s="45">
        <v>133</v>
      </c>
      <c r="N21" s="45">
        <v>110</v>
      </c>
      <c r="O21" s="45">
        <v>110</v>
      </c>
      <c r="P21" s="45">
        <v>110</v>
      </c>
      <c r="Q21" s="45">
        <v>110</v>
      </c>
      <c r="R21" s="45">
        <v>110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2236</v>
      </c>
      <c r="G22" s="45">
        <v>50</v>
      </c>
      <c r="H22" s="45">
        <v>50</v>
      </c>
      <c r="I22" s="45">
        <v>50</v>
      </c>
      <c r="J22" s="45">
        <v>50</v>
      </c>
      <c r="K22" s="45">
        <v>150</v>
      </c>
      <c r="L22" s="45">
        <v>250</v>
      </c>
      <c r="M22" s="45">
        <v>250</v>
      </c>
      <c r="N22" s="45">
        <v>250</v>
      </c>
      <c r="O22" s="45">
        <v>250</v>
      </c>
      <c r="P22" s="45">
        <v>300</v>
      </c>
      <c r="Q22" s="45">
        <v>318</v>
      </c>
      <c r="R22" s="45">
        <v>268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138">
        <f>SUM(G25:R25)</f>
        <v>331</v>
      </c>
      <c r="G25" s="70">
        <f>G26+G37+G40+G43+G47</f>
        <v>0</v>
      </c>
      <c r="H25" s="70">
        <f t="shared" ref="H25:R25" si="8">H26+H37+H40+H43+H47</f>
        <v>0</v>
      </c>
      <c r="I25" s="70">
        <f t="shared" si="8"/>
        <v>0</v>
      </c>
      <c r="J25" s="70">
        <f t="shared" si="8"/>
        <v>0</v>
      </c>
      <c r="K25" s="70">
        <f t="shared" si="8"/>
        <v>30</v>
      </c>
      <c r="L25" s="70">
        <f t="shared" si="8"/>
        <v>33</v>
      </c>
      <c r="M25" s="70">
        <f t="shared" si="8"/>
        <v>50</v>
      </c>
      <c r="N25" s="70">
        <f t="shared" si="8"/>
        <v>55</v>
      </c>
      <c r="O25" s="70">
        <f t="shared" si="8"/>
        <v>63</v>
      </c>
      <c r="P25" s="70">
        <f t="shared" si="8"/>
        <v>40</v>
      </c>
      <c r="Q25" s="70">
        <f t="shared" si="8"/>
        <v>30</v>
      </c>
      <c r="R25" s="70">
        <f t="shared" si="8"/>
        <v>30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72">
        <f>F44</f>
        <v>331</v>
      </c>
      <c r="G43" s="72">
        <f t="shared" ref="G43:R43" si="16">G44</f>
        <v>0</v>
      </c>
      <c r="H43" s="72">
        <f t="shared" si="16"/>
        <v>0</v>
      </c>
      <c r="I43" s="72">
        <f t="shared" si="16"/>
        <v>0</v>
      </c>
      <c r="J43" s="72">
        <f t="shared" si="16"/>
        <v>0</v>
      </c>
      <c r="K43" s="72">
        <f t="shared" si="16"/>
        <v>30</v>
      </c>
      <c r="L43" s="72">
        <f t="shared" si="16"/>
        <v>33</v>
      </c>
      <c r="M43" s="72">
        <f t="shared" si="16"/>
        <v>50</v>
      </c>
      <c r="N43" s="73">
        <f t="shared" si="16"/>
        <v>55</v>
      </c>
      <c r="O43" s="72">
        <f t="shared" si="16"/>
        <v>63</v>
      </c>
      <c r="P43" s="72">
        <f t="shared" si="16"/>
        <v>40</v>
      </c>
      <c r="Q43" s="72">
        <f t="shared" si="16"/>
        <v>30</v>
      </c>
      <c r="R43" s="72">
        <f t="shared" si="16"/>
        <v>30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 si="17">SUM(F45:F46)</f>
        <v>331</v>
      </c>
      <c r="G44" s="42">
        <f>SUM(G45:G46)</f>
        <v>0</v>
      </c>
      <c r="H44" s="42">
        <f t="shared" ref="H44:R44" si="18">SUM(H45:H46)</f>
        <v>0</v>
      </c>
      <c r="I44" s="42">
        <f t="shared" si="18"/>
        <v>0</v>
      </c>
      <c r="J44" s="42">
        <f t="shared" si="18"/>
        <v>0</v>
      </c>
      <c r="K44" s="42">
        <f t="shared" si="18"/>
        <v>30</v>
      </c>
      <c r="L44" s="42">
        <f t="shared" si="18"/>
        <v>33</v>
      </c>
      <c r="M44" s="42">
        <f t="shared" si="18"/>
        <v>50</v>
      </c>
      <c r="N44" s="42">
        <f t="shared" si="18"/>
        <v>55</v>
      </c>
      <c r="O44" s="42">
        <f t="shared" si="18"/>
        <v>63</v>
      </c>
      <c r="P44" s="42">
        <f t="shared" si="18"/>
        <v>40</v>
      </c>
      <c r="Q44" s="42">
        <f t="shared" si="18"/>
        <v>30</v>
      </c>
      <c r="R44" s="42">
        <f t="shared" si="18"/>
        <v>30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331</v>
      </c>
      <c r="G46" s="45">
        <v>0</v>
      </c>
      <c r="H46" s="45">
        <v>0</v>
      </c>
      <c r="I46" s="45">
        <v>0</v>
      </c>
      <c r="J46" s="45">
        <v>0</v>
      </c>
      <c r="K46" s="45">
        <v>30</v>
      </c>
      <c r="L46" s="45">
        <v>33</v>
      </c>
      <c r="M46" s="45">
        <v>50</v>
      </c>
      <c r="N46" s="45">
        <v>55</v>
      </c>
      <c r="O46" s="45">
        <v>63</v>
      </c>
      <c r="P46" s="45">
        <v>40</v>
      </c>
      <c r="Q46" s="45">
        <v>30</v>
      </c>
      <c r="R46" s="45">
        <v>30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132</v>
      </c>
      <c r="F59" s="60" t="s">
        <v>133</v>
      </c>
      <c r="L59" s="62"/>
    </row>
    <row r="60" spans="1:32" x14ac:dyDescent="0.25">
      <c r="E60" s="59" t="s">
        <v>120</v>
      </c>
      <c r="F60" s="60" t="s">
        <v>134</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135</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10767</v>
      </c>
      <c r="G10" s="70">
        <f t="shared" si="0"/>
        <v>532</v>
      </c>
      <c r="H10" s="70">
        <f t="shared" si="0"/>
        <v>845</v>
      </c>
      <c r="I10" s="70">
        <f t="shared" si="0"/>
        <v>763</v>
      </c>
      <c r="J10" s="70">
        <f t="shared" si="0"/>
        <v>1213</v>
      </c>
      <c r="K10" s="70">
        <f t="shared" si="0"/>
        <v>1514</v>
      </c>
      <c r="L10" s="70">
        <f t="shared" si="0"/>
        <v>612</v>
      </c>
      <c r="M10" s="70">
        <f t="shared" si="0"/>
        <v>867</v>
      </c>
      <c r="N10" s="71">
        <f t="shared" si="0"/>
        <v>1168</v>
      </c>
      <c r="O10" s="70">
        <f t="shared" si="0"/>
        <v>963</v>
      </c>
      <c r="P10" s="70">
        <f t="shared" si="0"/>
        <v>703</v>
      </c>
      <c r="Q10" s="70">
        <f t="shared" si="0"/>
        <v>865</v>
      </c>
      <c r="R10" s="70">
        <f t="shared" si="0"/>
        <v>722</v>
      </c>
      <c r="S10" s="29"/>
      <c r="T10" s="30"/>
      <c r="U10" s="30"/>
      <c r="V10" s="30"/>
      <c r="W10" s="30"/>
      <c r="X10" s="30"/>
      <c r="Y10" s="30"/>
      <c r="Z10" s="30"/>
      <c r="AA10" s="30"/>
      <c r="AB10" s="30"/>
      <c r="AC10" s="30"/>
      <c r="AD10" s="30"/>
      <c r="AE10" s="30"/>
      <c r="AF10" s="30"/>
    </row>
    <row r="11" spans="1:32" ht="14.25" customHeight="1" x14ac:dyDescent="0.25">
      <c r="A11" s="95">
        <v>1</v>
      </c>
      <c r="B11" s="95"/>
      <c r="C11" s="96"/>
      <c r="D11" s="97"/>
      <c r="E11" s="27" t="s">
        <v>21</v>
      </c>
      <c r="F11" s="28">
        <f>F12+F15+F23</f>
        <v>10326</v>
      </c>
      <c r="G11" s="70">
        <f>G12+G15+G23</f>
        <v>527</v>
      </c>
      <c r="H11" s="70">
        <f t="shared" ref="H11:R11" si="1">H12+H15+H23</f>
        <v>840</v>
      </c>
      <c r="I11" s="70">
        <f t="shared" si="1"/>
        <v>708</v>
      </c>
      <c r="J11" s="70">
        <f t="shared" si="1"/>
        <v>1210</v>
      </c>
      <c r="K11" s="70">
        <f t="shared" si="1"/>
        <v>1459</v>
      </c>
      <c r="L11" s="70">
        <f t="shared" si="1"/>
        <v>559</v>
      </c>
      <c r="M11" s="70">
        <f t="shared" si="1"/>
        <v>814</v>
      </c>
      <c r="N11" s="70">
        <f t="shared" si="1"/>
        <v>1115</v>
      </c>
      <c r="O11" s="70">
        <f t="shared" si="1"/>
        <v>910</v>
      </c>
      <c r="P11" s="70">
        <f t="shared" si="1"/>
        <v>655</v>
      </c>
      <c r="Q11" s="70">
        <f t="shared" si="1"/>
        <v>812</v>
      </c>
      <c r="R11" s="70">
        <f t="shared" si="1"/>
        <v>717</v>
      </c>
      <c r="S11" s="29"/>
      <c r="T11" s="30"/>
      <c r="U11" s="30"/>
      <c r="V11" s="30"/>
      <c r="W11" s="30"/>
      <c r="X11" s="30"/>
      <c r="Y11" s="30"/>
      <c r="Z11" s="30"/>
      <c r="AA11" s="30"/>
      <c r="AB11" s="30"/>
      <c r="AC11" s="30"/>
      <c r="AD11" s="30"/>
      <c r="AE11" s="30"/>
      <c r="AF11" s="30"/>
    </row>
    <row r="12" spans="1:32" x14ac:dyDescent="0.25">
      <c r="A12" s="35">
        <v>1</v>
      </c>
      <c r="B12" s="36">
        <v>1</v>
      </c>
      <c r="C12" s="141"/>
      <c r="D12" s="142"/>
      <c r="E12" s="37" t="s">
        <v>22</v>
      </c>
      <c r="F12" s="38">
        <f>F13</f>
        <v>1400</v>
      </c>
      <c r="G12" s="72">
        <f t="shared" ref="G12:R12" si="2">G13</f>
        <v>500</v>
      </c>
      <c r="H12" s="72">
        <f t="shared" si="2"/>
        <v>500</v>
      </c>
      <c r="I12" s="72">
        <f t="shared" si="2"/>
        <v>100</v>
      </c>
      <c r="J12" s="72">
        <f t="shared" si="2"/>
        <v>200</v>
      </c>
      <c r="K12" s="72">
        <f t="shared" si="2"/>
        <v>50</v>
      </c>
      <c r="L12" s="72">
        <f t="shared" si="2"/>
        <v>50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143"/>
      <c r="E13" s="40" t="s">
        <v>23</v>
      </c>
      <c r="F13" s="41">
        <f t="shared" ref="F13:R13" si="3">SUM(F14:F14)</f>
        <v>1400</v>
      </c>
      <c r="G13" s="42">
        <f t="shared" si="3"/>
        <v>500</v>
      </c>
      <c r="H13" s="42">
        <f t="shared" si="3"/>
        <v>500</v>
      </c>
      <c r="I13" s="42">
        <f t="shared" si="3"/>
        <v>100</v>
      </c>
      <c r="J13" s="42">
        <f t="shared" si="3"/>
        <v>200</v>
      </c>
      <c r="K13" s="42">
        <f t="shared" si="3"/>
        <v>50</v>
      </c>
      <c r="L13" s="42">
        <f t="shared" si="3"/>
        <v>50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1400</v>
      </c>
      <c r="G14" s="136">
        <v>500</v>
      </c>
      <c r="H14" s="136">
        <v>500</v>
      </c>
      <c r="I14" s="136">
        <v>100</v>
      </c>
      <c r="J14" s="136">
        <v>200</v>
      </c>
      <c r="K14" s="136">
        <v>50</v>
      </c>
      <c r="L14" s="136">
        <v>50</v>
      </c>
      <c r="M14" s="136">
        <v>0</v>
      </c>
      <c r="N14" s="136">
        <v>0</v>
      </c>
      <c r="O14" s="136">
        <v>0</v>
      </c>
      <c r="P14" s="136">
        <v>0</v>
      </c>
      <c r="Q14" s="136">
        <v>0</v>
      </c>
      <c r="R14" s="136">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8926</v>
      </c>
      <c r="G15" s="72">
        <f>G16+G18+G20</f>
        <v>27</v>
      </c>
      <c r="H15" s="72">
        <f t="shared" ref="H15:R15" si="4">H16+H18+H20</f>
        <v>340</v>
      </c>
      <c r="I15" s="72">
        <f t="shared" si="4"/>
        <v>608</v>
      </c>
      <c r="J15" s="72">
        <f t="shared" si="4"/>
        <v>1010</v>
      </c>
      <c r="K15" s="72">
        <f t="shared" si="4"/>
        <v>1409</v>
      </c>
      <c r="L15" s="72">
        <f t="shared" si="4"/>
        <v>509</v>
      </c>
      <c r="M15" s="72">
        <f t="shared" si="4"/>
        <v>814</v>
      </c>
      <c r="N15" s="72">
        <f t="shared" si="4"/>
        <v>1115</v>
      </c>
      <c r="O15" s="72">
        <f t="shared" si="4"/>
        <v>910</v>
      </c>
      <c r="P15" s="72">
        <f t="shared" si="4"/>
        <v>655</v>
      </c>
      <c r="Q15" s="72">
        <f t="shared" si="4"/>
        <v>812</v>
      </c>
      <c r="R15" s="72">
        <f t="shared" si="4"/>
        <v>717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84</v>
      </c>
      <c r="G16" s="42">
        <f t="shared" si="5"/>
        <v>0</v>
      </c>
      <c r="H16" s="42">
        <f t="shared" si="5"/>
        <v>1</v>
      </c>
      <c r="I16" s="42">
        <f t="shared" si="5"/>
        <v>3</v>
      </c>
      <c r="J16" s="42">
        <f t="shared" si="5"/>
        <v>10</v>
      </c>
      <c r="K16" s="42">
        <f t="shared" si="5"/>
        <v>10</v>
      </c>
      <c r="L16" s="42">
        <f t="shared" si="5"/>
        <v>10</v>
      </c>
      <c r="M16" s="42">
        <f t="shared" si="5"/>
        <v>10</v>
      </c>
      <c r="N16" s="48">
        <f t="shared" si="5"/>
        <v>15</v>
      </c>
      <c r="O16" s="42">
        <f t="shared" si="5"/>
        <v>10</v>
      </c>
      <c r="P16" s="42">
        <f t="shared" si="5"/>
        <v>5</v>
      </c>
      <c r="Q16" s="42">
        <f t="shared" si="5"/>
        <v>5</v>
      </c>
      <c r="R16" s="42">
        <f t="shared" si="5"/>
        <v>5</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v>84</v>
      </c>
      <c r="G17" s="136">
        <v>0</v>
      </c>
      <c r="H17" s="136">
        <v>1</v>
      </c>
      <c r="I17" s="136">
        <v>3</v>
      </c>
      <c r="J17" s="136">
        <v>10</v>
      </c>
      <c r="K17" s="136">
        <v>10</v>
      </c>
      <c r="L17" s="136">
        <v>10</v>
      </c>
      <c r="M17" s="136">
        <v>10</v>
      </c>
      <c r="N17" s="136">
        <v>15</v>
      </c>
      <c r="O17" s="136">
        <v>10</v>
      </c>
      <c r="P17" s="136">
        <v>5</v>
      </c>
      <c r="Q17" s="136">
        <v>5</v>
      </c>
      <c r="R17" s="136">
        <v>5</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4284</v>
      </c>
      <c r="G18" s="42">
        <f t="shared" si="6"/>
        <v>10</v>
      </c>
      <c r="H18" s="42">
        <f t="shared" si="6"/>
        <v>150</v>
      </c>
      <c r="I18" s="42">
        <f t="shared" si="6"/>
        <v>100</v>
      </c>
      <c r="J18" s="42">
        <f t="shared" si="6"/>
        <v>300</v>
      </c>
      <c r="K18" s="42">
        <f t="shared" si="6"/>
        <v>400</v>
      </c>
      <c r="L18" s="42">
        <f t="shared" si="6"/>
        <v>250</v>
      </c>
      <c r="M18" s="42">
        <f t="shared" si="6"/>
        <v>500</v>
      </c>
      <c r="N18" s="42">
        <f t="shared" si="6"/>
        <v>500</v>
      </c>
      <c r="O18" s="42">
        <f t="shared" si="6"/>
        <v>500</v>
      </c>
      <c r="P18" s="42">
        <f t="shared" si="6"/>
        <v>500</v>
      </c>
      <c r="Q18" s="42">
        <f t="shared" si="6"/>
        <v>500</v>
      </c>
      <c r="R18" s="42">
        <f t="shared" si="6"/>
        <v>574</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v>4284</v>
      </c>
      <c r="G19" s="136">
        <v>10</v>
      </c>
      <c r="H19" s="136">
        <v>150</v>
      </c>
      <c r="I19" s="136">
        <v>100</v>
      </c>
      <c r="J19" s="136">
        <v>300</v>
      </c>
      <c r="K19" s="136">
        <v>400</v>
      </c>
      <c r="L19" s="136">
        <v>250</v>
      </c>
      <c r="M19" s="136">
        <v>500</v>
      </c>
      <c r="N19" s="136">
        <v>500</v>
      </c>
      <c r="O19" s="136">
        <v>500</v>
      </c>
      <c r="P19" s="136">
        <v>500</v>
      </c>
      <c r="Q19" s="136">
        <v>500</v>
      </c>
      <c r="R19" s="136">
        <v>574</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4558</v>
      </c>
      <c r="G20" s="42">
        <f>G21+G22</f>
        <v>17</v>
      </c>
      <c r="H20" s="42">
        <f t="shared" ref="H20:R20" si="7">H21+H22</f>
        <v>189</v>
      </c>
      <c r="I20" s="42">
        <f t="shared" si="7"/>
        <v>505</v>
      </c>
      <c r="J20" s="42">
        <f t="shared" si="7"/>
        <v>700</v>
      </c>
      <c r="K20" s="42">
        <f t="shared" si="7"/>
        <v>999</v>
      </c>
      <c r="L20" s="42">
        <f t="shared" si="7"/>
        <v>249</v>
      </c>
      <c r="M20" s="42">
        <f t="shared" si="7"/>
        <v>304</v>
      </c>
      <c r="N20" s="48">
        <f t="shared" si="7"/>
        <v>600</v>
      </c>
      <c r="O20" s="42">
        <f t="shared" si="7"/>
        <v>400</v>
      </c>
      <c r="P20" s="42">
        <f t="shared" si="7"/>
        <v>150</v>
      </c>
      <c r="Q20" s="42">
        <f t="shared" si="7"/>
        <v>307</v>
      </c>
      <c r="R20" s="42">
        <f t="shared" si="7"/>
        <v>138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2058</v>
      </c>
      <c r="G21" s="144">
        <v>0</v>
      </c>
      <c r="H21" s="144">
        <v>0</v>
      </c>
      <c r="I21" s="144">
        <v>150</v>
      </c>
      <c r="J21" s="144">
        <v>300</v>
      </c>
      <c r="K21" s="144">
        <v>500</v>
      </c>
      <c r="L21" s="144">
        <v>150</v>
      </c>
      <c r="M21" s="144">
        <v>200</v>
      </c>
      <c r="N21" s="145">
        <v>300</v>
      </c>
      <c r="O21" s="144">
        <v>300</v>
      </c>
      <c r="P21" s="144">
        <v>50</v>
      </c>
      <c r="Q21" s="144">
        <v>108</v>
      </c>
      <c r="R21" s="144">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2500</v>
      </c>
      <c r="G22" s="146">
        <v>17</v>
      </c>
      <c r="H22" s="146">
        <v>189</v>
      </c>
      <c r="I22" s="146">
        <v>355</v>
      </c>
      <c r="J22" s="146">
        <v>400</v>
      </c>
      <c r="K22" s="146">
        <v>499</v>
      </c>
      <c r="L22" s="146">
        <v>99</v>
      </c>
      <c r="M22" s="146">
        <v>104</v>
      </c>
      <c r="N22" s="146">
        <v>300</v>
      </c>
      <c r="O22" s="146">
        <v>100</v>
      </c>
      <c r="P22" s="146">
        <v>100</v>
      </c>
      <c r="Q22" s="146">
        <v>199</v>
      </c>
      <c r="R22" s="146">
        <v>138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106">
        <v>2</v>
      </c>
      <c r="B25" s="106"/>
      <c r="C25" s="54"/>
      <c r="D25" s="55"/>
      <c r="E25" s="56" t="s">
        <v>34</v>
      </c>
      <c r="F25" s="28">
        <f>F26+F37+F40+F43+F47</f>
        <v>441</v>
      </c>
      <c r="G25" s="70">
        <f t="shared" ref="G25:R25" si="9">G31+G44</f>
        <v>5</v>
      </c>
      <c r="H25" s="70">
        <f t="shared" si="9"/>
        <v>5</v>
      </c>
      <c r="I25" s="70">
        <f t="shared" si="9"/>
        <v>55</v>
      </c>
      <c r="J25" s="70">
        <f t="shared" si="9"/>
        <v>3</v>
      </c>
      <c r="K25" s="70">
        <f t="shared" si="9"/>
        <v>55</v>
      </c>
      <c r="L25" s="70">
        <f t="shared" si="9"/>
        <v>53</v>
      </c>
      <c r="M25" s="70">
        <f t="shared" si="9"/>
        <v>53</v>
      </c>
      <c r="N25" s="70">
        <f t="shared" si="9"/>
        <v>53</v>
      </c>
      <c r="O25" s="70">
        <f t="shared" si="9"/>
        <v>53</v>
      </c>
      <c r="P25" s="70">
        <f t="shared" si="9"/>
        <v>48</v>
      </c>
      <c r="Q25" s="70">
        <f t="shared" si="9"/>
        <v>53</v>
      </c>
      <c r="R25" s="70">
        <f t="shared" si="9"/>
        <v>5</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46</v>
      </c>
      <c r="G26" s="72">
        <f>G27+G29+G31+G33</f>
        <v>5</v>
      </c>
      <c r="H26" s="72">
        <f t="shared" ref="H26:R26" si="10">H27+H29+H31+H33</f>
        <v>5</v>
      </c>
      <c r="I26" s="72">
        <f t="shared" si="10"/>
        <v>5</v>
      </c>
      <c r="J26" s="72">
        <f t="shared" si="10"/>
        <v>3</v>
      </c>
      <c r="K26" s="72">
        <f t="shared" si="10"/>
        <v>5</v>
      </c>
      <c r="L26" s="72">
        <f t="shared" si="10"/>
        <v>3</v>
      </c>
      <c r="M26" s="72">
        <f t="shared" si="10"/>
        <v>3</v>
      </c>
      <c r="N26" s="72">
        <f t="shared" si="10"/>
        <v>3</v>
      </c>
      <c r="O26" s="72">
        <f t="shared" si="10"/>
        <v>3</v>
      </c>
      <c r="P26" s="72">
        <f t="shared" si="10"/>
        <v>3</v>
      </c>
      <c r="Q26" s="72">
        <f t="shared" si="10"/>
        <v>3</v>
      </c>
      <c r="R26" s="72">
        <f t="shared" si="10"/>
        <v>5</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46</v>
      </c>
      <c r="G31" s="42">
        <f>G32</f>
        <v>5</v>
      </c>
      <c r="H31" s="42">
        <f t="shared" ref="H31:R31" si="13">H32</f>
        <v>5</v>
      </c>
      <c r="I31" s="42">
        <f t="shared" si="13"/>
        <v>5</v>
      </c>
      <c r="J31" s="42">
        <f t="shared" si="13"/>
        <v>3</v>
      </c>
      <c r="K31" s="42">
        <f t="shared" si="13"/>
        <v>5</v>
      </c>
      <c r="L31" s="42">
        <f t="shared" si="13"/>
        <v>3</v>
      </c>
      <c r="M31" s="42">
        <f t="shared" si="13"/>
        <v>3</v>
      </c>
      <c r="N31" s="42">
        <f t="shared" si="13"/>
        <v>3</v>
      </c>
      <c r="O31" s="42">
        <f t="shared" si="13"/>
        <v>3</v>
      </c>
      <c r="P31" s="42">
        <f t="shared" si="13"/>
        <v>3</v>
      </c>
      <c r="Q31" s="42">
        <f t="shared" si="13"/>
        <v>3</v>
      </c>
      <c r="R31" s="42">
        <f t="shared" si="13"/>
        <v>5</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v>46</v>
      </c>
      <c r="G32" s="144">
        <v>5</v>
      </c>
      <c r="H32" s="144">
        <v>5</v>
      </c>
      <c r="I32" s="144">
        <v>5</v>
      </c>
      <c r="J32" s="144">
        <v>3</v>
      </c>
      <c r="K32" s="144">
        <v>5</v>
      </c>
      <c r="L32" s="144">
        <v>3</v>
      </c>
      <c r="M32" s="144">
        <v>3</v>
      </c>
      <c r="N32" s="145">
        <v>3</v>
      </c>
      <c r="O32" s="144">
        <v>3</v>
      </c>
      <c r="P32" s="144">
        <v>3</v>
      </c>
      <c r="Q32" s="144">
        <v>3</v>
      </c>
      <c r="R32" s="144">
        <v>5</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395</v>
      </c>
      <c r="G43" s="72">
        <f t="shared" ref="G43:R43" si="17">G44</f>
        <v>0</v>
      </c>
      <c r="H43" s="72">
        <f t="shared" si="17"/>
        <v>0</v>
      </c>
      <c r="I43" s="72">
        <f t="shared" si="17"/>
        <v>50</v>
      </c>
      <c r="J43" s="72">
        <f t="shared" si="17"/>
        <v>0</v>
      </c>
      <c r="K43" s="72">
        <f t="shared" si="17"/>
        <v>50</v>
      </c>
      <c r="L43" s="72">
        <f t="shared" si="17"/>
        <v>50</v>
      </c>
      <c r="M43" s="72">
        <f t="shared" si="17"/>
        <v>50</v>
      </c>
      <c r="N43" s="73">
        <f t="shared" si="17"/>
        <v>50</v>
      </c>
      <c r="O43" s="72">
        <f t="shared" si="17"/>
        <v>50</v>
      </c>
      <c r="P43" s="72">
        <f t="shared" si="17"/>
        <v>45</v>
      </c>
      <c r="Q43" s="72">
        <f t="shared" si="17"/>
        <v>50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SUM(F46+F45)</f>
        <v>395</v>
      </c>
      <c r="G44" s="42">
        <f t="shared" ref="G44:R44" si="18">SUM(G45:G46)</f>
        <v>0</v>
      </c>
      <c r="H44" s="42">
        <f t="shared" si="18"/>
        <v>0</v>
      </c>
      <c r="I44" s="42">
        <f t="shared" si="18"/>
        <v>50</v>
      </c>
      <c r="J44" s="42">
        <f t="shared" si="18"/>
        <v>0</v>
      </c>
      <c r="K44" s="42">
        <f t="shared" si="18"/>
        <v>50</v>
      </c>
      <c r="L44" s="42">
        <f t="shared" si="18"/>
        <v>50</v>
      </c>
      <c r="M44" s="42">
        <f t="shared" si="18"/>
        <v>50</v>
      </c>
      <c r="N44" s="42">
        <f t="shared" si="18"/>
        <v>50</v>
      </c>
      <c r="O44" s="42">
        <f t="shared" si="18"/>
        <v>50</v>
      </c>
      <c r="P44" s="42">
        <f t="shared" si="18"/>
        <v>45</v>
      </c>
      <c r="Q44" s="42">
        <f t="shared" si="18"/>
        <v>50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v>0</v>
      </c>
      <c r="H45" s="57">
        <v>0</v>
      </c>
      <c r="I45" s="57">
        <v>0</v>
      </c>
      <c r="J45" s="57">
        <v>0</v>
      </c>
      <c r="K45" s="57">
        <v>0</v>
      </c>
      <c r="L45" s="57">
        <v>0</v>
      </c>
      <c r="M45" s="57">
        <v>0</v>
      </c>
      <c r="N45" s="57">
        <v>0</v>
      </c>
      <c r="O45" s="57">
        <v>0</v>
      </c>
      <c r="P45" s="57">
        <v>0</v>
      </c>
      <c r="Q45" s="57">
        <v>0</v>
      </c>
      <c r="R45" s="57">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395</v>
      </c>
      <c r="G46" s="45">
        <v>0</v>
      </c>
      <c r="H46" s="45">
        <v>0</v>
      </c>
      <c r="I46" s="45">
        <v>50</v>
      </c>
      <c r="J46" s="45">
        <v>0</v>
      </c>
      <c r="K46" s="45">
        <v>50</v>
      </c>
      <c r="L46" s="45">
        <v>50</v>
      </c>
      <c r="M46" s="45">
        <v>50</v>
      </c>
      <c r="N46" s="45">
        <v>50</v>
      </c>
      <c r="O46" s="45">
        <v>50</v>
      </c>
      <c r="P46" s="45">
        <v>45</v>
      </c>
      <c r="Q46" s="45">
        <v>50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136</v>
      </c>
      <c r="F59" s="60" t="s">
        <v>137</v>
      </c>
      <c r="L59" s="62"/>
    </row>
    <row r="60" spans="1:32" x14ac:dyDescent="0.25">
      <c r="E60" s="59" t="s">
        <v>120</v>
      </c>
      <c r="F60" s="60" t="s">
        <v>138</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29" customWidth="1"/>
    <col min="8" max="13" width="9" style="60" customWidth="1"/>
    <col min="14" max="14" width="9" style="110" customWidth="1"/>
    <col min="15" max="18" width="9"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14"/>
      <c r="R1" s="114"/>
    </row>
    <row r="2" spans="1:32" x14ac:dyDescent="0.25">
      <c r="A2" s="2"/>
      <c r="B2" s="2"/>
      <c r="C2" s="2"/>
      <c r="D2" s="3"/>
      <c r="E2" s="4"/>
      <c r="F2" s="5"/>
      <c r="G2" s="115"/>
      <c r="H2" s="5"/>
      <c r="I2" s="5"/>
      <c r="J2" s="5"/>
      <c r="K2" s="5"/>
      <c r="L2" s="116"/>
      <c r="M2" s="116"/>
      <c r="N2" s="117"/>
      <c r="O2" s="116"/>
      <c r="P2" s="184" t="s">
        <v>1</v>
      </c>
      <c r="Q2" s="184"/>
      <c r="R2" s="184"/>
    </row>
    <row r="3" spans="1:32" ht="15.75" x14ac:dyDescent="0.25">
      <c r="A3" s="2"/>
      <c r="B3" s="2"/>
      <c r="C3" s="2"/>
      <c r="D3" s="2"/>
      <c r="E3" s="185" t="s">
        <v>139</v>
      </c>
      <c r="F3" s="185"/>
      <c r="G3" s="185"/>
      <c r="H3" s="185"/>
      <c r="I3" s="185"/>
      <c r="J3" s="185"/>
      <c r="K3" s="185"/>
      <c r="L3" s="185"/>
      <c r="M3" s="185"/>
      <c r="N3" s="185"/>
      <c r="O3" s="185"/>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v>3225</v>
      </c>
      <c r="G10" s="70">
        <f t="shared" ref="G10" si="0">G11+G25+G54</f>
        <v>12</v>
      </c>
      <c r="H10" s="70">
        <v>36</v>
      </c>
      <c r="I10" s="70">
        <v>65</v>
      </c>
      <c r="J10" s="70">
        <v>134</v>
      </c>
      <c r="K10" s="70">
        <v>208</v>
      </c>
      <c r="L10" s="70">
        <v>342</v>
      </c>
      <c r="M10" s="70">
        <v>392</v>
      </c>
      <c r="N10" s="71">
        <v>338</v>
      </c>
      <c r="O10" s="70">
        <v>809</v>
      </c>
      <c r="P10" s="70">
        <v>488</v>
      </c>
      <c r="Q10" s="70">
        <v>150</v>
      </c>
      <c r="R10" s="70">
        <v>251</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2960</v>
      </c>
      <c r="G11" s="70">
        <v>12</v>
      </c>
      <c r="H11" s="70">
        <v>36</v>
      </c>
      <c r="I11" s="70">
        <v>65</v>
      </c>
      <c r="J11" s="70">
        <v>134</v>
      </c>
      <c r="K11" s="70">
        <v>164</v>
      </c>
      <c r="L11" s="70">
        <v>281</v>
      </c>
      <c r="M11" s="70">
        <v>322</v>
      </c>
      <c r="N11" s="70">
        <v>293</v>
      </c>
      <c r="O11" s="70">
        <v>764</v>
      </c>
      <c r="P11" s="70">
        <v>488</v>
      </c>
      <c r="Q11" s="70">
        <v>150</v>
      </c>
      <c r="R11" s="70">
        <v>251</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1">G13</f>
        <v>0</v>
      </c>
      <c r="H12" s="72">
        <f t="shared" si="1"/>
        <v>0</v>
      </c>
      <c r="I12" s="72">
        <f t="shared" si="1"/>
        <v>34</v>
      </c>
      <c r="J12" s="72">
        <f t="shared" si="1"/>
        <v>16</v>
      </c>
      <c r="K12" s="72">
        <f t="shared" si="1"/>
        <v>41</v>
      </c>
      <c r="L12" s="72">
        <f t="shared" si="1"/>
        <v>59</v>
      </c>
      <c r="M12" s="72">
        <f t="shared" si="1"/>
        <v>18</v>
      </c>
      <c r="N12" s="72">
        <f t="shared" si="1"/>
        <v>46</v>
      </c>
      <c r="O12" s="72">
        <f t="shared" si="1"/>
        <v>104</v>
      </c>
      <c r="P12" s="72">
        <f t="shared" si="1"/>
        <v>6</v>
      </c>
      <c r="Q12" s="72">
        <f t="shared" si="1"/>
        <v>4</v>
      </c>
      <c r="R12" s="72">
        <f t="shared" si="1"/>
        <v>172</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SUM(F14)</f>
        <v>500</v>
      </c>
      <c r="G13" s="42">
        <f t="shared" ref="G13:R13" si="2">SUM(G14:G14)</f>
        <v>0</v>
      </c>
      <c r="H13" s="42">
        <f t="shared" si="2"/>
        <v>0</v>
      </c>
      <c r="I13" s="42">
        <f t="shared" si="2"/>
        <v>34</v>
      </c>
      <c r="J13" s="42">
        <f t="shared" si="2"/>
        <v>16</v>
      </c>
      <c r="K13" s="42">
        <f t="shared" si="2"/>
        <v>41</v>
      </c>
      <c r="L13" s="42">
        <f t="shared" si="2"/>
        <v>59</v>
      </c>
      <c r="M13" s="42">
        <f t="shared" si="2"/>
        <v>18</v>
      </c>
      <c r="N13" s="42">
        <f t="shared" si="2"/>
        <v>46</v>
      </c>
      <c r="O13" s="42">
        <f t="shared" si="2"/>
        <v>104</v>
      </c>
      <c r="P13" s="42">
        <f t="shared" si="2"/>
        <v>6</v>
      </c>
      <c r="Q13" s="42">
        <f t="shared" si="2"/>
        <v>4</v>
      </c>
      <c r="R13" s="42">
        <f t="shared" si="2"/>
        <v>172</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0</v>
      </c>
      <c r="H14" s="45">
        <v>0</v>
      </c>
      <c r="I14" s="45">
        <v>34</v>
      </c>
      <c r="J14" s="45">
        <v>16</v>
      </c>
      <c r="K14" s="45">
        <v>41</v>
      </c>
      <c r="L14" s="45">
        <v>59</v>
      </c>
      <c r="M14" s="45">
        <v>18</v>
      </c>
      <c r="N14" s="45">
        <v>46</v>
      </c>
      <c r="O14" s="45">
        <v>104</v>
      </c>
      <c r="P14" s="45">
        <v>6</v>
      </c>
      <c r="Q14" s="45">
        <v>4</v>
      </c>
      <c r="R14" s="45">
        <v>172</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2460</v>
      </c>
      <c r="G15" s="72">
        <f>G16+G18+G20</f>
        <v>12</v>
      </c>
      <c r="H15" s="72">
        <f t="shared" ref="H15:R15" si="3">H16+H18+H20</f>
        <v>72</v>
      </c>
      <c r="I15" s="72">
        <f t="shared" si="3"/>
        <v>62</v>
      </c>
      <c r="J15" s="72">
        <f t="shared" si="3"/>
        <v>236</v>
      </c>
      <c r="K15" s="72">
        <f t="shared" si="3"/>
        <v>246</v>
      </c>
      <c r="L15" s="72">
        <f t="shared" si="3"/>
        <v>426</v>
      </c>
      <c r="M15" s="72">
        <f t="shared" si="3"/>
        <v>591</v>
      </c>
      <c r="N15" s="72">
        <f t="shared" si="3"/>
        <v>471</v>
      </c>
      <c r="O15" s="72">
        <f t="shared" si="3"/>
        <v>1316</v>
      </c>
      <c r="P15" s="72">
        <f t="shared" si="3"/>
        <v>961</v>
      </c>
      <c r="Q15" s="72">
        <f t="shared" si="3"/>
        <v>291</v>
      </c>
      <c r="R15" s="72">
        <f t="shared" si="3"/>
        <v>157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67</v>
      </c>
      <c r="G16" s="42">
        <v>0</v>
      </c>
      <c r="H16" s="42">
        <v>36</v>
      </c>
      <c r="I16" s="42">
        <v>31</v>
      </c>
      <c r="J16" s="42">
        <v>118</v>
      </c>
      <c r="K16" s="42">
        <v>123</v>
      </c>
      <c r="L16" s="42">
        <v>222</v>
      </c>
      <c r="M16" s="42">
        <v>304</v>
      </c>
      <c r="N16" s="48">
        <v>247</v>
      </c>
      <c r="O16" s="42">
        <v>660</v>
      </c>
      <c r="P16" s="42">
        <v>482</v>
      </c>
      <c r="Q16" s="42">
        <v>146</v>
      </c>
      <c r="R16" s="42">
        <v>79</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67</v>
      </c>
      <c r="G17" s="45">
        <v>0</v>
      </c>
      <c r="H17" s="45">
        <v>0</v>
      </c>
      <c r="I17" s="45">
        <v>0</v>
      </c>
      <c r="J17" s="45">
        <v>0</v>
      </c>
      <c r="K17" s="45">
        <v>0</v>
      </c>
      <c r="L17" s="45">
        <v>18</v>
      </c>
      <c r="M17" s="45">
        <v>17</v>
      </c>
      <c r="N17" s="45">
        <v>23</v>
      </c>
      <c r="O17" s="45">
        <v>4</v>
      </c>
      <c r="P17" s="45">
        <v>3</v>
      </c>
      <c r="Q17" s="45">
        <v>1</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527</v>
      </c>
      <c r="G18" s="42">
        <f>G19</f>
        <v>0</v>
      </c>
      <c r="H18" s="42">
        <f t="shared" ref="H18:R18" si="4">H19</f>
        <v>0</v>
      </c>
      <c r="I18" s="42">
        <f t="shared" si="4"/>
        <v>0</v>
      </c>
      <c r="J18" s="42">
        <f t="shared" si="4"/>
        <v>0</v>
      </c>
      <c r="K18" s="42">
        <f t="shared" si="4"/>
        <v>0</v>
      </c>
      <c r="L18" s="42">
        <f t="shared" si="4"/>
        <v>89</v>
      </c>
      <c r="M18" s="42">
        <f t="shared" si="4"/>
        <v>77</v>
      </c>
      <c r="N18" s="42">
        <f t="shared" si="4"/>
        <v>119</v>
      </c>
      <c r="O18" s="42">
        <f t="shared" si="4"/>
        <v>117</v>
      </c>
      <c r="P18" s="42">
        <f t="shared" si="4"/>
        <v>91</v>
      </c>
      <c r="Q18" s="42">
        <f t="shared" si="4"/>
        <v>34</v>
      </c>
      <c r="R18" s="42">
        <f t="shared" si="4"/>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527</v>
      </c>
      <c r="G19" s="45">
        <v>0</v>
      </c>
      <c r="H19" s="45">
        <v>0</v>
      </c>
      <c r="I19" s="45">
        <v>0</v>
      </c>
      <c r="J19" s="45">
        <v>0</v>
      </c>
      <c r="K19" s="45">
        <v>0</v>
      </c>
      <c r="L19" s="45">
        <v>89</v>
      </c>
      <c r="M19" s="45">
        <v>77</v>
      </c>
      <c r="N19" s="45">
        <v>119</v>
      </c>
      <c r="O19" s="45">
        <v>117</v>
      </c>
      <c r="P19" s="45">
        <v>91</v>
      </c>
      <c r="Q19" s="45">
        <v>34</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1866</v>
      </c>
      <c r="G20" s="42">
        <f>G21+G22</f>
        <v>12</v>
      </c>
      <c r="H20" s="42">
        <f t="shared" ref="H20:R20" si="5">H21+H22</f>
        <v>36</v>
      </c>
      <c r="I20" s="42">
        <f t="shared" si="5"/>
        <v>31</v>
      </c>
      <c r="J20" s="42">
        <f t="shared" si="5"/>
        <v>118</v>
      </c>
      <c r="K20" s="42">
        <f t="shared" si="5"/>
        <v>123</v>
      </c>
      <c r="L20" s="42">
        <f t="shared" si="5"/>
        <v>115</v>
      </c>
      <c r="M20" s="42">
        <f t="shared" si="5"/>
        <v>210</v>
      </c>
      <c r="N20" s="42">
        <f t="shared" si="5"/>
        <v>105</v>
      </c>
      <c r="O20" s="42">
        <f t="shared" si="5"/>
        <v>539</v>
      </c>
      <c r="P20" s="42">
        <f t="shared" si="5"/>
        <v>388</v>
      </c>
      <c r="Q20" s="42">
        <f t="shared" si="5"/>
        <v>111</v>
      </c>
      <c r="R20" s="42">
        <f t="shared" si="5"/>
        <v>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492</v>
      </c>
      <c r="G21" s="45">
        <v>0</v>
      </c>
      <c r="H21" s="45">
        <v>0</v>
      </c>
      <c r="I21" s="45">
        <v>0</v>
      </c>
      <c r="J21" s="45">
        <v>0</v>
      </c>
      <c r="K21" s="45">
        <v>0</v>
      </c>
      <c r="L21" s="45">
        <v>0</v>
      </c>
      <c r="M21" s="45">
        <v>0</v>
      </c>
      <c r="N21" s="45">
        <v>0</v>
      </c>
      <c r="O21" s="45">
        <v>264</v>
      </c>
      <c r="P21" s="45">
        <v>228</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1374</v>
      </c>
      <c r="G22" s="45">
        <v>12</v>
      </c>
      <c r="H22" s="45">
        <v>36</v>
      </c>
      <c r="I22" s="45">
        <v>31</v>
      </c>
      <c r="J22" s="45">
        <v>118</v>
      </c>
      <c r="K22" s="45">
        <v>123</v>
      </c>
      <c r="L22" s="45">
        <v>115</v>
      </c>
      <c r="M22" s="45">
        <v>210</v>
      </c>
      <c r="N22" s="45">
        <v>105</v>
      </c>
      <c r="O22" s="45">
        <v>275</v>
      </c>
      <c r="P22" s="45">
        <v>160</v>
      </c>
      <c r="Q22" s="45">
        <v>111</v>
      </c>
      <c r="R22" s="45">
        <v>78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F24</f>
        <v>0</v>
      </c>
      <c r="G23" s="42">
        <f>G24</f>
        <v>0</v>
      </c>
      <c r="H23" s="42">
        <f t="shared" ref="H23:R23" si="6">H24</f>
        <v>0</v>
      </c>
      <c r="I23" s="42">
        <f t="shared" si="6"/>
        <v>0</v>
      </c>
      <c r="J23" s="42">
        <f t="shared" si="6"/>
        <v>0</v>
      </c>
      <c r="K23" s="42">
        <f t="shared" si="6"/>
        <v>0</v>
      </c>
      <c r="L23" s="42">
        <f t="shared" si="6"/>
        <v>0</v>
      </c>
      <c r="M23" s="42">
        <f t="shared" si="6"/>
        <v>0</v>
      </c>
      <c r="N23" s="42">
        <f t="shared" si="6"/>
        <v>0</v>
      </c>
      <c r="O23" s="42">
        <f t="shared" si="6"/>
        <v>0</v>
      </c>
      <c r="P23" s="42">
        <f t="shared" si="6"/>
        <v>0</v>
      </c>
      <c r="Q23" s="42">
        <f t="shared" si="6"/>
        <v>0</v>
      </c>
      <c r="R23" s="42">
        <f t="shared" si="6"/>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28">
        <f>G26+G37+G40+G43+G47</f>
        <v>0</v>
      </c>
      <c r="H25" s="28">
        <f t="shared" ref="H25:J25" si="7">H26+H37+H40+H43+H47</f>
        <v>0</v>
      </c>
      <c r="I25" s="28">
        <f t="shared" si="7"/>
        <v>0</v>
      </c>
      <c r="J25" s="28">
        <f t="shared" si="7"/>
        <v>0</v>
      </c>
      <c r="K25" s="28">
        <v>44</v>
      </c>
      <c r="L25" s="28">
        <v>61</v>
      </c>
      <c r="M25" s="28">
        <v>70</v>
      </c>
      <c r="N25" s="28">
        <v>45</v>
      </c>
      <c r="O25" s="28">
        <v>45</v>
      </c>
      <c r="P25" s="28">
        <v>0</v>
      </c>
      <c r="Q25" s="28">
        <v>0</v>
      </c>
      <c r="R25" s="2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c r="G26" s="38">
        <f>G27+G29+G31+G33</f>
        <v>0</v>
      </c>
      <c r="H26" s="38">
        <f t="shared" ref="H26:J26" si="8">H27+H29+H31+H33</f>
        <v>0</v>
      </c>
      <c r="I26" s="38">
        <f t="shared" si="8"/>
        <v>0</v>
      </c>
      <c r="J26" s="38">
        <f t="shared" si="8"/>
        <v>0</v>
      </c>
      <c r="K26" s="38"/>
      <c r="L26" s="38"/>
      <c r="M26" s="38"/>
      <c r="N26" s="38"/>
      <c r="O26" s="38"/>
      <c r="P26" s="38"/>
      <c r="Q26" s="38"/>
      <c r="R26" s="38"/>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1">
        <f t="shared" ref="G27:R27" si="9">G28</f>
        <v>0</v>
      </c>
      <c r="H27" s="41">
        <f t="shared" si="9"/>
        <v>0</v>
      </c>
      <c r="I27" s="41">
        <f t="shared" si="9"/>
        <v>0</v>
      </c>
      <c r="J27" s="41">
        <f t="shared" si="9"/>
        <v>0</v>
      </c>
      <c r="K27" s="41">
        <f t="shared" si="9"/>
        <v>0</v>
      </c>
      <c r="L27" s="41">
        <f t="shared" si="9"/>
        <v>0</v>
      </c>
      <c r="M27" s="41">
        <f t="shared" si="9"/>
        <v>0</v>
      </c>
      <c r="N27" s="41">
        <f t="shared" si="9"/>
        <v>0</v>
      </c>
      <c r="O27" s="41">
        <f t="shared" si="9"/>
        <v>0</v>
      </c>
      <c r="P27" s="41">
        <f t="shared" si="9"/>
        <v>0</v>
      </c>
      <c r="Q27" s="41">
        <f t="shared" si="9"/>
        <v>0</v>
      </c>
      <c r="R27" s="41">
        <f t="shared" si="9"/>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4"/>
      <c r="H28" s="44"/>
      <c r="I28" s="44"/>
      <c r="J28" s="44"/>
      <c r="K28" s="44"/>
      <c r="L28" s="44"/>
      <c r="M28" s="44"/>
      <c r="N28" s="124"/>
      <c r="O28" s="44"/>
      <c r="P28" s="44"/>
      <c r="Q28" s="44"/>
      <c r="R28" s="44"/>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1">
        <f t="shared" ref="G29:R29" si="10">G30</f>
        <v>0</v>
      </c>
      <c r="H29" s="41">
        <f t="shared" si="10"/>
        <v>0</v>
      </c>
      <c r="I29" s="41">
        <f t="shared" si="10"/>
        <v>0</v>
      </c>
      <c r="J29" s="41">
        <f t="shared" si="10"/>
        <v>0</v>
      </c>
      <c r="K29" s="41">
        <f t="shared" si="10"/>
        <v>0</v>
      </c>
      <c r="L29" s="41">
        <f t="shared" si="10"/>
        <v>0</v>
      </c>
      <c r="M29" s="41">
        <f t="shared" si="10"/>
        <v>0</v>
      </c>
      <c r="N29" s="123">
        <f t="shared" si="10"/>
        <v>0</v>
      </c>
      <c r="O29" s="41">
        <f t="shared" si="10"/>
        <v>0</v>
      </c>
      <c r="P29" s="41">
        <f t="shared" si="10"/>
        <v>0</v>
      </c>
      <c r="Q29" s="41">
        <f t="shared" si="10"/>
        <v>0</v>
      </c>
      <c r="R29" s="41">
        <f t="shared" si="10"/>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4"/>
      <c r="H30" s="44"/>
      <c r="I30" s="44"/>
      <c r="J30" s="44"/>
      <c r="K30" s="44"/>
      <c r="L30" s="44"/>
      <c r="M30" s="44"/>
      <c r="N30" s="124"/>
      <c r="O30" s="44"/>
      <c r="P30" s="44"/>
      <c r="Q30" s="44"/>
      <c r="R30" s="44"/>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1">
        <f t="shared" ref="G31:R31" si="11">G32</f>
        <v>0</v>
      </c>
      <c r="H31" s="41">
        <f t="shared" si="11"/>
        <v>0</v>
      </c>
      <c r="I31" s="41">
        <f t="shared" si="11"/>
        <v>0</v>
      </c>
      <c r="J31" s="41">
        <f t="shared" si="11"/>
        <v>0</v>
      </c>
      <c r="K31" s="41">
        <f t="shared" si="11"/>
        <v>0</v>
      </c>
      <c r="L31" s="41">
        <f t="shared" si="11"/>
        <v>0</v>
      </c>
      <c r="M31" s="41">
        <f t="shared" si="11"/>
        <v>0</v>
      </c>
      <c r="N31" s="41">
        <f t="shared" si="11"/>
        <v>0</v>
      </c>
      <c r="O31" s="41">
        <f t="shared" si="11"/>
        <v>0</v>
      </c>
      <c r="P31" s="41">
        <f t="shared" si="11"/>
        <v>0</v>
      </c>
      <c r="Q31" s="41">
        <f t="shared" si="11"/>
        <v>0</v>
      </c>
      <c r="R31" s="41">
        <f t="shared" si="11"/>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2">SUM(F34:F36)</f>
        <v>0</v>
      </c>
      <c r="G33" s="41">
        <f t="shared" si="12"/>
        <v>0</v>
      </c>
      <c r="H33" s="41">
        <f t="shared" si="12"/>
        <v>0</v>
      </c>
      <c r="I33" s="41">
        <f t="shared" si="12"/>
        <v>0</v>
      </c>
      <c r="J33" s="41">
        <f t="shared" si="12"/>
        <v>0</v>
      </c>
      <c r="K33" s="41">
        <f t="shared" si="12"/>
        <v>0</v>
      </c>
      <c r="L33" s="41">
        <f t="shared" si="12"/>
        <v>0</v>
      </c>
      <c r="M33" s="41">
        <f t="shared" si="12"/>
        <v>0</v>
      </c>
      <c r="N33" s="123">
        <f t="shared" si="12"/>
        <v>0</v>
      </c>
      <c r="O33" s="41">
        <f t="shared" si="12"/>
        <v>0</v>
      </c>
      <c r="P33" s="41">
        <f t="shared" si="12"/>
        <v>0</v>
      </c>
      <c r="Q33" s="41">
        <f t="shared" si="12"/>
        <v>0</v>
      </c>
      <c r="R33" s="41">
        <f t="shared" si="12"/>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4"/>
      <c r="H34" s="44"/>
      <c r="I34" s="44"/>
      <c r="J34" s="44"/>
      <c r="K34" s="44"/>
      <c r="L34" s="44"/>
      <c r="M34" s="44"/>
      <c r="N34" s="124"/>
      <c r="O34" s="44"/>
      <c r="P34" s="44"/>
      <c r="Q34" s="44"/>
      <c r="R34" s="44"/>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4"/>
      <c r="H35" s="44"/>
      <c r="I35" s="44"/>
      <c r="J35" s="44"/>
      <c r="K35" s="44"/>
      <c r="L35" s="44"/>
      <c r="M35" s="44"/>
      <c r="N35" s="124"/>
      <c r="O35" s="44"/>
      <c r="P35" s="44"/>
      <c r="Q35" s="44"/>
      <c r="R35" s="44"/>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4"/>
      <c r="H36" s="44"/>
      <c r="I36" s="44"/>
      <c r="J36" s="44"/>
      <c r="K36" s="44"/>
      <c r="L36" s="44"/>
      <c r="M36" s="44"/>
      <c r="N36" s="124"/>
      <c r="O36" s="44"/>
      <c r="P36" s="44"/>
      <c r="Q36" s="44"/>
      <c r="R36" s="44"/>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38">
        <f t="shared" ref="G37:R38" si="13">G38</f>
        <v>0</v>
      </c>
      <c r="H37" s="38">
        <f t="shared" si="13"/>
        <v>0</v>
      </c>
      <c r="I37" s="38">
        <f t="shared" si="13"/>
        <v>0</v>
      </c>
      <c r="J37" s="38">
        <f t="shared" si="13"/>
        <v>0</v>
      </c>
      <c r="K37" s="38">
        <f t="shared" si="13"/>
        <v>0</v>
      </c>
      <c r="L37" s="38">
        <f t="shared" si="13"/>
        <v>0</v>
      </c>
      <c r="M37" s="38">
        <f t="shared" si="13"/>
        <v>0</v>
      </c>
      <c r="N37" s="120">
        <f t="shared" si="13"/>
        <v>0</v>
      </c>
      <c r="O37" s="38">
        <f t="shared" si="13"/>
        <v>0</v>
      </c>
      <c r="P37" s="38">
        <f t="shared" si="13"/>
        <v>0</v>
      </c>
      <c r="Q37" s="38">
        <f t="shared" si="13"/>
        <v>0</v>
      </c>
      <c r="R37" s="38">
        <f t="shared" si="13"/>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1">
        <f t="shared" si="13"/>
        <v>0</v>
      </c>
      <c r="H38" s="41">
        <f t="shared" si="13"/>
        <v>0</v>
      </c>
      <c r="I38" s="41">
        <f t="shared" si="13"/>
        <v>0</v>
      </c>
      <c r="J38" s="41">
        <f t="shared" si="13"/>
        <v>0</v>
      </c>
      <c r="K38" s="41">
        <f t="shared" si="13"/>
        <v>0</v>
      </c>
      <c r="L38" s="41">
        <f t="shared" si="13"/>
        <v>0</v>
      </c>
      <c r="M38" s="41">
        <f t="shared" si="13"/>
        <v>0</v>
      </c>
      <c r="N38" s="123">
        <f t="shared" si="13"/>
        <v>0</v>
      </c>
      <c r="O38" s="41">
        <f t="shared" si="13"/>
        <v>0</v>
      </c>
      <c r="P38" s="41">
        <f t="shared" si="13"/>
        <v>0</v>
      </c>
      <c r="Q38" s="41">
        <f t="shared" si="13"/>
        <v>0</v>
      </c>
      <c r="R38" s="41">
        <f t="shared" si="13"/>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4"/>
      <c r="H39" s="44"/>
      <c r="I39" s="44"/>
      <c r="J39" s="44"/>
      <c r="K39" s="44"/>
      <c r="L39" s="44"/>
      <c r="M39" s="44"/>
      <c r="N39" s="124"/>
      <c r="O39" s="44"/>
      <c r="P39" s="44"/>
      <c r="Q39" s="44"/>
      <c r="R39" s="44"/>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38">
        <f t="shared" ref="G40:R41" si="14">G41</f>
        <v>0</v>
      </c>
      <c r="H40" s="38">
        <f t="shared" si="14"/>
        <v>0</v>
      </c>
      <c r="I40" s="38">
        <f t="shared" si="14"/>
        <v>0</v>
      </c>
      <c r="J40" s="38">
        <f t="shared" si="14"/>
        <v>0</v>
      </c>
      <c r="K40" s="38">
        <f t="shared" si="14"/>
        <v>0</v>
      </c>
      <c r="L40" s="38">
        <f t="shared" si="14"/>
        <v>0</v>
      </c>
      <c r="M40" s="38">
        <f t="shared" si="14"/>
        <v>0</v>
      </c>
      <c r="N40" s="120">
        <f t="shared" si="14"/>
        <v>0</v>
      </c>
      <c r="O40" s="38">
        <f t="shared" si="14"/>
        <v>0</v>
      </c>
      <c r="P40" s="38">
        <f t="shared" si="14"/>
        <v>0</v>
      </c>
      <c r="Q40" s="38">
        <f t="shared" si="14"/>
        <v>0</v>
      </c>
      <c r="R40" s="38">
        <f t="shared" si="14"/>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4"/>
        <v>0</v>
      </c>
      <c r="H41" s="41">
        <f t="shared" si="14"/>
        <v>0</v>
      </c>
      <c r="I41" s="41">
        <f t="shared" si="14"/>
        <v>0</v>
      </c>
      <c r="J41" s="41">
        <f t="shared" si="14"/>
        <v>0</v>
      </c>
      <c r="K41" s="41">
        <f t="shared" si="14"/>
        <v>0</v>
      </c>
      <c r="L41" s="41">
        <f t="shared" si="14"/>
        <v>0</v>
      </c>
      <c r="M41" s="41">
        <f t="shared" si="14"/>
        <v>0</v>
      </c>
      <c r="N41" s="123">
        <f t="shared" si="14"/>
        <v>0</v>
      </c>
      <c r="O41" s="41">
        <f t="shared" si="14"/>
        <v>0</v>
      </c>
      <c r="P41" s="41">
        <f t="shared" si="14"/>
        <v>0</v>
      </c>
      <c r="Q41" s="41">
        <f t="shared" si="14"/>
        <v>0</v>
      </c>
      <c r="R41" s="41">
        <f t="shared" si="14"/>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4"/>
      <c r="O42" s="44"/>
      <c r="P42" s="44"/>
      <c r="Q42" s="44"/>
      <c r="R42" s="44"/>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38">
        <f t="shared" ref="G43:R43" si="15">G44</f>
        <v>0</v>
      </c>
      <c r="H43" s="38">
        <f t="shared" si="15"/>
        <v>0</v>
      </c>
      <c r="I43" s="38">
        <f t="shared" si="15"/>
        <v>0</v>
      </c>
      <c r="J43" s="38">
        <f t="shared" si="15"/>
        <v>0</v>
      </c>
      <c r="K43" s="38">
        <f t="shared" si="15"/>
        <v>44</v>
      </c>
      <c r="L43" s="38">
        <f t="shared" si="15"/>
        <v>61</v>
      </c>
      <c r="M43" s="38">
        <f t="shared" si="15"/>
        <v>70</v>
      </c>
      <c r="N43" s="38">
        <f t="shared" si="15"/>
        <v>45</v>
      </c>
      <c r="O43" s="38">
        <f t="shared" si="15"/>
        <v>45</v>
      </c>
      <c r="P43" s="38">
        <f t="shared" si="15"/>
        <v>0</v>
      </c>
      <c r="Q43" s="38">
        <f t="shared" si="15"/>
        <v>0</v>
      </c>
      <c r="R43" s="38">
        <f t="shared" si="15"/>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v>265</v>
      </c>
      <c r="G44" s="41">
        <f t="shared" ref="G44:R44" si="16">SUM(G45:G46)</f>
        <v>0</v>
      </c>
      <c r="H44" s="41">
        <f t="shared" si="16"/>
        <v>0</v>
      </c>
      <c r="I44" s="41">
        <f t="shared" si="16"/>
        <v>0</v>
      </c>
      <c r="J44" s="41">
        <f t="shared" si="16"/>
        <v>0</v>
      </c>
      <c r="K44" s="41">
        <f t="shared" si="16"/>
        <v>44</v>
      </c>
      <c r="L44" s="41">
        <f t="shared" si="16"/>
        <v>61</v>
      </c>
      <c r="M44" s="41">
        <f t="shared" si="16"/>
        <v>70</v>
      </c>
      <c r="N44" s="41">
        <f t="shared" si="16"/>
        <v>45</v>
      </c>
      <c r="O44" s="41">
        <f t="shared" si="16"/>
        <v>45</v>
      </c>
      <c r="P44" s="41">
        <f t="shared" si="16"/>
        <v>0</v>
      </c>
      <c r="Q44" s="41">
        <f t="shared" si="16"/>
        <v>0</v>
      </c>
      <c r="R44" s="41">
        <f t="shared" si="16"/>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 t="shared" ref="F45:F46" si="17">SUM(G45:R45)</f>
        <v>0</v>
      </c>
      <c r="G45" s="44">
        <v>0</v>
      </c>
      <c r="H45" s="44">
        <v>0</v>
      </c>
      <c r="I45" s="44">
        <v>0</v>
      </c>
      <c r="J45" s="44">
        <v>0</v>
      </c>
      <c r="K45" s="44">
        <v>0</v>
      </c>
      <c r="L45" s="44">
        <v>0</v>
      </c>
      <c r="M45" s="44">
        <v>0</v>
      </c>
      <c r="N45" s="44">
        <v>0</v>
      </c>
      <c r="O45" s="44">
        <v>0</v>
      </c>
      <c r="P45" s="44">
        <v>0</v>
      </c>
      <c r="Q45" s="44">
        <v>0</v>
      </c>
      <c r="R45" s="44">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 t="shared" si="17"/>
        <v>265</v>
      </c>
      <c r="G46" s="148">
        <v>0</v>
      </c>
      <c r="H46" s="148">
        <v>0</v>
      </c>
      <c r="I46" s="148">
        <v>0</v>
      </c>
      <c r="J46" s="148">
        <v>0</v>
      </c>
      <c r="K46" s="148">
        <v>44</v>
      </c>
      <c r="L46" s="148">
        <v>61</v>
      </c>
      <c r="M46" s="148">
        <v>70</v>
      </c>
      <c r="N46" s="148">
        <v>45</v>
      </c>
      <c r="O46" s="148">
        <v>45</v>
      </c>
      <c r="P46" s="148">
        <v>0</v>
      </c>
      <c r="Q46" s="148">
        <v>0</v>
      </c>
      <c r="R46" s="148">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38">
        <f t="shared" ref="G47:R47" si="18">G48</f>
        <v>0</v>
      </c>
      <c r="H47" s="38">
        <f t="shared" si="18"/>
        <v>0</v>
      </c>
      <c r="I47" s="38">
        <f t="shared" si="18"/>
        <v>0</v>
      </c>
      <c r="J47" s="38">
        <f t="shared" si="18"/>
        <v>0</v>
      </c>
      <c r="K47" s="38">
        <f t="shared" si="18"/>
        <v>0</v>
      </c>
      <c r="L47" s="38">
        <f t="shared" si="18"/>
        <v>0</v>
      </c>
      <c r="M47" s="38">
        <f t="shared" si="18"/>
        <v>0</v>
      </c>
      <c r="N47" s="120">
        <f t="shared" si="18"/>
        <v>0</v>
      </c>
      <c r="O47" s="38">
        <f t="shared" si="18"/>
        <v>0</v>
      </c>
      <c r="P47" s="38">
        <f>P48</f>
        <v>0</v>
      </c>
      <c r="Q47" s="38">
        <f t="shared" si="18"/>
        <v>0</v>
      </c>
      <c r="R47" s="38">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1">
        <f t="shared" ref="G48:L48" si="19">SUM(G51:G53)</f>
        <v>0</v>
      </c>
      <c r="H48" s="41">
        <f t="shared" si="19"/>
        <v>0</v>
      </c>
      <c r="I48" s="41">
        <f t="shared" si="19"/>
        <v>0</v>
      </c>
      <c r="J48" s="41">
        <f t="shared" si="19"/>
        <v>0</v>
      </c>
      <c r="K48" s="41">
        <f t="shared" si="19"/>
        <v>0</v>
      </c>
      <c r="L48" s="41">
        <f t="shared" si="19"/>
        <v>0</v>
      </c>
      <c r="M48" s="41">
        <f t="shared" ref="M48:R48" si="20">SUM(M50:M53)</f>
        <v>0</v>
      </c>
      <c r="N48" s="41">
        <f t="shared" si="20"/>
        <v>0</v>
      </c>
      <c r="O48" s="41">
        <f t="shared" si="20"/>
        <v>0</v>
      </c>
      <c r="P48" s="41">
        <f t="shared" si="20"/>
        <v>0</v>
      </c>
      <c r="Q48" s="41">
        <f t="shared" si="20"/>
        <v>0</v>
      </c>
      <c r="R48" s="41">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 t="shared" ref="F49:F53" si="21">SUM(G49:R49)</f>
        <v>0</v>
      </c>
      <c r="G49" s="44"/>
      <c r="H49" s="44"/>
      <c r="I49" s="44"/>
      <c r="J49" s="44"/>
      <c r="K49" s="44"/>
      <c r="L49" s="44"/>
      <c r="M49" s="44"/>
      <c r="N49" s="124"/>
      <c r="O49" s="44"/>
      <c r="P49" s="44"/>
      <c r="Q49" s="44"/>
      <c r="R49" s="44"/>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4"/>
      <c r="H50" s="44"/>
      <c r="I50" s="44"/>
      <c r="J50" s="44"/>
      <c r="K50" s="44"/>
      <c r="L50" s="44"/>
      <c r="M50" s="44"/>
      <c r="N50" s="124"/>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4"/>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 t="shared" si="21"/>
        <v>0</v>
      </c>
      <c r="G52" s="44"/>
      <c r="H52" s="44"/>
      <c r="I52" s="44"/>
      <c r="J52" s="44"/>
      <c r="K52" s="44"/>
      <c r="L52" s="44"/>
      <c r="M52" s="44"/>
      <c r="N52" s="124"/>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 t="shared" si="21"/>
        <v>0</v>
      </c>
      <c r="G53" s="44"/>
      <c r="H53" s="44"/>
      <c r="I53" s="44"/>
      <c r="J53" s="44"/>
      <c r="K53" s="44"/>
      <c r="L53" s="44"/>
      <c r="M53" s="44"/>
      <c r="N53" s="124"/>
      <c r="O53" s="44"/>
      <c r="P53" s="44"/>
      <c r="Q53" s="44"/>
      <c r="R53" s="44"/>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28">
        <f t="shared" ref="G54:R55" si="22">G55</f>
        <v>0</v>
      </c>
      <c r="H54" s="28">
        <f t="shared" si="22"/>
        <v>0</v>
      </c>
      <c r="I54" s="28">
        <f t="shared" si="22"/>
        <v>0</v>
      </c>
      <c r="J54" s="28">
        <f t="shared" si="22"/>
        <v>0</v>
      </c>
      <c r="K54" s="28">
        <f t="shared" si="22"/>
        <v>0</v>
      </c>
      <c r="L54" s="28">
        <f t="shared" si="22"/>
        <v>0</v>
      </c>
      <c r="M54" s="28">
        <f t="shared" si="22"/>
        <v>0</v>
      </c>
      <c r="N54" s="28">
        <f t="shared" si="22"/>
        <v>0</v>
      </c>
      <c r="O54" s="28">
        <f t="shared" si="22"/>
        <v>0</v>
      </c>
      <c r="P54" s="28">
        <f t="shared" si="22"/>
        <v>0</v>
      </c>
      <c r="Q54" s="28">
        <f t="shared" si="22"/>
        <v>0</v>
      </c>
      <c r="R54" s="28">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38">
        <f t="shared" si="22"/>
        <v>0</v>
      </c>
      <c r="H55" s="38">
        <f t="shared" si="22"/>
        <v>0</v>
      </c>
      <c r="I55" s="38">
        <f t="shared" si="22"/>
        <v>0</v>
      </c>
      <c r="J55" s="38">
        <f t="shared" si="22"/>
        <v>0</v>
      </c>
      <c r="K55" s="38">
        <f t="shared" si="22"/>
        <v>0</v>
      </c>
      <c r="L55" s="38">
        <f t="shared" si="22"/>
        <v>0</v>
      </c>
      <c r="M55" s="38">
        <f t="shared" si="22"/>
        <v>0</v>
      </c>
      <c r="N55" s="120">
        <f t="shared" si="22"/>
        <v>0</v>
      </c>
      <c r="O55" s="38">
        <f t="shared" si="22"/>
        <v>0</v>
      </c>
      <c r="P55" s="38">
        <f t="shared" si="22"/>
        <v>0</v>
      </c>
      <c r="Q55" s="38">
        <f t="shared" si="22"/>
        <v>0</v>
      </c>
      <c r="R55" s="38">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1">
        <f t="shared" si="23"/>
        <v>0</v>
      </c>
      <c r="H56" s="41">
        <f t="shared" si="23"/>
        <v>0</v>
      </c>
      <c r="I56" s="41">
        <f t="shared" si="23"/>
        <v>0</v>
      </c>
      <c r="J56" s="41">
        <f t="shared" si="23"/>
        <v>0</v>
      </c>
      <c r="K56" s="41">
        <f t="shared" si="23"/>
        <v>0</v>
      </c>
      <c r="L56" s="41">
        <f t="shared" si="23"/>
        <v>0</v>
      </c>
      <c r="M56" s="41">
        <f t="shared" si="23"/>
        <v>0</v>
      </c>
      <c r="N56" s="123">
        <f t="shared" si="23"/>
        <v>0</v>
      </c>
      <c r="O56" s="41">
        <f t="shared" si="23"/>
        <v>0</v>
      </c>
      <c r="P56" s="41">
        <f t="shared" si="23"/>
        <v>0</v>
      </c>
      <c r="Q56" s="41">
        <f t="shared" si="23"/>
        <v>0</v>
      </c>
      <c r="R56" s="41">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4"/>
      <c r="H57" s="44"/>
      <c r="I57" s="44"/>
      <c r="J57" s="44"/>
      <c r="K57" s="44"/>
      <c r="L57" s="44"/>
      <c r="M57" s="44"/>
      <c r="N57" s="124"/>
      <c r="O57" s="44"/>
      <c r="P57" s="44"/>
      <c r="Q57" s="44"/>
      <c r="R57" s="44"/>
      <c r="S57" s="29"/>
      <c r="T57" s="30"/>
      <c r="U57" s="30"/>
      <c r="V57" s="30"/>
      <c r="W57" s="30"/>
      <c r="X57" s="30"/>
      <c r="Y57" s="30"/>
      <c r="Z57" s="30"/>
      <c r="AA57" s="30"/>
      <c r="AB57" s="30"/>
      <c r="AC57" s="30"/>
      <c r="AD57" s="30"/>
      <c r="AE57" s="30"/>
      <c r="AF57" s="30"/>
    </row>
    <row r="59" spans="1:32" ht="24" customHeight="1" x14ac:dyDescent="0.25">
      <c r="E59" s="59" t="s">
        <v>141</v>
      </c>
      <c r="L59" s="64"/>
    </row>
    <row r="60" spans="1:32" x14ac:dyDescent="0.25">
      <c r="E60" s="63"/>
      <c r="S60" s="60"/>
    </row>
    <row r="61" spans="1:32" x14ac:dyDescent="0.25">
      <c r="E61" s="63" t="s">
        <v>142</v>
      </c>
      <c r="F61" s="64"/>
      <c r="G61" s="64"/>
      <c r="H61" s="64"/>
      <c r="I61" s="64"/>
      <c r="J61" s="64"/>
      <c r="K61" s="64"/>
      <c r="L61" s="64"/>
      <c r="M61" s="64"/>
      <c r="N61" s="111"/>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2"/>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3"/>
      <c r="O69" s="29"/>
      <c r="P69" s="29"/>
      <c r="Q69" s="29"/>
      <c r="R69" s="29"/>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58" bestFit="1" customWidth="1"/>
    <col min="2" max="3" width="2" style="58" bestFit="1" customWidth="1"/>
    <col min="4" max="4" width="3" style="58" customWidth="1"/>
    <col min="5" max="5" width="35.7109375" style="59" customWidth="1"/>
    <col min="6" max="6" width="7.7109375" style="60" customWidth="1"/>
    <col min="7" max="7" width="7.42578125" style="29" customWidth="1"/>
    <col min="8" max="10" width="7.42578125" style="60" customWidth="1"/>
    <col min="11" max="11" width="7" style="60" customWidth="1"/>
    <col min="12" max="12" width="7.42578125" style="60" customWidth="1"/>
    <col min="13" max="13" width="9" style="60" customWidth="1"/>
    <col min="14" max="14" width="7.5703125" style="110" customWidth="1"/>
    <col min="15" max="15" width="6.85546875" style="60" customWidth="1"/>
    <col min="16" max="16" width="7.5703125" style="60" customWidth="1"/>
    <col min="17" max="17" width="8" style="60" customWidth="1"/>
    <col min="18" max="18" width="7.710937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183" t="s">
        <v>0</v>
      </c>
      <c r="E1" s="183"/>
      <c r="F1" s="183"/>
      <c r="G1" s="183"/>
      <c r="H1" s="183"/>
      <c r="I1" s="183"/>
      <c r="J1" s="183"/>
      <c r="K1" s="183"/>
      <c r="L1" s="183"/>
      <c r="M1" s="183"/>
      <c r="N1" s="183"/>
      <c r="O1" s="183"/>
      <c r="P1" s="183"/>
      <c r="Q1" s="114"/>
      <c r="R1" s="114"/>
    </row>
    <row r="2" spans="1:32" x14ac:dyDescent="0.25">
      <c r="A2" s="2"/>
      <c r="B2" s="2"/>
      <c r="C2" s="2"/>
      <c r="D2" s="3"/>
      <c r="E2" s="4"/>
      <c r="F2" s="5"/>
      <c r="G2" s="115"/>
      <c r="H2" s="5"/>
      <c r="I2" s="5"/>
      <c r="J2" s="5"/>
      <c r="K2" s="5"/>
      <c r="L2" s="116"/>
      <c r="M2" s="116"/>
      <c r="N2" s="117"/>
      <c r="O2" s="116"/>
      <c r="P2" s="184" t="s">
        <v>1</v>
      </c>
      <c r="Q2" s="184"/>
      <c r="R2" s="184"/>
    </row>
    <row r="3" spans="1:32" ht="15.75" x14ac:dyDescent="0.25">
      <c r="A3" s="2"/>
      <c r="B3" s="2"/>
      <c r="C3" s="2"/>
      <c r="D3" s="2"/>
      <c r="E3" s="185" t="s">
        <v>143</v>
      </c>
      <c r="F3" s="185"/>
      <c r="G3" s="185"/>
      <c r="H3" s="185"/>
      <c r="I3" s="185"/>
      <c r="J3" s="185"/>
      <c r="K3" s="185"/>
      <c r="L3" s="185"/>
      <c r="M3" s="185"/>
      <c r="N3" s="185"/>
      <c r="O3" s="185"/>
      <c r="P3" s="186"/>
    </row>
    <row r="4" spans="1:32" x14ac:dyDescent="0.25">
      <c r="A4" s="2"/>
      <c r="B4" s="2"/>
      <c r="C4" s="2"/>
      <c r="D4" s="11"/>
      <c r="E4" s="12"/>
      <c r="F4" s="13" t="s">
        <v>161</v>
      </c>
      <c r="G4" s="11"/>
      <c r="H4" s="13"/>
      <c r="I4" s="11"/>
      <c r="J4" s="11"/>
      <c r="K4" s="11"/>
      <c r="L4" s="11"/>
      <c r="M4" s="11"/>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2029</v>
      </c>
      <c r="G10" s="28">
        <f>G11+G25+G54</f>
        <v>117</v>
      </c>
      <c r="H10" s="28">
        <f t="shared" ref="H10:R10" si="0">H11+H25+H54</f>
        <v>201</v>
      </c>
      <c r="I10" s="28">
        <f t="shared" si="0"/>
        <v>224</v>
      </c>
      <c r="J10" s="28">
        <f t="shared" si="0"/>
        <v>127</v>
      </c>
      <c r="K10" s="28">
        <f t="shared" si="0"/>
        <v>163</v>
      </c>
      <c r="L10" s="28">
        <f t="shared" si="0"/>
        <v>222</v>
      </c>
      <c r="M10" s="28">
        <f t="shared" si="0"/>
        <v>219</v>
      </c>
      <c r="N10" s="28">
        <f t="shared" si="0"/>
        <v>200</v>
      </c>
      <c r="O10" s="28">
        <f t="shared" si="0"/>
        <v>166</v>
      </c>
      <c r="P10" s="28">
        <f t="shared" si="0"/>
        <v>166</v>
      </c>
      <c r="Q10" s="28">
        <f t="shared" si="0"/>
        <v>109</v>
      </c>
      <c r="R10" s="28">
        <f t="shared" si="0"/>
        <v>115</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1764</v>
      </c>
      <c r="G11" s="28">
        <f>G12+G15+G23</f>
        <v>117</v>
      </c>
      <c r="H11" s="28">
        <f t="shared" ref="H11:R11" si="1">H12+H15+H23</f>
        <v>201</v>
      </c>
      <c r="I11" s="28">
        <f t="shared" si="1"/>
        <v>209</v>
      </c>
      <c r="J11" s="28">
        <f t="shared" si="1"/>
        <v>112</v>
      </c>
      <c r="K11" s="28">
        <f t="shared" si="1"/>
        <v>148</v>
      </c>
      <c r="L11" s="28">
        <f t="shared" si="1"/>
        <v>172</v>
      </c>
      <c r="M11" s="28">
        <f t="shared" si="1"/>
        <v>169</v>
      </c>
      <c r="N11" s="28">
        <f t="shared" si="1"/>
        <v>160</v>
      </c>
      <c r="O11" s="28">
        <f t="shared" si="1"/>
        <v>126</v>
      </c>
      <c r="P11" s="28">
        <f t="shared" si="1"/>
        <v>126</v>
      </c>
      <c r="Q11" s="28">
        <f t="shared" si="1"/>
        <v>109</v>
      </c>
      <c r="R11" s="28">
        <f t="shared" si="1"/>
        <v>115</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38">
        <f t="shared" ref="G12:R13" si="2">G13</f>
        <v>100</v>
      </c>
      <c r="H12" s="38">
        <f t="shared" si="2"/>
        <v>100</v>
      </c>
      <c r="I12" s="38">
        <f t="shared" si="2"/>
        <v>100</v>
      </c>
      <c r="J12" s="38">
        <f t="shared" si="2"/>
        <v>0</v>
      </c>
      <c r="K12" s="38">
        <f t="shared" si="2"/>
        <v>0</v>
      </c>
      <c r="L12" s="38">
        <f t="shared" si="2"/>
        <v>0</v>
      </c>
      <c r="M12" s="38">
        <f t="shared" si="2"/>
        <v>0</v>
      </c>
      <c r="N12" s="38">
        <f t="shared" si="2"/>
        <v>0</v>
      </c>
      <c r="O12" s="38">
        <f t="shared" si="2"/>
        <v>0</v>
      </c>
      <c r="P12" s="38">
        <f t="shared" si="2"/>
        <v>0</v>
      </c>
      <c r="Q12" s="38">
        <f t="shared" si="2"/>
        <v>0</v>
      </c>
      <c r="R12" s="38">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F14</f>
        <v>300</v>
      </c>
      <c r="G13" s="41">
        <f>G14</f>
        <v>100</v>
      </c>
      <c r="H13" s="41">
        <f t="shared" si="2"/>
        <v>100</v>
      </c>
      <c r="I13" s="41">
        <f t="shared" si="2"/>
        <v>100</v>
      </c>
      <c r="J13" s="41">
        <f t="shared" si="2"/>
        <v>0</v>
      </c>
      <c r="K13" s="41">
        <f t="shared" si="2"/>
        <v>0</v>
      </c>
      <c r="L13" s="41">
        <f t="shared" si="2"/>
        <v>0</v>
      </c>
      <c r="M13" s="41">
        <f t="shared" si="2"/>
        <v>0</v>
      </c>
      <c r="N13" s="41">
        <f t="shared" si="2"/>
        <v>0</v>
      </c>
      <c r="O13" s="41">
        <f t="shared" si="2"/>
        <v>0</v>
      </c>
      <c r="P13" s="41">
        <f t="shared" si="2"/>
        <v>0</v>
      </c>
      <c r="Q13" s="41">
        <f t="shared" si="2"/>
        <v>0</v>
      </c>
      <c r="R13" s="41">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149">
        <v>100</v>
      </c>
      <c r="H14" s="149">
        <v>100</v>
      </c>
      <c r="I14" s="149">
        <v>100</v>
      </c>
      <c r="J14" s="149">
        <v>0</v>
      </c>
      <c r="K14" s="149">
        <v>0</v>
      </c>
      <c r="L14" s="149">
        <v>0</v>
      </c>
      <c r="M14" s="149">
        <v>0</v>
      </c>
      <c r="N14" s="149">
        <v>0</v>
      </c>
      <c r="O14" s="149">
        <v>0</v>
      </c>
      <c r="P14" s="149">
        <v>0</v>
      </c>
      <c r="Q14" s="149">
        <v>0</v>
      </c>
      <c r="R14" s="149">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1464</v>
      </c>
      <c r="G15" s="72">
        <f>G16+G18+G20</f>
        <v>17</v>
      </c>
      <c r="H15" s="72">
        <f t="shared" ref="H15:R15" si="3">H16+H18+H20</f>
        <v>101</v>
      </c>
      <c r="I15" s="72">
        <v>109</v>
      </c>
      <c r="J15" s="72">
        <v>112</v>
      </c>
      <c r="K15" s="72">
        <v>148</v>
      </c>
      <c r="L15" s="72">
        <f t="shared" si="3"/>
        <v>172</v>
      </c>
      <c r="M15" s="72">
        <f t="shared" si="3"/>
        <v>169</v>
      </c>
      <c r="N15" s="72">
        <f t="shared" si="3"/>
        <v>160</v>
      </c>
      <c r="O15" s="72">
        <f t="shared" si="3"/>
        <v>126</v>
      </c>
      <c r="P15" s="72">
        <f t="shared" si="3"/>
        <v>126</v>
      </c>
      <c r="Q15" s="72">
        <f t="shared" si="3"/>
        <v>109</v>
      </c>
      <c r="R15" s="72">
        <f t="shared" si="3"/>
        <v>115</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25</v>
      </c>
      <c r="G16" s="42">
        <f>G17</f>
        <v>0</v>
      </c>
      <c r="H16" s="42">
        <f t="shared" ref="H16:R16" si="4">H17</f>
        <v>1</v>
      </c>
      <c r="I16" s="42">
        <f t="shared" si="4"/>
        <v>1</v>
      </c>
      <c r="J16" s="42">
        <f t="shared" si="4"/>
        <v>2</v>
      </c>
      <c r="K16" s="42">
        <f t="shared" si="4"/>
        <v>3</v>
      </c>
      <c r="L16" s="42">
        <f t="shared" si="4"/>
        <v>4</v>
      </c>
      <c r="M16" s="42">
        <f t="shared" si="4"/>
        <v>5</v>
      </c>
      <c r="N16" s="42">
        <f t="shared" si="4"/>
        <v>6</v>
      </c>
      <c r="O16" s="42">
        <f t="shared" si="4"/>
        <v>3</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25</v>
      </c>
      <c r="G17" s="150">
        <v>0</v>
      </c>
      <c r="H17" s="150">
        <v>1</v>
      </c>
      <c r="I17" s="150">
        <v>1</v>
      </c>
      <c r="J17" s="150">
        <v>2</v>
      </c>
      <c r="K17" s="150">
        <v>3</v>
      </c>
      <c r="L17" s="150">
        <v>4</v>
      </c>
      <c r="M17" s="150">
        <v>5</v>
      </c>
      <c r="N17" s="151">
        <v>6</v>
      </c>
      <c r="O17" s="150">
        <v>3</v>
      </c>
      <c r="P17" s="150">
        <v>0</v>
      </c>
      <c r="Q17" s="150">
        <v>0</v>
      </c>
      <c r="R17" s="150">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324</v>
      </c>
      <c r="G18" s="42">
        <f t="shared" ref="G18:R18" si="5">SUM(G19:G19)</f>
        <v>0</v>
      </c>
      <c r="H18" s="42">
        <f t="shared" si="5"/>
        <v>0</v>
      </c>
      <c r="I18" s="42">
        <f t="shared" si="5"/>
        <v>8</v>
      </c>
      <c r="J18" s="42">
        <f t="shared" si="5"/>
        <v>43</v>
      </c>
      <c r="K18" s="42">
        <f t="shared" si="5"/>
        <v>45</v>
      </c>
      <c r="L18" s="42">
        <f t="shared" si="5"/>
        <v>61</v>
      </c>
      <c r="M18" s="42">
        <f t="shared" si="5"/>
        <v>55</v>
      </c>
      <c r="N18" s="42">
        <f t="shared" si="5"/>
        <v>45</v>
      </c>
      <c r="O18" s="42">
        <f t="shared" si="5"/>
        <v>47</v>
      </c>
      <c r="P18" s="42">
        <f t="shared" si="5"/>
        <v>11</v>
      </c>
      <c r="Q18" s="42">
        <f t="shared" si="5"/>
        <v>9</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324</v>
      </c>
      <c r="G19" s="45">
        <v>0</v>
      </c>
      <c r="H19" s="45">
        <v>0</v>
      </c>
      <c r="I19" s="45">
        <v>8</v>
      </c>
      <c r="J19" s="45">
        <v>43</v>
      </c>
      <c r="K19" s="45">
        <v>45</v>
      </c>
      <c r="L19" s="45">
        <v>61</v>
      </c>
      <c r="M19" s="45">
        <v>55</v>
      </c>
      <c r="N19" s="45">
        <v>45</v>
      </c>
      <c r="O19" s="45">
        <v>47</v>
      </c>
      <c r="P19" s="45">
        <v>11</v>
      </c>
      <c r="Q19" s="45">
        <v>9</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1115</v>
      </c>
      <c r="G20" s="42">
        <f>G21+G22</f>
        <v>17</v>
      </c>
      <c r="H20" s="42">
        <f t="shared" ref="H20:R20" si="6">H21+H22</f>
        <v>100</v>
      </c>
      <c r="I20" s="42">
        <f t="shared" si="6"/>
        <v>100</v>
      </c>
      <c r="J20" s="42">
        <f t="shared" si="6"/>
        <v>67</v>
      </c>
      <c r="K20" s="42">
        <f t="shared" si="6"/>
        <v>100</v>
      </c>
      <c r="L20" s="42">
        <f t="shared" si="6"/>
        <v>107</v>
      </c>
      <c r="M20" s="42">
        <f t="shared" si="6"/>
        <v>109</v>
      </c>
      <c r="N20" s="42">
        <f t="shared" si="6"/>
        <v>109</v>
      </c>
      <c r="O20" s="42">
        <f t="shared" si="6"/>
        <v>76</v>
      </c>
      <c r="P20" s="42">
        <f t="shared" si="6"/>
        <v>115</v>
      </c>
      <c r="Q20" s="42">
        <f t="shared" si="6"/>
        <v>100</v>
      </c>
      <c r="R20" s="42">
        <f t="shared" si="6"/>
        <v>115</v>
      </c>
      <c r="S20" s="29"/>
      <c r="T20" s="30"/>
      <c r="U20" s="30"/>
      <c r="V20" s="30"/>
      <c r="W20" s="30"/>
      <c r="X20" s="30"/>
      <c r="Y20" s="30"/>
      <c r="Z20" s="30"/>
      <c r="AA20" s="30"/>
      <c r="AB20" s="30"/>
      <c r="AC20" s="30"/>
      <c r="AD20" s="30"/>
      <c r="AE20" s="30"/>
      <c r="AF20" s="30"/>
    </row>
    <row r="21" spans="1:32" ht="21" customHeight="1" x14ac:dyDescent="0.25">
      <c r="A21" s="35">
        <v>1</v>
      </c>
      <c r="B21" s="36">
        <v>4</v>
      </c>
      <c r="C21" s="33">
        <v>4</v>
      </c>
      <c r="D21" s="34">
        <v>1</v>
      </c>
      <c r="E21" s="50" t="s">
        <v>30</v>
      </c>
      <c r="F21" s="44">
        <f>SUM(G21:R21)</f>
        <v>5</v>
      </c>
      <c r="G21" s="45">
        <v>0</v>
      </c>
      <c r="H21" s="45">
        <v>0</v>
      </c>
      <c r="I21" s="45">
        <v>0</v>
      </c>
      <c r="J21" s="45">
        <v>0</v>
      </c>
      <c r="K21" s="45">
        <v>0</v>
      </c>
      <c r="L21" s="45">
        <v>0</v>
      </c>
      <c r="M21" s="45">
        <v>5</v>
      </c>
      <c r="N21" s="45">
        <v>0</v>
      </c>
      <c r="O21" s="45">
        <v>0</v>
      </c>
      <c r="P21" s="45">
        <v>0</v>
      </c>
      <c r="Q21" s="45">
        <v>0</v>
      </c>
      <c r="R21" s="45">
        <v>0</v>
      </c>
      <c r="S21" s="29"/>
      <c r="T21" s="30"/>
      <c r="U21" s="30"/>
      <c r="V21" s="30"/>
      <c r="W21" s="30"/>
      <c r="X21" s="30"/>
      <c r="Y21" s="30"/>
      <c r="Z21" s="30"/>
      <c r="AA21" s="30"/>
      <c r="AB21" s="30"/>
      <c r="AC21" s="30"/>
      <c r="AD21" s="30"/>
      <c r="AE21" s="30"/>
      <c r="AF21" s="30"/>
    </row>
    <row r="22" spans="1:32" ht="17.25" customHeight="1" x14ac:dyDescent="0.25">
      <c r="A22" s="35">
        <v>1</v>
      </c>
      <c r="B22" s="36">
        <v>4</v>
      </c>
      <c r="C22" s="33">
        <v>4</v>
      </c>
      <c r="D22" s="34">
        <v>2</v>
      </c>
      <c r="E22" s="50" t="s">
        <v>31</v>
      </c>
      <c r="F22" s="44">
        <f>SUM(G22:R22)</f>
        <v>1110</v>
      </c>
      <c r="G22" s="45">
        <v>17</v>
      </c>
      <c r="H22" s="45">
        <v>100</v>
      </c>
      <c r="I22" s="45">
        <v>100</v>
      </c>
      <c r="J22" s="45">
        <v>67</v>
      </c>
      <c r="K22" s="45">
        <v>100</v>
      </c>
      <c r="L22" s="45">
        <v>107</v>
      </c>
      <c r="M22" s="45">
        <v>104</v>
      </c>
      <c r="N22" s="45">
        <v>109</v>
      </c>
      <c r="O22" s="45">
        <v>76</v>
      </c>
      <c r="P22" s="45">
        <v>115</v>
      </c>
      <c r="Q22" s="45">
        <v>100</v>
      </c>
      <c r="R22" s="45">
        <v>115</v>
      </c>
      <c r="S22" s="29"/>
      <c r="T22" s="30"/>
      <c r="U22" s="30"/>
      <c r="V22" s="30"/>
      <c r="W22" s="30"/>
      <c r="X22" s="30"/>
      <c r="Y22" s="30"/>
      <c r="Z22" s="30"/>
      <c r="AA22" s="30"/>
      <c r="AB22" s="30"/>
      <c r="AC22" s="30"/>
      <c r="AD22" s="30"/>
      <c r="AE22" s="30"/>
      <c r="AF22" s="30"/>
    </row>
    <row r="23" spans="1:32" ht="27.75" customHeight="1"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5.75" customHeight="1"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ht="13.5" customHeight="1" x14ac:dyDescent="0.25">
      <c r="A25" s="52">
        <v>2</v>
      </c>
      <c r="B25" s="53"/>
      <c r="C25" s="54"/>
      <c r="D25" s="55"/>
      <c r="E25" s="56" t="s">
        <v>34</v>
      </c>
      <c r="F25" s="28">
        <f>F26+F37+F40+F43+F47</f>
        <v>265</v>
      </c>
      <c r="G25" s="28">
        <f>G26+G37+G40+G43+G47</f>
        <v>0</v>
      </c>
      <c r="H25" s="28">
        <f t="shared" ref="H25:R25" si="8">H26+H37+H40+H43+H47</f>
        <v>0</v>
      </c>
      <c r="I25" s="28">
        <f t="shared" si="8"/>
        <v>15</v>
      </c>
      <c r="J25" s="28">
        <f t="shared" si="8"/>
        <v>15</v>
      </c>
      <c r="K25" s="28">
        <f t="shared" si="8"/>
        <v>15</v>
      </c>
      <c r="L25" s="28">
        <f t="shared" si="8"/>
        <v>50</v>
      </c>
      <c r="M25" s="28">
        <f t="shared" si="8"/>
        <v>50</v>
      </c>
      <c r="N25" s="28">
        <f t="shared" si="8"/>
        <v>40</v>
      </c>
      <c r="O25" s="28">
        <f t="shared" si="8"/>
        <v>40</v>
      </c>
      <c r="P25" s="28">
        <f t="shared" si="8"/>
        <v>40</v>
      </c>
      <c r="Q25" s="28">
        <f t="shared" si="8"/>
        <v>0</v>
      </c>
      <c r="R25" s="28">
        <f t="shared" si="8"/>
        <v>0</v>
      </c>
      <c r="S25" s="29"/>
      <c r="T25" s="30"/>
      <c r="U25" s="30"/>
      <c r="V25" s="30"/>
      <c r="W25" s="30"/>
      <c r="X25" s="30"/>
      <c r="Y25" s="30"/>
      <c r="Z25" s="30"/>
      <c r="AA25" s="30"/>
      <c r="AB25" s="30"/>
      <c r="AC25" s="30"/>
      <c r="AD25" s="30"/>
      <c r="AE25" s="30"/>
      <c r="AF25" s="30"/>
    </row>
    <row r="26" spans="1:32" ht="18.75" customHeight="1" x14ac:dyDescent="0.25">
      <c r="A26" s="35">
        <v>2</v>
      </c>
      <c r="B26" s="36">
        <v>1</v>
      </c>
      <c r="C26" s="36"/>
      <c r="D26" s="36"/>
      <c r="E26" s="37" t="s">
        <v>35</v>
      </c>
      <c r="F26" s="38">
        <f>F27+F29+F31+F33</f>
        <v>0</v>
      </c>
      <c r="G26" s="38">
        <f>G27+G29+G31+G33</f>
        <v>0</v>
      </c>
      <c r="H26" s="38">
        <f t="shared" ref="H26:R26" si="9">H27+H29+H31+H33</f>
        <v>0</v>
      </c>
      <c r="I26" s="38">
        <f t="shared" si="9"/>
        <v>0</v>
      </c>
      <c r="J26" s="38">
        <f t="shared" si="9"/>
        <v>0</v>
      </c>
      <c r="K26" s="38">
        <f t="shared" si="9"/>
        <v>0</v>
      </c>
      <c r="L26" s="38">
        <f t="shared" si="9"/>
        <v>0</v>
      </c>
      <c r="M26" s="38">
        <f t="shared" si="9"/>
        <v>0</v>
      </c>
      <c r="N26" s="38">
        <f t="shared" si="9"/>
        <v>0</v>
      </c>
      <c r="O26" s="38">
        <f t="shared" si="9"/>
        <v>0</v>
      </c>
      <c r="P26" s="38">
        <f t="shared" si="9"/>
        <v>0</v>
      </c>
      <c r="Q26" s="38">
        <f t="shared" si="9"/>
        <v>0</v>
      </c>
      <c r="R26" s="38">
        <f t="shared" si="9"/>
        <v>0</v>
      </c>
      <c r="S26" s="29"/>
      <c r="T26" s="30"/>
      <c r="U26" s="30"/>
      <c r="V26" s="30"/>
      <c r="W26" s="30"/>
      <c r="X26" s="30"/>
      <c r="Y26" s="30"/>
      <c r="Z26" s="30"/>
      <c r="AA26" s="30"/>
      <c r="AB26" s="30"/>
      <c r="AC26" s="30"/>
      <c r="AD26" s="30"/>
      <c r="AE26" s="30"/>
      <c r="AF26" s="30"/>
    </row>
    <row r="27" spans="1:32" ht="27.75" customHeight="1" x14ac:dyDescent="0.25">
      <c r="A27" s="35">
        <v>2</v>
      </c>
      <c r="B27" s="36">
        <v>1</v>
      </c>
      <c r="C27" s="46">
        <v>1</v>
      </c>
      <c r="D27" s="46"/>
      <c r="E27" s="47" t="s">
        <v>36</v>
      </c>
      <c r="F27" s="41">
        <f>F28</f>
        <v>0</v>
      </c>
      <c r="G27" s="41">
        <f t="shared" ref="G27:R27" si="10">G28</f>
        <v>0</v>
      </c>
      <c r="H27" s="41">
        <f t="shared" si="10"/>
        <v>0</v>
      </c>
      <c r="I27" s="41">
        <f t="shared" si="10"/>
        <v>0</v>
      </c>
      <c r="J27" s="41">
        <f t="shared" si="10"/>
        <v>0</v>
      </c>
      <c r="K27" s="41">
        <f t="shared" si="10"/>
        <v>0</v>
      </c>
      <c r="L27" s="41">
        <f t="shared" si="10"/>
        <v>0</v>
      </c>
      <c r="M27" s="41">
        <f t="shared" si="10"/>
        <v>0</v>
      </c>
      <c r="N27" s="123">
        <f t="shared" si="10"/>
        <v>0</v>
      </c>
      <c r="O27" s="41">
        <f t="shared" si="10"/>
        <v>0</v>
      </c>
      <c r="P27" s="41">
        <f t="shared" si="10"/>
        <v>0</v>
      </c>
      <c r="Q27" s="41">
        <f t="shared" si="10"/>
        <v>0</v>
      </c>
      <c r="R27" s="41">
        <f t="shared" si="10"/>
        <v>0</v>
      </c>
      <c r="S27" s="29"/>
      <c r="T27" s="30"/>
      <c r="U27" s="30"/>
      <c r="V27" s="30"/>
      <c r="W27" s="30"/>
      <c r="X27" s="30"/>
      <c r="Y27" s="30"/>
      <c r="Z27" s="30"/>
      <c r="AA27" s="30"/>
      <c r="AB27" s="30"/>
      <c r="AC27" s="30"/>
      <c r="AD27" s="30"/>
      <c r="AE27" s="30"/>
      <c r="AF27" s="30"/>
    </row>
    <row r="28" spans="1:32" ht="27.75" customHeight="1" x14ac:dyDescent="0.25">
      <c r="A28" s="35">
        <v>2</v>
      </c>
      <c r="B28" s="36">
        <v>1</v>
      </c>
      <c r="C28" s="46">
        <v>1</v>
      </c>
      <c r="D28" s="34">
        <v>2</v>
      </c>
      <c r="E28" s="50" t="s">
        <v>37</v>
      </c>
      <c r="F28" s="44">
        <f>SUM(G28:R28)</f>
        <v>0</v>
      </c>
      <c r="G28" s="44"/>
      <c r="H28" s="44"/>
      <c r="I28" s="44"/>
      <c r="J28" s="44"/>
      <c r="K28" s="44"/>
      <c r="L28" s="44"/>
      <c r="M28" s="44"/>
      <c r="N28" s="124"/>
      <c r="O28" s="44"/>
      <c r="P28" s="44"/>
      <c r="Q28" s="44"/>
      <c r="R28" s="44"/>
      <c r="S28" s="29"/>
      <c r="T28" s="30"/>
      <c r="U28" s="30"/>
      <c r="V28" s="30"/>
      <c r="W28" s="30"/>
      <c r="X28" s="30"/>
      <c r="Y28" s="30"/>
      <c r="Z28" s="30"/>
      <c r="AA28" s="30"/>
      <c r="AB28" s="30"/>
      <c r="AC28" s="30"/>
      <c r="AD28" s="30"/>
      <c r="AE28" s="30"/>
      <c r="AF28" s="30"/>
    </row>
    <row r="29" spans="1:32" ht="29.25" customHeight="1" x14ac:dyDescent="0.25">
      <c r="A29" s="35">
        <v>2</v>
      </c>
      <c r="B29" s="36">
        <v>1</v>
      </c>
      <c r="C29" s="46">
        <v>4</v>
      </c>
      <c r="D29" s="46"/>
      <c r="E29" s="47" t="s">
        <v>38</v>
      </c>
      <c r="F29" s="41">
        <f>F30</f>
        <v>0</v>
      </c>
      <c r="G29" s="41">
        <f t="shared" ref="G29:R29" si="11">G30</f>
        <v>0</v>
      </c>
      <c r="H29" s="41">
        <f t="shared" si="11"/>
        <v>0</v>
      </c>
      <c r="I29" s="41">
        <f t="shared" si="11"/>
        <v>0</v>
      </c>
      <c r="J29" s="41">
        <f t="shared" si="11"/>
        <v>0</v>
      </c>
      <c r="K29" s="41">
        <f t="shared" si="11"/>
        <v>0</v>
      </c>
      <c r="L29" s="41">
        <f t="shared" si="11"/>
        <v>0</v>
      </c>
      <c r="M29" s="41">
        <f t="shared" si="11"/>
        <v>0</v>
      </c>
      <c r="N29" s="123">
        <f t="shared" si="11"/>
        <v>0</v>
      </c>
      <c r="O29" s="41">
        <f t="shared" si="11"/>
        <v>0</v>
      </c>
      <c r="P29" s="41">
        <f t="shared" si="11"/>
        <v>0</v>
      </c>
      <c r="Q29" s="41">
        <f t="shared" si="11"/>
        <v>0</v>
      </c>
      <c r="R29" s="41">
        <f t="shared" si="11"/>
        <v>0</v>
      </c>
      <c r="S29" s="29"/>
      <c r="T29" s="30"/>
      <c r="U29" s="30"/>
      <c r="V29" s="30"/>
      <c r="W29" s="30"/>
      <c r="X29" s="30"/>
      <c r="Y29" s="30"/>
      <c r="Z29" s="30"/>
      <c r="AA29" s="30"/>
      <c r="AB29" s="30"/>
      <c r="AC29" s="30"/>
      <c r="AD29" s="30"/>
      <c r="AE29" s="30"/>
      <c r="AF29" s="30"/>
    </row>
    <row r="30" spans="1:32" ht="31.5" customHeight="1" x14ac:dyDescent="0.25">
      <c r="A30" s="35">
        <v>2</v>
      </c>
      <c r="B30" s="36">
        <v>1</v>
      </c>
      <c r="C30" s="46">
        <v>4</v>
      </c>
      <c r="D30" s="34">
        <v>2</v>
      </c>
      <c r="E30" s="50" t="s">
        <v>39</v>
      </c>
      <c r="F30" s="44">
        <f>SUM(G30:R30)</f>
        <v>0</v>
      </c>
      <c r="G30" s="44"/>
      <c r="H30" s="44"/>
      <c r="I30" s="44"/>
      <c r="J30" s="44"/>
      <c r="K30" s="44"/>
      <c r="L30" s="44"/>
      <c r="M30" s="44"/>
      <c r="N30" s="124"/>
      <c r="O30" s="44"/>
      <c r="P30" s="44"/>
      <c r="Q30" s="44"/>
      <c r="R30" s="44"/>
      <c r="S30" s="29"/>
      <c r="T30" s="30"/>
      <c r="U30" s="30"/>
      <c r="V30" s="30"/>
      <c r="W30" s="30"/>
      <c r="X30" s="30"/>
      <c r="Y30" s="30"/>
      <c r="Z30" s="30"/>
      <c r="AA30" s="30"/>
      <c r="AB30" s="30"/>
      <c r="AC30" s="30"/>
      <c r="AD30" s="30"/>
      <c r="AE30" s="30"/>
      <c r="AF30" s="30"/>
    </row>
    <row r="31" spans="1:32" ht="25.5" customHeight="1" x14ac:dyDescent="0.25">
      <c r="A31" s="35">
        <v>2</v>
      </c>
      <c r="B31" s="36">
        <v>1</v>
      </c>
      <c r="C31" s="46">
        <v>5</v>
      </c>
      <c r="D31" s="46"/>
      <c r="E31" s="47" t="s">
        <v>40</v>
      </c>
      <c r="F31" s="41">
        <f>F32</f>
        <v>0</v>
      </c>
      <c r="G31" s="41">
        <f t="shared" ref="G31:R31" si="12">G32</f>
        <v>0</v>
      </c>
      <c r="H31" s="41">
        <f t="shared" si="12"/>
        <v>0</v>
      </c>
      <c r="I31" s="41">
        <f t="shared" si="12"/>
        <v>0</v>
      </c>
      <c r="J31" s="41">
        <f t="shared" si="12"/>
        <v>0</v>
      </c>
      <c r="K31" s="41">
        <f t="shared" si="12"/>
        <v>0</v>
      </c>
      <c r="L31" s="41">
        <f t="shared" si="12"/>
        <v>0</v>
      </c>
      <c r="M31" s="41">
        <f t="shared" si="12"/>
        <v>0</v>
      </c>
      <c r="N31" s="41">
        <f t="shared" si="12"/>
        <v>0</v>
      </c>
      <c r="O31" s="41">
        <f t="shared" si="12"/>
        <v>0</v>
      </c>
      <c r="P31" s="41">
        <f t="shared" si="12"/>
        <v>0</v>
      </c>
      <c r="Q31" s="41">
        <f t="shared" si="12"/>
        <v>0</v>
      </c>
      <c r="R31" s="41">
        <f t="shared" si="12"/>
        <v>0</v>
      </c>
      <c r="S31" s="29"/>
      <c r="T31" s="30"/>
      <c r="U31" s="30"/>
      <c r="V31" s="30"/>
      <c r="W31" s="30"/>
      <c r="X31" s="30"/>
      <c r="Y31" s="30"/>
      <c r="Z31" s="30"/>
      <c r="AA31" s="30"/>
      <c r="AB31" s="30"/>
      <c r="AC31" s="30"/>
      <c r="AD31" s="30"/>
      <c r="AE31" s="30"/>
      <c r="AF31" s="30"/>
    </row>
    <row r="32" spans="1:32" ht="37.5" customHeight="1"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7" customHeight="1" x14ac:dyDescent="0.25">
      <c r="A33" s="35">
        <v>2</v>
      </c>
      <c r="B33" s="36">
        <v>1</v>
      </c>
      <c r="C33" s="46">
        <v>7</v>
      </c>
      <c r="D33" s="46"/>
      <c r="E33" s="47" t="s">
        <v>42</v>
      </c>
      <c r="F33" s="41">
        <f t="shared" ref="F33:R33" si="13">SUM(F34:F36)</f>
        <v>0</v>
      </c>
      <c r="G33" s="41">
        <f t="shared" si="13"/>
        <v>0</v>
      </c>
      <c r="H33" s="41">
        <f t="shared" si="13"/>
        <v>0</v>
      </c>
      <c r="I33" s="41">
        <f t="shared" si="13"/>
        <v>0</v>
      </c>
      <c r="J33" s="41">
        <f t="shared" si="13"/>
        <v>0</v>
      </c>
      <c r="K33" s="41">
        <f t="shared" si="13"/>
        <v>0</v>
      </c>
      <c r="L33" s="41">
        <f t="shared" si="13"/>
        <v>0</v>
      </c>
      <c r="M33" s="41">
        <f t="shared" si="13"/>
        <v>0</v>
      </c>
      <c r="N33" s="123">
        <f t="shared" si="13"/>
        <v>0</v>
      </c>
      <c r="O33" s="41">
        <f t="shared" si="13"/>
        <v>0</v>
      </c>
      <c r="P33" s="41">
        <f t="shared" si="13"/>
        <v>0</v>
      </c>
      <c r="Q33" s="41">
        <f t="shared" si="13"/>
        <v>0</v>
      </c>
      <c r="R33" s="41">
        <f t="shared" si="13"/>
        <v>0</v>
      </c>
      <c r="S33" s="29"/>
      <c r="T33" s="30"/>
      <c r="U33" s="30"/>
      <c r="V33" s="30"/>
      <c r="W33" s="30"/>
      <c r="X33" s="30"/>
      <c r="Y33" s="30"/>
      <c r="Z33" s="30"/>
      <c r="AA33" s="30"/>
      <c r="AB33" s="30"/>
      <c r="AC33" s="30"/>
      <c r="AD33" s="30"/>
      <c r="AE33" s="30"/>
      <c r="AF33" s="30"/>
    </row>
    <row r="34" spans="1:32" ht="38.25" customHeight="1" x14ac:dyDescent="0.25">
      <c r="A34" s="35">
        <v>2</v>
      </c>
      <c r="B34" s="36">
        <v>1</v>
      </c>
      <c r="C34" s="46">
        <v>7</v>
      </c>
      <c r="D34" s="34">
        <v>6</v>
      </c>
      <c r="E34" s="50" t="s">
        <v>43</v>
      </c>
      <c r="F34" s="44">
        <f>SUM(G34:R34)</f>
        <v>0</v>
      </c>
      <c r="G34" s="44"/>
      <c r="H34" s="44"/>
      <c r="I34" s="44"/>
      <c r="J34" s="44"/>
      <c r="K34" s="44"/>
      <c r="L34" s="44"/>
      <c r="M34" s="44"/>
      <c r="N34" s="124"/>
      <c r="O34" s="44"/>
      <c r="P34" s="44"/>
      <c r="Q34" s="44"/>
      <c r="R34" s="44"/>
      <c r="S34" s="29"/>
      <c r="T34" s="30"/>
      <c r="U34" s="30"/>
      <c r="V34" s="30"/>
      <c r="W34" s="30"/>
      <c r="X34" s="30"/>
      <c r="Y34" s="30"/>
      <c r="Z34" s="30"/>
      <c r="AA34" s="30"/>
      <c r="AB34" s="30"/>
      <c r="AC34" s="30"/>
      <c r="AD34" s="30"/>
      <c r="AE34" s="30"/>
      <c r="AF34" s="30"/>
    </row>
    <row r="35" spans="1:32" ht="27.75" customHeight="1" x14ac:dyDescent="0.25">
      <c r="A35" s="35">
        <v>2</v>
      </c>
      <c r="B35" s="36">
        <v>1</v>
      </c>
      <c r="C35" s="46">
        <v>7</v>
      </c>
      <c r="D35" s="34">
        <v>13</v>
      </c>
      <c r="E35" s="50" t="s">
        <v>44</v>
      </c>
      <c r="F35" s="44">
        <f>SUM(G35:R35)</f>
        <v>0</v>
      </c>
      <c r="G35" s="44"/>
      <c r="H35" s="44"/>
      <c r="I35" s="44"/>
      <c r="J35" s="44"/>
      <c r="K35" s="44"/>
      <c r="L35" s="44"/>
      <c r="M35" s="44"/>
      <c r="N35" s="124"/>
      <c r="O35" s="44"/>
      <c r="P35" s="44"/>
      <c r="Q35" s="44"/>
      <c r="R35" s="44"/>
      <c r="S35" s="29"/>
      <c r="T35" s="30"/>
      <c r="U35" s="30"/>
      <c r="V35" s="30"/>
      <c r="W35" s="30"/>
      <c r="X35" s="30"/>
      <c r="Y35" s="30"/>
      <c r="Z35" s="30"/>
      <c r="AA35" s="30"/>
      <c r="AB35" s="30"/>
      <c r="AC35" s="30"/>
      <c r="AD35" s="30"/>
      <c r="AE35" s="30"/>
      <c r="AF35" s="30"/>
    </row>
    <row r="36" spans="1:32" ht="52.5" customHeight="1" x14ac:dyDescent="0.25">
      <c r="A36" s="35">
        <v>2</v>
      </c>
      <c r="B36" s="36">
        <v>1</v>
      </c>
      <c r="C36" s="46">
        <v>7</v>
      </c>
      <c r="D36" s="34">
        <v>18</v>
      </c>
      <c r="E36" s="50" t="s">
        <v>45</v>
      </c>
      <c r="F36" s="44">
        <f>SUM(G36:R36)</f>
        <v>0</v>
      </c>
      <c r="G36" s="44"/>
      <c r="H36" s="44"/>
      <c r="I36" s="44"/>
      <c r="J36" s="44"/>
      <c r="K36" s="44"/>
      <c r="L36" s="44"/>
      <c r="M36" s="44"/>
      <c r="N36" s="124"/>
      <c r="O36" s="44"/>
      <c r="P36" s="44"/>
      <c r="Q36" s="44"/>
      <c r="R36" s="44"/>
      <c r="S36" s="29"/>
      <c r="T36" s="30"/>
      <c r="U36" s="30"/>
      <c r="V36" s="30"/>
      <c r="W36" s="30"/>
      <c r="X36" s="30"/>
      <c r="Y36" s="30"/>
      <c r="Z36" s="30"/>
      <c r="AA36" s="30"/>
      <c r="AB36" s="30"/>
      <c r="AC36" s="30"/>
      <c r="AD36" s="30"/>
      <c r="AE36" s="30"/>
      <c r="AF36" s="30"/>
    </row>
    <row r="37" spans="1:32" ht="45.75" customHeight="1" x14ac:dyDescent="0.25">
      <c r="A37" s="35">
        <v>2</v>
      </c>
      <c r="B37" s="36">
        <v>2</v>
      </c>
      <c r="C37" s="36"/>
      <c r="D37" s="36"/>
      <c r="E37" s="37" t="s">
        <v>46</v>
      </c>
      <c r="F37" s="38">
        <f>F38</f>
        <v>0</v>
      </c>
      <c r="G37" s="38">
        <f t="shared" ref="G37:R38" si="14">G38</f>
        <v>0</v>
      </c>
      <c r="H37" s="38">
        <f t="shared" si="14"/>
        <v>0</v>
      </c>
      <c r="I37" s="38">
        <f t="shared" si="14"/>
        <v>0</v>
      </c>
      <c r="J37" s="38">
        <f t="shared" si="14"/>
        <v>0</v>
      </c>
      <c r="K37" s="38">
        <f t="shared" si="14"/>
        <v>0</v>
      </c>
      <c r="L37" s="38">
        <f t="shared" si="14"/>
        <v>0</v>
      </c>
      <c r="M37" s="38">
        <f t="shared" si="14"/>
        <v>0</v>
      </c>
      <c r="N37" s="120">
        <f t="shared" si="14"/>
        <v>0</v>
      </c>
      <c r="O37" s="38">
        <f t="shared" si="14"/>
        <v>0</v>
      </c>
      <c r="P37" s="38">
        <f t="shared" si="14"/>
        <v>0</v>
      </c>
      <c r="Q37" s="38">
        <f t="shared" si="14"/>
        <v>0</v>
      </c>
      <c r="R37" s="38">
        <f t="shared" si="14"/>
        <v>0</v>
      </c>
      <c r="S37" s="29"/>
      <c r="T37" s="30"/>
      <c r="U37" s="30"/>
      <c r="V37" s="30"/>
      <c r="W37" s="30"/>
      <c r="X37" s="30"/>
      <c r="Y37" s="30"/>
      <c r="Z37" s="30"/>
      <c r="AA37" s="30"/>
      <c r="AB37" s="30"/>
      <c r="AC37" s="30"/>
      <c r="AD37" s="30"/>
      <c r="AE37" s="30"/>
      <c r="AF37" s="30"/>
    </row>
    <row r="38" spans="1:32" ht="42.75" customHeight="1" x14ac:dyDescent="0.25">
      <c r="A38" s="35">
        <v>2</v>
      </c>
      <c r="B38" s="36">
        <v>2</v>
      </c>
      <c r="C38" s="46">
        <v>1</v>
      </c>
      <c r="D38" s="46"/>
      <c r="E38" s="47" t="s">
        <v>46</v>
      </c>
      <c r="F38" s="41">
        <f>F39</f>
        <v>0</v>
      </c>
      <c r="G38" s="41">
        <f t="shared" si="14"/>
        <v>0</v>
      </c>
      <c r="H38" s="41">
        <f t="shared" si="14"/>
        <v>0</v>
      </c>
      <c r="I38" s="41">
        <f t="shared" si="14"/>
        <v>0</v>
      </c>
      <c r="J38" s="41">
        <f t="shared" si="14"/>
        <v>0</v>
      </c>
      <c r="K38" s="41">
        <f t="shared" si="14"/>
        <v>0</v>
      </c>
      <c r="L38" s="41">
        <f t="shared" si="14"/>
        <v>0</v>
      </c>
      <c r="M38" s="41">
        <f t="shared" si="14"/>
        <v>0</v>
      </c>
      <c r="N38" s="123">
        <f t="shared" si="14"/>
        <v>0</v>
      </c>
      <c r="O38" s="41">
        <f t="shared" si="14"/>
        <v>0</v>
      </c>
      <c r="P38" s="41">
        <f t="shared" si="14"/>
        <v>0</v>
      </c>
      <c r="Q38" s="41">
        <f t="shared" si="14"/>
        <v>0</v>
      </c>
      <c r="R38" s="41">
        <f t="shared" si="14"/>
        <v>0</v>
      </c>
      <c r="S38" s="29"/>
      <c r="T38" s="30"/>
      <c r="U38" s="30"/>
      <c r="V38" s="30"/>
      <c r="W38" s="30"/>
      <c r="X38" s="30"/>
      <c r="Y38" s="30"/>
      <c r="Z38" s="30"/>
      <c r="AA38" s="30"/>
      <c r="AB38" s="30"/>
      <c r="AC38" s="30"/>
      <c r="AD38" s="30"/>
      <c r="AE38" s="30"/>
      <c r="AF38" s="30"/>
    </row>
    <row r="39" spans="1:32" ht="42.75" customHeight="1" x14ac:dyDescent="0.25">
      <c r="A39" s="35">
        <v>2</v>
      </c>
      <c r="B39" s="36">
        <v>2</v>
      </c>
      <c r="C39" s="46">
        <v>1</v>
      </c>
      <c r="D39" s="34">
        <v>2</v>
      </c>
      <c r="E39" s="50" t="s">
        <v>47</v>
      </c>
      <c r="F39" s="44">
        <f>G39+H39+I39+J39+K39+L39+M39+N39+O39+P39+Q39+R39</f>
        <v>0</v>
      </c>
      <c r="G39" s="44"/>
      <c r="H39" s="44"/>
      <c r="I39" s="44"/>
      <c r="J39" s="44"/>
      <c r="K39" s="44"/>
      <c r="L39" s="44"/>
      <c r="M39" s="44"/>
      <c r="N39" s="124"/>
      <c r="O39" s="44"/>
      <c r="P39" s="44"/>
      <c r="Q39" s="44"/>
      <c r="R39" s="44"/>
      <c r="S39" s="29"/>
      <c r="T39" s="30"/>
      <c r="U39" s="30"/>
      <c r="V39" s="30"/>
      <c r="W39" s="30"/>
      <c r="X39" s="30"/>
      <c r="Y39" s="30"/>
      <c r="Z39" s="30"/>
      <c r="AA39" s="30"/>
      <c r="AB39" s="30"/>
      <c r="AC39" s="30"/>
      <c r="AD39" s="30"/>
      <c r="AE39" s="30"/>
      <c r="AF39" s="30"/>
    </row>
    <row r="40" spans="1:32" ht="52.5" customHeight="1" x14ac:dyDescent="0.25">
      <c r="A40" s="35">
        <v>2</v>
      </c>
      <c r="B40" s="36">
        <v>3</v>
      </c>
      <c r="C40" s="36"/>
      <c r="D40" s="36"/>
      <c r="E40" s="37" t="s">
        <v>48</v>
      </c>
      <c r="F40" s="38">
        <f>F41</f>
        <v>0</v>
      </c>
      <c r="G40" s="38">
        <f t="shared" ref="G40:R41" si="15">G41</f>
        <v>0</v>
      </c>
      <c r="H40" s="38">
        <f t="shared" si="15"/>
        <v>0</v>
      </c>
      <c r="I40" s="38">
        <f t="shared" si="15"/>
        <v>0</v>
      </c>
      <c r="J40" s="38">
        <f t="shared" si="15"/>
        <v>0</v>
      </c>
      <c r="K40" s="38">
        <f t="shared" si="15"/>
        <v>0</v>
      </c>
      <c r="L40" s="38">
        <f t="shared" si="15"/>
        <v>0</v>
      </c>
      <c r="M40" s="38">
        <f t="shared" si="15"/>
        <v>0</v>
      </c>
      <c r="N40" s="120">
        <f t="shared" si="15"/>
        <v>0</v>
      </c>
      <c r="O40" s="38">
        <f t="shared" si="15"/>
        <v>0</v>
      </c>
      <c r="P40" s="38">
        <f t="shared" si="15"/>
        <v>0</v>
      </c>
      <c r="Q40" s="38">
        <f t="shared" si="15"/>
        <v>0</v>
      </c>
      <c r="R40" s="38">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5"/>
        <v>0</v>
      </c>
      <c r="H41" s="41">
        <f t="shared" si="15"/>
        <v>0</v>
      </c>
      <c r="I41" s="41">
        <f t="shared" si="15"/>
        <v>0</v>
      </c>
      <c r="J41" s="41">
        <f t="shared" si="15"/>
        <v>0</v>
      </c>
      <c r="K41" s="41">
        <f t="shared" si="15"/>
        <v>0</v>
      </c>
      <c r="L41" s="41">
        <f t="shared" si="15"/>
        <v>0</v>
      </c>
      <c r="M41" s="41">
        <f t="shared" si="15"/>
        <v>0</v>
      </c>
      <c r="N41" s="123">
        <f t="shared" si="15"/>
        <v>0</v>
      </c>
      <c r="O41" s="41">
        <f t="shared" si="15"/>
        <v>0</v>
      </c>
      <c r="P41" s="41">
        <f t="shared" si="15"/>
        <v>0</v>
      </c>
      <c r="Q41" s="41">
        <f t="shared" si="15"/>
        <v>0</v>
      </c>
      <c r="R41" s="41">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4"/>
      <c r="O42" s="44"/>
      <c r="P42" s="44"/>
      <c r="Q42" s="44"/>
      <c r="R42" s="44"/>
      <c r="S42" s="29"/>
      <c r="T42" s="30"/>
      <c r="U42" s="30"/>
      <c r="V42" s="30"/>
      <c r="W42" s="30"/>
      <c r="X42" s="30"/>
      <c r="Y42" s="30"/>
      <c r="Z42" s="30"/>
      <c r="AA42" s="30"/>
      <c r="AB42" s="30"/>
      <c r="AC42" s="30"/>
      <c r="AD42" s="30"/>
      <c r="AE42" s="30"/>
      <c r="AF42" s="30"/>
    </row>
    <row r="43" spans="1:32" ht="91.5" customHeight="1" x14ac:dyDescent="0.25">
      <c r="A43" s="35">
        <v>2</v>
      </c>
      <c r="B43" s="36">
        <v>4</v>
      </c>
      <c r="C43" s="36"/>
      <c r="D43" s="36"/>
      <c r="E43" s="37" t="s">
        <v>51</v>
      </c>
      <c r="F43" s="38">
        <f>F44</f>
        <v>265</v>
      </c>
      <c r="G43" s="38">
        <f>G44</f>
        <v>0</v>
      </c>
      <c r="H43" s="38">
        <f>H44</f>
        <v>0</v>
      </c>
      <c r="I43" s="38">
        <v>15</v>
      </c>
      <c r="J43" s="38">
        <v>15</v>
      </c>
      <c r="K43" s="38">
        <v>15</v>
      </c>
      <c r="L43" s="38">
        <v>50</v>
      </c>
      <c r="M43" s="38">
        <v>50</v>
      </c>
      <c r="N43" s="120">
        <v>40</v>
      </c>
      <c r="O43" s="38">
        <v>40</v>
      </c>
      <c r="P43" s="38">
        <v>40</v>
      </c>
      <c r="Q43" s="38">
        <f>Q44</f>
        <v>0</v>
      </c>
      <c r="R43" s="38">
        <f>R44</f>
        <v>0</v>
      </c>
      <c r="S43" s="29"/>
      <c r="T43" s="30"/>
      <c r="U43" s="30"/>
      <c r="V43" s="30"/>
      <c r="W43" s="30"/>
      <c r="X43" s="30"/>
      <c r="Y43" s="30"/>
      <c r="Z43" s="30"/>
      <c r="AA43" s="30"/>
      <c r="AB43" s="30"/>
      <c r="AC43" s="30"/>
      <c r="AD43" s="30"/>
      <c r="AE43" s="30"/>
      <c r="AF43" s="30"/>
    </row>
    <row r="44" spans="1:32" ht="99.75" customHeight="1" x14ac:dyDescent="0.25">
      <c r="A44" s="35">
        <v>2</v>
      </c>
      <c r="B44" s="36">
        <v>4</v>
      </c>
      <c r="C44" s="46">
        <v>1</v>
      </c>
      <c r="D44" s="46"/>
      <c r="E44" s="47" t="s">
        <v>52</v>
      </c>
      <c r="F44" s="41">
        <f>SUM(F46+F45)</f>
        <v>265</v>
      </c>
      <c r="G44" s="41">
        <f>SUM(G45:G46)</f>
        <v>0</v>
      </c>
      <c r="H44" s="41">
        <f t="shared" ref="H44:R44" si="16">SUM(H45:H46)</f>
        <v>0</v>
      </c>
      <c r="I44" s="41">
        <f t="shared" si="16"/>
        <v>15</v>
      </c>
      <c r="J44" s="41">
        <f t="shared" si="16"/>
        <v>15</v>
      </c>
      <c r="K44" s="41">
        <f t="shared" si="16"/>
        <v>15</v>
      </c>
      <c r="L44" s="41">
        <f t="shared" si="16"/>
        <v>50</v>
      </c>
      <c r="M44" s="41">
        <f t="shared" si="16"/>
        <v>50</v>
      </c>
      <c r="N44" s="41">
        <f t="shared" si="16"/>
        <v>40</v>
      </c>
      <c r="O44" s="41">
        <f t="shared" si="16"/>
        <v>40</v>
      </c>
      <c r="P44" s="41">
        <f t="shared" si="16"/>
        <v>40</v>
      </c>
      <c r="Q44" s="41">
        <f t="shared" si="16"/>
        <v>0</v>
      </c>
      <c r="R44" s="41">
        <f t="shared" si="16"/>
        <v>0</v>
      </c>
      <c r="S44" s="29"/>
      <c r="T44" s="30"/>
      <c r="U44" s="30"/>
      <c r="V44" s="30"/>
      <c r="W44" s="30"/>
      <c r="X44" s="30"/>
      <c r="Y44" s="30"/>
      <c r="Z44" s="30"/>
      <c r="AA44" s="30"/>
      <c r="AB44" s="30"/>
      <c r="AC44" s="30"/>
      <c r="AD44" s="30"/>
      <c r="AE44" s="30"/>
      <c r="AF44" s="30"/>
    </row>
    <row r="45" spans="1:32" ht="45" customHeight="1" x14ac:dyDescent="0.25">
      <c r="A45" s="35">
        <v>2</v>
      </c>
      <c r="B45" s="36">
        <v>4</v>
      </c>
      <c r="C45" s="46">
        <v>1</v>
      </c>
      <c r="D45" s="34">
        <v>14</v>
      </c>
      <c r="E45" s="50" t="s">
        <v>53</v>
      </c>
      <c r="F45" s="44">
        <f>SUM(G45:R45)</f>
        <v>0</v>
      </c>
      <c r="G45" s="44"/>
      <c r="H45" s="44"/>
      <c r="I45" s="44"/>
      <c r="J45" s="44"/>
      <c r="K45" s="44"/>
      <c r="L45" s="44"/>
      <c r="M45" s="44"/>
      <c r="N45" s="124"/>
      <c r="O45" s="44"/>
      <c r="P45" s="44"/>
      <c r="Q45" s="44"/>
      <c r="R45" s="44"/>
      <c r="S45" s="29"/>
      <c r="T45" s="30"/>
      <c r="U45" s="30"/>
      <c r="V45" s="30"/>
      <c r="W45" s="30"/>
      <c r="X45" s="30"/>
      <c r="Y45" s="30"/>
      <c r="Z45" s="30"/>
      <c r="AA45" s="30"/>
      <c r="AB45" s="30"/>
      <c r="AC45" s="30"/>
      <c r="AD45" s="30"/>
      <c r="AE45" s="30"/>
      <c r="AF45" s="30"/>
    </row>
    <row r="46" spans="1:32" ht="42" customHeight="1" x14ac:dyDescent="0.25">
      <c r="A46" s="35">
        <v>2</v>
      </c>
      <c r="B46" s="36">
        <v>4</v>
      </c>
      <c r="C46" s="46">
        <v>1</v>
      </c>
      <c r="D46" s="34">
        <v>70</v>
      </c>
      <c r="E46" s="50" t="s">
        <v>54</v>
      </c>
      <c r="F46" s="44">
        <f>SUM(G46:R46)</f>
        <v>265</v>
      </c>
      <c r="G46" s="45">
        <v>0</v>
      </c>
      <c r="H46" s="45">
        <v>0</v>
      </c>
      <c r="I46" s="45">
        <v>15</v>
      </c>
      <c r="J46" s="45">
        <v>15</v>
      </c>
      <c r="K46" s="45">
        <v>15</v>
      </c>
      <c r="L46" s="45">
        <v>50</v>
      </c>
      <c r="M46" s="45">
        <v>50</v>
      </c>
      <c r="N46" s="45">
        <v>40</v>
      </c>
      <c r="O46" s="45">
        <v>40</v>
      </c>
      <c r="P46" s="45">
        <v>40</v>
      </c>
      <c r="Q46" s="45">
        <v>0</v>
      </c>
      <c r="R46" s="45">
        <v>0</v>
      </c>
      <c r="S46" s="29"/>
      <c r="T46" s="30"/>
      <c r="U46" s="30"/>
      <c r="V46" s="30"/>
      <c r="W46" s="30"/>
      <c r="X46" s="30"/>
      <c r="Y46" s="30"/>
      <c r="Z46" s="30"/>
      <c r="AA46" s="30"/>
      <c r="AB46" s="30"/>
      <c r="AC46" s="30"/>
      <c r="AD46" s="30"/>
      <c r="AE46" s="30"/>
      <c r="AF46" s="30"/>
    </row>
    <row r="47" spans="1:32" ht="12" customHeight="1" x14ac:dyDescent="0.25">
      <c r="A47" s="35">
        <v>2</v>
      </c>
      <c r="B47" s="36">
        <v>6</v>
      </c>
      <c r="C47" s="36"/>
      <c r="D47" s="36"/>
      <c r="E47" s="37" t="s">
        <v>55</v>
      </c>
      <c r="F47" s="38">
        <f>F48</f>
        <v>0</v>
      </c>
      <c r="G47" s="38">
        <f t="shared" ref="G47:R47" si="17">G48</f>
        <v>0</v>
      </c>
      <c r="H47" s="38">
        <f t="shared" si="17"/>
        <v>0</v>
      </c>
      <c r="I47" s="38">
        <f t="shared" si="17"/>
        <v>0</v>
      </c>
      <c r="J47" s="38">
        <f t="shared" si="17"/>
        <v>0</v>
      </c>
      <c r="K47" s="38">
        <f t="shared" si="17"/>
        <v>0</v>
      </c>
      <c r="L47" s="38">
        <f t="shared" si="17"/>
        <v>0</v>
      </c>
      <c r="M47" s="38">
        <f t="shared" si="17"/>
        <v>0</v>
      </c>
      <c r="N47" s="120">
        <f t="shared" si="17"/>
        <v>0</v>
      </c>
      <c r="O47" s="38">
        <f t="shared" si="17"/>
        <v>0</v>
      </c>
      <c r="P47" s="38">
        <f>P48</f>
        <v>0</v>
      </c>
      <c r="Q47" s="38">
        <f t="shared" si="17"/>
        <v>0</v>
      </c>
      <c r="R47" s="38">
        <f t="shared" si="17"/>
        <v>0</v>
      </c>
      <c r="S47" s="29"/>
      <c r="T47" s="30"/>
      <c r="U47" s="30"/>
      <c r="V47" s="30"/>
      <c r="W47" s="30"/>
      <c r="X47" s="30"/>
      <c r="Y47" s="30"/>
      <c r="Z47" s="30"/>
      <c r="AA47" s="30"/>
      <c r="AB47" s="30"/>
      <c r="AC47" s="30"/>
      <c r="AD47" s="30"/>
      <c r="AE47" s="30"/>
      <c r="AF47" s="30"/>
    </row>
    <row r="48" spans="1:32" ht="12" customHeight="1" x14ac:dyDescent="0.25">
      <c r="A48" s="35">
        <v>2</v>
      </c>
      <c r="B48" s="36">
        <v>6</v>
      </c>
      <c r="C48" s="46">
        <v>1</v>
      </c>
      <c r="D48" s="46"/>
      <c r="E48" s="47" t="s">
        <v>55</v>
      </c>
      <c r="F48" s="41">
        <f>SUM(F50:F53)</f>
        <v>0</v>
      </c>
      <c r="G48" s="41">
        <f t="shared" ref="G48:L48" si="18">SUM(G51:G53)</f>
        <v>0</v>
      </c>
      <c r="H48" s="41">
        <f t="shared" si="18"/>
        <v>0</v>
      </c>
      <c r="I48" s="41">
        <f t="shared" si="18"/>
        <v>0</v>
      </c>
      <c r="J48" s="41">
        <f t="shared" si="18"/>
        <v>0</v>
      </c>
      <c r="K48" s="41">
        <f t="shared" si="18"/>
        <v>0</v>
      </c>
      <c r="L48" s="41">
        <f t="shared" si="18"/>
        <v>0</v>
      </c>
      <c r="M48" s="41">
        <f t="shared" ref="M48:R48" si="19">SUM(M50:M53)</f>
        <v>0</v>
      </c>
      <c r="N48" s="41">
        <f t="shared" si="19"/>
        <v>0</v>
      </c>
      <c r="O48" s="41">
        <f t="shared" si="19"/>
        <v>0</v>
      </c>
      <c r="P48" s="41">
        <f t="shared" si="19"/>
        <v>0</v>
      </c>
      <c r="Q48" s="41">
        <f t="shared" si="19"/>
        <v>0</v>
      </c>
      <c r="R48" s="41">
        <f t="shared" si="19"/>
        <v>0</v>
      </c>
      <c r="S48" s="29"/>
      <c r="T48" s="30"/>
      <c r="U48" s="30"/>
      <c r="V48" s="30"/>
      <c r="W48" s="30"/>
      <c r="X48" s="30"/>
      <c r="Y48" s="30"/>
      <c r="Z48" s="30"/>
      <c r="AA48" s="30"/>
      <c r="AB48" s="30"/>
      <c r="AC48" s="30"/>
      <c r="AD48" s="30"/>
      <c r="AE48" s="30"/>
      <c r="AF48" s="30"/>
    </row>
    <row r="49" spans="1:32" ht="38.25" customHeight="1" x14ac:dyDescent="0.25">
      <c r="A49" s="35">
        <v>2</v>
      </c>
      <c r="B49" s="36">
        <v>6</v>
      </c>
      <c r="C49" s="46">
        <v>1</v>
      </c>
      <c r="D49" s="34">
        <v>5</v>
      </c>
      <c r="E49" s="50" t="s">
        <v>56</v>
      </c>
      <c r="F49" s="44">
        <f>SUM(G49:R49)</f>
        <v>0</v>
      </c>
      <c r="G49" s="44"/>
      <c r="H49" s="44"/>
      <c r="I49" s="44"/>
      <c r="J49" s="44"/>
      <c r="K49" s="44"/>
      <c r="L49" s="44"/>
      <c r="M49" s="44"/>
      <c r="N49" s="124"/>
      <c r="O49" s="44"/>
      <c r="P49" s="44"/>
      <c r="Q49" s="44"/>
      <c r="R49" s="44"/>
      <c r="S49" s="29"/>
      <c r="T49" s="30"/>
      <c r="U49" s="30"/>
      <c r="V49" s="30"/>
      <c r="W49" s="30"/>
      <c r="X49" s="30"/>
      <c r="Y49" s="30"/>
      <c r="Z49" s="30"/>
      <c r="AA49" s="30"/>
      <c r="AB49" s="30"/>
      <c r="AC49" s="30"/>
      <c r="AD49" s="30"/>
      <c r="AE49" s="30"/>
      <c r="AF49" s="30"/>
    </row>
    <row r="50" spans="1:32" ht="28.5" customHeight="1" x14ac:dyDescent="0.25">
      <c r="A50" s="35">
        <v>2</v>
      </c>
      <c r="B50" s="36">
        <v>6</v>
      </c>
      <c r="C50" s="46">
        <v>1</v>
      </c>
      <c r="D50" s="34">
        <v>7</v>
      </c>
      <c r="E50" s="50" t="s">
        <v>57</v>
      </c>
      <c r="F50" s="44">
        <f>SUM(G50:R50)</f>
        <v>0</v>
      </c>
      <c r="G50" s="44"/>
      <c r="H50" s="44"/>
      <c r="I50" s="44"/>
      <c r="J50" s="44"/>
      <c r="K50" s="44"/>
      <c r="L50" s="44"/>
      <c r="M50" s="44"/>
      <c r="N50" s="124"/>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4"/>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4"/>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4"/>
      <c r="O53" s="44"/>
      <c r="P53" s="44"/>
      <c r="Q53" s="44"/>
      <c r="R53" s="44"/>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28">
        <f t="shared" ref="G54:R55" si="20">G55</f>
        <v>0</v>
      </c>
      <c r="H54" s="28">
        <f t="shared" si="20"/>
        <v>0</v>
      </c>
      <c r="I54" s="28">
        <f t="shared" si="20"/>
        <v>0</v>
      </c>
      <c r="J54" s="28">
        <f t="shared" si="20"/>
        <v>0</v>
      </c>
      <c r="K54" s="28">
        <f t="shared" si="20"/>
        <v>0</v>
      </c>
      <c r="L54" s="28">
        <f t="shared" si="20"/>
        <v>0</v>
      </c>
      <c r="M54" s="28">
        <f t="shared" si="20"/>
        <v>0</v>
      </c>
      <c r="N54" s="28">
        <f t="shared" si="20"/>
        <v>0</v>
      </c>
      <c r="O54" s="28">
        <f t="shared" si="20"/>
        <v>0</v>
      </c>
      <c r="P54" s="28">
        <f t="shared" si="20"/>
        <v>0</v>
      </c>
      <c r="Q54" s="28">
        <f t="shared" si="20"/>
        <v>0</v>
      </c>
      <c r="R54" s="28">
        <f t="shared" si="20"/>
        <v>0</v>
      </c>
      <c r="S54" s="29"/>
      <c r="T54" s="30"/>
      <c r="U54" s="30"/>
      <c r="V54" s="30"/>
      <c r="W54" s="30"/>
      <c r="X54" s="30"/>
      <c r="Y54" s="30"/>
      <c r="Z54" s="30"/>
      <c r="AA54" s="30"/>
      <c r="AB54" s="30"/>
      <c r="AC54" s="30"/>
      <c r="AD54" s="30"/>
      <c r="AE54" s="30"/>
      <c r="AF54" s="30"/>
    </row>
    <row r="55" spans="1:32" ht="39" customHeight="1" x14ac:dyDescent="0.25">
      <c r="A55" s="35">
        <v>3</v>
      </c>
      <c r="B55" s="36">
        <v>1</v>
      </c>
      <c r="C55" s="36"/>
      <c r="D55" s="36"/>
      <c r="E55" s="37" t="s">
        <v>62</v>
      </c>
      <c r="F55" s="38">
        <f>F56</f>
        <v>0</v>
      </c>
      <c r="G55" s="38">
        <f t="shared" si="20"/>
        <v>0</v>
      </c>
      <c r="H55" s="38">
        <f t="shared" si="20"/>
        <v>0</v>
      </c>
      <c r="I55" s="38">
        <f t="shared" si="20"/>
        <v>0</v>
      </c>
      <c r="J55" s="38">
        <f t="shared" si="20"/>
        <v>0</v>
      </c>
      <c r="K55" s="38">
        <f t="shared" si="20"/>
        <v>0</v>
      </c>
      <c r="L55" s="38">
        <f t="shared" si="20"/>
        <v>0</v>
      </c>
      <c r="M55" s="38">
        <f t="shared" si="20"/>
        <v>0</v>
      </c>
      <c r="N55" s="120">
        <f t="shared" si="20"/>
        <v>0</v>
      </c>
      <c r="O55" s="38">
        <f t="shared" si="20"/>
        <v>0</v>
      </c>
      <c r="P55" s="38">
        <f t="shared" si="20"/>
        <v>0</v>
      </c>
      <c r="Q55" s="38">
        <f t="shared" si="20"/>
        <v>0</v>
      </c>
      <c r="R55" s="38">
        <f t="shared" si="20"/>
        <v>0</v>
      </c>
      <c r="S55" s="29"/>
      <c r="T55" s="30"/>
      <c r="U55" s="30"/>
      <c r="V55" s="30"/>
      <c r="W55" s="30"/>
      <c r="X55" s="30"/>
      <c r="Y55" s="30"/>
      <c r="Z55" s="30"/>
      <c r="AA55" s="30"/>
      <c r="AB55" s="30"/>
      <c r="AC55" s="30"/>
      <c r="AD55" s="30"/>
      <c r="AE55" s="30"/>
      <c r="AF55" s="30"/>
    </row>
    <row r="56" spans="1:32" ht="34.5" customHeight="1" x14ac:dyDescent="0.25">
      <c r="A56" s="35">
        <v>3</v>
      </c>
      <c r="B56" s="36">
        <v>1</v>
      </c>
      <c r="C56" s="46">
        <v>1</v>
      </c>
      <c r="D56" s="46"/>
      <c r="E56" s="47" t="s">
        <v>62</v>
      </c>
      <c r="F56" s="41">
        <f t="shared" ref="F56:R56" si="21">SUM(F57:F57)</f>
        <v>0</v>
      </c>
      <c r="G56" s="41">
        <f t="shared" si="21"/>
        <v>0</v>
      </c>
      <c r="H56" s="41">
        <f t="shared" si="21"/>
        <v>0</v>
      </c>
      <c r="I56" s="41">
        <f t="shared" si="21"/>
        <v>0</v>
      </c>
      <c r="J56" s="41">
        <f t="shared" si="21"/>
        <v>0</v>
      </c>
      <c r="K56" s="41">
        <f t="shared" si="21"/>
        <v>0</v>
      </c>
      <c r="L56" s="41">
        <f t="shared" si="21"/>
        <v>0</v>
      </c>
      <c r="M56" s="41">
        <f t="shared" si="21"/>
        <v>0</v>
      </c>
      <c r="N56" s="123">
        <f t="shared" si="21"/>
        <v>0</v>
      </c>
      <c r="O56" s="41">
        <f t="shared" si="21"/>
        <v>0</v>
      </c>
      <c r="P56" s="41">
        <f t="shared" si="21"/>
        <v>0</v>
      </c>
      <c r="Q56" s="41">
        <f t="shared" si="21"/>
        <v>0</v>
      </c>
      <c r="R56" s="41">
        <f t="shared" si="21"/>
        <v>0</v>
      </c>
      <c r="S56" s="29"/>
      <c r="T56" s="30"/>
      <c r="U56" s="30"/>
      <c r="V56" s="30"/>
      <c r="W56" s="30"/>
      <c r="X56" s="30"/>
      <c r="Y56" s="30"/>
      <c r="Z56" s="30"/>
      <c r="AA56" s="30"/>
      <c r="AB56" s="30"/>
      <c r="AC56" s="30"/>
      <c r="AD56" s="30"/>
      <c r="AE56" s="30"/>
      <c r="AF56" s="30"/>
    </row>
    <row r="57" spans="1:32" ht="46.5" customHeight="1" x14ac:dyDescent="0.25">
      <c r="A57" s="35">
        <v>3</v>
      </c>
      <c r="B57" s="36">
        <v>1</v>
      </c>
      <c r="C57" s="46">
        <v>1</v>
      </c>
      <c r="D57" s="34">
        <v>2</v>
      </c>
      <c r="E57" s="50" t="s">
        <v>63</v>
      </c>
      <c r="F57" s="44">
        <f>SUM(G57:R57)</f>
        <v>0</v>
      </c>
      <c r="G57" s="44"/>
      <c r="H57" s="44"/>
      <c r="I57" s="44"/>
      <c r="J57" s="44"/>
      <c r="K57" s="44"/>
      <c r="L57" s="44"/>
      <c r="M57" s="44"/>
      <c r="N57" s="124"/>
      <c r="O57" s="44"/>
      <c r="P57" s="44"/>
      <c r="Q57" s="44"/>
      <c r="R57" s="44"/>
      <c r="S57" s="29"/>
      <c r="T57" s="30"/>
      <c r="U57" s="30"/>
      <c r="V57" s="30"/>
      <c r="W57" s="30"/>
      <c r="X57" s="30"/>
      <c r="Y57" s="30"/>
      <c r="Z57" s="30"/>
      <c r="AA57" s="30"/>
      <c r="AB57" s="30"/>
      <c r="AC57" s="30"/>
      <c r="AD57" s="30"/>
      <c r="AE57" s="30"/>
      <c r="AF57" s="30"/>
    </row>
    <row r="59" spans="1:32" x14ac:dyDescent="0.25">
      <c r="E59" s="59" t="s">
        <v>144</v>
      </c>
      <c r="F59" s="60" t="s">
        <v>145</v>
      </c>
      <c r="L59" s="64"/>
    </row>
    <row r="60" spans="1:32" x14ac:dyDescent="0.25">
      <c r="E60" s="63" t="s">
        <v>120</v>
      </c>
      <c r="F60" s="60" t="s">
        <v>146</v>
      </c>
      <c r="S60" s="60"/>
    </row>
    <row r="61" spans="1:32" x14ac:dyDescent="0.25">
      <c r="E61" s="63"/>
      <c r="F61" s="64"/>
      <c r="G61" s="64"/>
      <c r="H61" s="64"/>
      <c r="I61" s="64"/>
      <c r="J61" s="64"/>
      <c r="K61" s="64"/>
      <c r="L61" s="64"/>
      <c r="M61" s="64"/>
      <c r="N61" s="111"/>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2"/>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3"/>
      <c r="O69" s="29"/>
      <c r="P69" s="29"/>
      <c r="Q69" s="29"/>
      <c r="R69" s="29"/>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147</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4165</v>
      </c>
      <c r="G10" s="70">
        <f t="shared" si="0"/>
        <v>132</v>
      </c>
      <c r="H10" s="70">
        <f t="shared" si="0"/>
        <v>236</v>
      </c>
      <c r="I10" s="70">
        <f t="shared" si="0"/>
        <v>278</v>
      </c>
      <c r="J10" s="70">
        <f t="shared" si="0"/>
        <v>293</v>
      </c>
      <c r="K10" s="70">
        <f t="shared" si="0"/>
        <v>167</v>
      </c>
      <c r="L10" s="70">
        <f t="shared" si="0"/>
        <v>340</v>
      </c>
      <c r="M10" s="70">
        <f t="shared" si="0"/>
        <v>908</v>
      </c>
      <c r="N10" s="71">
        <f t="shared" si="0"/>
        <v>377</v>
      </c>
      <c r="O10" s="70">
        <f t="shared" si="0"/>
        <v>541</v>
      </c>
      <c r="P10" s="70">
        <f t="shared" si="0"/>
        <v>472</v>
      </c>
      <c r="Q10" s="70">
        <f t="shared" si="0"/>
        <v>331</v>
      </c>
      <c r="R10" s="70">
        <f t="shared" si="0"/>
        <v>90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3860</v>
      </c>
      <c r="G11" s="70">
        <f>G12+G15+G23</f>
        <v>132</v>
      </c>
      <c r="H11" s="70">
        <f t="shared" ref="H11:R11" si="1">H12+H15+H23</f>
        <v>236</v>
      </c>
      <c r="I11" s="70">
        <f t="shared" si="1"/>
        <v>278</v>
      </c>
      <c r="J11" s="70">
        <f t="shared" si="1"/>
        <v>243</v>
      </c>
      <c r="K11" s="70">
        <f t="shared" si="1"/>
        <v>117</v>
      </c>
      <c r="L11" s="70">
        <f t="shared" si="1"/>
        <v>300</v>
      </c>
      <c r="M11" s="70">
        <f t="shared" si="1"/>
        <v>873</v>
      </c>
      <c r="N11" s="70">
        <f t="shared" si="1"/>
        <v>332</v>
      </c>
      <c r="O11" s="70">
        <f t="shared" si="1"/>
        <v>501</v>
      </c>
      <c r="P11" s="70">
        <f t="shared" si="1"/>
        <v>427</v>
      </c>
      <c r="Q11" s="70">
        <f t="shared" si="1"/>
        <v>331</v>
      </c>
      <c r="R11" s="70">
        <f t="shared" si="1"/>
        <v>90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80</v>
      </c>
      <c r="I12" s="72">
        <f t="shared" si="2"/>
        <v>5</v>
      </c>
      <c r="J12" s="72">
        <f t="shared" si="2"/>
        <v>0</v>
      </c>
      <c r="K12" s="72">
        <f t="shared" si="2"/>
        <v>0</v>
      </c>
      <c r="L12" s="72">
        <f t="shared" si="2"/>
        <v>210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300</v>
      </c>
      <c r="G13" s="42">
        <f t="shared" si="2"/>
        <v>5</v>
      </c>
      <c r="H13" s="42">
        <f t="shared" si="2"/>
        <v>80</v>
      </c>
      <c r="I13" s="42">
        <f t="shared" si="2"/>
        <v>5</v>
      </c>
      <c r="J13" s="42">
        <f t="shared" si="2"/>
        <v>0</v>
      </c>
      <c r="K13" s="42">
        <f t="shared" si="2"/>
        <v>0</v>
      </c>
      <c r="L13" s="42">
        <f t="shared" si="2"/>
        <v>210</v>
      </c>
      <c r="M13" s="42">
        <f t="shared" si="2"/>
        <v>0</v>
      </c>
      <c r="N13" s="42">
        <f t="shared" si="2"/>
        <v>0</v>
      </c>
      <c r="O13" s="42">
        <f t="shared" si="2"/>
        <v>0</v>
      </c>
      <c r="P13" s="42">
        <f t="shared" si="2"/>
        <v>0</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45">
        <v>5</v>
      </c>
      <c r="H14" s="45">
        <v>80</v>
      </c>
      <c r="I14" s="45">
        <v>5</v>
      </c>
      <c r="J14" s="45">
        <v>0</v>
      </c>
      <c r="K14" s="45">
        <v>0</v>
      </c>
      <c r="L14" s="45">
        <v>210</v>
      </c>
      <c r="M14" s="45">
        <v>0</v>
      </c>
      <c r="N14" s="45">
        <v>0</v>
      </c>
      <c r="O14" s="45">
        <v>0</v>
      </c>
      <c r="P14" s="45">
        <v>0</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3115</v>
      </c>
      <c r="G15" s="72">
        <f>G16+G18+G20</f>
        <v>90</v>
      </c>
      <c r="H15" s="72">
        <f t="shared" ref="H15:R15" si="3">H16+H18+H20</f>
        <v>119</v>
      </c>
      <c r="I15" s="72">
        <f t="shared" si="3"/>
        <v>236</v>
      </c>
      <c r="J15" s="72">
        <f t="shared" si="3"/>
        <v>206</v>
      </c>
      <c r="K15" s="72">
        <f t="shared" si="3"/>
        <v>80</v>
      </c>
      <c r="L15" s="72">
        <f t="shared" si="3"/>
        <v>53</v>
      </c>
      <c r="M15" s="72">
        <f t="shared" si="3"/>
        <v>836</v>
      </c>
      <c r="N15" s="72">
        <f t="shared" si="3"/>
        <v>295</v>
      </c>
      <c r="O15" s="72">
        <f t="shared" si="3"/>
        <v>464</v>
      </c>
      <c r="P15" s="72">
        <f t="shared" si="3"/>
        <v>390</v>
      </c>
      <c r="Q15" s="72">
        <f t="shared" si="3"/>
        <v>293</v>
      </c>
      <c r="R15" s="72">
        <f t="shared" si="3"/>
        <v>53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72</v>
      </c>
      <c r="G16" s="42">
        <f t="shared" si="4"/>
        <v>0</v>
      </c>
      <c r="H16" s="42">
        <f t="shared" si="4"/>
        <v>0</v>
      </c>
      <c r="I16" s="42">
        <f t="shared" si="4"/>
        <v>1</v>
      </c>
      <c r="J16" s="42">
        <f>J17</f>
        <v>1</v>
      </c>
      <c r="K16" s="42">
        <f t="shared" si="4"/>
        <v>1</v>
      </c>
      <c r="L16" s="42">
        <f t="shared" si="4"/>
        <v>1</v>
      </c>
      <c r="M16" s="42">
        <f t="shared" si="4"/>
        <v>1</v>
      </c>
      <c r="N16" s="48">
        <f t="shared" si="4"/>
        <v>5</v>
      </c>
      <c r="O16" s="42">
        <f t="shared" si="4"/>
        <v>34</v>
      </c>
      <c r="P16" s="42">
        <f t="shared" si="4"/>
        <v>23</v>
      </c>
      <c r="Q16" s="42">
        <f t="shared" si="4"/>
        <v>5</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72</v>
      </c>
      <c r="G17" s="45">
        <v>0</v>
      </c>
      <c r="H17" s="45">
        <v>0</v>
      </c>
      <c r="I17" s="45">
        <v>1</v>
      </c>
      <c r="J17" s="45">
        <v>1</v>
      </c>
      <c r="K17" s="45">
        <v>1</v>
      </c>
      <c r="L17" s="45">
        <v>1</v>
      </c>
      <c r="M17" s="45">
        <v>1</v>
      </c>
      <c r="N17" s="45">
        <v>5</v>
      </c>
      <c r="O17" s="45">
        <v>34</v>
      </c>
      <c r="P17" s="45">
        <v>23</v>
      </c>
      <c r="Q17" s="45">
        <v>5</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220</v>
      </c>
      <c r="G18" s="42">
        <f t="shared" si="5"/>
        <v>0</v>
      </c>
      <c r="H18" s="42">
        <f t="shared" si="5"/>
        <v>3</v>
      </c>
      <c r="I18" s="42">
        <f t="shared" si="5"/>
        <v>5</v>
      </c>
      <c r="J18" s="42">
        <f t="shared" si="5"/>
        <v>5</v>
      </c>
      <c r="K18" s="42">
        <f t="shared" si="5"/>
        <v>5</v>
      </c>
      <c r="L18" s="42">
        <f t="shared" si="5"/>
        <v>5</v>
      </c>
      <c r="M18" s="42">
        <f t="shared" si="5"/>
        <v>5</v>
      </c>
      <c r="N18" s="42">
        <f t="shared" si="5"/>
        <v>60</v>
      </c>
      <c r="O18" s="42">
        <f t="shared" si="5"/>
        <v>60</v>
      </c>
      <c r="P18" s="42">
        <f t="shared" si="5"/>
        <v>31</v>
      </c>
      <c r="Q18" s="42">
        <f t="shared" si="5"/>
        <v>38</v>
      </c>
      <c r="R18" s="42">
        <f t="shared" si="5"/>
        <v>3</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3</v>
      </c>
      <c r="I19" s="45">
        <v>5</v>
      </c>
      <c r="J19" s="45">
        <v>5</v>
      </c>
      <c r="K19" s="45">
        <v>5</v>
      </c>
      <c r="L19" s="45">
        <v>5</v>
      </c>
      <c r="M19" s="45">
        <v>5</v>
      </c>
      <c r="N19" s="45">
        <v>60</v>
      </c>
      <c r="O19" s="45">
        <v>60</v>
      </c>
      <c r="P19" s="45">
        <v>31</v>
      </c>
      <c r="Q19" s="45">
        <v>38</v>
      </c>
      <c r="R19" s="45">
        <v>3</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2823</v>
      </c>
      <c r="G20" s="42">
        <f>G21+G22</f>
        <v>90</v>
      </c>
      <c r="H20" s="42">
        <f t="shared" ref="H20:R20" si="6">H21+H22</f>
        <v>116</v>
      </c>
      <c r="I20" s="42">
        <f t="shared" si="6"/>
        <v>230</v>
      </c>
      <c r="J20" s="42">
        <f t="shared" si="6"/>
        <v>200</v>
      </c>
      <c r="K20" s="42">
        <f t="shared" si="6"/>
        <v>74</v>
      </c>
      <c r="L20" s="42">
        <f t="shared" si="6"/>
        <v>47</v>
      </c>
      <c r="M20" s="42">
        <f t="shared" si="6"/>
        <v>830</v>
      </c>
      <c r="N20" s="48">
        <f t="shared" si="6"/>
        <v>230</v>
      </c>
      <c r="O20" s="42">
        <f t="shared" si="6"/>
        <v>370</v>
      </c>
      <c r="P20" s="42">
        <f t="shared" si="6"/>
        <v>336</v>
      </c>
      <c r="Q20" s="42">
        <f t="shared" si="6"/>
        <v>250</v>
      </c>
      <c r="R20" s="42">
        <f t="shared" si="6"/>
        <v>50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750</v>
      </c>
      <c r="G21" s="45">
        <v>0</v>
      </c>
      <c r="H21" s="45">
        <v>0</v>
      </c>
      <c r="I21" s="45">
        <v>70</v>
      </c>
      <c r="J21" s="45">
        <v>0</v>
      </c>
      <c r="K21" s="45">
        <v>0</v>
      </c>
      <c r="L21" s="45">
        <v>0</v>
      </c>
      <c r="M21" s="45">
        <v>680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2073</v>
      </c>
      <c r="G22" s="45">
        <v>90</v>
      </c>
      <c r="H22" s="45">
        <v>116</v>
      </c>
      <c r="I22" s="45">
        <v>160</v>
      </c>
      <c r="J22" s="45">
        <v>200</v>
      </c>
      <c r="K22" s="45">
        <v>74</v>
      </c>
      <c r="L22" s="45">
        <v>47</v>
      </c>
      <c r="M22" s="45">
        <v>150</v>
      </c>
      <c r="N22" s="45">
        <v>230</v>
      </c>
      <c r="O22" s="45">
        <v>370</v>
      </c>
      <c r="P22" s="45">
        <v>336</v>
      </c>
      <c r="Q22" s="45">
        <v>250</v>
      </c>
      <c r="R22" s="45">
        <v>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445</v>
      </c>
      <c r="G23" s="42">
        <f t="shared" ref="G23:R23" si="7">SUM(G24:G24)</f>
        <v>37</v>
      </c>
      <c r="H23" s="42">
        <f t="shared" si="7"/>
        <v>37</v>
      </c>
      <c r="I23" s="42">
        <f t="shared" si="7"/>
        <v>37</v>
      </c>
      <c r="J23" s="42">
        <f t="shared" si="7"/>
        <v>37</v>
      </c>
      <c r="K23" s="42">
        <f t="shared" si="7"/>
        <v>37</v>
      </c>
      <c r="L23" s="42">
        <f t="shared" si="7"/>
        <v>37</v>
      </c>
      <c r="M23" s="42">
        <f t="shared" si="7"/>
        <v>37</v>
      </c>
      <c r="N23" s="42">
        <f t="shared" si="7"/>
        <v>37</v>
      </c>
      <c r="O23" s="42">
        <f t="shared" si="7"/>
        <v>37</v>
      </c>
      <c r="P23" s="42">
        <f t="shared" si="7"/>
        <v>37</v>
      </c>
      <c r="Q23" s="42">
        <f t="shared" si="7"/>
        <v>38</v>
      </c>
      <c r="R23" s="42">
        <f t="shared" si="7"/>
        <v>37</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445</v>
      </c>
      <c r="G24" s="45">
        <v>37</v>
      </c>
      <c r="H24" s="45">
        <v>37</v>
      </c>
      <c r="I24" s="45">
        <v>37</v>
      </c>
      <c r="J24" s="45">
        <v>37</v>
      </c>
      <c r="K24" s="45">
        <v>37</v>
      </c>
      <c r="L24" s="45">
        <v>37</v>
      </c>
      <c r="M24" s="45">
        <v>37</v>
      </c>
      <c r="N24" s="45">
        <v>37</v>
      </c>
      <c r="O24" s="45">
        <v>37</v>
      </c>
      <c r="P24" s="45">
        <v>37</v>
      </c>
      <c r="Q24" s="45">
        <v>38</v>
      </c>
      <c r="R24" s="45">
        <v>37</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305</v>
      </c>
      <c r="G25" s="70">
        <f>G26+G37+G40+G43+G47</f>
        <v>0</v>
      </c>
      <c r="H25" s="70">
        <f t="shared" ref="H25:R25" si="8">H26+H37+H40+H43+H47</f>
        <v>0</v>
      </c>
      <c r="I25" s="70">
        <f t="shared" si="8"/>
        <v>0</v>
      </c>
      <c r="J25" s="70">
        <f t="shared" si="8"/>
        <v>50</v>
      </c>
      <c r="K25" s="70">
        <f t="shared" si="8"/>
        <v>50</v>
      </c>
      <c r="L25" s="70">
        <f t="shared" si="8"/>
        <v>40</v>
      </c>
      <c r="M25" s="70">
        <f t="shared" si="8"/>
        <v>35</v>
      </c>
      <c r="N25" s="70">
        <f t="shared" si="8"/>
        <v>45</v>
      </c>
      <c r="O25" s="70">
        <f t="shared" si="8"/>
        <v>40</v>
      </c>
      <c r="P25" s="70">
        <f t="shared" si="8"/>
        <v>45</v>
      </c>
      <c r="Q25" s="70">
        <f t="shared" si="8"/>
        <v>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305</v>
      </c>
      <c r="G43" s="72">
        <f t="shared" ref="G43:R43" si="16">G44</f>
        <v>0</v>
      </c>
      <c r="H43" s="72">
        <f t="shared" si="16"/>
        <v>0</v>
      </c>
      <c r="I43" s="72">
        <f t="shared" si="16"/>
        <v>0</v>
      </c>
      <c r="J43" s="72">
        <f t="shared" si="16"/>
        <v>50</v>
      </c>
      <c r="K43" s="72">
        <f t="shared" si="16"/>
        <v>50</v>
      </c>
      <c r="L43" s="72">
        <f t="shared" si="16"/>
        <v>40</v>
      </c>
      <c r="M43" s="72">
        <f t="shared" si="16"/>
        <v>35</v>
      </c>
      <c r="N43" s="73">
        <f t="shared" si="16"/>
        <v>45</v>
      </c>
      <c r="O43" s="72">
        <f t="shared" si="16"/>
        <v>40</v>
      </c>
      <c r="P43" s="72">
        <f t="shared" si="16"/>
        <v>45</v>
      </c>
      <c r="Q43" s="72">
        <f t="shared" si="16"/>
        <v>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F45+F46</f>
        <v>305</v>
      </c>
      <c r="G44" s="42">
        <f t="shared" ref="G44:R44" si="17">SUM(G45:G46)</f>
        <v>0</v>
      </c>
      <c r="H44" s="42">
        <f t="shared" si="17"/>
        <v>0</v>
      </c>
      <c r="I44" s="42">
        <f t="shared" si="17"/>
        <v>0</v>
      </c>
      <c r="J44" s="42">
        <f t="shared" si="17"/>
        <v>50</v>
      </c>
      <c r="K44" s="42">
        <f t="shared" si="17"/>
        <v>50</v>
      </c>
      <c r="L44" s="42">
        <f t="shared" si="17"/>
        <v>40</v>
      </c>
      <c r="M44" s="42">
        <f t="shared" si="17"/>
        <v>35</v>
      </c>
      <c r="N44" s="42">
        <f t="shared" si="17"/>
        <v>45</v>
      </c>
      <c r="O44" s="42">
        <f t="shared" si="17"/>
        <v>40</v>
      </c>
      <c r="P44" s="42">
        <f t="shared" si="17"/>
        <v>45</v>
      </c>
      <c r="Q44" s="42">
        <f t="shared" si="17"/>
        <v>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305</v>
      </c>
      <c r="G46" s="45">
        <v>0</v>
      </c>
      <c r="H46" s="45">
        <v>0</v>
      </c>
      <c r="I46" s="45">
        <v>0</v>
      </c>
      <c r="J46" s="45">
        <v>50</v>
      </c>
      <c r="K46" s="45">
        <v>50</v>
      </c>
      <c r="L46" s="45">
        <v>40</v>
      </c>
      <c r="M46" s="45">
        <v>35</v>
      </c>
      <c r="N46" s="45">
        <v>45</v>
      </c>
      <c r="O46" s="45">
        <v>40</v>
      </c>
      <c r="P46" s="45">
        <v>45</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ht="31.5" customHeight="1" x14ac:dyDescent="0.25">
      <c r="E59" s="152" t="s">
        <v>148</v>
      </c>
      <c r="F59" s="64"/>
      <c r="G59" s="66"/>
      <c r="H59" s="62"/>
      <c r="I59" s="153" t="s">
        <v>149</v>
      </c>
      <c r="L59" s="62"/>
    </row>
    <row r="60" spans="1:32" x14ac:dyDescent="0.25">
      <c r="E60" s="59" t="s">
        <v>150</v>
      </c>
      <c r="S60" s="60"/>
    </row>
    <row r="61" spans="1:32" x14ac:dyDescent="0.25">
      <c r="E61" s="63" t="s">
        <v>151</v>
      </c>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152</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1272</v>
      </c>
      <c r="G10" s="70">
        <f t="shared" ref="G10:R10" si="0">G11+G25+G54</f>
        <v>0</v>
      </c>
      <c r="H10" s="70">
        <f t="shared" si="0"/>
        <v>84</v>
      </c>
      <c r="I10" s="70">
        <f t="shared" si="0"/>
        <v>72</v>
      </c>
      <c r="J10" s="70">
        <f t="shared" si="0"/>
        <v>77</v>
      </c>
      <c r="K10" s="70">
        <f t="shared" si="0"/>
        <v>151</v>
      </c>
      <c r="L10" s="70">
        <f t="shared" si="0"/>
        <v>138</v>
      </c>
      <c r="M10" s="70">
        <f t="shared" si="0"/>
        <v>114</v>
      </c>
      <c r="N10" s="70">
        <f t="shared" si="0"/>
        <v>133</v>
      </c>
      <c r="O10" s="70">
        <f t="shared" si="0"/>
        <v>364</v>
      </c>
      <c r="P10" s="70">
        <f t="shared" si="0"/>
        <v>63</v>
      </c>
      <c r="Q10" s="70">
        <f t="shared" si="0"/>
        <v>76</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1140</v>
      </c>
      <c r="G11" s="70">
        <f>G12+G15+G23</f>
        <v>0</v>
      </c>
      <c r="H11" s="70">
        <f t="shared" ref="H11:R11" si="1">H12+H15+H23</f>
        <v>84</v>
      </c>
      <c r="I11" s="70">
        <f t="shared" si="1"/>
        <v>72</v>
      </c>
      <c r="J11" s="70">
        <f t="shared" si="1"/>
        <v>77</v>
      </c>
      <c r="K11" s="70">
        <f t="shared" si="1"/>
        <v>131</v>
      </c>
      <c r="L11" s="70">
        <f t="shared" si="1"/>
        <v>118</v>
      </c>
      <c r="M11" s="70">
        <f t="shared" si="1"/>
        <v>98</v>
      </c>
      <c r="N11" s="70">
        <f t="shared" si="1"/>
        <v>113</v>
      </c>
      <c r="O11" s="70">
        <f t="shared" si="1"/>
        <v>348</v>
      </c>
      <c r="P11" s="70">
        <f t="shared" si="1"/>
        <v>43</v>
      </c>
      <c r="Q11" s="70">
        <f t="shared" si="1"/>
        <v>56</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120</v>
      </c>
      <c r="G12" s="72">
        <f t="shared" ref="G12:R13" si="2">G13</f>
        <v>0</v>
      </c>
      <c r="H12" s="72">
        <f t="shared" si="2"/>
        <v>24</v>
      </c>
      <c r="I12" s="72">
        <f t="shared" si="2"/>
        <v>12</v>
      </c>
      <c r="J12" s="72">
        <f t="shared" si="2"/>
        <v>12</v>
      </c>
      <c r="K12" s="72">
        <f t="shared" si="2"/>
        <v>12</v>
      </c>
      <c r="L12" s="72">
        <f t="shared" si="2"/>
        <v>12</v>
      </c>
      <c r="M12" s="72">
        <f t="shared" si="2"/>
        <v>12</v>
      </c>
      <c r="N12" s="73">
        <f t="shared" si="2"/>
        <v>12</v>
      </c>
      <c r="O12" s="72">
        <f t="shared" si="2"/>
        <v>12</v>
      </c>
      <c r="P12" s="72">
        <f t="shared" si="2"/>
        <v>12</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120</v>
      </c>
      <c r="G13" s="42">
        <f t="shared" si="2"/>
        <v>0</v>
      </c>
      <c r="H13" s="42">
        <f t="shared" si="2"/>
        <v>24</v>
      </c>
      <c r="I13" s="42">
        <f t="shared" si="2"/>
        <v>12</v>
      </c>
      <c r="J13" s="42">
        <f t="shared" si="2"/>
        <v>12</v>
      </c>
      <c r="K13" s="42">
        <f t="shared" si="2"/>
        <v>12</v>
      </c>
      <c r="L13" s="42">
        <f t="shared" si="2"/>
        <v>12</v>
      </c>
      <c r="M13" s="42">
        <f t="shared" si="2"/>
        <v>12</v>
      </c>
      <c r="N13" s="42">
        <f t="shared" si="2"/>
        <v>12</v>
      </c>
      <c r="O13" s="42">
        <f t="shared" si="2"/>
        <v>12</v>
      </c>
      <c r="P13" s="42">
        <f t="shared" si="2"/>
        <v>12</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v>
      </c>
      <c r="G14" s="45">
        <v>0</v>
      </c>
      <c r="H14" s="45">
        <v>24</v>
      </c>
      <c r="I14" s="45">
        <v>12</v>
      </c>
      <c r="J14" s="45">
        <v>12</v>
      </c>
      <c r="K14" s="45">
        <v>12</v>
      </c>
      <c r="L14" s="45">
        <v>12</v>
      </c>
      <c r="M14" s="45">
        <v>12</v>
      </c>
      <c r="N14" s="45">
        <v>12</v>
      </c>
      <c r="O14" s="45">
        <v>12</v>
      </c>
      <c r="P14" s="45">
        <v>12</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SUM(G15:R15)</f>
        <v>1020</v>
      </c>
      <c r="G15" s="72">
        <f>G16+G18+G20</f>
        <v>0</v>
      </c>
      <c r="H15" s="72">
        <f t="shared" ref="H15:R15" si="3">H16+H18+H20</f>
        <v>60</v>
      </c>
      <c r="I15" s="72">
        <f t="shared" si="3"/>
        <v>60</v>
      </c>
      <c r="J15" s="72">
        <f t="shared" si="3"/>
        <v>65</v>
      </c>
      <c r="K15" s="72">
        <f t="shared" si="3"/>
        <v>119</v>
      </c>
      <c r="L15" s="72">
        <f t="shared" si="3"/>
        <v>106</v>
      </c>
      <c r="M15" s="72">
        <f t="shared" si="3"/>
        <v>86</v>
      </c>
      <c r="N15" s="72">
        <f t="shared" si="3"/>
        <v>101</v>
      </c>
      <c r="O15" s="72">
        <f t="shared" si="3"/>
        <v>336</v>
      </c>
      <c r="P15" s="72">
        <f t="shared" si="3"/>
        <v>31</v>
      </c>
      <c r="Q15" s="72">
        <f t="shared" si="3"/>
        <v>56</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30</v>
      </c>
      <c r="G16" s="42">
        <f t="shared" ref="G16:R16" si="4">SUM(G17:G17)</f>
        <v>0</v>
      </c>
      <c r="H16" s="42">
        <f t="shared" si="4"/>
        <v>0</v>
      </c>
      <c r="I16" s="42">
        <f t="shared" si="4"/>
        <v>0</v>
      </c>
      <c r="J16" s="42">
        <f t="shared" si="4"/>
        <v>5</v>
      </c>
      <c r="K16" s="42">
        <f t="shared" si="4"/>
        <v>5</v>
      </c>
      <c r="L16" s="42">
        <f t="shared" si="4"/>
        <v>5</v>
      </c>
      <c r="M16" s="42">
        <f t="shared" si="4"/>
        <v>5</v>
      </c>
      <c r="N16" s="42">
        <f t="shared" si="4"/>
        <v>5</v>
      </c>
      <c r="O16" s="42">
        <f t="shared" si="4"/>
        <v>5</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45">
        <v>0</v>
      </c>
      <c r="H17" s="45">
        <v>0</v>
      </c>
      <c r="I17" s="45">
        <v>0</v>
      </c>
      <c r="J17" s="45">
        <v>5</v>
      </c>
      <c r="K17" s="45">
        <v>5</v>
      </c>
      <c r="L17" s="45">
        <v>5</v>
      </c>
      <c r="M17" s="45">
        <v>5</v>
      </c>
      <c r="N17" s="45">
        <v>5</v>
      </c>
      <c r="O17" s="45">
        <v>5</v>
      </c>
      <c r="P17" s="45">
        <v>0</v>
      </c>
      <c r="Q17" s="45">
        <v>0</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220</v>
      </c>
      <c r="G18" s="42">
        <f t="shared" ref="G18:R18" si="5">SUM(G19:G19)</f>
        <v>0</v>
      </c>
      <c r="H18" s="42">
        <f t="shared" si="5"/>
        <v>0</v>
      </c>
      <c r="I18" s="42">
        <f t="shared" si="5"/>
        <v>0</v>
      </c>
      <c r="J18" s="42">
        <f t="shared" si="5"/>
        <v>0</v>
      </c>
      <c r="K18" s="42">
        <f t="shared" si="5"/>
        <v>34</v>
      </c>
      <c r="L18" s="42">
        <f t="shared" si="5"/>
        <v>31</v>
      </c>
      <c r="M18" s="42">
        <f t="shared" si="5"/>
        <v>31</v>
      </c>
      <c r="N18" s="42">
        <f t="shared" si="5"/>
        <v>31</v>
      </c>
      <c r="O18" s="42">
        <f t="shared" si="5"/>
        <v>6</v>
      </c>
      <c r="P18" s="42">
        <f t="shared" si="5"/>
        <v>31</v>
      </c>
      <c r="Q18" s="42">
        <f t="shared" si="5"/>
        <v>56</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0</v>
      </c>
      <c r="I19" s="45">
        <v>0</v>
      </c>
      <c r="J19" s="45">
        <v>0</v>
      </c>
      <c r="K19" s="45">
        <v>34</v>
      </c>
      <c r="L19" s="45">
        <v>31</v>
      </c>
      <c r="M19" s="45">
        <v>31</v>
      </c>
      <c r="N19" s="45">
        <v>31</v>
      </c>
      <c r="O19" s="45">
        <v>6</v>
      </c>
      <c r="P19" s="45">
        <v>31</v>
      </c>
      <c r="Q19" s="45">
        <v>56</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770</v>
      </c>
      <c r="G20" s="42">
        <f>G21+G22</f>
        <v>0</v>
      </c>
      <c r="H20" s="42">
        <f t="shared" ref="H20:R20" si="6">H21+H22</f>
        <v>60</v>
      </c>
      <c r="I20" s="42">
        <f t="shared" si="6"/>
        <v>60</v>
      </c>
      <c r="J20" s="42">
        <f t="shared" si="6"/>
        <v>60</v>
      </c>
      <c r="K20" s="42">
        <f t="shared" si="6"/>
        <v>80</v>
      </c>
      <c r="L20" s="42">
        <f t="shared" si="6"/>
        <v>70</v>
      </c>
      <c r="M20" s="42">
        <f t="shared" si="6"/>
        <v>50</v>
      </c>
      <c r="N20" s="42">
        <f t="shared" si="6"/>
        <v>65</v>
      </c>
      <c r="O20" s="42">
        <f t="shared" si="6"/>
        <v>325</v>
      </c>
      <c r="P20" s="42">
        <f t="shared" si="6"/>
        <v>0</v>
      </c>
      <c r="Q20" s="42">
        <f t="shared" si="6"/>
        <v>0</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245</v>
      </c>
      <c r="G21" s="45">
        <v>0</v>
      </c>
      <c r="H21" s="45">
        <v>0</v>
      </c>
      <c r="I21" s="45">
        <v>0</v>
      </c>
      <c r="J21" s="45">
        <v>0</v>
      </c>
      <c r="K21" s="45">
        <v>0</v>
      </c>
      <c r="L21" s="45">
        <v>0</v>
      </c>
      <c r="M21" s="45">
        <v>0</v>
      </c>
      <c r="N21" s="45">
        <v>0</v>
      </c>
      <c r="O21" s="45">
        <v>245</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525</v>
      </c>
      <c r="G22" s="45">
        <v>0</v>
      </c>
      <c r="H22" s="45">
        <v>60</v>
      </c>
      <c r="I22" s="45">
        <v>60</v>
      </c>
      <c r="J22" s="45">
        <v>60</v>
      </c>
      <c r="K22" s="45">
        <v>80</v>
      </c>
      <c r="L22" s="45">
        <v>70</v>
      </c>
      <c r="M22" s="45">
        <v>50</v>
      </c>
      <c r="N22" s="45">
        <v>65</v>
      </c>
      <c r="O22" s="45">
        <v>80</v>
      </c>
      <c r="P22" s="45">
        <v>0</v>
      </c>
      <c r="Q22" s="45">
        <v>0</v>
      </c>
      <c r="R22" s="45">
        <v>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132</v>
      </c>
      <c r="G25" s="70">
        <f>G26+G37+G40+G43+G47</f>
        <v>0</v>
      </c>
      <c r="H25" s="70">
        <f t="shared" ref="H25:R25" si="8">H26+H37+H40+H43+H47</f>
        <v>0</v>
      </c>
      <c r="I25" s="70">
        <f t="shared" si="8"/>
        <v>0</v>
      </c>
      <c r="J25" s="70">
        <f t="shared" si="8"/>
        <v>0</v>
      </c>
      <c r="K25" s="70">
        <f t="shared" si="8"/>
        <v>20</v>
      </c>
      <c r="L25" s="70">
        <f t="shared" si="8"/>
        <v>20</v>
      </c>
      <c r="M25" s="70">
        <f t="shared" si="8"/>
        <v>16</v>
      </c>
      <c r="N25" s="70">
        <f t="shared" si="8"/>
        <v>20</v>
      </c>
      <c r="O25" s="70">
        <f t="shared" si="8"/>
        <v>16</v>
      </c>
      <c r="P25" s="70">
        <f t="shared" si="8"/>
        <v>20</v>
      </c>
      <c r="Q25" s="70">
        <f t="shared" si="8"/>
        <v>20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SUM(G26:R26)</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132</v>
      </c>
      <c r="G43" s="72">
        <f t="shared" ref="G43:R43" si="16">G44</f>
        <v>0</v>
      </c>
      <c r="H43" s="72">
        <f t="shared" si="16"/>
        <v>0</v>
      </c>
      <c r="I43" s="72">
        <f t="shared" si="16"/>
        <v>0</v>
      </c>
      <c r="J43" s="72">
        <f t="shared" si="16"/>
        <v>0</v>
      </c>
      <c r="K43" s="72">
        <f t="shared" si="16"/>
        <v>20</v>
      </c>
      <c r="L43" s="72">
        <f t="shared" si="16"/>
        <v>20</v>
      </c>
      <c r="M43" s="72">
        <f t="shared" si="16"/>
        <v>16</v>
      </c>
      <c r="N43" s="73">
        <f t="shared" si="16"/>
        <v>20</v>
      </c>
      <c r="O43" s="72">
        <f t="shared" si="16"/>
        <v>16</v>
      </c>
      <c r="P43" s="72">
        <f t="shared" si="16"/>
        <v>20</v>
      </c>
      <c r="Q43" s="72">
        <f t="shared" si="16"/>
        <v>20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132</v>
      </c>
      <c r="G44" s="42">
        <f t="shared" si="17"/>
        <v>0</v>
      </c>
      <c r="H44" s="42">
        <f t="shared" si="17"/>
        <v>0</v>
      </c>
      <c r="I44" s="42">
        <f t="shared" si="17"/>
        <v>0</v>
      </c>
      <c r="J44" s="42">
        <f t="shared" si="17"/>
        <v>0</v>
      </c>
      <c r="K44" s="42">
        <f t="shared" si="17"/>
        <v>20</v>
      </c>
      <c r="L44" s="42">
        <f t="shared" si="17"/>
        <v>20</v>
      </c>
      <c r="M44" s="42">
        <f t="shared" si="17"/>
        <v>16</v>
      </c>
      <c r="N44" s="42">
        <f t="shared" si="17"/>
        <v>20</v>
      </c>
      <c r="O44" s="42">
        <f t="shared" si="17"/>
        <v>16</v>
      </c>
      <c r="P44" s="42">
        <f t="shared" si="17"/>
        <v>20</v>
      </c>
      <c r="Q44" s="42">
        <f t="shared" si="17"/>
        <v>20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132</v>
      </c>
      <c r="G46" s="45">
        <v>0</v>
      </c>
      <c r="H46" s="45">
        <v>0</v>
      </c>
      <c r="I46" s="45">
        <v>0</v>
      </c>
      <c r="J46" s="45">
        <v>0</v>
      </c>
      <c r="K46" s="45">
        <v>20</v>
      </c>
      <c r="L46" s="45">
        <v>20</v>
      </c>
      <c r="M46" s="45">
        <v>16</v>
      </c>
      <c r="N46" s="45">
        <v>20</v>
      </c>
      <c r="O46" s="45">
        <v>16</v>
      </c>
      <c r="P46" s="45">
        <v>20</v>
      </c>
      <c r="Q46" s="45">
        <v>20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153</v>
      </c>
      <c r="F59" s="60" t="s">
        <v>154</v>
      </c>
      <c r="L59" s="62"/>
    </row>
    <row r="60" spans="1:32" x14ac:dyDescent="0.25">
      <c r="E60" s="59" t="s">
        <v>120</v>
      </c>
      <c r="F60" s="60" t="s">
        <v>155</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183" t="s">
        <v>0</v>
      </c>
      <c r="E1" s="183"/>
      <c r="F1" s="183"/>
      <c r="G1" s="183"/>
      <c r="H1" s="183"/>
      <c r="I1" s="183"/>
      <c r="J1" s="183"/>
      <c r="K1" s="183"/>
      <c r="L1" s="183"/>
      <c r="M1" s="183"/>
      <c r="N1" s="183"/>
      <c r="O1" s="183"/>
      <c r="P1" s="183"/>
      <c r="Q1" s="127"/>
      <c r="R1" s="127"/>
    </row>
    <row r="2" spans="1:32" x14ac:dyDescent="0.25">
      <c r="A2" s="2"/>
      <c r="B2" s="2"/>
      <c r="C2" s="2"/>
      <c r="D2" s="3"/>
      <c r="E2" s="4"/>
      <c r="F2" s="5"/>
      <c r="G2" s="6"/>
      <c r="H2" s="7"/>
      <c r="I2" s="7"/>
      <c r="J2" s="7"/>
      <c r="K2" s="7"/>
      <c r="L2" s="8"/>
      <c r="M2" s="8"/>
      <c r="N2" s="9"/>
      <c r="O2" s="8"/>
      <c r="P2" s="184" t="s">
        <v>1</v>
      </c>
      <c r="Q2" s="184"/>
      <c r="R2" s="184"/>
    </row>
    <row r="3" spans="1:32" ht="15.75" x14ac:dyDescent="0.25">
      <c r="A3" s="2"/>
      <c r="B3" s="2"/>
      <c r="C3" s="2"/>
      <c r="D3" s="2"/>
      <c r="E3" s="185" t="s">
        <v>156</v>
      </c>
      <c r="F3" s="185"/>
      <c r="G3" s="185"/>
      <c r="H3" s="185"/>
      <c r="I3" s="185"/>
      <c r="J3" s="185"/>
      <c r="K3" s="185"/>
      <c r="L3" s="185"/>
      <c r="M3" s="185"/>
      <c r="N3" s="185"/>
      <c r="O3" s="185"/>
    </row>
    <row r="4" spans="1:32" x14ac:dyDescent="0.25">
      <c r="A4" s="2"/>
      <c r="B4" s="2"/>
      <c r="C4" s="2"/>
      <c r="D4" s="11"/>
      <c r="E4" s="12"/>
      <c r="F4" s="13" t="s">
        <v>161</v>
      </c>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1823</v>
      </c>
      <c r="G10" s="70">
        <f t="shared" si="0"/>
        <v>266</v>
      </c>
      <c r="H10" s="70">
        <f t="shared" si="0"/>
        <v>26</v>
      </c>
      <c r="I10" s="70">
        <f t="shared" si="0"/>
        <v>100</v>
      </c>
      <c r="J10" s="70">
        <f t="shared" si="0"/>
        <v>160</v>
      </c>
      <c r="K10" s="70">
        <f t="shared" si="0"/>
        <v>137</v>
      </c>
      <c r="L10" s="70">
        <f t="shared" si="0"/>
        <v>145</v>
      </c>
      <c r="M10" s="70">
        <f t="shared" si="0"/>
        <v>53</v>
      </c>
      <c r="N10" s="71">
        <f t="shared" si="0"/>
        <v>132</v>
      </c>
      <c r="O10" s="70">
        <f t="shared" si="0"/>
        <v>377</v>
      </c>
      <c r="P10" s="70">
        <f t="shared" si="0"/>
        <v>213</v>
      </c>
      <c r="Q10" s="70">
        <f t="shared" si="0"/>
        <v>198</v>
      </c>
      <c r="R10" s="70">
        <f t="shared" si="0"/>
        <v>16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1625</v>
      </c>
      <c r="G11" s="70">
        <f>G12+G15+G23</f>
        <v>266</v>
      </c>
      <c r="H11" s="70">
        <f t="shared" ref="H11:R11" si="1">H12+H15+H23</f>
        <v>26</v>
      </c>
      <c r="I11" s="70">
        <f t="shared" si="1"/>
        <v>100</v>
      </c>
      <c r="J11" s="70">
        <f t="shared" si="1"/>
        <v>160</v>
      </c>
      <c r="K11" s="70">
        <f t="shared" si="1"/>
        <v>137</v>
      </c>
      <c r="L11" s="70">
        <f t="shared" si="1"/>
        <v>145</v>
      </c>
      <c r="M11" s="70">
        <f t="shared" si="1"/>
        <v>53</v>
      </c>
      <c r="N11" s="70">
        <f t="shared" si="1"/>
        <v>132</v>
      </c>
      <c r="O11" s="70">
        <f t="shared" si="1"/>
        <v>277</v>
      </c>
      <c r="P11" s="70">
        <f t="shared" si="1"/>
        <v>213</v>
      </c>
      <c r="Q11" s="70">
        <f t="shared" si="1"/>
        <v>100</v>
      </c>
      <c r="R11" s="70">
        <f t="shared" si="1"/>
        <v>16</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600</v>
      </c>
      <c r="G12" s="72">
        <f t="shared" ref="G12:R13" si="2">G13</f>
        <v>45</v>
      </c>
      <c r="H12" s="72">
        <f t="shared" si="2"/>
        <v>26</v>
      </c>
      <c r="I12" s="72">
        <f t="shared" si="2"/>
        <v>65</v>
      </c>
      <c r="J12" s="72">
        <f t="shared" si="2"/>
        <v>55</v>
      </c>
      <c r="K12" s="72">
        <f t="shared" si="2"/>
        <v>66</v>
      </c>
      <c r="L12" s="72">
        <f t="shared" si="2"/>
        <v>43</v>
      </c>
      <c r="M12" s="72">
        <f t="shared" si="2"/>
        <v>53</v>
      </c>
      <c r="N12" s="73">
        <f t="shared" si="2"/>
        <v>98</v>
      </c>
      <c r="O12" s="72">
        <f t="shared" si="2"/>
        <v>98</v>
      </c>
      <c r="P12" s="72">
        <f t="shared" si="2"/>
        <v>20</v>
      </c>
      <c r="Q12" s="72">
        <f t="shared" si="2"/>
        <v>15</v>
      </c>
      <c r="R12" s="72">
        <f t="shared" si="2"/>
        <v>16</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600</v>
      </c>
      <c r="G13" s="42">
        <f t="shared" si="2"/>
        <v>45</v>
      </c>
      <c r="H13" s="42">
        <f t="shared" si="2"/>
        <v>26</v>
      </c>
      <c r="I13" s="42">
        <f t="shared" si="2"/>
        <v>65</v>
      </c>
      <c r="J13" s="42">
        <f t="shared" si="2"/>
        <v>55</v>
      </c>
      <c r="K13" s="42">
        <f t="shared" si="2"/>
        <v>66</v>
      </c>
      <c r="L13" s="42">
        <f t="shared" si="2"/>
        <v>43</v>
      </c>
      <c r="M13" s="42">
        <f t="shared" si="2"/>
        <v>53</v>
      </c>
      <c r="N13" s="42">
        <f t="shared" si="2"/>
        <v>98</v>
      </c>
      <c r="O13" s="42">
        <f t="shared" si="2"/>
        <v>98</v>
      </c>
      <c r="P13" s="42">
        <f t="shared" si="2"/>
        <v>20</v>
      </c>
      <c r="Q13" s="42">
        <f t="shared" si="2"/>
        <v>15</v>
      </c>
      <c r="R13" s="42">
        <f t="shared" si="2"/>
        <v>16</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600</v>
      </c>
      <c r="G14" s="129">
        <v>45</v>
      </c>
      <c r="H14" s="129">
        <v>26</v>
      </c>
      <c r="I14" s="129">
        <v>65</v>
      </c>
      <c r="J14" s="129">
        <v>55</v>
      </c>
      <c r="K14" s="129">
        <v>66</v>
      </c>
      <c r="L14" s="129">
        <v>43</v>
      </c>
      <c r="M14" s="129">
        <v>53</v>
      </c>
      <c r="N14" s="129">
        <v>98</v>
      </c>
      <c r="O14" s="129">
        <v>98</v>
      </c>
      <c r="P14" s="129">
        <v>20</v>
      </c>
      <c r="Q14" s="129">
        <v>15</v>
      </c>
      <c r="R14" s="129">
        <v>16</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1025</v>
      </c>
      <c r="G15" s="72">
        <f>G16+G18+G20</f>
        <v>221</v>
      </c>
      <c r="H15" s="72">
        <f t="shared" ref="H15:R15" si="3">H16+H18+H20</f>
        <v>0</v>
      </c>
      <c r="I15" s="72">
        <f t="shared" si="3"/>
        <v>35</v>
      </c>
      <c r="J15" s="72">
        <f t="shared" si="3"/>
        <v>105</v>
      </c>
      <c r="K15" s="72">
        <f t="shared" si="3"/>
        <v>71</v>
      </c>
      <c r="L15" s="72">
        <f t="shared" si="3"/>
        <v>102</v>
      </c>
      <c r="M15" s="72">
        <f t="shared" si="3"/>
        <v>0</v>
      </c>
      <c r="N15" s="72">
        <f t="shared" si="3"/>
        <v>34</v>
      </c>
      <c r="O15" s="72">
        <f t="shared" si="3"/>
        <v>179</v>
      </c>
      <c r="P15" s="72">
        <f t="shared" si="3"/>
        <v>193</v>
      </c>
      <c r="Q15" s="72">
        <f t="shared" si="3"/>
        <v>85</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30</v>
      </c>
      <c r="G16" s="42">
        <f t="shared" si="4"/>
        <v>0</v>
      </c>
      <c r="H16" s="42">
        <f t="shared" si="4"/>
        <v>0</v>
      </c>
      <c r="I16" s="42">
        <f t="shared" si="4"/>
        <v>0</v>
      </c>
      <c r="J16" s="42">
        <f>J17</f>
        <v>0</v>
      </c>
      <c r="K16" s="42">
        <f t="shared" si="4"/>
        <v>0</v>
      </c>
      <c r="L16" s="42">
        <f t="shared" si="4"/>
        <v>0</v>
      </c>
      <c r="M16" s="42">
        <f t="shared" si="4"/>
        <v>0</v>
      </c>
      <c r="N16" s="48">
        <f t="shared" si="4"/>
        <v>12</v>
      </c>
      <c r="O16" s="42">
        <f t="shared" si="4"/>
        <v>18</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129">
        <v>0</v>
      </c>
      <c r="H17" s="129">
        <v>0</v>
      </c>
      <c r="I17" s="129">
        <v>0</v>
      </c>
      <c r="J17" s="129">
        <v>0</v>
      </c>
      <c r="K17" s="129">
        <v>0</v>
      </c>
      <c r="L17" s="129">
        <v>0</v>
      </c>
      <c r="M17" s="129">
        <v>0</v>
      </c>
      <c r="N17" s="134">
        <v>12</v>
      </c>
      <c r="O17" s="134">
        <v>18</v>
      </c>
      <c r="P17" s="129">
        <v>0</v>
      </c>
      <c r="Q17" s="129">
        <v>0</v>
      </c>
      <c r="R17" s="129">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130</v>
      </c>
      <c r="G18" s="42">
        <f t="shared" si="5"/>
        <v>0</v>
      </c>
      <c r="H18" s="42">
        <f t="shared" si="5"/>
        <v>0</v>
      </c>
      <c r="I18" s="42">
        <f t="shared" si="5"/>
        <v>0</v>
      </c>
      <c r="J18" s="42">
        <f t="shared" si="5"/>
        <v>0</v>
      </c>
      <c r="K18" s="42">
        <f t="shared" si="5"/>
        <v>0</v>
      </c>
      <c r="L18" s="42">
        <f t="shared" si="5"/>
        <v>0</v>
      </c>
      <c r="M18" s="42">
        <f t="shared" si="5"/>
        <v>0</v>
      </c>
      <c r="N18" s="42">
        <f t="shared" si="5"/>
        <v>22</v>
      </c>
      <c r="O18" s="42">
        <f t="shared" si="5"/>
        <v>108</v>
      </c>
      <c r="P18" s="42">
        <f t="shared" si="5"/>
        <v>0</v>
      </c>
      <c r="Q18" s="42">
        <f t="shared" si="5"/>
        <v>0</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130</v>
      </c>
      <c r="G19" s="129">
        <v>0</v>
      </c>
      <c r="H19" s="129">
        <v>0</v>
      </c>
      <c r="I19" s="129">
        <v>0</v>
      </c>
      <c r="J19" s="129">
        <v>0</v>
      </c>
      <c r="K19" s="129">
        <v>0</v>
      </c>
      <c r="L19" s="129">
        <v>0</v>
      </c>
      <c r="M19" s="129">
        <v>0</v>
      </c>
      <c r="N19" s="134">
        <v>22</v>
      </c>
      <c r="O19" s="134">
        <v>108</v>
      </c>
      <c r="P19" s="129">
        <v>0</v>
      </c>
      <c r="Q19" s="129">
        <v>0</v>
      </c>
      <c r="R19" s="129">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865</v>
      </c>
      <c r="G20" s="42">
        <f>G21+G22</f>
        <v>221</v>
      </c>
      <c r="H20" s="42">
        <f t="shared" ref="H20:R20" si="6">H21+H22</f>
        <v>0</v>
      </c>
      <c r="I20" s="42">
        <f t="shared" si="6"/>
        <v>35</v>
      </c>
      <c r="J20" s="42">
        <f t="shared" si="6"/>
        <v>105</v>
      </c>
      <c r="K20" s="42">
        <f t="shared" si="6"/>
        <v>71</v>
      </c>
      <c r="L20" s="42">
        <f t="shared" si="6"/>
        <v>102</v>
      </c>
      <c r="M20" s="42">
        <f t="shared" si="6"/>
        <v>0</v>
      </c>
      <c r="N20" s="48">
        <f t="shared" si="6"/>
        <v>0</v>
      </c>
      <c r="O20" s="42">
        <f t="shared" si="6"/>
        <v>53</v>
      </c>
      <c r="P20" s="42">
        <f t="shared" si="6"/>
        <v>193</v>
      </c>
      <c r="Q20" s="42">
        <f t="shared" si="6"/>
        <v>85</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865</v>
      </c>
      <c r="G22" s="130">
        <v>221</v>
      </c>
      <c r="H22" s="130"/>
      <c r="I22" s="134">
        <v>35</v>
      </c>
      <c r="J22" s="134">
        <v>105</v>
      </c>
      <c r="K22" s="134">
        <v>71</v>
      </c>
      <c r="L22" s="134">
        <v>102</v>
      </c>
      <c r="M22" s="134"/>
      <c r="N22" s="134"/>
      <c r="O22" s="134">
        <v>53</v>
      </c>
      <c r="P22" s="134">
        <v>193</v>
      </c>
      <c r="Q22" s="134">
        <v>85</v>
      </c>
      <c r="R22" s="134"/>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198</v>
      </c>
      <c r="G25" s="70">
        <f>G26+G37+G40+G43+G47</f>
        <v>0</v>
      </c>
      <c r="H25" s="70">
        <f t="shared" ref="H25:R25" si="8">H26+H37+H40+H43+H47</f>
        <v>0</v>
      </c>
      <c r="I25" s="70">
        <f t="shared" si="8"/>
        <v>0</v>
      </c>
      <c r="J25" s="70">
        <f t="shared" si="8"/>
        <v>0</v>
      </c>
      <c r="K25" s="70">
        <f t="shared" si="8"/>
        <v>0</v>
      </c>
      <c r="L25" s="70">
        <f t="shared" si="8"/>
        <v>0</v>
      </c>
      <c r="M25" s="70">
        <f t="shared" si="8"/>
        <v>0</v>
      </c>
      <c r="N25" s="70">
        <f t="shared" si="8"/>
        <v>0</v>
      </c>
      <c r="O25" s="70">
        <f t="shared" si="8"/>
        <v>100</v>
      </c>
      <c r="P25" s="70">
        <f t="shared" si="8"/>
        <v>0</v>
      </c>
      <c r="Q25" s="70">
        <f t="shared" si="8"/>
        <v>98</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198</v>
      </c>
      <c r="G43" s="72">
        <f t="shared" ref="G43:R43" si="16">G44</f>
        <v>0</v>
      </c>
      <c r="H43" s="72">
        <f t="shared" si="16"/>
        <v>0</v>
      </c>
      <c r="I43" s="72">
        <f t="shared" si="16"/>
        <v>0</v>
      </c>
      <c r="J43" s="72">
        <f t="shared" si="16"/>
        <v>0</v>
      </c>
      <c r="K43" s="72">
        <f t="shared" si="16"/>
        <v>0</v>
      </c>
      <c r="L43" s="72">
        <f t="shared" si="16"/>
        <v>0</v>
      </c>
      <c r="M43" s="72">
        <f t="shared" si="16"/>
        <v>0</v>
      </c>
      <c r="N43" s="73">
        <f t="shared" si="16"/>
        <v>0</v>
      </c>
      <c r="O43" s="72">
        <f t="shared" si="16"/>
        <v>100</v>
      </c>
      <c r="P43" s="72">
        <f t="shared" si="16"/>
        <v>0</v>
      </c>
      <c r="Q43" s="72">
        <f t="shared" si="16"/>
        <v>98</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198</v>
      </c>
      <c r="G44" s="42">
        <f t="shared" si="17"/>
        <v>0</v>
      </c>
      <c r="H44" s="42">
        <f t="shared" si="17"/>
        <v>0</v>
      </c>
      <c r="I44" s="42">
        <f t="shared" si="17"/>
        <v>0</v>
      </c>
      <c r="J44" s="42">
        <f t="shared" si="17"/>
        <v>0</v>
      </c>
      <c r="K44" s="42">
        <f t="shared" si="17"/>
        <v>0</v>
      </c>
      <c r="L44" s="42">
        <f t="shared" si="17"/>
        <v>0</v>
      </c>
      <c r="M44" s="42">
        <f t="shared" si="17"/>
        <v>0</v>
      </c>
      <c r="N44" s="42">
        <f t="shared" si="17"/>
        <v>0</v>
      </c>
      <c r="O44" s="42">
        <f t="shared" si="17"/>
        <v>100</v>
      </c>
      <c r="P44" s="42">
        <f t="shared" si="17"/>
        <v>0</v>
      </c>
      <c r="Q44" s="42">
        <f t="shared" si="17"/>
        <v>98</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3"/>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198</v>
      </c>
      <c r="G46" s="133"/>
      <c r="H46" s="133"/>
      <c r="I46" s="133"/>
      <c r="J46" s="133"/>
      <c r="K46" s="133"/>
      <c r="L46" s="133"/>
      <c r="M46" s="133"/>
      <c r="N46" s="133"/>
      <c r="O46" s="133">
        <v>100</v>
      </c>
      <c r="P46" s="133"/>
      <c r="Q46" s="133">
        <v>98</v>
      </c>
      <c r="R46" s="133"/>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157</v>
      </c>
      <c r="G59" s="61" t="s">
        <v>158</v>
      </c>
      <c r="L59" s="62"/>
    </row>
    <row r="60" spans="1:32" x14ac:dyDescent="0.25">
      <c r="E60" s="59" t="s">
        <v>159</v>
      </c>
      <c r="G60" s="61" t="s">
        <v>160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188" t="s">
        <v>0</v>
      </c>
      <c r="E1" s="188"/>
      <c r="F1" s="188"/>
      <c r="G1" s="188"/>
      <c r="H1" s="188"/>
      <c r="I1" s="188"/>
      <c r="J1" s="188"/>
      <c r="K1" s="188"/>
      <c r="L1" s="188"/>
      <c r="M1" s="188"/>
      <c r="N1" s="188"/>
      <c r="O1" s="188"/>
      <c r="P1" s="188"/>
    </row>
    <row r="2" spans="1:32" x14ac:dyDescent="0.25">
      <c r="A2" s="2"/>
      <c r="B2" s="2"/>
      <c r="C2" s="2"/>
      <c r="D2" s="3"/>
      <c r="E2" s="4"/>
      <c r="F2" s="5"/>
      <c r="G2" s="6"/>
      <c r="H2" s="7"/>
      <c r="I2" s="7"/>
      <c r="J2" s="7"/>
      <c r="K2" s="7"/>
      <c r="L2" s="8"/>
      <c r="M2" s="8"/>
      <c r="N2" s="9"/>
      <c r="O2" s="8"/>
      <c r="P2" s="184" t="s">
        <v>1</v>
      </c>
      <c r="Q2" s="184"/>
      <c r="R2" s="184"/>
    </row>
    <row r="3" spans="1:32" ht="18.75" x14ac:dyDescent="0.3">
      <c r="A3" s="187" t="s">
        <v>64</v>
      </c>
      <c r="B3" s="187"/>
      <c r="C3" s="187"/>
      <c r="D3" s="187"/>
      <c r="E3" s="187"/>
      <c r="F3" s="187"/>
      <c r="G3" s="187"/>
      <c r="H3" s="187"/>
      <c r="I3" s="187"/>
      <c r="J3" s="187"/>
      <c r="K3" s="187"/>
      <c r="L3" s="187"/>
      <c r="M3" s="187"/>
      <c r="N3" s="187"/>
      <c r="O3" s="187"/>
      <c r="P3" s="187"/>
      <c r="Q3" s="187"/>
      <c r="R3" s="187"/>
    </row>
    <row r="4" spans="1:32" x14ac:dyDescent="0.25">
      <c r="A4" s="2"/>
      <c r="B4" s="2"/>
      <c r="C4" s="2"/>
      <c r="D4" s="11"/>
      <c r="E4" s="12"/>
      <c r="F4" s="13"/>
      <c r="G4" s="14"/>
      <c r="H4" s="15"/>
      <c r="I4" s="14"/>
      <c r="J4" s="14"/>
      <c r="K4" s="14"/>
      <c r="L4" s="14"/>
      <c r="M4" s="14"/>
      <c r="N4" s="16"/>
      <c r="O4" s="17"/>
    </row>
    <row r="5" spans="1:32" x14ac:dyDescent="0.25">
      <c r="A5" s="2"/>
      <c r="B5" s="2"/>
      <c r="C5" s="2"/>
      <c r="D5" s="2"/>
      <c r="E5" s="18"/>
      <c r="F5" s="19"/>
      <c r="G5" s="19"/>
      <c r="H5" s="19"/>
      <c r="I5" s="19"/>
      <c r="J5" s="19"/>
      <c r="K5" s="19"/>
      <c r="L5" s="8"/>
      <c r="M5" s="8"/>
    </row>
    <row r="6" spans="1:32" x14ac:dyDescent="0.25">
      <c r="A6" s="171" t="s">
        <v>2</v>
      </c>
      <c r="B6" s="171"/>
      <c r="C6" s="171"/>
      <c r="D6" s="171"/>
      <c r="E6" s="171"/>
      <c r="F6" s="179" t="s">
        <v>3</v>
      </c>
      <c r="G6" s="177" t="s">
        <v>4</v>
      </c>
      <c r="H6" s="177"/>
      <c r="I6" s="177"/>
      <c r="J6" s="177"/>
      <c r="K6" s="177"/>
      <c r="L6" s="177"/>
      <c r="M6" s="177"/>
      <c r="N6" s="177"/>
      <c r="O6" s="177"/>
      <c r="P6" s="177"/>
      <c r="Q6" s="177"/>
      <c r="R6" s="177"/>
    </row>
    <row r="7" spans="1:32" x14ac:dyDescent="0.25">
      <c r="A7" s="21"/>
      <c r="B7" s="173" t="s">
        <v>5</v>
      </c>
      <c r="C7" s="173"/>
      <c r="D7" s="173"/>
      <c r="E7" s="173"/>
      <c r="F7" s="179"/>
      <c r="G7" s="177"/>
      <c r="H7" s="177"/>
      <c r="I7" s="177"/>
      <c r="J7" s="177"/>
      <c r="K7" s="177"/>
      <c r="L7" s="177"/>
      <c r="M7" s="177"/>
      <c r="N7" s="177"/>
      <c r="O7" s="177"/>
      <c r="P7" s="177"/>
      <c r="Q7" s="177"/>
      <c r="R7" s="177"/>
    </row>
    <row r="8" spans="1:32" x14ac:dyDescent="0.25">
      <c r="A8" s="21"/>
      <c r="B8" s="21"/>
      <c r="C8" s="174" t="s">
        <v>6</v>
      </c>
      <c r="D8" s="174"/>
      <c r="E8" s="174"/>
      <c r="F8" s="179"/>
      <c r="G8" s="177"/>
      <c r="H8" s="177"/>
      <c r="I8" s="177"/>
      <c r="J8" s="177"/>
      <c r="K8" s="177"/>
      <c r="L8" s="177"/>
      <c r="M8" s="177"/>
      <c r="N8" s="177"/>
      <c r="O8" s="177"/>
      <c r="P8" s="177"/>
      <c r="Q8" s="177"/>
      <c r="R8" s="177"/>
    </row>
    <row r="9" spans="1:32" x14ac:dyDescent="0.25">
      <c r="A9" s="21"/>
      <c r="B9" s="21"/>
      <c r="C9" s="21"/>
      <c r="D9" s="175" t="s">
        <v>7</v>
      </c>
      <c r="E9" s="175"/>
      <c r="F9" s="179"/>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0</v>
      </c>
      <c r="G10" s="70">
        <f t="shared" ref="G10:R10" si="0">G11+G25+G54</f>
        <v>0</v>
      </c>
      <c r="H10" s="70">
        <f t="shared" si="0"/>
        <v>0</v>
      </c>
      <c r="I10" s="70">
        <f t="shared" si="0"/>
        <v>0</v>
      </c>
      <c r="J10" s="70">
        <f t="shared" si="0"/>
        <v>0</v>
      </c>
      <c r="K10" s="70">
        <f t="shared" si="0"/>
        <v>0</v>
      </c>
      <c r="L10" s="70">
        <f t="shared" si="0"/>
        <v>0</v>
      </c>
      <c r="M10" s="70">
        <f t="shared" si="0"/>
        <v>0</v>
      </c>
      <c r="N10" s="71">
        <f t="shared" si="0"/>
        <v>0</v>
      </c>
      <c r="O10" s="70">
        <f t="shared" si="0"/>
        <v>0</v>
      </c>
      <c r="P10" s="70">
        <f t="shared" si="0"/>
        <v>0</v>
      </c>
      <c r="Q10" s="70">
        <f t="shared" si="0"/>
        <v>0</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0</v>
      </c>
      <c r="G11" s="70">
        <f>G12+G15+G23</f>
        <v>0</v>
      </c>
      <c r="H11" s="70">
        <f t="shared" ref="H11:R11" si="1">H12+H15+H23</f>
        <v>0</v>
      </c>
      <c r="I11" s="70">
        <f t="shared" si="1"/>
        <v>0</v>
      </c>
      <c r="J11" s="70">
        <f t="shared" si="1"/>
        <v>0</v>
      </c>
      <c r="K11" s="70">
        <f t="shared" si="1"/>
        <v>0</v>
      </c>
      <c r="L11" s="70">
        <f t="shared" si="1"/>
        <v>0</v>
      </c>
      <c r="M11" s="70">
        <f t="shared" si="1"/>
        <v>0</v>
      </c>
      <c r="N11" s="70">
        <f t="shared" si="1"/>
        <v>0</v>
      </c>
      <c r="O11" s="70">
        <f t="shared" si="1"/>
        <v>0</v>
      </c>
      <c r="P11" s="70">
        <f t="shared" si="1"/>
        <v>0</v>
      </c>
      <c r="Q11" s="70">
        <f t="shared" si="1"/>
        <v>0</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0</v>
      </c>
      <c r="G12" s="72">
        <f t="shared" ref="G12:R12" si="2">G13</f>
        <v>0</v>
      </c>
      <c r="H12" s="72">
        <f t="shared" si="2"/>
        <v>0</v>
      </c>
      <c r="I12" s="72">
        <f t="shared" si="2"/>
        <v>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4"/>
      <c r="E13" s="47" t="s">
        <v>23</v>
      </c>
      <c r="F13" s="41">
        <f t="shared" ref="F13:R13" si="3">SUM(F14:F14)</f>
        <v>0</v>
      </c>
      <c r="G13" s="42">
        <f t="shared" si="3"/>
        <v>0</v>
      </c>
      <c r="H13" s="42">
        <f t="shared" si="3"/>
        <v>0</v>
      </c>
      <c r="I13" s="42">
        <f t="shared" si="3"/>
        <v>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4">
        <v>2</v>
      </c>
      <c r="E14" s="50" t="s">
        <v>24</v>
      </c>
      <c r="F14" s="44">
        <f>SUM(G14:R14)</f>
        <v>0</v>
      </c>
      <c r="G14" s="45"/>
      <c r="H14" s="45"/>
      <c r="I14" s="45"/>
      <c r="J14" s="45"/>
      <c r="K14" s="45"/>
      <c r="L14" s="45"/>
      <c r="M14" s="45"/>
      <c r="N14" s="45"/>
      <c r="O14" s="45"/>
      <c r="P14" s="45"/>
      <c r="Q14" s="45"/>
      <c r="R14" s="45"/>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0</v>
      </c>
      <c r="G15" s="72">
        <f>G16+G18+G20</f>
        <v>0</v>
      </c>
      <c r="H15" s="72">
        <f t="shared" ref="H15:R15" si="4">H16+H18+H20</f>
        <v>0</v>
      </c>
      <c r="I15" s="72">
        <f t="shared" si="4"/>
        <v>0</v>
      </c>
      <c r="J15" s="72">
        <f t="shared" si="4"/>
        <v>0</v>
      </c>
      <c r="K15" s="72">
        <f t="shared" si="4"/>
        <v>0</v>
      </c>
      <c r="L15" s="72">
        <f t="shared" si="4"/>
        <v>0</v>
      </c>
      <c r="M15" s="72">
        <f t="shared" si="4"/>
        <v>0</v>
      </c>
      <c r="N15" s="72">
        <f t="shared" si="4"/>
        <v>0</v>
      </c>
      <c r="O15" s="72">
        <f t="shared" si="4"/>
        <v>0</v>
      </c>
      <c r="P15" s="72">
        <f t="shared" si="4"/>
        <v>0</v>
      </c>
      <c r="Q15" s="72">
        <f t="shared" si="4"/>
        <v>0</v>
      </c>
      <c r="R15" s="72">
        <f t="shared" si="4"/>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0</v>
      </c>
      <c r="G16" s="42">
        <f t="shared" si="5"/>
        <v>0</v>
      </c>
      <c r="H16" s="42">
        <f t="shared" si="5"/>
        <v>0</v>
      </c>
      <c r="I16" s="42">
        <f t="shared" si="5"/>
        <v>0</v>
      </c>
      <c r="J16" s="42">
        <f t="shared" si="5"/>
        <v>0</v>
      </c>
      <c r="K16" s="42">
        <f t="shared" si="5"/>
        <v>0</v>
      </c>
      <c r="L16" s="42">
        <f t="shared" si="5"/>
        <v>0</v>
      </c>
      <c r="M16" s="42">
        <f t="shared" si="5"/>
        <v>0</v>
      </c>
      <c r="N16" s="48">
        <f t="shared" si="5"/>
        <v>0</v>
      </c>
      <c r="O16" s="42">
        <f t="shared" si="5"/>
        <v>0</v>
      </c>
      <c r="P16" s="42">
        <f t="shared" si="5"/>
        <v>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4">
        <v>2</v>
      </c>
      <c r="E17" s="74" t="s">
        <v>27</v>
      </c>
      <c r="F17" s="44">
        <f>SUM(G17:R17)</f>
        <v>0</v>
      </c>
      <c r="G17" s="45"/>
      <c r="H17" s="45"/>
      <c r="I17" s="45"/>
      <c r="J17" s="45"/>
      <c r="K17" s="45"/>
      <c r="L17" s="45"/>
      <c r="M17" s="45"/>
      <c r="N17" s="45"/>
      <c r="O17" s="45"/>
      <c r="P17" s="45"/>
      <c r="Q17" s="45"/>
      <c r="R17" s="45"/>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0</v>
      </c>
      <c r="G18" s="42">
        <f t="shared" si="6"/>
        <v>0</v>
      </c>
      <c r="H18" s="42">
        <f t="shared" si="6"/>
        <v>0</v>
      </c>
      <c r="I18" s="42">
        <f t="shared" si="6"/>
        <v>0</v>
      </c>
      <c r="J18" s="42">
        <f t="shared" si="6"/>
        <v>0</v>
      </c>
      <c r="K18" s="42">
        <f t="shared" si="6"/>
        <v>0</v>
      </c>
      <c r="L18" s="42">
        <f t="shared" si="6"/>
        <v>0</v>
      </c>
      <c r="M18" s="42">
        <f t="shared" si="6"/>
        <v>0</v>
      </c>
      <c r="N18" s="42">
        <f t="shared" si="6"/>
        <v>0</v>
      </c>
      <c r="O18" s="42">
        <f t="shared" si="6"/>
        <v>0</v>
      </c>
      <c r="P18" s="42">
        <f t="shared" si="6"/>
        <v>0</v>
      </c>
      <c r="Q18" s="42">
        <f t="shared" si="6"/>
        <v>0</v>
      </c>
      <c r="R18" s="42">
        <f t="shared" si="6"/>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0</v>
      </c>
      <c r="G19" s="45"/>
      <c r="H19" s="45"/>
      <c r="I19" s="45"/>
      <c r="J19" s="45"/>
      <c r="K19" s="45"/>
      <c r="L19" s="45"/>
      <c r="M19" s="45"/>
      <c r="N19" s="45"/>
      <c r="O19" s="45"/>
      <c r="P19" s="45"/>
      <c r="Q19" s="45"/>
      <c r="R19" s="45"/>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0</v>
      </c>
      <c r="G20" s="42">
        <f>G21+G22</f>
        <v>0</v>
      </c>
      <c r="H20" s="42">
        <f t="shared" ref="H20:R20" si="7">H21+H22</f>
        <v>0</v>
      </c>
      <c r="I20" s="42">
        <f t="shared" si="7"/>
        <v>0</v>
      </c>
      <c r="J20" s="42">
        <f t="shared" si="7"/>
        <v>0</v>
      </c>
      <c r="K20" s="42">
        <f t="shared" si="7"/>
        <v>0</v>
      </c>
      <c r="L20" s="42">
        <f t="shared" si="7"/>
        <v>0</v>
      </c>
      <c r="M20" s="42">
        <f t="shared" si="7"/>
        <v>0</v>
      </c>
      <c r="N20" s="48">
        <f t="shared" si="7"/>
        <v>0</v>
      </c>
      <c r="O20" s="42">
        <f t="shared" si="7"/>
        <v>0</v>
      </c>
      <c r="P20" s="42">
        <f t="shared" si="7"/>
        <v>0</v>
      </c>
      <c r="Q20" s="42">
        <f t="shared" si="7"/>
        <v>0</v>
      </c>
      <c r="R20" s="42">
        <f t="shared" si="7"/>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c r="H21" s="45"/>
      <c r="I21" s="45"/>
      <c r="J21" s="45"/>
      <c r="K21" s="45"/>
      <c r="L21" s="45"/>
      <c r="M21" s="45"/>
      <c r="N21" s="45"/>
      <c r="O21" s="45"/>
      <c r="P21" s="45"/>
      <c r="Q21" s="45"/>
      <c r="R21" s="45"/>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0</v>
      </c>
      <c r="G22" s="45"/>
      <c r="H22" s="45"/>
      <c r="I22" s="45"/>
      <c r="J22" s="45"/>
      <c r="K22" s="45"/>
      <c r="L22" s="45"/>
      <c r="M22" s="45"/>
      <c r="N22" s="45"/>
      <c r="O22" s="45"/>
      <c r="P22" s="45"/>
      <c r="Q22" s="45"/>
      <c r="R22" s="45"/>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c r="H24" s="45"/>
      <c r="I24" s="45"/>
      <c r="J24" s="45"/>
      <c r="K24" s="45"/>
      <c r="L24" s="45"/>
      <c r="M24" s="45"/>
      <c r="N24" s="45"/>
      <c r="O24" s="45"/>
      <c r="P24" s="45"/>
      <c r="Q24" s="45"/>
      <c r="R24" s="45"/>
      <c r="S24" s="29"/>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0</v>
      </c>
      <c r="G25" s="70">
        <f>G26+G37+G40+G43+G47</f>
        <v>0</v>
      </c>
      <c r="H25" s="70">
        <f t="shared" ref="H25:R25" si="9">H26+H37+H40+H43+H47</f>
        <v>0</v>
      </c>
      <c r="I25" s="70">
        <f t="shared" si="9"/>
        <v>0</v>
      </c>
      <c r="J25" s="70">
        <f t="shared" si="9"/>
        <v>0</v>
      </c>
      <c r="K25" s="70">
        <f t="shared" si="9"/>
        <v>0</v>
      </c>
      <c r="L25" s="70">
        <f t="shared" si="9"/>
        <v>0</v>
      </c>
      <c r="M25" s="70">
        <f t="shared" si="9"/>
        <v>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5"/>
      <c r="H28" s="45"/>
      <c r="I28" s="45"/>
      <c r="J28" s="45"/>
      <c r="K28" s="45"/>
      <c r="L28" s="45"/>
      <c r="M28" s="45"/>
      <c r="N28" s="45"/>
      <c r="O28" s="45"/>
      <c r="P28" s="45"/>
      <c r="Q28" s="45"/>
      <c r="R28" s="45"/>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5"/>
      <c r="H30" s="45"/>
      <c r="I30" s="45"/>
      <c r="J30" s="45"/>
      <c r="K30" s="45"/>
      <c r="L30" s="45"/>
      <c r="M30" s="45"/>
      <c r="N30" s="45"/>
      <c r="O30" s="45"/>
      <c r="P30" s="45"/>
      <c r="Q30" s="45"/>
      <c r="R30" s="45"/>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5"/>
      <c r="H34" s="45"/>
      <c r="I34" s="45"/>
      <c r="J34" s="45"/>
      <c r="K34" s="45"/>
      <c r="L34" s="45"/>
      <c r="M34" s="45"/>
      <c r="N34" s="45"/>
      <c r="O34" s="45"/>
      <c r="P34" s="45"/>
      <c r="Q34" s="45"/>
      <c r="R34" s="45"/>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5"/>
      <c r="H35" s="45"/>
      <c r="I35" s="45"/>
      <c r="J35" s="45"/>
      <c r="K35" s="45"/>
      <c r="L35" s="45"/>
      <c r="M35" s="45"/>
      <c r="N35" s="45"/>
      <c r="O35" s="45"/>
      <c r="P35" s="45"/>
      <c r="Q35" s="45"/>
      <c r="R35" s="45"/>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5"/>
      <c r="H36" s="45"/>
      <c r="I36" s="45"/>
      <c r="J36" s="45"/>
      <c r="K36" s="45"/>
      <c r="L36" s="45"/>
      <c r="M36" s="45"/>
      <c r="N36" s="45"/>
      <c r="O36" s="45"/>
      <c r="P36" s="45"/>
      <c r="Q36" s="45"/>
      <c r="R36" s="45"/>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5"/>
      <c r="H39" s="45"/>
      <c r="I39" s="45"/>
      <c r="J39" s="45"/>
      <c r="K39" s="45"/>
      <c r="L39" s="45"/>
      <c r="M39" s="45"/>
      <c r="N39" s="45"/>
      <c r="O39" s="45"/>
      <c r="P39" s="45"/>
      <c r="Q39" s="45"/>
      <c r="R39" s="45"/>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5"/>
      <c r="H42" s="45"/>
      <c r="I42" s="45"/>
      <c r="J42" s="45"/>
      <c r="K42" s="45"/>
      <c r="L42" s="45"/>
      <c r="M42" s="45"/>
      <c r="N42" s="45"/>
      <c r="O42" s="45"/>
      <c r="P42" s="45"/>
      <c r="Q42" s="45"/>
      <c r="R42" s="45"/>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0</v>
      </c>
      <c r="G43" s="72">
        <f t="shared" ref="G43:R43" si="17">G44</f>
        <v>0</v>
      </c>
      <c r="H43" s="72">
        <f t="shared" si="17"/>
        <v>0</v>
      </c>
      <c r="I43" s="72">
        <f t="shared" si="17"/>
        <v>0</v>
      </c>
      <c r="J43" s="72">
        <f t="shared" si="17"/>
        <v>0</v>
      </c>
      <c r="K43" s="72">
        <f t="shared" si="17"/>
        <v>0</v>
      </c>
      <c r="L43" s="72">
        <f t="shared" si="17"/>
        <v>0</v>
      </c>
      <c r="M43" s="72">
        <f t="shared" si="17"/>
        <v>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0</v>
      </c>
      <c r="G44" s="42">
        <f t="shared" si="18"/>
        <v>0</v>
      </c>
      <c r="H44" s="42">
        <f t="shared" si="18"/>
        <v>0</v>
      </c>
      <c r="I44" s="42">
        <f t="shared" si="18"/>
        <v>0</v>
      </c>
      <c r="J44" s="42">
        <f t="shared" si="18"/>
        <v>0</v>
      </c>
      <c r="K44" s="42">
        <f t="shared" si="18"/>
        <v>0</v>
      </c>
      <c r="L44" s="42">
        <f t="shared" si="18"/>
        <v>0</v>
      </c>
      <c r="M44" s="42">
        <f t="shared" si="18"/>
        <v>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5"/>
      <c r="H45" s="45"/>
      <c r="I45" s="45"/>
      <c r="J45" s="45"/>
      <c r="K45" s="45"/>
      <c r="L45" s="45"/>
      <c r="M45" s="45"/>
      <c r="N45" s="45"/>
      <c r="O45" s="45"/>
      <c r="P45" s="45"/>
      <c r="Q45" s="45"/>
      <c r="R45" s="45"/>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0</v>
      </c>
      <c r="G46" s="45"/>
      <c r="H46" s="45"/>
      <c r="I46" s="45"/>
      <c r="J46" s="45"/>
      <c r="K46" s="45"/>
      <c r="L46" s="45"/>
      <c r="M46" s="45"/>
      <c r="N46" s="45"/>
      <c r="O46" s="45"/>
      <c r="P46" s="45"/>
      <c r="Q46" s="45"/>
      <c r="R46" s="45"/>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5"/>
      <c r="H49" s="45"/>
      <c r="I49" s="45"/>
      <c r="J49" s="45"/>
      <c r="K49" s="45"/>
      <c r="L49" s="45"/>
      <c r="M49" s="45"/>
      <c r="N49" s="45"/>
      <c r="O49" s="45"/>
      <c r="P49" s="45"/>
      <c r="Q49" s="45"/>
      <c r="R49" s="45"/>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5"/>
      <c r="H50" s="45"/>
      <c r="I50" s="45"/>
      <c r="J50" s="45"/>
      <c r="K50" s="45"/>
      <c r="L50" s="45"/>
      <c r="M50" s="45"/>
      <c r="N50" s="45"/>
      <c r="O50" s="45"/>
      <c r="P50" s="45"/>
      <c r="Q50" s="45"/>
      <c r="R50" s="45"/>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5"/>
      <c r="H51" s="45"/>
      <c r="I51" s="45"/>
      <c r="J51" s="45"/>
      <c r="K51" s="45"/>
      <c r="L51" s="45"/>
      <c r="M51" s="45"/>
      <c r="N51" s="45"/>
      <c r="O51" s="45"/>
      <c r="P51" s="45"/>
      <c r="Q51" s="45"/>
      <c r="R51" s="45"/>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57"/>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5"/>
      <c r="H53" s="45"/>
      <c r="I53" s="45"/>
      <c r="J53" s="45"/>
      <c r="K53" s="45"/>
      <c r="L53" s="45"/>
      <c r="M53" s="45"/>
      <c r="N53" s="45"/>
      <c r="O53" s="45"/>
      <c r="P53" s="45"/>
      <c r="Q53" s="45"/>
      <c r="R53" s="45"/>
      <c r="S53" s="29"/>
      <c r="T53" s="30"/>
      <c r="U53" s="30"/>
      <c r="V53" s="30"/>
      <c r="W53" s="30"/>
      <c r="X53" s="30"/>
      <c r="Y53" s="30"/>
      <c r="Z53" s="30"/>
      <c r="AA53" s="30"/>
      <c r="AB53" s="30"/>
      <c r="AC53" s="30"/>
      <c r="AD53" s="30"/>
      <c r="AE53" s="30"/>
      <c r="AF53" s="30"/>
    </row>
    <row r="54" spans="1:32" ht="17.25" customHeight="1" x14ac:dyDescent="0.2">
      <c r="A54" s="181" t="s">
        <v>61</v>
      </c>
      <c r="B54" s="182"/>
      <c r="C54" s="182"/>
      <c r="D54" s="182"/>
      <c r="E54" s="182"/>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5"/>
      <c r="H57" s="45"/>
      <c r="I57" s="45"/>
      <c r="J57" s="45"/>
      <c r="K57" s="45"/>
      <c r="L57" s="45"/>
      <c r="M57" s="45"/>
      <c r="N57" s="45"/>
      <c r="O57" s="45"/>
      <c r="P57" s="45"/>
      <c r="Q57" s="45"/>
      <c r="R57" s="45"/>
      <c r="S57" s="29"/>
      <c r="T57" s="30"/>
      <c r="U57" s="30"/>
      <c r="V57" s="30"/>
      <c r="W57" s="30"/>
      <c r="X57" s="30"/>
      <c r="Y57" s="30"/>
      <c r="Z57" s="30"/>
      <c r="AA57" s="30"/>
      <c r="AB57" s="30"/>
      <c r="AC57" s="30"/>
      <c r="AD57" s="30"/>
      <c r="AE57" s="30"/>
      <c r="AF57" s="30"/>
    </row>
    <row r="58" spans="1:32" x14ac:dyDescent="0.25">
      <c r="S58" s="29"/>
    </row>
    <row r="59" spans="1:32" x14ac:dyDescent="0.25">
      <c r="L59" s="62"/>
    </row>
    <row r="60" spans="1:32" x14ac:dyDescent="0.25">
      <c r="E60" s="63"/>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15</vt:i4>
      </vt:variant>
    </vt:vector>
  </HeadingPairs>
  <TitlesOfParts>
    <vt:vector size="31" baseType="lpstr">
      <vt:lpstr>бюджет района</vt:lpstr>
      <vt:lpstr>бюджет района (каз)</vt: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Абылайханский!Область_печати</vt:lpstr>
      <vt:lpstr>Атамекен!Область_печати</vt:lpstr>
      <vt:lpstr>'бюджет района'!Область_печати</vt:lpstr>
      <vt:lpstr>'бюджет района (каз)'!Область_печати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Владелец</cp:lastModifiedBy>
  <cp:lastPrinted>2020-08-12T11:21:35Z</cp:lastPrinted>
  <dcterms:created xsi:type="dcterms:W3CDTF">2019-12-10T06:11:56Z</dcterms:created>
  <dcterms:modified xsi:type="dcterms:W3CDTF">2026-10-02T06:27:15Z</dcterms:modified>
</cp:coreProperties>
</file>