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7F1AF0D3-EE8E-448C-9EAA-2D2A10F3A7B1}" xr6:coauthVersionLast="45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0" i="2" l="1"/>
  <c r="M10" i="2"/>
  <c r="K10" i="2"/>
  <c r="E10" i="2"/>
  <c r="P10" i="2" s="1"/>
  <c r="D10" i="2"/>
  <c r="D5" i="2" s="1"/>
  <c r="C10" i="2"/>
  <c r="E9" i="2"/>
  <c r="G9" i="2" s="1"/>
  <c r="D9" i="2"/>
  <c r="C9" i="2"/>
  <c r="O8" i="2"/>
  <c r="P8" i="2" s="1"/>
  <c r="M8" i="2"/>
  <c r="N8" i="2" s="1"/>
  <c r="K8" i="2"/>
  <c r="E8" i="2"/>
  <c r="L8" i="2" s="1"/>
  <c r="D8" i="2"/>
  <c r="C8" i="2"/>
  <c r="O7" i="2"/>
  <c r="P7" i="2" s="1"/>
  <c r="M7" i="2"/>
  <c r="N7" i="2" s="1"/>
  <c r="L7" i="2"/>
  <c r="K7" i="2"/>
  <c r="E7" i="2"/>
  <c r="G7" i="2" s="1"/>
  <c r="D7" i="2"/>
  <c r="C7" i="2"/>
  <c r="O6" i="2"/>
  <c r="P6" i="2" s="1"/>
  <c r="M6" i="2"/>
  <c r="M5" i="2" s="1"/>
  <c r="K6" i="2"/>
  <c r="K5" i="2" s="1"/>
  <c r="E6" i="2"/>
  <c r="L6" i="2" s="1"/>
  <c r="D6" i="2"/>
  <c r="C6" i="2"/>
  <c r="O5" i="2"/>
  <c r="C5" i="2"/>
  <c r="P5" i="2" l="1"/>
  <c r="G10" i="2"/>
  <c r="H10" i="2"/>
  <c r="F6" i="2"/>
  <c r="G6" i="2"/>
  <c r="L10" i="2"/>
  <c r="L5" i="2" s="1"/>
  <c r="H6" i="2"/>
  <c r="H8" i="2"/>
  <c r="I6" i="2"/>
  <c r="H7" i="2"/>
  <c r="I8" i="2"/>
  <c r="H9" i="2"/>
  <c r="N10" i="2"/>
  <c r="F10" i="2"/>
  <c r="E5" i="2"/>
  <c r="F7" i="2"/>
  <c r="I7" i="2"/>
  <c r="I9" i="2"/>
  <c r="N6" i="2"/>
  <c r="N5" i="2" s="1"/>
  <c r="I10" i="2"/>
  <c r="F9" i="2"/>
  <c r="H5" i="2" l="1"/>
  <c r="I5" i="2"/>
  <c r="G5" i="2"/>
  <c r="F5" i="2"/>
</calcChain>
</file>

<file path=xl/sharedStrings.xml><?xml version="1.0" encoding="utf-8"?>
<sst xmlns="http://schemas.openxmlformats.org/spreadsheetml/2006/main" count="85" uniqueCount="69">
  <si>
    <t xml:space="preserve">Факт </t>
  </si>
  <si>
    <t xml:space="preserve">Факт  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</si>
  <si>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</si>
  <si>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</si>
  <si>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</si>
  <si>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</si>
  <si>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</si>
  <si>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</si>
  <si>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</si>
  <si>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</si>
  <si>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</si>
  <si>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</si>
  <si>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</si>
  <si>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</si>
  <si>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мың теңге</t>
  </si>
  <si>
    <t>Кірістер: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</si>
  <si>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</si>
  <si>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</si>
  <si>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</si>
  <si>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</si>
  <si>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</si>
  <si>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</si>
  <si>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</si>
  <si>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</si>
  <si>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</si>
  <si>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</si>
  <si>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</si>
  <si>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</si>
  <si>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</si>
  <si>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</si>
  <si>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</si>
  <si>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Бюджеттік сыныптама кодтары</t>
  </si>
  <si>
    <t>ШЫҒЫНДАР: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</si>
  <si>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</si>
  <si>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</si>
  <si>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</si>
  <si>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 беру</t>
  </si>
  <si>
    <t xml:space="preserve">Денсаулық сақтау </t>
  </si>
  <si>
    <t>Әлеуметтік көмек және әлеуметтік қамсыздандыру</t>
  </si>
  <si>
    <t>Тұрғын үй 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</si>
  <si>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</si>
  <si>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</si>
  <si>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</si>
  <si>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</si>
  <si>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</si>
  <si>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</si>
  <si>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 xml:space="preserve">Қарызға қызмет көрсету </t>
  </si>
  <si>
    <t>Трансферттер</t>
  </si>
  <si>
    <t>Карыздырды өтеу</t>
  </si>
  <si>
    <t>% орындауы</t>
  </si>
  <si>
    <t>кезеңге</t>
  </si>
  <si>
    <t>жылға</t>
  </si>
  <si>
    <t xml:space="preserve">2024ж. </t>
  </si>
  <si>
    <t>2026 жылға арналған жоспар</t>
  </si>
  <si>
    <t xml:space="preserve"> 2026ж.</t>
  </si>
  <si>
    <t xml:space="preserve">2025ж. </t>
  </si>
  <si>
    <t>2023ж.</t>
  </si>
  <si>
    <t>2026ж.  фактіден ауытқу</t>
  </si>
  <si>
    <t xml:space="preserve">
 2026 жылға арналған жоспар</t>
  </si>
  <si>
    <t>Арнаулы түсімдер</t>
  </si>
  <si>
    <t>Әлеуметтік салық жоспарын орындамау</t>
  </si>
  <si>
    <t>Мемлекеттік меншіктен түсетін кірістердің, әкімшілік айыппұлдардың, өсімпұлдардың, сот орындаушылары және соттардың өзге де қызметкерлері салатын  санкциялар мен өндіріп алулардан, сондай-ақ жергілікті бюджетке түсетін өзге де салықтық емес түсімдердің ұлғаюы есебінен</t>
  </si>
  <si>
    <t>2026 жылғы 01 қазанға арналған Павлодар облысы облыстық бюджеті кіріс бөлігінің атқарылуы</t>
  </si>
  <si>
    <t xml:space="preserve"> 2026ж. 01.10 орындау</t>
  </si>
  <si>
    <t>2025ж. 01.10</t>
  </si>
  <si>
    <t>2024ж. 01.10</t>
  </si>
  <si>
    <t>2023ж. 01.10</t>
  </si>
  <si>
    <t>Қоршаған ортаға теріс әсер еткені үшін толем бойынша жоспардың артық орындалуы</t>
  </si>
  <si>
    <t>2026 жылғы 01  қазанға арналған Павлодар облысы облыстық бюджетінің 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</si>
</sst>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2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right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88;.%20&#1073;-&#1090;%20&#1054;&#1041;%20&#1085;&#1072;%2001.10.26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>
        <row r="6">
          <cell r="C6">
            <v>66153454</v>
          </cell>
          <cell r="D6">
            <v>55522120</v>
          </cell>
          <cell r="E6">
            <v>46984814.545000002</v>
          </cell>
          <cell r="K6">
            <v>67231302</v>
          </cell>
          <cell r="M6">
            <v>52220783.799999997</v>
          </cell>
          <cell r="O6">
            <v>40396651.299999997</v>
          </cell>
        </row>
        <row r="7">
          <cell r="C7">
            <v>10960192</v>
          </cell>
          <cell r="D7">
            <v>8178507</v>
          </cell>
          <cell r="E7">
            <v>9467061.6640000008</v>
          </cell>
          <cell r="K7">
            <v>5505098.2000000002</v>
          </cell>
          <cell r="M7">
            <v>4515188.4000000004</v>
          </cell>
          <cell r="O7">
            <v>3305045.9</v>
          </cell>
        </row>
        <row r="8">
          <cell r="C8">
            <v>0</v>
          </cell>
          <cell r="D8">
            <v>0</v>
          </cell>
          <cell r="E8">
            <v>535.16300000000001</v>
          </cell>
          <cell r="K8">
            <v>-710.9</v>
          </cell>
          <cell r="M8">
            <v>226.2</v>
          </cell>
          <cell r="O8">
            <v>-699.8</v>
          </cell>
        </row>
        <row r="9">
          <cell r="C9">
            <v>17071139</v>
          </cell>
          <cell r="D9">
            <v>14361612</v>
          </cell>
          <cell r="E9">
            <v>15145280.431</v>
          </cell>
        </row>
        <row r="10">
          <cell r="C10">
            <v>426693119.69999999</v>
          </cell>
          <cell r="D10">
            <v>260814798.69999999</v>
          </cell>
          <cell r="E10">
            <v>260814790.71200001</v>
          </cell>
          <cell r="K10">
            <v>291309826.39999998</v>
          </cell>
          <cell r="M10">
            <v>283568300.80000001</v>
          </cell>
          <cell r="O10">
            <v>259724265.69999999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tabSelected="1" topLeftCell="A10" zoomScale="60" zoomScaleNormal="60" workbookViewId="0">
      <selection activeCell="Y22" sqref="Y22"/>
    </sheetView>
  </sheetViews>
  <sheetFormatPr defaultColWidth="9.140625" defaultRowHeight="15.75" x14ac:dyDescent="0.25"/>
  <cols>
    <col min="1" max="1" width="4.140625" style="4" customWidth="1"/>
    <col min="2" max="2" width="23.5703125" style="6" customWidth="1"/>
    <col min="3" max="3" width="15.85546875" style="1" customWidth="1"/>
    <col min="4" max="4" width="16.140625" style="1" customWidth="1"/>
    <col min="5" max="5" width="16.7109375" style="1" customWidth="1"/>
    <col min="6" max="6" width="14.140625" style="1" customWidth="1"/>
    <col min="7" max="7" width="16.5703125" style="1" customWidth="1"/>
    <col min="8" max="8" width="18" style="10" customWidth="1"/>
    <col min="9" max="9" width="15.7109375" style="1" customWidth="1"/>
    <col min="10" max="10" width="15.28515625" style="1" customWidth="1"/>
    <col min="11" max="11" width="17.28515625" style="1" customWidth="1"/>
    <col min="12" max="12" width="15.140625" style="1" customWidth="1"/>
    <col min="13" max="13" width="16.5703125" style="1" customWidth="1"/>
    <col min="14" max="14" width="14" style="1" customWidth="1"/>
    <col min="15" max="16" width="13.85546875" style="1" customWidth="1"/>
    <col min="17" max="16384" width="9.140625" style="1"/>
  </cols>
  <sheetData>
    <row r="1" spans="1:16" s="10" customFormat="1" ht="18.75" x14ac:dyDescent="0.3">
      <c r="A1" s="35" t="s">
        <v>62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x14ac:dyDescent="0.25">
      <c r="H2" s="1"/>
      <c r="J2" s="10"/>
      <c r="O2" s="29" t="s">
        <v>14</v>
      </c>
      <c r="P2" s="29"/>
    </row>
    <row r="3" spans="1:16" s="2" customFormat="1" ht="24" customHeight="1" x14ac:dyDescent="0.25">
      <c r="A3" s="36" t="s">
        <v>2</v>
      </c>
      <c r="B3" s="31" t="s">
        <v>3</v>
      </c>
      <c r="C3" s="32" t="s">
        <v>58</v>
      </c>
      <c r="D3" s="33" t="s">
        <v>63</v>
      </c>
      <c r="E3" s="34"/>
      <c r="F3" s="32" t="s">
        <v>49</v>
      </c>
      <c r="G3" s="32"/>
      <c r="H3" s="32" t="s">
        <v>4</v>
      </c>
      <c r="I3" s="32"/>
      <c r="J3" s="37" t="s">
        <v>5</v>
      </c>
      <c r="K3" s="33" t="s">
        <v>64</v>
      </c>
      <c r="L3" s="34"/>
      <c r="M3" s="33" t="s">
        <v>65</v>
      </c>
      <c r="N3" s="34"/>
      <c r="O3" s="33" t="s">
        <v>66</v>
      </c>
      <c r="P3" s="34"/>
    </row>
    <row r="4" spans="1:16" s="2" customFormat="1" ht="50.45" customHeight="1" x14ac:dyDescent="0.25">
      <c r="A4" s="36"/>
      <c r="B4" s="31"/>
      <c r="C4" s="32"/>
      <c r="D4" s="27" t="s">
        <v>6</v>
      </c>
      <c r="E4" s="27" t="s">
        <v>7</v>
      </c>
      <c r="F4" s="27" t="s">
        <v>50</v>
      </c>
      <c r="G4" s="27" t="s">
        <v>51</v>
      </c>
      <c r="H4" s="27" t="s">
        <v>8</v>
      </c>
      <c r="I4" s="27" t="s">
        <v>9</v>
      </c>
      <c r="J4" s="38"/>
      <c r="K4" s="27" t="s">
        <v>7</v>
      </c>
      <c r="L4" s="12" t="s">
        <v>57</v>
      </c>
      <c r="M4" s="12" t="s">
        <v>7</v>
      </c>
      <c r="N4" s="12" t="s">
        <v>57</v>
      </c>
      <c r="O4" s="12" t="s">
        <v>7</v>
      </c>
      <c r="P4" s="12" t="s">
        <v>57</v>
      </c>
    </row>
    <row r="5" spans="1:16" s="3" customFormat="1" ht="25.5" customHeight="1" x14ac:dyDescent="0.25">
      <c r="A5" s="26"/>
      <c r="B5" s="26" t="s">
        <v>15</v>
      </c>
      <c r="C5" s="8">
        <f>SUM(C6:C10)</f>
        <v>520877904.69999999</v>
      </c>
      <c r="D5" s="8">
        <f t="shared" ref="D5:I5" si="0">SUM(D6:D10)</f>
        <v>338877037.69999999</v>
      </c>
      <c r="E5" s="8">
        <f t="shared" si="0"/>
        <v>332412482.51499999</v>
      </c>
      <c r="F5" s="22">
        <f>E5/D5*100</f>
        <v>98.092359627292623</v>
      </c>
      <c r="G5" s="22">
        <f>E5/C5*100</f>
        <v>63.817735311013656</v>
      </c>
      <c r="H5" s="8">
        <f>SUM(H6:H10)</f>
        <v>-6464555.1849999735</v>
      </c>
      <c r="I5" s="8">
        <f t="shared" si="0"/>
        <v>-188465422.18499997</v>
      </c>
      <c r="J5" s="20"/>
      <c r="K5" s="8">
        <f>SUM(K6:K10)</f>
        <v>364045515.69999999</v>
      </c>
      <c r="L5" s="8">
        <f>SUM(L6:L10)</f>
        <v>-46778313.615999959</v>
      </c>
      <c r="M5" s="8">
        <f t="shared" ref="M5:O5" si="1">SUM(M6:M10)</f>
        <v>340304499.19999999</v>
      </c>
      <c r="N5" s="8">
        <f t="shared" si="1"/>
        <v>-23037297.115999993</v>
      </c>
      <c r="O5" s="8">
        <f t="shared" si="1"/>
        <v>303425263.09999996</v>
      </c>
      <c r="P5" s="8">
        <f>SUM(P6:P10)</f>
        <v>13841938.984000029</v>
      </c>
    </row>
    <row r="6" spans="1:16" ht="155.25" customHeight="1" x14ac:dyDescent="0.25">
      <c r="A6" s="5">
        <v>1</v>
      </c>
      <c r="B6" s="7" t="s">
        <v>10</v>
      </c>
      <c r="C6" s="9">
        <f>[1]рус!C6</f>
        <v>66153454</v>
      </c>
      <c r="D6" s="9">
        <f>[1]рус!D6</f>
        <v>55522120</v>
      </c>
      <c r="E6" s="9">
        <f>[1]рус!E6</f>
        <v>46984814.545000002</v>
      </c>
      <c r="F6" s="23">
        <f>E6/D6*100</f>
        <v>84.623596046044355</v>
      </c>
      <c r="G6" s="23">
        <f>E6/C6*100</f>
        <v>71.023977893882915</v>
      </c>
      <c r="H6" s="9">
        <f>E6-D6</f>
        <v>-8537305.4549999982</v>
      </c>
      <c r="I6" s="9">
        <f t="shared" ref="I6:I10" si="2">E6-C6</f>
        <v>-19168639.454999998</v>
      </c>
      <c r="J6" s="20" t="s">
        <v>60</v>
      </c>
      <c r="K6" s="9">
        <f>[1]рус!K6</f>
        <v>67231302</v>
      </c>
      <c r="L6" s="9">
        <f>E6-K6</f>
        <v>-20246487.454999998</v>
      </c>
      <c r="M6" s="9">
        <f>[1]рус!M6</f>
        <v>52220783.799999997</v>
      </c>
      <c r="N6" s="9">
        <f>E6-M6</f>
        <v>-5235969.2549999952</v>
      </c>
      <c r="O6" s="9">
        <f>[1]рус!O6</f>
        <v>40396651.299999997</v>
      </c>
      <c r="P6" s="9">
        <f>E6-O6</f>
        <v>6588163.2450000048</v>
      </c>
    </row>
    <row r="7" spans="1:16" ht="409.5" x14ac:dyDescent="0.25">
      <c r="A7" s="5">
        <v>2</v>
      </c>
      <c r="B7" s="7" t="s">
        <v>11</v>
      </c>
      <c r="C7" s="9">
        <f>[1]рус!C7</f>
        <v>10960192</v>
      </c>
      <c r="D7" s="9">
        <f>[1]рус!D7</f>
        <v>8178507</v>
      </c>
      <c r="E7" s="9">
        <f>[1]рус!E7</f>
        <v>9467061.6640000008</v>
      </c>
      <c r="F7" s="23">
        <f>E7/D7*100</f>
        <v>115.75537765022395</v>
      </c>
      <c r="G7" s="23">
        <f>E7/C7*100</f>
        <v>86.3767866840289</v>
      </c>
      <c r="H7" s="9">
        <f t="shared" ref="H7:H8" si="3">E7-D7</f>
        <v>1288554.6640000008</v>
      </c>
      <c r="I7" s="9">
        <f t="shared" si="2"/>
        <v>-1493130.3359999992</v>
      </c>
      <c r="J7" s="11" t="s">
        <v>61</v>
      </c>
      <c r="K7" s="9">
        <f>[1]рус!K7</f>
        <v>5505098.2000000002</v>
      </c>
      <c r="L7" s="9">
        <f>E7-K7</f>
        <v>3961963.4640000006</v>
      </c>
      <c r="M7" s="9">
        <f>[1]рус!M7</f>
        <v>4515188.4000000004</v>
      </c>
      <c r="N7" s="9">
        <f>E7-M7</f>
        <v>4951873.2640000004</v>
      </c>
      <c r="O7" s="9">
        <f>[1]рус!O7</f>
        <v>3305045.9</v>
      </c>
      <c r="P7" s="9">
        <f>E7-O7</f>
        <v>6162015.7640000004</v>
      </c>
    </row>
    <row r="8" spans="1:16" ht="69.599999999999994" customHeight="1" x14ac:dyDescent="0.25">
      <c r="A8" s="5">
        <v>3</v>
      </c>
      <c r="B8" s="7" t="s">
        <v>12</v>
      </c>
      <c r="C8" s="9">
        <f>[1]рус!C8</f>
        <v>0</v>
      </c>
      <c r="D8" s="9">
        <f>[1]рус!D8</f>
        <v>0</v>
      </c>
      <c r="E8" s="9">
        <f>[1]рус!E8</f>
        <v>535.16300000000001</v>
      </c>
      <c r="F8" s="23"/>
      <c r="G8" s="23"/>
      <c r="H8" s="9">
        <f t="shared" si="3"/>
        <v>535.16300000000001</v>
      </c>
      <c r="I8" s="9">
        <f t="shared" si="2"/>
        <v>535.16300000000001</v>
      </c>
      <c r="J8" s="11"/>
      <c r="K8" s="9">
        <f>[1]рус!K8</f>
        <v>-710.9</v>
      </c>
      <c r="L8" s="9">
        <f>E8-K8</f>
        <v>1246.0630000000001</v>
      </c>
      <c r="M8" s="9">
        <f>[1]рус!M8</f>
        <v>226.2</v>
      </c>
      <c r="N8" s="9">
        <f>E8-M8</f>
        <v>308.96300000000002</v>
      </c>
      <c r="O8" s="9">
        <f>[1]рус!O8</f>
        <v>-699.8</v>
      </c>
      <c r="P8" s="9">
        <f>E8-O8</f>
        <v>1234.963</v>
      </c>
    </row>
    <row r="9" spans="1:16" ht="115.5" customHeight="1" x14ac:dyDescent="0.25">
      <c r="A9" s="5">
        <v>4</v>
      </c>
      <c r="B9" s="7" t="s">
        <v>59</v>
      </c>
      <c r="C9" s="9">
        <f>[1]рус!C9</f>
        <v>17071139</v>
      </c>
      <c r="D9" s="9">
        <f>[1]рус!D9</f>
        <v>14361612</v>
      </c>
      <c r="E9" s="9">
        <f>[1]рус!E9</f>
        <v>15145280.431</v>
      </c>
      <c r="F9" s="23">
        <f>E9/D9*100</f>
        <v>105.45668850404815</v>
      </c>
      <c r="G9" s="23">
        <f>E9/C9*100</f>
        <v>88.718628739418023</v>
      </c>
      <c r="H9" s="9">
        <f>E9-D9</f>
        <v>783668.43099999987</v>
      </c>
      <c r="I9" s="9">
        <f t="shared" si="2"/>
        <v>-1925858.5690000001</v>
      </c>
      <c r="J9" s="20" t="s">
        <v>67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1.5" x14ac:dyDescent="0.25">
      <c r="A10" s="5">
        <v>5</v>
      </c>
      <c r="B10" s="7" t="s">
        <v>13</v>
      </c>
      <c r="C10" s="9">
        <f>[1]рус!C10</f>
        <v>426693119.69999999</v>
      </c>
      <c r="D10" s="9">
        <f>[1]рус!D10</f>
        <v>260814798.69999999</v>
      </c>
      <c r="E10" s="9">
        <f>[1]рус!E10</f>
        <v>260814790.71200001</v>
      </c>
      <c r="F10" s="23">
        <f>E10/D10*100</f>
        <v>99.999996937290362</v>
      </c>
      <c r="G10" s="23">
        <f>E10/C10*100</f>
        <v>61.124676886136356</v>
      </c>
      <c r="H10" s="9">
        <f>E10-D10</f>
        <v>-7.9879999756813049</v>
      </c>
      <c r="I10" s="9">
        <f t="shared" si="2"/>
        <v>-165878328.98799998</v>
      </c>
      <c r="J10" s="20"/>
      <c r="K10" s="9">
        <f>[1]рус!K10</f>
        <v>291309826.39999998</v>
      </c>
      <c r="L10" s="9">
        <f>E10-K10</f>
        <v>-30495035.687999964</v>
      </c>
      <c r="M10" s="9">
        <f>[1]рус!M10</f>
        <v>283568300.80000001</v>
      </c>
      <c r="N10" s="9">
        <f>E10-M10</f>
        <v>-22753510.088</v>
      </c>
      <c r="O10" s="9">
        <f>[1]рус!O10</f>
        <v>259724265.69999999</v>
      </c>
      <c r="P10" s="9">
        <f>E10-O10</f>
        <v>1090525.0120000243</v>
      </c>
    </row>
    <row r="12" spans="1:16" ht="18.75" x14ac:dyDescent="0.3">
      <c r="A12" s="28" t="s">
        <v>68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6" x14ac:dyDescent="0.25">
      <c r="F13" s="6"/>
      <c r="H13" s="1"/>
      <c r="L13" s="29" t="s">
        <v>14</v>
      </c>
      <c r="M13" s="29"/>
    </row>
    <row r="14" spans="1:16" s="2" customFormat="1" ht="32.25" customHeight="1" x14ac:dyDescent="0.25">
      <c r="A14" s="30" t="s">
        <v>31</v>
      </c>
      <c r="B14" s="31" t="s">
        <v>3</v>
      </c>
      <c r="C14" s="32" t="s">
        <v>53</v>
      </c>
      <c r="D14" s="33" t="s">
        <v>54</v>
      </c>
      <c r="E14" s="34"/>
      <c r="F14" s="32" t="s">
        <v>4</v>
      </c>
      <c r="G14" s="32"/>
      <c r="H14" s="32" t="s">
        <v>55</v>
      </c>
      <c r="I14" s="32"/>
      <c r="J14" s="32" t="s">
        <v>52</v>
      </c>
      <c r="K14" s="32"/>
      <c r="L14" s="32" t="s">
        <v>56</v>
      </c>
      <c r="M14" s="32"/>
    </row>
    <row r="15" spans="1:16" s="2" customFormat="1" ht="68.25" customHeight="1" x14ac:dyDescent="0.25">
      <c r="A15" s="30"/>
      <c r="B15" s="31"/>
      <c r="C15" s="32"/>
      <c r="D15" s="14" t="s">
        <v>6</v>
      </c>
      <c r="E15" s="14" t="s">
        <v>0</v>
      </c>
      <c r="F15" s="14" t="s">
        <v>8</v>
      </c>
      <c r="G15" s="14" t="s">
        <v>9</v>
      </c>
      <c r="H15" s="14" t="s">
        <v>1</v>
      </c>
      <c r="I15" s="14" t="s">
        <v>57</v>
      </c>
      <c r="J15" s="14" t="s">
        <v>1</v>
      </c>
      <c r="K15" s="24" t="s">
        <v>57</v>
      </c>
      <c r="L15" s="14" t="s">
        <v>1</v>
      </c>
      <c r="M15" s="24" t="s">
        <v>57</v>
      </c>
    </row>
    <row r="16" spans="1:16" s="3" customFormat="1" ht="25.5" customHeight="1" x14ac:dyDescent="0.25">
      <c r="A16" s="13"/>
      <c r="B16" s="13" t="s">
        <v>32</v>
      </c>
      <c r="C16" s="15">
        <v>575534750.69999993</v>
      </c>
      <c r="D16" s="15">
        <v>376021437.39999998</v>
      </c>
      <c r="E16" s="15">
        <v>375067368.36201996</v>
      </c>
      <c r="F16" s="15">
        <v>-954069.0379801048</v>
      </c>
      <c r="G16" s="15">
        <v>-200467382.33798006</v>
      </c>
      <c r="H16" s="15">
        <v>359780013.14546007</v>
      </c>
      <c r="I16" s="15">
        <v>15287355.216559924</v>
      </c>
      <c r="J16" s="15">
        <v>349274831.97175997</v>
      </c>
      <c r="K16" s="15">
        <v>25792536.390259907</v>
      </c>
      <c r="L16" s="15">
        <v>297152819.59569997</v>
      </c>
      <c r="M16" s="15">
        <v>77914548.766319931</v>
      </c>
    </row>
    <row r="17" spans="1:13" ht="47.25" x14ac:dyDescent="0.25">
      <c r="A17" s="16" t="s">
        <v>16</v>
      </c>
      <c r="B17" s="7" t="s">
        <v>33</v>
      </c>
      <c r="C17" s="25">
        <v>29116099.699999996</v>
      </c>
      <c r="D17" s="25">
        <v>27162021.699999996</v>
      </c>
      <c r="E17" s="25">
        <v>27152905.913529988</v>
      </c>
      <c r="F17" s="17">
        <v>-9115.7864700071514</v>
      </c>
      <c r="G17" s="17">
        <v>-1963193.7864700072</v>
      </c>
      <c r="H17" s="21">
        <v>3834846.6052999999</v>
      </c>
      <c r="I17" s="17">
        <v>23318059.30822999</v>
      </c>
      <c r="J17" s="17">
        <v>3649791.7749600001</v>
      </c>
      <c r="K17" s="17">
        <v>23503114.138569988</v>
      </c>
      <c r="L17" s="17">
        <v>3515784.5890000002</v>
      </c>
      <c r="M17" s="17">
        <v>23637121.324529987</v>
      </c>
    </row>
    <row r="18" spans="1:13" x14ac:dyDescent="0.25">
      <c r="A18" s="16" t="s">
        <v>17</v>
      </c>
      <c r="B18" s="7" t="s">
        <v>34</v>
      </c>
      <c r="C18" s="25">
        <v>1874172</v>
      </c>
      <c r="D18" s="25">
        <v>566925.4</v>
      </c>
      <c r="E18" s="25">
        <v>566818.92711999977</v>
      </c>
      <c r="F18" s="17">
        <v>-106.47288000024855</v>
      </c>
      <c r="G18" s="17">
        <v>-1307353.0728800003</v>
      </c>
      <c r="H18" s="21">
        <v>1144367.8245300001</v>
      </c>
      <c r="I18" s="17">
        <v>-577548.89741000033</v>
      </c>
      <c r="J18" s="17">
        <v>1348706.7045499999</v>
      </c>
      <c r="K18" s="17">
        <v>-781887.77743000013</v>
      </c>
      <c r="L18" s="17">
        <v>614420.96219999995</v>
      </c>
      <c r="M18" s="17">
        <v>-47602.035080000176</v>
      </c>
    </row>
    <row r="19" spans="1:13" ht="63" x14ac:dyDescent="0.25">
      <c r="A19" s="16" t="s">
        <v>18</v>
      </c>
      <c r="B19" s="7" t="s">
        <v>35</v>
      </c>
      <c r="C19" s="25">
        <v>17161089</v>
      </c>
      <c r="D19" s="25">
        <v>12357195.5</v>
      </c>
      <c r="E19" s="25">
        <v>12352349.335030003</v>
      </c>
      <c r="F19" s="17">
        <v>-4846.1649699974805</v>
      </c>
      <c r="G19" s="17">
        <v>-4808739.6649699975</v>
      </c>
      <c r="H19" s="21">
        <v>10884270.24731</v>
      </c>
      <c r="I19" s="17">
        <v>1468079.087720003</v>
      </c>
      <c r="J19" s="17">
        <v>10582619.076509999</v>
      </c>
      <c r="K19" s="17">
        <v>1769730.2585200034</v>
      </c>
      <c r="L19" s="17">
        <v>7293943.7439000001</v>
      </c>
      <c r="M19" s="17">
        <v>5058405.5911300024</v>
      </c>
    </row>
    <row r="20" spans="1:13" x14ac:dyDescent="0.25">
      <c r="A20" s="16" t="s">
        <v>19</v>
      </c>
      <c r="B20" s="7" t="s">
        <v>36</v>
      </c>
      <c r="C20" s="25">
        <v>254468669.19999999</v>
      </c>
      <c r="D20" s="25">
        <v>179438773.40000004</v>
      </c>
      <c r="E20" s="25">
        <v>179300444.03099993</v>
      </c>
      <c r="F20" s="17">
        <v>-138329.36900010705</v>
      </c>
      <c r="G20" s="17">
        <v>-75168225.169000059</v>
      </c>
      <c r="H20" s="21">
        <v>176764685.00025001</v>
      </c>
      <c r="I20" s="17">
        <v>2535759.030749917</v>
      </c>
      <c r="J20" s="18">
        <v>160039056.15547001</v>
      </c>
      <c r="K20" s="17">
        <v>19261387.875529915</v>
      </c>
      <c r="L20" s="17">
        <v>136936238.28200001</v>
      </c>
      <c r="M20" s="17">
        <v>42364205.748999923</v>
      </c>
    </row>
    <row r="21" spans="1:13" x14ac:dyDescent="0.25">
      <c r="A21" s="16" t="s">
        <v>20</v>
      </c>
      <c r="B21" s="19" t="s">
        <v>37</v>
      </c>
      <c r="C21" s="25">
        <v>17815297</v>
      </c>
      <c r="D21" s="25">
        <v>9233651.4000000004</v>
      </c>
      <c r="E21" s="25">
        <v>9226614.2575100008</v>
      </c>
      <c r="F21" s="17">
        <v>-7037.1424899995327</v>
      </c>
      <c r="G21" s="17">
        <v>-8588682.7424899992</v>
      </c>
      <c r="H21" s="21">
        <v>9903308.1533000004</v>
      </c>
      <c r="I21" s="17">
        <v>-676693.89578999951</v>
      </c>
      <c r="J21" s="17">
        <v>12331201.978429999</v>
      </c>
      <c r="K21" s="17">
        <v>-3104587.7209199984</v>
      </c>
      <c r="L21" s="17">
        <v>10037949.244000001</v>
      </c>
      <c r="M21" s="17">
        <v>-811334.98649000004</v>
      </c>
    </row>
    <row r="22" spans="1:13" ht="47.25" x14ac:dyDescent="0.25">
      <c r="A22" s="16" t="s">
        <v>21</v>
      </c>
      <c r="B22" s="19" t="s">
        <v>38</v>
      </c>
      <c r="C22" s="25">
        <v>24161770</v>
      </c>
      <c r="D22" s="25">
        <v>15598038.199999999</v>
      </c>
      <c r="E22" s="25">
        <v>15589920.901430005</v>
      </c>
      <c r="F22" s="17">
        <v>-8117.2985699940473</v>
      </c>
      <c r="G22" s="17">
        <v>-8571849.0985699948</v>
      </c>
      <c r="H22" s="21">
        <v>16907580.269609999</v>
      </c>
      <c r="I22" s="17">
        <v>-1317659.3681799937</v>
      </c>
      <c r="J22" s="17">
        <v>17090427.989330001</v>
      </c>
      <c r="K22" s="17">
        <v>-1500507.087899996</v>
      </c>
      <c r="L22" s="17">
        <v>14230386.3575</v>
      </c>
      <c r="M22" s="17">
        <v>1359534.5439300053</v>
      </c>
    </row>
    <row r="23" spans="1:13" ht="47.25" x14ac:dyDescent="0.25">
      <c r="A23" s="16" t="s">
        <v>22</v>
      </c>
      <c r="B23" s="19" t="s">
        <v>39</v>
      </c>
      <c r="C23" s="25">
        <v>58291287</v>
      </c>
      <c r="D23" s="25">
        <v>40587373</v>
      </c>
      <c r="E23" s="25">
        <v>40136323.513239995</v>
      </c>
      <c r="F23" s="17">
        <v>-451049.48676000535</v>
      </c>
      <c r="G23" s="17">
        <v>-18154963.486760005</v>
      </c>
      <c r="H23" s="21">
        <v>34857269.262120001</v>
      </c>
      <c r="I23" s="17">
        <v>5279054.2511199936</v>
      </c>
      <c r="J23" s="17">
        <v>45451207.647639997</v>
      </c>
      <c r="K23" s="17">
        <v>-5314884.1344000027</v>
      </c>
      <c r="L23" s="17">
        <v>40012265.013099998</v>
      </c>
      <c r="M23" s="17">
        <v>124058.50013999641</v>
      </c>
    </row>
    <row r="24" spans="1:13" ht="47.25" x14ac:dyDescent="0.25">
      <c r="A24" s="16" t="s">
        <v>23</v>
      </c>
      <c r="B24" s="19" t="s">
        <v>40</v>
      </c>
      <c r="C24" s="25">
        <v>23530956</v>
      </c>
      <c r="D24" s="25">
        <v>13001504.400000002</v>
      </c>
      <c r="E24" s="25">
        <v>12951613.850910006</v>
      </c>
      <c r="F24" s="17">
        <v>-49890.549089996144</v>
      </c>
      <c r="G24" s="17">
        <v>-10579342.149089994</v>
      </c>
      <c r="H24" s="21">
        <v>14816850.79314</v>
      </c>
      <c r="I24" s="17">
        <v>-1865236.9422299936</v>
      </c>
      <c r="J24" s="17">
        <v>14097356.654340001</v>
      </c>
      <c r="K24" s="17">
        <v>-1145742.8034299947</v>
      </c>
      <c r="L24" s="17">
        <v>10099455.477299999</v>
      </c>
      <c r="M24" s="17">
        <v>2852158.3736100066</v>
      </c>
    </row>
    <row r="25" spans="1:13" ht="47.25" x14ac:dyDescent="0.25">
      <c r="A25" s="16" t="s">
        <v>24</v>
      </c>
      <c r="B25" s="19" t="s">
        <v>41</v>
      </c>
      <c r="C25" s="25">
        <v>0</v>
      </c>
      <c r="D25" s="25">
        <v>0</v>
      </c>
      <c r="E25" s="25">
        <v>0</v>
      </c>
      <c r="F25" s="17">
        <v>0</v>
      </c>
      <c r="G25" s="17">
        <v>0</v>
      </c>
      <c r="H25" s="21">
        <v>312</v>
      </c>
      <c r="I25" s="17">
        <v>-312</v>
      </c>
      <c r="J25" s="17">
        <v>119182</v>
      </c>
      <c r="K25" s="17">
        <v>-119182</v>
      </c>
      <c r="L25" s="17">
        <v>153797</v>
      </c>
      <c r="M25" s="17">
        <v>-153797</v>
      </c>
    </row>
    <row r="26" spans="1:13" ht="126" x14ac:dyDescent="0.25">
      <c r="A26" s="16" t="s">
        <v>25</v>
      </c>
      <c r="B26" s="19" t="s">
        <v>42</v>
      </c>
      <c r="C26" s="25">
        <v>51498964.899999999</v>
      </c>
      <c r="D26" s="25">
        <v>35850552.899999999</v>
      </c>
      <c r="E26" s="25">
        <v>35569746.036109999</v>
      </c>
      <c r="F26" s="17">
        <v>-280806.86388999969</v>
      </c>
      <c r="G26" s="17">
        <v>-15929218.86389</v>
      </c>
      <c r="H26" s="21">
        <v>37134991.372559994</v>
      </c>
      <c r="I26" s="17">
        <v>-1565245.3364499956</v>
      </c>
      <c r="J26" s="17">
        <v>35469206.613120005</v>
      </c>
      <c r="K26" s="17">
        <v>100539.42298999429</v>
      </c>
      <c r="L26" s="17">
        <v>32289659.091800001</v>
      </c>
      <c r="M26" s="17">
        <v>3280086.9443099983</v>
      </c>
    </row>
    <row r="27" spans="1:13" ht="47.25" x14ac:dyDescent="0.25">
      <c r="A27" s="16" t="s">
        <v>26</v>
      </c>
      <c r="B27" s="19" t="s">
        <v>43</v>
      </c>
      <c r="C27" s="25">
        <v>12028717</v>
      </c>
      <c r="D27" s="25">
        <v>5558563.5000000009</v>
      </c>
      <c r="E27" s="25">
        <v>5553982.0725200018</v>
      </c>
      <c r="F27" s="17">
        <v>-4581.4274799991399</v>
      </c>
      <c r="G27" s="17">
        <v>-6474734.9274799982</v>
      </c>
      <c r="H27" s="21">
        <v>9031629.6941</v>
      </c>
      <c r="I27" s="17">
        <v>-3477647.6215799982</v>
      </c>
      <c r="J27" s="17">
        <v>7162130.5399799999</v>
      </c>
      <c r="K27" s="17">
        <v>-1608148.4674599981</v>
      </c>
      <c r="L27" s="17">
        <v>8470372.4529999997</v>
      </c>
      <c r="M27" s="17">
        <v>-2916390.380479998</v>
      </c>
    </row>
    <row r="28" spans="1:13" ht="31.5" x14ac:dyDescent="0.25">
      <c r="A28" s="16" t="s">
        <v>27</v>
      </c>
      <c r="B28" s="19" t="s">
        <v>44</v>
      </c>
      <c r="C28" s="25">
        <v>15361325</v>
      </c>
      <c r="D28" s="25">
        <v>7409277</v>
      </c>
      <c r="E28" s="25">
        <v>7409227.2321599992</v>
      </c>
      <c r="F28" s="17">
        <v>-49.767840000800788</v>
      </c>
      <c r="G28" s="17">
        <v>-7952097.7678400008</v>
      </c>
      <c r="H28" s="21">
        <v>21044101.017129999</v>
      </c>
      <c r="I28" s="17">
        <v>-13634873.78497</v>
      </c>
      <c r="J28" s="17">
        <v>20079116.915109999</v>
      </c>
      <c r="K28" s="17">
        <v>-12669889.682950001</v>
      </c>
      <c r="L28" s="17">
        <v>16106415.415999999</v>
      </c>
      <c r="M28" s="17">
        <v>-8697188.1838399991</v>
      </c>
    </row>
    <row r="29" spans="1:13" x14ac:dyDescent="0.25">
      <c r="A29" s="16" t="s">
        <v>28</v>
      </c>
      <c r="B29" s="19" t="s">
        <v>45</v>
      </c>
      <c r="C29" s="25">
        <v>11244417.9</v>
      </c>
      <c r="D29" s="25">
        <v>2743116</v>
      </c>
      <c r="E29" s="25">
        <v>2743109.6362600001</v>
      </c>
      <c r="F29" s="17">
        <v>-6.3637399999424815</v>
      </c>
      <c r="G29" s="17">
        <v>-8501308.2637399994</v>
      </c>
      <c r="H29" s="21">
        <v>6687222.6271900004</v>
      </c>
      <c r="I29" s="17">
        <v>-3944112.9909300003</v>
      </c>
      <c r="J29" s="17">
        <v>5589332.5708499998</v>
      </c>
      <c r="K29" s="17">
        <v>-2846222.9345899997</v>
      </c>
      <c r="L29" s="17">
        <v>6613503.6396000003</v>
      </c>
      <c r="M29" s="17">
        <v>-3870394.0033400003</v>
      </c>
    </row>
    <row r="30" spans="1:13" ht="31.5" x14ac:dyDescent="0.25">
      <c r="A30" s="16" t="s">
        <v>29</v>
      </c>
      <c r="B30" s="19" t="s">
        <v>46</v>
      </c>
      <c r="C30" s="25">
        <v>5704801</v>
      </c>
      <c r="D30" s="25">
        <v>3235828</v>
      </c>
      <c r="E30" s="25">
        <v>3235700.1369099999</v>
      </c>
      <c r="F30" s="17">
        <v>-127.86309000011533</v>
      </c>
      <c r="G30" s="17">
        <v>-2469100.8630900001</v>
      </c>
      <c r="H30" s="21">
        <v>1202219.4977599999</v>
      </c>
      <c r="I30" s="17">
        <v>2033480.6391499999</v>
      </c>
      <c r="J30" s="17">
        <v>1006245.65847</v>
      </c>
      <c r="K30" s="17">
        <v>2229454.4784399997</v>
      </c>
      <c r="L30" s="17">
        <v>1126562.1043</v>
      </c>
      <c r="M30" s="17">
        <v>2109138.0326100001</v>
      </c>
    </row>
    <row r="31" spans="1:13" x14ac:dyDescent="0.25">
      <c r="A31" s="16" t="s">
        <v>30</v>
      </c>
      <c r="B31" s="19" t="s">
        <v>47</v>
      </c>
      <c r="C31" s="25">
        <v>33011475</v>
      </c>
      <c r="D31" s="25">
        <v>13348587</v>
      </c>
      <c r="E31" s="25">
        <v>13348586.405000001</v>
      </c>
      <c r="F31" s="17">
        <v>-0.5949999988079071</v>
      </c>
      <c r="G31" s="17">
        <v>-19662888.594999999</v>
      </c>
      <c r="H31" s="21">
        <v>9045044.7009999994</v>
      </c>
      <c r="I31" s="17">
        <v>4303541.7040000018</v>
      </c>
      <c r="J31" s="17">
        <v>8382377.5329999998</v>
      </c>
      <c r="K31" s="17">
        <v>4966208.8720000014</v>
      </c>
      <c r="L31" s="17">
        <v>8439210.0620000008</v>
      </c>
      <c r="M31" s="17">
        <v>4909376.3430000003</v>
      </c>
    </row>
    <row r="32" spans="1:13" x14ac:dyDescent="0.25">
      <c r="A32" s="16">
        <v>16</v>
      </c>
      <c r="B32" s="7" t="s">
        <v>48</v>
      </c>
      <c r="C32" s="25">
        <v>20265710</v>
      </c>
      <c r="D32" s="25">
        <v>9930030</v>
      </c>
      <c r="E32" s="25">
        <v>9930026.1132900007</v>
      </c>
      <c r="F32" s="17">
        <v>-3.8867099992930889</v>
      </c>
      <c r="G32" s="17">
        <v>-10335683.886709999</v>
      </c>
      <c r="H32" s="21">
        <v>6521314.0801600004</v>
      </c>
      <c r="I32" s="17">
        <v>3408712.0331300003</v>
      </c>
      <c r="J32" s="17">
        <v>6876872.1600000001</v>
      </c>
      <c r="K32" s="17">
        <v>3053153.9532900006</v>
      </c>
      <c r="L32" s="17">
        <v>1212856.1599999999</v>
      </c>
      <c r="M32" s="17">
        <v>8717169.9532900006</v>
      </c>
    </row>
  </sheetData>
  <mergeCells count="22">
    <mergeCell ref="A1:P1"/>
    <mergeCell ref="O2:P2"/>
    <mergeCell ref="A3:A4"/>
    <mergeCell ref="B3:B4"/>
    <mergeCell ref="C3:C4"/>
    <mergeCell ref="D3:E3"/>
    <mergeCell ref="F3:G3"/>
    <mergeCell ref="H3:I3"/>
    <mergeCell ref="J3:J4"/>
    <mergeCell ref="K3:L3"/>
    <mergeCell ref="M3:N3"/>
    <mergeCell ref="O3:P3"/>
    <mergeCell ref="A12:M12"/>
    <mergeCell ref="L13:M13"/>
    <mergeCell ref="A14:A15"/>
    <mergeCell ref="B14:B15"/>
    <mergeCell ref="C14:C15"/>
    <mergeCell ref="D14:E14"/>
    <mergeCell ref="F14:G14"/>
    <mergeCell ref="H14:I14"/>
    <mergeCell ref="J14:K14"/>
    <mergeCell ref="L14:M14"/>
  </mergeCells>
  <pageMargins left="0.2" right="0.15748031496062992" top="0.56999999999999995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2026-10-09T12:07:55Z</dcterms:modified>
</cp:coreProperties>
</file>