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filterPrivacy="1"/>
  <xr:revisionPtr revIDLastSave="0" documentId="13_ncr:1_{96F3F38D-02F7-4064-A6FB-9E78EABD6661}" xr6:coauthVersionLast="40" xr6:coauthVersionMax="47" xr10:uidLastSave="{00000000-0000-0000-0000-000000000000}"/>
  <bookViews>
    <workbookView xWindow="0" yWindow="0" windowWidth="28800" windowHeight="12225" activeTab="1" xr2:uid="{00000000-000D-0000-FFFF-FFFF00000000}"/>
  </bookViews>
  <sheets>
    <sheet name="рус" sheetId="1" r:id="rId1"/>
    <sheet name="каз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5" i="2" l="1"/>
  <c r="M45" i="2"/>
  <c r="K45" i="2"/>
  <c r="I45" i="2"/>
  <c r="N44" i="2"/>
  <c r="O44" i="2" s="1"/>
  <c r="K44" i="2"/>
  <c r="I44" i="2"/>
  <c r="H44" i="2"/>
  <c r="G44" i="2"/>
  <c r="M44" i="2" s="1"/>
  <c r="F44" i="2"/>
  <c r="E44" i="2"/>
  <c r="O43" i="2"/>
  <c r="M43" i="2"/>
  <c r="K43" i="2"/>
  <c r="I43" i="2"/>
  <c r="O42" i="2"/>
  <c r="M42" i="2"/>
  <c r="K42" i="2"/>
  <c r="I42" i="2"/>
  <c r="H42" i="2"/>
  <c r="O41" i="2"/>
  <c r="M41" i="2"/>
  <c r="K41" i="2"/>
  <c r="I41" i="2"/>
  <c r="H41" i="2"/>
  <c r="N40" i="2"/>
  <c r="M40" i="2"/>
  <c r="L40" i="2"/>
  <c r="J40" i="2"/>
  <c r="K40" i="2" s="1"/>
  <c r="I40" i="2"/>
  <c r="G40" i="2"/>
  <c r="O40" i="2" s="1"/>
  <c r="F40" i="2"/>
  <c r="H40" i="2" s="1"/>
  <c r="E40" i="2"/>
  <c r="O39" i="2"/>
  <c r="M39" i="2"/>
  <c r="K39" i="2"/>
  <c r="I39" i="2"/>
  <c r="H39" i="2"/>
  <c r="N38" i="2"/>
  <c r="M38" i="2"/>
  <c r="L38" i="2"/>
  <c r="J38" i="2"/>
  <c r="K38" i="2" s="1"/>
  <c r="I38" i="2"/>
  <c r="G38" i="2"/>
  <c r="O38" i="2" s="1"/>
  <c r="F38" i="2"/>
  <c r="H38" i="2" s="1"/>
  <c r="E38" i="2"/>
  <c r="O37" i="2"/>
  <c r="M37" i="2"/>
  <c r="K37" i="2"/>
  <c r="I37" i="2"/>
  <c r="H37" i="2"/>
  <c r="N36" i="2"/>
  <c r="O36" i="2" s="1"/>
  <c r="M36" i="2"/>
  <c r="L36" i="2"/>
  <c r="J36" i="2"/>
  <c r="K36" i="2" s="1"/>
  <c r="I36" i="2"/>
  <c r="F36" i="2"/>
  <c r="H36" i="2" s="1"/>
  <c r="E36" i="2"/>
  <c r="O35" i="2"/>
  <c r="M35" i="2"/>
  <c r="K35" i="2"/>
  <c r="I35" i="2"/>
  <c r="H35" i="2"/>
  <c r="N34" i="2"/>
  <c r="L34" i="2"/>
  <c r="M34" i="2" s="1"/>
  <c r="J34" i="2"/>
  <c r="K34" i="2" s="1"/>
  <c r="I34" i="2"/>
  <c r="H34" i="2"/>
  <c r="G34" i="2"/>
  <c r="O34" i="2" s="1"/>
  <c r="F34" i="2"/>
  <c r="E34" i="2"/>
  <c r="O33" i="2"/>
  <c r="M33" i="2"/>
  <c r="K33" i="2"/>
  <c r="I33" i="2"/>
  <c r="N32" i="2"/>
  <c r="L32" i="2"/>
  <c r="J32" i="2"/>
  <c r="H32" i="2"/>
  <c r="G32" i="2"/>
  <c r="M32" i="2" s="1"/>
  <c r="F32" i="2"/>
  <c r="E32" i="2"/>
  <c r="O31" i="2"/>
  <c r="M31" i="2"/>
  <c r="K31" i="2"/>
  <c r="I31" i="2"/>
  <c r="H31" i="2"/>
  <c r="N30" i="2"/>
  <c r="L30" i="2"/>
  <c r="J30" i="2"/>
  <c r="G30" i="2"/>
  <c r="K30" i="2" s="1"/>
  <c r="F30" i="2"/>
  <c r="E30" i="2"/>
  <c r="O29" i="2"/>
  <c r="M29" i="2"/>
  <c r="K29" i="2"/>
  <c r="I29" i="2"/>
  <c r="H29" i="2"/>
  <c r="N28" i="2"/>
  <c r="L28" i="2"/>
  <c r="J28" i="2"/>
  <c r="G28" i="2"/>
  <c r="K28" i="2" s="1"/>
  <c r="F28" i="2"/>
  <c r="E28" i="2"/>
  <c r="O27" i="2"/>
  <c r="M27" i="2"/>
  <c r="K27" i="2"/>
  <c r="I27" i="2"/>
  <c r="H27" i="2"/>
  <c r="N26" i="2"/>
  <c r="L26" i="2"/>
  <c r="J26" i="2"/>
  <c r="G26" i="2"/>
  <c r="K26" i="2" s="1"/>
  <c r="F26" i="2"/>
  <c r="E26" i="2"/>
  <c r="O25" i="2"/>
  <c r="M25" i="2"/>
  <c r="K25" i="2"/>
  <c r="I25" i="2"/>
  <c r="H25" i="2"/>
  <c r="N24" i="2"/>
  <c r="L24" i="2"/>
  <c r="J24" i="2"/>
  <c r="G24" i="2"/>
  <c r="H24" i="2" s="1"/>
  <c r="F24" i="2"/>
  <c r="E24" i="2"/>
  <c r="O23" i="2"/>
  <c r="M23" i="2"/>
  <c r="K23" i="2"/>
  <c r="I23" i="2"/>
  <c r="H23" i="2"/>
  <c r="O22" i="2"/>
  <c r="M22" i="2"/>
  <c r="K22" i="2"/>
  <c r="I22" i="2"/>
  <c r="H22" i="2"/>
  <c r="O21" i="2"/>
  <c r="M21" i="2"/>
  <c r="K21" i="2"/>
  <c r="I21" i="2"/>
  <c r="H21" i="2"/>
  <c r="G20" i="2"/>
  <c r="M20" i="2" s="1"/>
  <c r="F20" i="2"/>
  <c r="I20" i="2" s="1"/>
  <c r="E20" i="2"/>
  <c r="O19" i="2"/>
  <c r="M19" i="2"/>
  <c r="K19" i="2"/>
  <c r="I19" i="2"/>
  <c r="H19" i="2"/>
  <c r="N18" i="2"/>
  <c r="L18" i="2"/>
  <c r="J18" i="2"/>
  <c r="G18" i="2"/>
  <c r="M18" i="2" s="1"/>
  <c r="F18" i="2"/>
  <c r="I18" i="2" s="1"/>
  <c r="E18" i="2"/>
  <c r="O17" i="2"/>
  <c r="M17" i="2"/>
  <c r="K17" i="2"/>
  <c r="I17" i="2"/>
  <c r="H17" i="2"/>
  <c r="N16" i="2"/>
  <c r="L16" i="2"/>
  <c r="J16" i="2"/>
  <c r="G16" i="2"/>
  <c r="M16" i="2" s="1"/>
  <c r="F16" i="2"/>
  <c r="I16" i="2" s="1"/>
  <c r="E16" i="2"/>
  <c r="O15" i="2"/>
  <c r="M15" i="2"/>
  <c r="K15" i="2"/>
  <c r="I15" i="2"/>
  <c r="H15" i="2"/>
  <c r="N14" i="2"/>
  <c r="L14" i="2"/>
  <c r="J14" i="2"/>
  <c r="G14" i="2"/>
  <c r="O14" i="2" s="1"/>
  <c r="F14" i="2"/>
  <c r="I14" i="2" s="1"/>
  <c r="E14" i="2"/>
  <c r="O13" i="2"/>
  <c r="M13" i="2"/>
  <c r="K13" i="2"/>
  <c r="I13" i="2"/>
  <c r="H13" i="2"/>
  <c r="N12" i="2"/>
  <c r="L12" i="2"/>
  <c r="J12" i="2"/>
  <c r="G12" i="2"/>
  <c r="M12" i="2" s="1"/>
  <c r="F12" i="2"/>
  <c r="I12" i="2" s="1"/>
  <c r="E12" i="2"/>
  <c r="O11" i="2"/>
  <c r="M11" i="2"/>
  <c r="K11" i="2"/>
  <c r="I11" i="2"/>
  <c r="H11" i="2"/>
  <c r="N10" i="2"/>
  <c r="L10" i="2"/>
  <c r="J10" i="2"/>
  <c r="G10" i="2"/>
  <c r="M10" i="2" s="1"/>
  <c r="F10" i="2"/>
  <c r="I10" i="2" s="1"/>
  <c r="E10" i="2"/>
  <c r="O9" i="2"/>
  <c r="M9" i="2"/>
  <c r="K9" i="2"/>
  <c r="I9" i="2"/>
  <c r="H9" i="2"/>
  <c r="O8" i="2"/>
  <c r="M8" i="2"/>
  <c r="K8" i="2"/>
  <c r="I8" i="2"/>
  <c r="H8" i="2"/>
  <c r="O7" i="2"/>
  <c r="M7" i="2"/>
  <c r="K7" i="2"/>
  <c r="I7" i="2"/>
  <c r="H7" i="2"/>
  <c r="N6" i="2"/>
  <c r="N5" i="2" s="1"/>
  <c r="L6" i="2"/>
  <c r="M6" i="2" s="1"/>
  <c r="J6" i="2"/>
  <c r="J5" i="2" s="1"/>
  <c r="I6" i="2"/>
  <c r="H6" i="2"/>
  <c r="G6" i="2"/>
  <c r="O6" i="2" s="1"/>
  <c r="F6" i="2"/>
  <c r="F5" i="2" s="1"/>
  <c r="E6" i="2"/>
  <c r="L5" i="2"/>
  <c r="E5" i="2"/>
  <c r="O5" i="2" l="1"/>
  <c r="O26" i="2"/>
  <c r="O30" i="2"/>
  <c r="O12" i="2"/>
  <c r="O16" i="2"/>
  <c r="H26" i="2"/>
  <c r="H28" i="2"/>
  <c r="H30" i="2"/>
  <c r="H10" i="2"/>
  <c r="H5" i="2" s="1"/>
  <c r="H12" i="2"/>
  <c r="H14" i="2"/>
  <c r="H16" i="2"/>
  <c r="H18" i="2"/>
  <c r="H20" i="2"/>
  <c r="I24" i="2"/>
  <c r="I5" i="2" s="1"/>
  <c r="I26" i="2"/>
  <c r="I28" i="2"/>
  <c r="I30" i="2"/>
  <c r="I32" i="2"/>
  <c r="K6" i="2"/>
  <c r="O28" i="2"/>
  <c r="O32" i="2"/>
  <c r="K20" i="2"/>
  <c r="K24" i="2"/>
  <c r="K32" i="2"/>
  <c r="K10" i="2"/>
  <c r="K14" i="2"/>
  <c r="K16" i="2"/>
  <c r="O20" i="2"/>
  <c r="M24" i="2"/>
  <c r="M5" i="2" s="1"/>
  <c r="M26" i="2"/>
  <c r="M28" i="2"/>
  <c r="M30" i="2"/>
  <c r="O24" i="2"/>
  <c r="O10" i="2"/>
  <c r="O18" i="2"/>
  <c r="G5" i="2"/>
  <c r="K12" i="2"/>
  <c r="K18" i="2"/>
  <c r="M14" i="2"/>
  <c r="N26" i="1"/>
  <c r="N22" i="1"/>
  <c r="N16" i="1"/>
  <c r="N14" i="1"/>
  <c r="N12" i="1"/>
  <c r="N7" i="1"/>
  <c r="L36" i="1"/>
  <c r="L34" i="1"/>
  <c r="L26" i="1"/>
  <c r="L24" i="1"/>
  <c r="L22" i="1"/>
  <c r="L16" i="1"/>
  <c r="L14" i="1"/>
  <c r="L12" i="1"/>
  <c r="L10" i="1"/>
  <c r="L7" i="1"/>
  <c r="J32" i="1"/>
  <c r="J28" i="1"/>
  <c r="J22" i="1"/>
  <c r="J16" i="1"/>
  <c r="J14" i="1"/>
  <c r="J12" i="1"/>
  <c r="J10" i="1"/>
  <c r="K5" i="2" l="1"/>
  <c r="G36" i="1"/>
  <c r="O36" i="1" s="1"/>
  <c r="F36" i="1"/>
  <c r="H36" i="1" s="1"/>
  <c r="G39" i="1"/>
  <c r="M39" i="1" s="1"/>
  <c r="F39" i="1"/>
  <c r="G32" i="1"/>
  <c r="O32" i="1" s="1"/>
  <c r="F32" i="1"/>
  <c r="G24" i="1"/>
  <c r="I24" i="1" s="1"/>
  <c r="F24" i="1"/>
  <c r="G26" i="1"/>
  <c r="M26" i="1" s="1"/>
  <c r="F26" i="1"/>
  <c r="F22" i="1"/>
  <c r="H22" i="1" s="1"/>
  <c r="E18" i="1"/>
  <c r="G18" i="1"/>
  <c r="O18" i="1" s="1"/>
  <c r="F18" i="1"/>
  <c r="E16" i="1"/>
  <c r="G16" i="1"/>
  <c r="O16" i="1" s="1"/>
  <c r="F16" i="1"/>
  <c r="E14" i="1"/>
  <c r="G14" i="1"/>
  <c r="O14" i="1" s="1"/>
  <c r="F14" i="1"/>
  <c r="H14" i="1" s="1"/>
  <c r="G12" i="1"/>
  <c r="I12" i="1" s="1"/>
  <c r="F12" i="1"/>
  <c r="E10" i="1"/>
  <c r="G10" i="1"/>
  <c r="M10" i="1" s="1"/>
  <c r="F10" i="1"/>
  <c r="I38" i="1"/>
  <c r="H38" i="1"/>
  <c r="O7" i="1"/>
  <c r="O8" i="1"/>
  <c r="O9" i="1"/>
  <c r="O11" i="1"/>
  <c r="O13" i="1"/>
  <c r="O15" i="1"/>
  <c r="O17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3" i="1"/>
  <c r="O34" i="1"/>
  <c r="O35" i="1"/>
  <c r="O37" i="1"/>
  <c r="O38" i="1"/>
  <c r="O40" i="1"/>
  <c r="M40" i="1"/>
  <c r="M38" i="1"/>
  <c r="M37" i="1"/>
  <c r="M36" i="1"/>
  <c r="M35" i="1"/>
  <c r="M34" i="1"/>
  <c r="M33" i="1"/>
  <c r="M32" i="1"/>
  <c r="M31" i="1"/>
  <c r="M30" i="1"/>
  <c r="M29" i="1"/>
  <c r="M28" i="1"/>
  <c r="M27" i="1"/>
  <c r="M25" i="1"/>
  <c r="M24" i="1"/>
  <c r="M23" i="1"/>
  <c r="M22" i="1"/>
  <c r="M21" i="1"/>
  <c r="M20" i="1"/>
  <c r="M19" i="1"/>
  <c r="M17" i="1"/>
  <c r="M15" i="1"/>
  <c r="M13" i="1"/>
  <c r="M12" i="1"/>
  <c r="M11" i="1"/>
  <c r="M8" i="1"/>
  <c r="M7" i="1" s="1"/>
  <c r="K40" i="1"/>
  <c r="K39" i="1"/>
  <c r="K38" i="1"/>
  <c r="K37" i="1"/>
  <c r="K36" i="1"/>
  <c r="K35" i="1"/>
  <c r="K34" i="1"/>
  <c r="K33" i="1"/>
  <c r="K31" i="1"/>
  <c r="K30" i="1"/>
  <c r="K29" i="1"/>
  <c r="K28" i="1"/>
  <c r="K27" i="1"/>
  <c r="K25" i="1"/>
  <c r="K24" i="1"/>
  <c r="K23" i="1"/>
  <c r="K22" i="1"/>
  <c r="K21" i="1"/>
  <c r="K20" i="1"/>
  <c r="K19" i="1"/>
  <c r="K18" i="1"/>
  <c r="K17" i="1"/>
  <c r="K16" i="1"/>
  <c r="K15" i="1"/>
  <c r="K13" i="1"/>
  <c r="K11" i="1"/>
  <c r="K9" i="1"/>
  <c r="K8" i="1"/>
  <c r="K7" i="1"/>
  <c r="H29" i="1"/>
  <c r="I29" i="1"/>
  <c r="H28" i="1"/>
  <c r="I28" i="1"/>
  <c r="H7" i="1"/>
  <c r="I7" i="1"/>
  <c r="H8" i="1"/>
  <c r="I8" i="1"/>
  <c r="H9" i="1"/>
  <c r="I9" i="1"/>
  <c r="H11" i="1"/>
  <c r="I11" i="1"/>
  <c r="H12" i="1"/>
  <c r="H13" i="1"/>
  <c r="I13" i="1"/>
  <c r="I14" i="1"/>
  <c r="H15" i="1"/>
  <c r="I15" i="1"/>
  <c r="H17" i="1"/>
  <c r="I17" i="1"/>
  <c r="H19" i="1"/>
  <c r="I19" i="1"/>
  <c r="H20" i="1"/>
  <c r="I20" i="1"/>
  <c r="H21" i="1"/>
  <c r="I21" i="1"/>
  <c r="I22" i="1"/>
  <c r="H23" i="1"/>
  <c r="I23" i="1"/>
  <c r="H25" i="1"/>
  <c r="I25" i="1"/>
  <c r="H26" i="1"/>
  <c r="H27" i="1"/>
  <c r="I27" i="1"/>
  <c r="I36" i="1"/>
  <c r="H37" i="1"/>
  <c r="I37" i="1"/>
  <c r="H40" i="1"/>
  <c r="I40" i="1"/>
  <c r="E6" i="1" l="1"/>
  <c r="H39" i="1"/>
  <c r="H10" i="1"/>
  <c r="G6" i="1"/>
  <c r="O6" i="1" s="1"/>
  <c r="H24" i="1"/>
  <c r="F6" i="1"/>
  <c r="H16" i="1"/>
  <c r="O39" i="1"/>
  <c r="I39" i="1"/>
  <c r="K32" i="1"/>
  <c r="I26" i="1"/>
  <c r="K26" i="1"/>
  <c r="I18" i="1"/>
  <c r="M18" i="1"/>
  <c r="H18" i="1"/>
  <c r="I16" i="1"/>
  <c r="M16" i="1"/>
  <c r="M14" i="1"/>
  <c r="K14" i="1"/>
  <c r="K12" i="1"/>
  <c r="O12" i="1"/>
  <c r="I10" i="1"/>
  <c r="K10" i="1"/>
  <c r="O10" i="1"/>
  <c r="M6" i="1" l="1"/>
  <c r="H6" i="1"/>
  <c r="K6" i="1"/>
  <c r="I6" i="1"/>
</calcChain>
</file>

<file path=xl/sharedStrings.xml><?xml version="1.0" encoding="utf-8"?>
<sst xmlns="http://schemas.openxmlformats.org/spreadsheetml/2006/main" count="285" uniqueCount="111">
  <si>
    <t>Наименование</t>
  </si>
  <si>
    <t xml:space="preserve">Факт </t>
  </si>
  <si>
    <t xml:space="preserve">План </t>
  </si>
  <si>
    <t xml:space="preserve">Отклонение от </t>
  </si>
  <si>
    <t xml:space="preserve">Факт  </t>
  </si>
  <si>
    <t>тыс. тенге</t>
  </si>
  <si>
    <t>Атауы</t>
  </si>
  <si>
    <t>Ауытқу</t>
  </si>
  <si>
    <t>периода</t>
  </si>
  <si>
    <t>года</t>
  </si>
  <si>
    <t>Коды бюджетной классификации</t>
  </si>
  <si>
    <t>Бюджеттік сыныптама кодтары</t>
  </si>
  <si>
    <t>452</t>
  </si>
  <si>
    <t/>
  </si>
  <si>
    <t>001</t>
  </si>
  <si>
    <t>015</t>
  </si>
  <si>
    <t>003</t>
  </si>
  <si>
    <t>006</t>
  </si>
  <si>
    <t>008</t>
  </si>
  <si>
    <t>010</t>
  </si>
  <si>
    <t>012</t>
  </si>
  <si>
    <t>100</t>
  </si>
  <si>
    <t>101</t>
  </si>
  <si>
    <t>102</t>
  </si>
  <si>
    <t>013</t>
  </si>
  <si>
    <t>018</t>
  </si>
  <si>
    <t>024</t>
  </si>
  <si>
    <t>054</t>
  </si>
  <si>
    <t>115</t>
  </si>
  <si>
    <t>000</t>
  </si>
  <si>
    <t>Расходы</t>
  </si>
  <si>
    <t>Услуги по реализации государственной политики в области исполнения бюджета и управления коммунальной собственностью района (города областного значения)</t>
  </si>
  <si>
    <t>За счет средств местного бюджета</t>
  </si>
  <si>
    <t>Проведение оценки имущества в целях налогообложения</t>
  </si>
  <si>
    <t>Возврат неиспользованных (недоиспользованных) целевых трансфертов</t>
  </si>
  <si>
    <t>Погашение долга местного исполнительного органа перед вышестоящим бюджетом</t>
  </si>
  <si>
    <t>Приватизация, управление коммунальным имуществом, постприватизационная деятельность и регулирование споров, связанных с этим</t>
  </si>
  <si>
    <t>Резерв местного исполнительного органа района (города областного значения)</t>
  </si>
  <si>
    <t>Чрезвычайный резерв местного исполнительного органа района (города областного значения) для ликвидации чрезвычайных ситуаций природного и техногенного характера на территории района (города областного значения)</t>
  </si>
  <si>
    <t>Резерв местного исполнительного органа района (города областного значения) на неотложные затраты</t>
  </si>
  <si>
    <t>Резерв местного исполнительного органа района (города областного значения) на исполнение обязательств по решениям судов</t>
  </si>
  <si>
    <t>Обслуживание долга местных исполнительных органов по выплате вознаграждений и иных платежей по займам из областного бюджета</t>
  </si>
  <si>
    <t>Капитальные расходы государственного органа</t>
  </si>
  <si>
    <t>Целевые текущие трансферты из нижестоящего бюджета на компенсацию потерь вышестоящего бюджета в связи с изменением законодательства</t>
  </si>
  <si>
    <t>Возврат сумм неиспользованных (недоиспользованных) целевых трансфертов, выделенных из республиканского бюджета за счет целевого трансферта из Национального фонда Республики Казахстан</t>
  </si>
  <si>
    <t>Выполнение обязательств местных исполнительных органов по решениям судов  за счет средств резерва  местного исполнительного органа</t>
  </si>
  <si>
    <t>011</t>
  </si>
  <si>
    <t>За счет средств республиканского бюджета</t>
  </si>
  <si>
    <t>026</t>
  </si>
  <si>
    <t>Целевые текущие трансферты бюджетам города районного значения,села,поселка,сельского округа на повышение заработной платы отдельных категорий гражданских служащих, работников организаций , содержащихся за счет средств государственного бюджета, работников казенных предприятий</t>
  </si>
  <si>
    <t>038</t>
  </si>
  <si>
    <t>Субвенция</t>
  </si>
  <si>
    <t>066</t>
  </si>
  <si>
    <t>Целевые текущие трансферты бюджетам города районного значения,села,поселка,сельского округа на повышение заработной платы отдельных категорий административных государственных служщих</t>
  </si>
  <si>
    <t>113</t>
  </si>
  <si>
    <t>Целевые текущие трансферты из местных бюджетов</t>
  </si>
  <si>
    <t>051</t>
  </si>
  <si>
    <t>Трансферты органам местного самоуправления</t>
  </si>
  <si>
    <t>053</t>
  </si>
  <si>
    <t>Возврат сумм неиспользованных (недоиспользованных) целевых трансфертов, выделенных в истекшем финансов году, разрешенных доиспользовать</t>
  </si>
  <si>
    <t>Жоспары</t>
  </si>
  <si>
    <t>кезең</t>
  </si>
  <si>
    <t>жылғы</t>
  </si>
  <si>
    <t>План на 2021 год</t>
  </si>
  <si>
    <t>Исполнение расходов бюджета ГУ "Отдел финансов города Аксу" на 1 февраля 2021 года</t>
  </si>
  <si>
    <t>Исполнение на 01.02.21г.</t>
  </si>
  <si>
    <t>01.02.20г.</t>
  </si>
  <si>
    <t>01.02.19г.</t>
  </si>
  <si>
    <t>01.02.18г.</t>
  </si>
  <si>
    <t>Откл. от факта на 01.02.20г.</t>
  </si>
  <si>
    <t>Откл. от факта на 01.02.19г.</t>
  </si>
  <si>
    <t>Откл. от факта на 01.02.18г.</t>
  </si>
  <si>
    <t>021</t>
  </si>
  <si>
    <t>Ауданның (облыстық маңызы бар қаланың) бюджетін орындау және  коммуналдық меншігін басқару саласындағы мемлекеттік саясатты іске асыру жөніндегі қызметтер</t>
  </si>
  <si>
    <t>Республикалық бюджеттен берілетін трансферттер есебiнен</t>
  </si>
  <si>
    <t>Жергілікті бюджет қаражаты есебінен</t>
  </si>
  <si>
    <t>Салық салу мақсатында мүлікті бағалауды жүргізу</t>
  </si>
  <si>
    <t>Пайдаланылмаған (толық пайдаланылмаған) нысаналы трансферттерді қайтару</t>
  </si>
  <si>
    <t>Жергілікті атқарушы органның  жоғары тұрған бюджет алдындағы борышын өтеу</t>
  </si>
  <si>
    <t>Жекешелендіру, коммуналдық меншікті басқару,  жекешелендіруден кейінгі қызмет және осыған байланысты дауларды  реттеу</t>
  </si>
  <si>
    <t>Ауданның (облыстық маңызы бар қаланың) жергілікті атқарушы органының резерві</t>
  </si>
  <si>
    <t>Ауданның (облыстық маңызы бар қаланың) аумағындағы табиғи және техногендік сипаттағы төтенше жағдайларды жоюға арналған ауданның (облыстық маңызы бар қаланың) жергілікті атқарушы органының төтенше резерві</t>
  </si>
  <si>
    <t>Шұғыл шығындарға арналған ауданның (облыстық маңызы бар қаланың) жергілікті атқарушы органының резерві</t>
  </si>
  <si>
    <t>Соттардың шешiмдерi бойынша мiндеттемелердi орындауға арналған ауданның (облыстық маңызы бар қаланың) жергілікті атқарушы органының резерві</t>
  </si>
  <si>
    <t>Жергілікті атқарушы органдардың облыстық бюджеттен қарыздар бойынша сыйақылар  мен өзге де төлемдерді төлеу бойынша борышына қызмет көрсету</t>
  </si>
  <si>
    <t>Мемлекеттік органның күрделі шығыстары</t>
  </si>
  <si>
    <t>Заңнаманы өзгертуге байланысты жоғары тұрған бюджеттің шығындарын өтеуге төменгі тұрған бюджеттен ағымдағы нысаналы трансферттер</t>
  </si>
  <si>
    <t>Субвенциялар</t>
  </si>
  <si>
    <t>Төменгі тұрған бюджеттерге берілетін нысаналы ағымдағы  трансферттер</t>
  </si>
  <si>
    <t>Жергілікті бюджеттен берілген пайдаланылмаған бюджеттік кредиттерді қайтару</t>
  </si>
  <si>
    <t>055</t>
  </si>
  <si>
    <t>Ұлттық қордан кепілдендірілген трансферт есебінен</t>
  </si>
  <si>
    <t>007</t>
  </si>
  <si>
    <t>Бюджетные изъятия</t>
  </si>
  <si>
    <t>052</t>
  </si>
  <si>
    <t>028</t>
  </si>
  <si>
    <t>Мүлікті кімнің меншігіне сатып алу</t>
  </si>
  <si>
    <t>Облыстық бюджеттен берілетін трансферттер есебiнен</t>
  </si>
  <si>
    <t>Пайдаланылмаған (толық пайдаланылмаған) сомаларды қайтару</t>
  </si>
  <si>
    <t>Қазақстан Республикасының Ұлттық қорынан берілетін нысаналы трансферт есебінен республикалық бюджеттен бөлінген пайдаланылмаған (толық пайдаланылмаған) нысаналы трансферттердің сомасын қайтару</t>
  </si>
  <si>
    <t>Жергілікті бюджеттерден берілетін ағымдағы нысаналы трансферттер</t>
  </si>
  <si>
    <t>Мемлекеттік басқарудың басқа деңгейлеріне берілетін трансферттер</t>
  </si>
  <si>
    <t>2026 жылға арналған жоспар</t>
  </si>
  <si>
    <t>Фактіден ауытқу 01.02.25.</t>
  </si>
  <si>
    <t>Фактіден ауытқу 01.02.24.</t>
  </si>
  <si>
    <t>Фактіден ауытқу 01.02.23.</t>
  </si>
  <si>
    <t>Ақсу қаласының қаржы бөлімі ММ-нің 2026 жылғы 1 тамыз бюджет шығыстарының атқарылуы</t>
  </si>
  <si>
    <t>01.08.26 ж. Орындалуы</t>
  </si>
  <si>
    <t>01.08.25ж.</t>
  </si>
  <si>
    <t>01.08.24ж.</t>
  </si>
  <si>
    <t>01.08.23ж.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</si>
</sst>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1" fontId="4" fillId="0" borderId="1" xfId="1" applyNumberFormat="1" applyFont="1" applyBorder="1" applyAlignment="1">
      <alignment horizontal="left" vertical="center" wrapText="1"/>
    </xf>
    <xf numFmtId="1" fontId="3" fillId="0" borderId="1" xfId="1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vertical="top" wrapText="1"/>
    </xf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2 2" xfId="2" xr:uid="{BE7ECEAA-06A8-47AD-BF2F-117C548E98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40"/>
  <sheetViews>
    <sheetView workbookViewId="0">
      <selection activeCell="E6" sqref="E6:O40"/>
    </sheetView>
  </sheetViews>
  <sheetFormatPr defaultRowHeight="15.75" x14ac:dyDescent="0.25"/>
  <cols>
    <col min="1" max="3" width="9.140625" style="1"/>
    <col min="4" max="4" width="20.42578125" style="8" customWidth="1"/>
    <col min="5" max="5" width="14.28515625" style="1" bestFit="1" customWidth="1"/>
    <col min="6" max="7" width="14.140625" style="1" customWidth="1"/>
    <col min="8" max="8" width="13.28515625" style="1" customWidth="1"/>
    <col min="9" max="9" width="12.5703125" style="1" customWidth="1"/>
    <col min="10" max="10" width="15.85546875" style="1" customWidth="1"/>
    <col min="11" max="11" width="14.140625" style="1" customWidth="1"/>
    <col min="12" max="12" width="13.5703125" style="1" customWidth="1"/>
    <col min="13" max="13" width="13.85546875" style="1" customWidth="1"/>
    <col min="14" max="14" width="15.140625" style="1" customWidth="1"/>
    <col min="15" max="15" width="14.5703125" style="1" customWidth="1"/>
    <col min="16" max="16" width="14.28515625" style="1" customWidth="1"/>
    <col min="17" max="16384" width="9.140625" style="1"/>
  </cols>
  <sheetData>
    <row r="2" spans="1:15" ht="18.75" customHeight="1" x14ac:dyDescent="0.25">
      <c r="A2" s="22" t="s">
        <v>64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15" x14ac:dyDescent="0.25">
      <c r="H3" s="5"/>
      <c r="N3" s="23" t="s">
        <v>5</v>
      </c>
      <c r="O3" s="23"/>
    </row>
    <row r="4" spans="1:15" s="2" customFormat="1" x14ac:dyDescent="0.25">
      <c r="A4" s="21" t="s">
        <v>10</v>
      </c>
      <c r="B4" s="21"/>
      <c r="C4" s="21"/>
      <c r="D4" s="24" t="s">
        <v>0</v>
      </c>
      <c r="E4" s="25" t="s">
        <v>63</v>
      </c>
      <c r="F4" s="25" t="s">
        <v>65</v>
      </c>
      <c r="G4" s="25"/>
      <c r="H4" s="25" t="s">
        <v>3</v>
      </c>
      <c r="I4" s="25"/>
      <c r="J4" s="25" t="s">
        <v>66</v>
      </c>
      <c r="K4" s="25"/>
      <c r="L4" s="25" t="s">
        <v>67</v>
      </c>
      <c r="M4" s="25"/>
      <c r="N4" s="25" t="s">
        <v>68</v>
      </c>
      <c r="O4" s="25"/>
    </row>
    <row r="5" spans="1:15" s="2" customFormat="1" ht="47.25" x14ac:dyDescent="0.25">
      <c r="A5" s="21"/>
      <c r="B5" s="21"/>
      <c r="C5" s="21"/>
      <c r="D5" s="24"/>
      <c r="E5" s="25"/>
      <c r="F5" s="6" t="s">
        <v>2</v>
      </c>
      <c r="G5" s="6" t="s">
        <v>1</v>
      </c>
      <c r="H5" s="6" t="s">
        <v>8</v>
      </c>
      <c r="I5" s="6" t="s">
        <v>9</v>
      </c>
      <c r="J5" s="6" t="s">
        <v>4</v>
      </c>
      <c r="K5" s="6" t="s">
        <v>69</v>
      </c>
      <c r="L5" s="6" t="s">
        <v>4</v>
      </c>
      <c r="M5" s="6" t="s">
        <v>70</v>
      </c>
      <c r="N5" s="6" t="s">
        <v>4</v>
      </c>
      <c r="O5" s="6" t="s">
        <v>71</v>
      </c>
    </row>
    <row r="6" spans="1:15" s="3" customFormat="1" x14ac:dyDescent="0.25">
      <c r="A6" s="16" t="s">
        <v>12</v>
      </c>
      <c r="B6" s="7" t="s">
        <v>13</v>
      </c>
      <c r="C6" s="7" t="s">
        <v>13</v>
      </c>
      <c r="D6" s="9" t="s">
        <v>30</v>
      </c>
      <c r="E6" s="12">
        <f>SUM(E7+E10+E14+E16+E18+E22+E24+E26+E28+E30+E31+E32+E34+E36+E38+E39)</f>
        <v>717039</v>
      </c>
      <c r="F6" s="12">
        <f t="shared" ref="F6:G6" si="0">SUM(F7+F10+F14+F16+F18+F22+F24+F26+F28+F30+F31+F32+F34+F36+F38+F39)</f>
        <v>7481615</v>
      </c>
      <c r="G6" s="12">
        <f t="shared" si="0"/>
        <v>697031</v>
      </c>
      <c r="H6" s="14">
        <f>G6-F6</f>
        <v>-6784584</v>
      </c>
      <c r="I6" s="14">
        <f>G6-E6</f>
        <v>-20008</v>
      </c>
      <c r="J6" s="14">
        <v>963468.2</v>
      </c>
      <c r="K6" s="14">
        <f>G6-J6</f>
        <v>-266437.19999999995</v>
      </c>
      <c r="L6" s="14">
        <v>980834.6</v>
      </c>
      <c r="M6" s="14">
        <f>G6-L6</f>
        <v>-283803.59999999998</v>
      </c>
      <c r="N6" s="14">
        <v>121871.7</v>
      </c>
      <c r="O6" s="14">
        <f>G6-N6</f>
        <v>575159.30000000005</v>
      </c>
    </row>
    <row r="7" spans="1:15" ht="204.75" x14ac:dyDescent="0.25">
      <c r="A7" s="7" t="s">
        <v>13</v>
      </c>
      <c r="B7" s="7" t="s">
        <v>14</v>
      </c>
      <c r="C7" s="7" t="s">
        <v>13</v>
      </c>
      <c r="D7" s="10" t="s">
        <v>31</v>
      </c>
      <c r="E7" s="15">
        <v>67211</v>
      </c>
      <c r="F7" s="15">
        <v>67145</v>
      </c>
      <c r="G7" s="15">
        <v>6710</v>
      </c>
      <c r="H7" s="13">
        <f t="shared" ref="H7:H8" si="1">G7-F7</f>
        <v>-60435</v>
      </c>
      <c r="I7" s="13">
        <f t="shared" ref="I7:I8" si="2">G7-E7</f>
        <v>-60501</v>
      </c>
      <c r="J7" s="13">
        <v>45339</v>
      </c>
      <c r="K7" s="13">
        <f t="shared" ref="K7:K40" si="3">G7-J7</f>
        <v>-38629</v>
      </c>
      <c r="L7" s="13">
        <f>SUM(L8:L9)</f>
        <v>2864.9</v>
      </c>
      <c r="M7" s="13">
        <f>SUM(M8:M9)</f>
        <v>4780.3999999999996</v>
      </c>
      <c r="N7" s="13">
        <f>SUM(N8:N9)</f>
        <v>3732.9</v>
      </c>
      <c r="O7" s="13">
        <f t="shared" ref="O7:O40" si="4">G7-N7</f>
        <v>2977.1</v>
      </c>
    </row>
    <row r="8" spans="1:15" ht="47.25" x14ac:dyDescent="0.25">
      <c r="A8" s="7"/>
      <c r="B8" s="7"/>
      <c r="C8" s="7" t="s">
        <v>46</v>
      </c>
      <c r="D8" s="11" t="s">
        <v>47</v>
      </c>
      <c r="E8" s="15">
        <v>0</v>
      </c>
      <c r="F8" s="15">
        <v>0</v>
      </c>
      <c r="G8" s="15">
        <v>0</v>
      </c>
      <c r="H8" s="13">
        <f t="shared" si="1"/>
        <v>0</v>
      </c>
      <c r="I8" s="13">
        <f t="shared" si="2"/>
        <v>0</v>
      </c>
      <c r="J8" s="13">
        <v>0</v>
      </c>
      <c r="K8" s="13">
        <f t="shared" si="3"/>
        <v>0</v>
      </c>
      <c r="L8" s="13">
        <v>0</v>
      </c>
      <c r="M8" s="13">
        <f t="shared" ref="M8:M40" si="5">G8-L8</f>
        <v>0</v>
      </c>
      <c r="N8" s="13">
        <v>0</v>
      </c>
      <c r="O8" s="13">
        <f t="shared" si="4"/>
        <v>0</v>
      </c>
    </row>
    <row r="9" spans="1:15" ht="31.5" x14ac:dyDescent="0.25">
      <c r="A9" s="7" t="s">
        <v>13</v>
      </c>
      <c r="B9" s="7" t="s">
        <v>13</v>
      </c>
      <c r="C9" s="7" t="s">
        <v>15</v>
      </c>
      <c r="D9" s="10" t="s">
        <v>32</v>
      </c>
      <c r="E9" s="15">
        <v>67211</v>
      </c>
      <c r="F9" s="15">
        <v>67145</v>
      </c>
      <c r="G9" s="15">
        <v>6710</v>
      </c>
      <c r="H9" s="13">
        <f t="shared" ref="H9:H40" si="6">G9-F9</f>
        <v>-60435</v>
      </c>
      <c r="I9" s="13">
        <f t="shared" ref="I9:I40" si="7">G9-E9</f>
        <v>-60501</v>
      </c>
      <c r="J9" s="13">
        <v>4780.3999999999996</v>
      </c>
      <c r="K9" s="13">
        <f t="shared" si="3"/>
        <v>1929.6000000000004</v>
      </c>
      <c r="L9" s="13">
        <v>2864.9</v>
      </c>
      <c r="M9" s="13">
        <v>4780.3999999999996</v>
      </c>
      <c r="N9" s="13">
        <v>3732.9</v>
      </c>
      <c r="O9" s="13">
        <f t="shared" si="4"/>
        <v>2977.1</v>
      </c>
    </row>
    <row r="10" spans="1:15" ht="63" x14ac:dyDescent="0.25">
      <c r="A10" s="7" t="s">
        <v>13</v>
      </c>
      <c r="B10" s="7" t="s">
        <v>16</v>
      </c>
      <c r="C10" s="7" t="s">
        <v>13</v>
      </c>
      <c r="D10" s="10" t="s">
        <v>33</v>
      </c>
      <c r="E10" s="15">
        <f>SUM(E11)</f>
        <v>3026</v>
      </c>
      <c r="F10" s="15">
        <f>SUM(F11)</f>
        <v>3100</v>
      </c>
      <c r="G10" s="15">
        <f>SUM(G11)</f>
        <v>0</v>
      </c>
      <c r="H10" s="13">
        <f t="shared" si="6"/>
        <v>-3100</v>
      </c>
      <c r="I10" s="13">
        <f t="shared" si="7"/>
        <v>-3026</v>
      </c>
      <c r="J10" s="13">
        <f>SUM(J11)</f>
        <v>0</v>
      </c>
      <c r="K10" s="13">
        <f t="shared" si="3"/>
        <v>0</v>
      </c>
      <c r="L10" s="13">
        <f>SUM(L11)</f>
        <v>0</v>
      </c>
      <c r="M10" s="13">
        <f t="shared" si="5"/>
        <v>0</v>
      </c>
      <c r="N10" s="13">
        <v>0</v>
      </c>
      <c r="O10" s="13">
        <f t="shared" si="4"/>
        <v>0</v>
      </c>
    </row>
    <row r="11" spans="1:15" ht="31.5" x14ac:dyDescent="0.25">
      <c r="A11" s="7" t="s">
        <v>13</v>
      </c>
      <c r="B11" s="7" t="s">
        <v>13</v>
      </c>
      <c r="C11" s="7" t="s">
        <v>15</v>
      </c>
      <c r="D11" s="10" t="s">
        <v>32</v>
      </c>
      <c r="E11" s="15">
        <v>3026</v>
      </c>
      <c r="F11" s="15">
        <v>3100</v>
      </c>
      <c r="G11" s="15">
        <v>0</v>
      </c>
      <c r="H11" s="13">
        <f t="shared" si="6"/>
        <v>-3100</v>
      </c>
      <c r="I11" s="13">
        <f t="shared" si="7"/>
        <v>-3026</v>
      </c>
      <c r="J11" s="13">
        <v>0</v>
      </c>
      <c r="K11" s="13">
        <f t="shared" si="3"/>
        <v>0</v>
      </c>
      <c r="L11" s="13">
        <v>0</v>
      </c>
      <c r="M11" s="13">
        <f t="shared" si="5"/>
        <v>0</v>
      </c>
      <c r="N11" s="13">
        <v>0</v>
      </c>
      <c r="O11" s="13">
        <f t="shared" si="4"/>
        <v>0</v>
      </c>
    </row>
    <row r="12" spans="1:15" ht="78.75" x14ac:dyDescent="0.25">
      <c r="A12" s="7" t="s">
        <v>13</v>
      </c>
      <c r="B12" s="7" t="s">
        <v>17</v>
      </c>
      <c r="C12" s="7" t="s">
        <v>13</v>
      </c>
      <c r="D12" s="10" t="s">
        <v>34</v>
      </c>
      <c r="E12" s="15">
        <v>3026</v>
      </c>
      <c r="F12" s="15">
        <f>SUM(F130)</f>
        <v>0</v>
      </c>
      <c r="G12" s="15">
        <f>SUM(G130)</f>
        <v>0</v>
      </c>
      <c r="H12" s="13">
        <f t="shared" si="6"/>
        <v>0</v>
      </c>
      <c r="I12" s="13">
        <f t="shared" si="7"/>
        <v>-3026</v>
      </c>
      <c r="J12" s="13">
        <f>SUM(J13)</f>
        <v>0</v>
      </c>
      <c r="K12" s="13">
        <f t="shared" si="3"/>
        <v>0</v>
      </c>
      <c r="L12" s="13">
        <f>SUM(L13)</f>
        <v>0</v>
      </c>
      <c r="M12" s="13">
        <f t="shared" si="5"/>
        <v>0</v>
      </c>
      <c r="N12" s="13">
        <f>SUM(N13)</f>
        <v>0</v>
      </c>
      <c r="O12" s="13">
        <f t="shared" si="4"/>
        <v>0</v>
      </c>
    </row>
    <row r="13" spans="1:15" ht="31.5" x14ac:dyDescent="0.25">
      <c r="A13" s="7" t="s">
        <v>13</v>
      </c>
      <c r="B13" s="7" t="s">
        <v>13</v>
      </c>
      <c r="C13" s="7" t="s">
        <v>15</v>
      </c>
      <c r="D13" s="10" t="s">
        <v>32</v>
      </c>
      <c r="E13" s="15">
        <v>16963</v>
      </c>
      <c r="F13" s="15">
        <v>0</v>
      </c>
      <c r="G13" s="15">
        <v>0</v>
      </c>
      <c r="H13" s="13">
        <f t="shared" si="6"/>
        <v>0</v>
      </c>
      <c r="I13" s="13">
        <f t="shared" si="7"/>
        <v>-16963</v>
      </c>
      <c r="J13" s="13">
        <v>0</v>
      </c>
      <c r="K13" s="13">
        <f t="shared" si="3"/>
        <v>0</v>
      </c>
      <c r="L13" s="13">
        <v>0</v>
      </c>
      <c r="M13" s="13">
        <f t="shared" si="5"/>
        <v>0</v>
      </c>
      <c r="N13" s="13">
        <v>0</v>
      </c>
      <c r="O13" s="13">
        <f t="shared" si="4"/>
        <v>0</v>
      </c>
    </row>
    <row r="14" spans="1:15" ht="94.5" x14ac:dyDescent="0.25">
      <c r="A14" s="7" t="s">
        <v>13</v>
      </c>
      <c r="B14" s="7" t="s">
        <v>18</v>
      </c>
      <c r="C14" s="7" t="s">
        <v>13</v>
      </c>
      <c r="D14" s="10" t="s">
        <v>35</v>
      </c>
      <c r="E14" s="15">
        <f>SUM(E15)</f>
        <v>32789</v>
      </c>
      <c r="F14" s="15">
        <f>SUM(F15)</f>
        <v>167392</v>
      </c>
      <c r="G14" s="15">
        <f>SUM(G15)</f>
        <v>0</v>
      </c>
      <c r="H14" s="13">
        <f t="shared" si="6"/>
        <v>-167392</v>
      </c>
      <c r="I14" s="13">
        <f t="shared" si="7"/>
        <v>-32789</v>
      </c>
      <c r="J14" s="13">
        <f>SUM(J15)</f>
        <v>0</v>
      </c>
      <c r="K14" s="13">
        <f t="shared" si="3"/>
        <v>0</v>
      </c>
      <c r="L14" s="13">
        <f>SUM(L15)</f>
        <v>0</v>
      </c>
      <c r="M14" s="13">
        <f t="shared" si="5"/>
        <v>0</v>
      </c>
      <c r="N14" s="13">
        <f>SUM(N15)</f>
        <v>0</v>
      </c>
      <c r="O14" s="13">
        <f t="shared" si="4"/>
        <v>0</v>
      </c>
    </row>
    <row r="15" spans="1:15" ht="31.5" x14ac:dyDescent="0.25">
      <c r="A15" s="7" t="s">
        <v>13</v>
      </c>
      <c r="B15" s="7" t="s">
        <v>13</v>
      </c>
      <c r="C15" s="7" t="s">
        <v>15</v>
      </c>
      <c r="D15" s="10" t="s">
        <v>32</v>
      </c>
      <c r="E15" s="15">
        <v>32789</v>
      </c>
      <c r="F15" s="15">
        <v>167392</v>
      </c>
      <c r="G15" s="15">
        <v>0</v>
      </c>
      <c r="H15" s="13">
        <f t="shared" si="6"/>
        <v>-167392</v>
      </c>
      <c r="I15" s="13">
        <f t="shared" si="7"/>
        <v>-32789</v>
      </c>
      <c r="J15" s="13">
        <v>0</v>
      </c>
      <c r="K15" s="13">
        <f t="shared" si="3"/>
        <v>0</v>
      </c>
      <c r="L15" s="13">
        <v>0</v>
      </c>
      <c r="M15" s="13">
        <f t="shared" si="5"/>
        <v>0</v>
      </c>
      <c r="N15" s="13">
        <v>0</v>
      </c>
      <c r="O15" s="13">
        <f t="shared" si="4"/>
        <v>0</v>
      </c>
    </row>
    <row r="16" spans="1:15" ht="141.75" x14ac:dyDescent="0.25">
      <c r="A16" s="7" t="s">
        <v>13</v>
      </c>
      <c r="B16" s="7" t="s">
        <v>19</v>
      </c>
      <c r="C16" s="7" t="s">
        <v>13</v>
      </c>
      <c r="D16" s="10" t="s">
        <v>36</v>
      </c>
      <c r="E16" s="15">
        <f>SUM(E17)</f>
        <v>10459</v>
      </c>
      <c r="F16" s="15">
        <f>SUM(F17)</f>
        <v>4034</v>
      </c>
      <c r="G16" s="15">
        <f>SUM(G17)</f>
        <v>0</v>
      </c>
      <c r="H16" s="13">
        <f t="shared" si="6"/>
        <v>-4034</v>
      </c>
      <c r="I16" s="13">
        <f t="shared" si="7"/>
        <v>-10459</v>
      </c>
      <c r="J16" s="13">
        <f>SUM(J17)</f>
        <v>0</v>
      </c>
      <c r="K16" s="13">
        <f t="shared" si="3"/>
        <v>0</v>
      </c>
      <c r="L16" s="13">
        <f>SUM(L17)</f>
        <v>0</v>
      </c>
      <c r="M16" s="13">
        <f t="shared" si="5"/>
        <v>0</v>
      </c>
      <c r="N16" s="13">
        <f>SUM(N17)</f>
        <v>0</v>
      </c>
      <c r="O16" s="13">
        <f t="shared" si="4"/>
        <v>0</v>
      </c>
    </row>
    <row r="17" spans="1:15" ht="31.5" x14ac:dyDescent="0.25">
      <c r="A17" s="7" t="s">
        <v>13</v>
      </c>
      <c r="B17" s="7" t="s">
        <v>13</v>
      </c>
      <c r="C17" s="7" t="s">
        <v>15</v>
      </c>
      <c r="D17" s="10" t="s">
        <v>32</v>
      </c>
      <c r="E17" s="15">
        <v>10459</v>
      </c>
      <c r="F17" s="15">
        <v>4034</v>
      </c>
      <c r="G17" s="15">
        <v>0</v>
      </c>
      <c r="H17" s="13">
        <f t="shared" si="6"/>
        <v>-4034</v>
      </c>
      <c r="I17" s="13">
        <f t="shared" si="7"/>
        <v>-10459</v>
      </c>
      <c r="J17" s="13">
        <v>0</v>
      </c>
      <c r="K17" s="13">
        <f t="shared" si="3"/>
        <v>0</v>
      </c>
      <c r="L17" s="13">
        <v>0</v>
      </c>
      <c r="M17" s="13">
        <f t="shared" si="5"/>
        <v>0</v>
      </c>
      <c r="N17" s="13">
        <v>0</v>
      </c>
      <c r="O17" s="13">
        <f t="shared" si="4"/>
        <v>0</v>
      </c>
    </row>
    <row r="18" spans="1:15" ht="78.75" x14ac:dyDescent="0.25">
      <c r="A18" s="7" t="s">
        <v>13</v>
      </c>
      <c r="B18" s="7" t="s">
        <v>20</v>
      </c>
      <c r="C18" s="7" t="s">
        <v>13</v>
      </c>
      <c r="D18" s="10" t="s">
        <v>37</v>
      </c>
      <c r="E18" s="15">
        <f>SUM(E19:E21)</f>
        <v>18174</v>
      </c>
      <c r="F18" s="15">
        <f>SUM(F19:F21)</f>
        <v>68243</v>
      </c>
      <c r="G18" s="15">
        <f>SUM(G19:G21)</f>
        <v>0</v>
      </c>
      <c r="H18" s="13">
        <f t="shared" si="6"/>
        <v>-68243</v>
      </c>
      <c r="I18" s="13">
        <f t="shared" si="7"/>
        <v>-18174</v>
      </c>
      <c r="J18" s="13">
        <v>0</v>
      </c>
      <c r="K18" s="13">
        <f t="shared" si="3"/>
        <v>0</v>
      </c>
      <c r="L18" s="13">
        <v>0</v>
      </c>
      <c r="M18" s="13">
        <f t="shared" si="5"/>
        <v>0</v>
      </c>
      <c r="N18" s="13">
        <v>0</v>
      </c>
      <c r="O18" s="13">
        <f t="shared" si="4"/>
        <v>0</v>
      </c>
    </row>
    <row r="19" spans="1:15" ht="236.25" x14ac:dyDescent="0.25">
      <c r="A19" s="7" t="s">
        <v>13</v>
      </c>
      <c r="B19" s="7" t="s">
        <v>13</v>
      </c>
      <c r="C19" s="7" t="s">
        <v>21</v>
      </c>
      <c r="D19" s="10" t="s">
        <v>38</v>
      </c>
      <c r="E19" s="15">
        <v>9087</v>
      </c>
      <c r="F19" s="15">
        <v>53243</v>
      </c>
      <c r="G19" s="15">
        <v>0</v>
      </c>
      <c r="H19" s="13">
        <f t="shared" si="6"/>
        <v>-53243</v>
      </c>
      <c r="I19" s="13">
        <f t="shared" si="7"/>
        <v>-9087</v>
      </c>
      <c r="J19" s="13">
        <v>0</v>
      </c>
      <c r="K19" s="13">
        <f t="shared" si="3"/>
        <v>0</v>
      </c>
      <c r="L19" s="13">
        <v>0</v>
      </c>
      <c r="M19" s="13">
        <f t="shared" si="5"/>
        <v>0</v>
      </c>
      <c r="N19" s="13">
        <v>0</v>
      </c>
      <c r="O19" s="13">
        <f t="shared" si="4"/>
        <v>0</v>
      </c>
    </row>
    <row r="20" spans="1:15" ht="110.25" x14ac:dyDescent="0.25">
      <c r="A20" s="7" t="s">
        <v>13</v>
      </c>
      <c r="B20" s="7" t="s">
        <v>13</v>
      </c>
      <c r="C20" s="7" t="s">
        <v>22</v>
      </c>
      <c r="D20" s="10" t="s">
        <v>39</v>
      </c>
      <c r="E20" s="15">
        <v>0</v>
      </c>
      <c r="F20" s="15">
        <v>10000</v>
      </c>
      <c r="G20" s="15">
        <v>0</v>
      </c>
      <c r="H20" s="13">
        <f t="shared" si="6"/>
        <v>-10000</v>
      </c>
      <c r="I20" s="13">
        <f t="shared" si="7"/>
        <v>0</v>
      </c>
      <c r="J20" s="13">
        <v>0</v>
      </c>
      <c r="K20" s="13">
        <f t="shared" si="3"/>
        <v>0</v>
      </c>
      <c r="L20" s="13">
        <v>0</v>
      </c>
      <c r="M20" s="13">
        <f t="shared" si="5"/>
        <v>0</v>
      </c>
      <c r="N20" s="13">
        <v>0</v>
      </c>
      <c r="O20" s="13">
        <f t="shared" si="4"/>
        <v>0</v>
      </c>
    </row>
    <row r="21" spans="1:15" ht="126" x14ac:dyDescent="0.25">
      <c r="A21" s="7" t="s">
        <v>13</v>
      </c>
      <c r="B21" s="7" t="s">
        <v>13</v>
      </c>
      <c r="C21" s="7" t="s">
        <v>23</v>
      </c>
      <c r="D21" s="10" t="s">
        <v>40</v>
      </c>
      <c r="E21" s="15">
        <v>9087</v>
      </c>
      <c r="F21" s="15">
        <v>5000</v>
      </c>
      <c r="G21" s="15">
        <v>0</v>
      </c>
      <c r="H21" s="13">
        <f t="shared" si="6"/>
        <v>-5000</v>
      </c>
      <c r="I21" s="13">
        <f t="shared" si="7"/>
        <v>-9087</v>
      </c>
      <c r="J21" s="13">
        <v>0</v>
      </c>
      <c r="K21" s="13">
        <f t="shared" si="3"/>
        <v>0</v>
      </c>
      <c r="L21" s="13">
        <v>0</v>
      </c>
      <c r="M21" s="13">
        <f t="shared" si="5"/>
        <v>0</v>
      </c>
      <c r="N21" s="13">
        <v>0</v>
      </c>
      <c r="O21" s="13">
        <f t="shared" si="4"/>
        <v>0</v>
      </c>
    </row>
    <row r="22" spans="1:15" ht="157.5" x14ac:dyDescent="0.25">
      <c r="A22" s="7" t="s">
        <v>13</v>
      </c>
      <c r="B22" s="7" t="s">
        <v>24</v>
      </c>
      <c r="C22" s="7" t="s">
        <v>13</v>
      </c>
      <c r="D22" s="10" t="s">
        <v>41</v>
      </c>
      <c r="E22" s="15">
        <v>270</v>
      </c>
      <c r="F22" s="15">
        <f>SUM(F23)</f>
        <v>60783</v>
      </c>
      <c r="G22" s="15">
        <v>0</v>
      </c>
      <c r="H22" s="13">
        <f t="shared" si="6"/>
        <v>-60783</v>
      </c>
      <c r="I22" s="13">
        <f t="shared" si="7"/>
        <v>-270</v>
      </c>
      <c r="J22" s="13">
        <f>SUM(J23)</f>
        <v>0</v>
      </c>
      <c r="K22" s="13">
        <f t="shared" si="3"/>
        <v>0</v>
      </c>
      <c r="L22" s="13">
        <f>SUM(L23)</f>
        <v>0</v>
      </c>
      <c r="M22" s="13">
        <f t="shared" si="5"/>
        <v>0</v>
      </c>
      <c r="N22" s="13">
        <f>SUM(N23)</f>
        <v>120</v>
      </c>
      <c r="O22" s="13">
        <f t="shared" si="4"/>
        <v>-120</v>
      </c>
    </row>
    <row r="23" spans="1:15" ht="31.5" x14ac:dyDescent="0.25">
      <c r="A23" s="7" t="s">
        <v>13</v>
      </c>
      <c r="B23" s="7" t="s">
        <v>13</v>
      </c>
      <c r="C23" s="7" t="s">
        <v>15</v>
      </c>
      <c r="D23" s="10" t="s">
        <v>32</v>
      </c>
      <c r="E23" s="15">
        <v>270</v>
      </c>
      <c r="F23" s="15">
        <v>60783</v>
      </c>
      <c r="G23" s="15">
        <v>0</v>
      </c>
      <c r="H23" s="13">
        <f t="shared" si="6"/>
        <v>-60783</v>
      </c>
      <c r="I23" s="13">
        <f t="shared" si="7"/>
        <v>-270</v>
      </c>
      <c r="J23" s="13">
        <v>0</v>
      </c>
      <c r="K23" s="13">
        <f t="shared" si="3"/>
        <v>0</v>
      </c>
      <c r="L23" s="13">
        <v>0</v>
      </c>
      <c r="M23" s="13">
        <f t="shared" si="5"/>
        <v>0</v>
      </c>
      <c r="N23" s="13">
        <v>120</v>
      </c>
      <c r="O23" s="13">
        <f t="shared" si="4"/>
        <v>-120</v>
      </c>
    </row>
    <row r="24" spans="1:15" ht="63" x14ac:dyDescent="0.25">
      <c r="A24" s="7" t="s">
        <v>13</v>
      </c>
      <c r="B24" s="7" t="s">
        <v>25</v>
      </c>
      <c r="C24" s="7" t="s">
        <v>13</v>
      </c>
      <c r="D24" s="10" t="s">
        <v>42</v>
      </c>
      <c r="E24" s="15">
        <v>1250</v>
      </c>
      <c r="F24" s="15">
        <f>SUM(F25)</f>
        <v>0</v>
      </c>
      <c r="G24" s="15">
        <f>SUM(G25)</f>
        <v>0</v>
      </c>
      <c r="H24" s="13">
        <f t="shared" si="6"/>
        <v>0</v>
      </c>
      <c r="I24" s="13">
        <f t="shared" si="7"/>
        <v>-1250</v>
      </c>
      <c r="J24" s="13">
        <v>0</v>
      </c>
      <c r="K24" s="13">
        <f t="shared" si="3"/>
        <v>0</v>
      </c>
      <c r="L24" s="13">
        <f>SUM(L25)</f>
        <v>0</v>
      </c>
      <c r="M24" s="13">
        <f t="shared" si="5"/>
        <v>0</v>
      </c>
      <c r="N24" s="13">
        <v>0</v>
      </c>
      <c r="O24" s="13">
        <f t="shared" si="4"/>
        <v>0</v>
      </c>
    </row>
    <row r="25" spans="1:15" ht="31.5" x14ac:dyDescent="0.25">
      <c r="A25" s="7" t="s">
        <v>13</v>
      </c>
      <c r="B25" s="7" t="s">
        <v>13</v>
      </c>
      <c r="C25" s="7" t="s">
        <v>15</v>
      </c>
      <c r="D25" s="10" t="s">
        <v>32</v>
      </c>
      <c r="E25" s="15">
        <v>1250</v>
      </c>
      <c r="F25" s="15">
        <v>0</v>
      </c>
      <c r="G25" s="15">
        <v>0</v>
      </c>
      <c r="H25" s="13">
        <f t="shared" si="6"/>
        <v>0</v>
      </c>
      <c r="I25" s="13">
        <f t="shared" si="7"/>
        <v>-1250</v>
      </c>
      <c r="J25" s="13">
        <v>0</v>
      </c>
      <c r="K25" s="13">
        <f t="shared" si="3"/>
        <v>0</v>
      </c>
      <c r="L25" s="13">
        <v>0</v>
      </c>
      <c r="M25" s="13">
        <f t="shared" si="5"/>
        <v>0</v>
      </c>
      <c r="N25" s="13">
        <v>0</v>
      </c>
      <c r="O25" s="13">
        <f t="shared" si="4"/>
        <v>0</v>
      </c>
    </row>
    <row r="26" spans="1:15" ht="157.5" x14ac:dyDescent="0.25">
      <c r="A26" s="7" t="s">
        <v>13</v>
      </c>
      <c r="B26" s="7" t="s">
        <v>26</v>
      </c>
      <c r="C26" s="7" t="s">
        <v>13</v>
      </c>
      <c r="D26" s="10" t="s">
        <v>43</v>
      </c>
      <c r="E26" s="15">
        <v>36078</v>
      </c>
      <c r="F26" s="15">
        <f>SUM(F27)</f>
        <v>6728257</v>
      </c>
      <c r="G26" s="15">
        <f>SUM(G27)</f>
        <v>666033</v>
      </c>
      <c r="H26" s="13">
        <f t="shared" si="6"/>
        <v>-6062224</v>
      </c>
      <c r="I26" s="13">
        <f t="shared" si="7"/>
        <v>629955</v>
      </c>
      <c r="J26" s="13">
        <v>0</v>
      </c>
      <c r="K26" s="13">
        <f t="shared" si="3"/>
        <v>666033</v>
      </c>
      <c r="L26" s="13">
        <f>SUM(L27)</f>
        <v>0</v>
      </c>
      <c r="M26" s="13">
        <f t="shared" si="5"/>
        <v>666033</v>
      </c>
      <c r="N26" s="13">
        <f>SUM(N27)</f>
        <v>0</v>
      </c>
      <c r="O26" s="13">
        <f t="shared" si="4"/>
        <v>666033</v>
      </c>
    </row>
    <row r="27" spans="1:15" ht="31.5" x14ac:dyDescent="0.25">
      <c r="A27" s="7" t="s">
        <v>13</v>
      </c>
      <c r="B27" s="7" t="s">
        <v>13</v>
      </c>
      <c r="C27" s="7" t="s">
        <v>15</v>
      </c>
      <c r="D27" s="10" t="s">
        <v>32</v>
      </c>
      <c r="E27" s="15">
        <v>36078</v>
      </c>
      <c r="F27" s="15">
        <v>6728257</v>
      </c>
      <c r="G27" s="15">
        <v>666033</v>
      </c>
      <c r="H27" s="13">
        <f t="shared" si="6"/>
        <v>-6062224</v>
      </c>
      <c r="I27" s="13">
        <f t="shared" si="7"/>
        <v>629955</v>
      </c>
      <c r="J27" s="13">
        <v>0</v>
      </c>
      <c r="K27" s="13">
        <f t="shared" si="3"/>
        <v>666033</v>
      </c>
      <c r="L27" s="13">
        <v>0</v>
      </c>
      <c r="M27" s="13">
        <f t="shared" si="5"/>
        <v>666033</v>
      </c>
      <c r="N27" s="13">
        <v>0</v>
      </c>
      <c r="O27" s="13">
        <f t="shared" si="4"/>
        <v>666033</v>
      </c>
    </row>
    <row r="28" spans="1:15" ht="346.5" x14ac:dyDescent="0.25">
      <c r="A28" s="7"/>
      <c r="B28" s="7" t="s">
        <v>48</v>
      </c>
      <c r="C28" s="7"/>
      <c r="D28" s="10" t="s">
        <v>49</v>
      </c>
      <c r="E28" s="15">
        <v>0</v>
      </c>
      <c r="F28" s="15">
        <v>0</v>
      </c>
      <c r="G28" s="15">
        <v>0</v>
      </c>
      <c r="H28" s="13">
        <f t="shared" si="6"/>
        <v>0</v>
      </c>
      <c r="I28" s="13">
        <f t="shared" si="7"/>
        <v>0</v>
      </c>
      <c r="J28" s="13">
        <f>SUM(J29)</f>
        <v>0</v>
      </c>
      <c r="K28" s="13">
        <f t="shared" si="3"/>
        <v>0</v>
      </c>
      <c r="L28" s="13">
        <v>0</v>
      </c>
      <c r="M28" s="13">
        <f t="shared" si="5"/>
        <v>0</v>
      </c>
      <c r="N28" s="13">
        <v>0</v>
      </c>
      <c r="O28" s="13">
        <f t="shared" si="4"/>
        <v>0</v>
      </c>
    </row>
    <row r="29" spans="1:15" ht="47.25" x14ac:dyDescent="0.25">
      <c r="A29" s="7"/>
      <c r="B29" s="7"/>
      <c r="C29" s="7" t="s">
        <v>46</v>
      </c>
      <c r="D29" s="11" t="s">
        <v>47</v>
      </c>
      <c r="E29" s="15">
        <v>0</v>
      </c>
      <c r="F29" s="15">
        <v>0</v>
      </c>
      <c r="G29" s="15">
        <v>0</v>
      </c>
      <c r="H29" s="13">
        <f t="shared" si="6"/>
        <v>0</v>
      </c>
      <c r="I29" s="13">
        <f t="shared" si="7"/>
        <v>0</v>
      </c>
      <c r="J29" s="13">
        <v>0</v>
      </c>
      <c r="K29" s="13">
        <f t="shared" si="3"/>
        <v>0</v>
      </c>
      <c r="L29" s="13">
        <v>0</v>
      </c>
      <c r="M29" s="13">
        <f t="shared" si="5"/>
        <v>0</v>
      </c>
      <c r="N29" s="13">
        <v>0</v>
      </c>
      <c r="O29" s="13">
        <f t="shared" si="4"/>
        <v>0</v>
      </c>
    </row>
    <row r="30" spans="1:15" x14ac:dyDescent="0.25">
      <c r="A30" s="7"/>
      <c r="B30" s="7" t="s">
        <v>50</v>
      </c>
      <c r="C30" s="7"/>
      <c r="D30" s="10" t="s">
        <v>51</v>
      </c>
      <c r="E30" s="15">
        <v>468923</v>
      </c>
      <c r="F30" s="15">
        <v>382661</v>
      </c>
      <c r="G30" s="15">
        <v>24288</v>
      </c>
      <c r="H30" s="13">
        <v>0</v>
      </c>
      <c r="I30" s="13">
        <v>0</v>
      </c>
      <c r="J30" s="13">
        <v>38474</v>
      </c>
      <c r="K30" s="13">
        <f t="shared" si="3"/>
        <v>-14186</v>
      </c>
      <c r="L30" s="13">
        <v>28896</v>
      </c>
      <c r="M30" s="13">
        <f t="shared" si="5"/>
        <v>-4608</v>
      </c>
      <c r="N30" s="13">
        <v>26718</v>
      </c>
      <c r="O30" s="13">
        <f t="shared" si="4"/>
        <v>-2430</v>
      </c>
    </row>
    <row r="31" spans="1:15" ht="47.25" x14ac:dyDescent="0.25">
      <c r="A31" s="7"/>
      <c r="B31" s="7" t="s">
        <v>56</v>
      </c>
      <c r="C31" s="7"/>
      <c r="D31" s="10" t="s">
        <v>57</v>
      </c>
      <c r="E31" s="15">
        <v>0</v>
      </c>
      <c r="F31" s="15">
        <v>0</v>
      </c>
      <c r="G31" s="15">
        <v>0</v>
      </c>
      <c r="H31" s="13">
        <v>0</v>
      </c>
      <c r="I31" s="13">
        <v>0</v>
      </c>
      <c r="J31" s="13">
        <v>0</v>
      </c>
      <c r="K31" s="13">
        <f t="shared" si="3"/>
        <v>0</v>
      </c>
      <c r="L31" s="13">
        <v>0</v>
      </c>
      <c r="M31" s="13">
        <f t="shared" si="5"/>
        <v>0</v>
      </c>
      <c r="N31" s="13">
        <v>0</v>
      </c>
      <c r="O31" s="13">
        <f t="shared" si="4"/>
        <v>0</v>
      </c>
    </row>
    <row r="32" spans="1:15" ht="220.5" x14ac:dyDescent="0.25">
      <c r="A32" s="7"/>
      <c r="B32" s="7" t="s">
        <v>52</v>
      </c>
      <c r="C32" s="7"/>
      <c r="D32" s="10" t="s">
        <v>53</v>
      </c>
      <c r="E32" s="15">
        <v>8488</v>
      </c>
      <c r="F32" s="15">
        <f>SUM(F33)</f>
        <v>0</v>
      </c>
      <c r="G32" s="15">
        <f>SUM(G33)</f>
        <v>0</v>
      </c>
      <c r="H32" s="13">
        <v>0</v>
      </c>
      <c r="I32" s="13">
        <v>0</v>
      </c>
      <c r="J32" s="13">
        <f>SUM(J33)</f>
        <v>0</v>
      </c>
      <c r="K32" s="13">
        <f t="shared" si="3"/>
        <v>0</v>
      </c>
      <c r="L32" s="13">
        <v>0</v>
      </c>
      <c r="M32" s="13">
        <f t="shared" si="5"/>
        <v>0</v>
      </c>
      <c r="N32" s="13">
        <v>0</v>
      </c>
      <c r="O32" s="13">
        <f t="shared" si="4"/>
        <v>0</v>
      </c>
    </row>
    <row r="33" spans="1:15" ht="47.25" x14ac:dyDescent="0.25">
      <c r="A33" s="7"/>
      <c r="B33" s="7"/>
      <c r="C33" s="7" t="s">
        <v>46</v>
      </c>
      <c r="D33" s="11" t="s">
        <v>47</v>
      </c>
      <c r="E33" s="15">
        <v>8488</v>
      </c>
      <c r="F33" s="15">
        <v>0</v>
      </c>
      <c r="G33" s="15">
        <v>0</v>
      </c>
      <c r="H33" s="13">
        <v>0</v>
      </c>
      <c r="I33" s="13">
        <v>0</v>
      </c>
      <c r="J33" s="13">
        <v>0</v>
      </c>
      <c r="K33" s="13">
        <f t="shared" si="3"/>
        <v>0</v>
      </c>
      <c r="L33" s="13">
        <v>0</v>
      </c>
      <c r="M33" s="13">
        <f t="shared" si="5"/>
        <v>0</v>
      </c>
      <c r="N33" s="13">
        <v>0</v>
      </c>
      <c r="O33" s="13">
        <f t="shared" si="4"/>
        <v>0</v>
      </c>
    </row>
    <row r="34" spans="1:15" ht="157.5" x14ac:dyDescent="0.25">
      <c r="A34" s="7"/>
      <c r="B34" s="7" t="s">
        <v>58</v>
      </c>
      <c r="C34" s="7"/>
      <c r="D34" s="10" t="s">
        <v>59</v>
      </c>
      <c r="E34" s="15">
        <v>0</v>
      </c>
      <c r="F34" s="15">
        <v>0</v>
      </c>
      <c r="G34" s="15">
        <v>0</v>
      </c>
      <c r="H34" s="13">
        <v>0</v>
      </c>
      <c r="I34" s="13">
        <v>0</v>
      </c>
      <c r="J34" s="13">
        <v>0</v>
      </c>
      <c r="K34" s="13">
        <f t="shared" si="3"/>
        <v>0</v>
      </c>
      <c r="L34" s="13">
        <f>SUM(L35)</f>
        <v>0</v>
      </c>
      <c r="M34" s="13">
        <f t="shared" si="5"/>
        <v>0</v>
      </c>
      <c r="N34" s="13">
        <v>0</v>
      </c>
      <c r="O34" s="13">
        <f t="shared" si="4"/>
        <v>0</v>
      </c>
    </row>
    <row r="35" spans="1:15" ht="31.5" x14ac:dyDescent="0.25">
      <c r="A35" s="7"/>
      <c r="B35" s="7"/>
      <c r="C35" s="7" t="s">
        <v>15</v>
      </c>
      <c r="D35" s="10" t="s">
        <v>32</v>
      </c>
      <c r="E35" s="15">
        <v>0</v>
      </c>
      <c r="F35" s="15">
        <v>0</v>
      </c>
      <c r="G35" s="15">
        <v>0</v>
      </c>
      <c r="H35" s="13">
        <v>0</v>
      </c>
      <c r="I35" s="13">
        <v>0</v>
      </c>
      <c r="J35" s="13">
        <v>0</v>
      </c>
      <c r="K35" s="13">
        <f t="shared" si="3"/>
        <v>0</v>
      </c>
      <c r="L35" s="13">
        <v>0</v>
      </c>
      <c r="M35" s="13">
        <f t="shared" si="5"/>
        <v>0</v>
      </c>
      <c r="N35" s="13">
        <v>0</v>
      </c>
      <c r="O35" s="13">
        <f t="shared" si="4"/>
        <v>0</v>
      </c>
    </row>
    <row r="36" spans="1:15" ht="204.75" x14ac:dyDescent="0.25">
      <c r="A36" s="7" t="s">
        <v>13</v>
      </c>
      <c r="B36" s="7" t="s">
        <v>27</v>
      </c>
      <c r="C36" s="7" t="s">
        <v>13</v>
      </c>
      <c r="D36" s="10" t="s">
        <v>44</v>
      </c>
      <c r="E36" s="15">
        <v>5</v>
      </c>
      <c r="F36" s="15">
        <f>SUM(F37)</f>
        <v>0</v>
      </c>
      <c r="G36" s="15">
        <f>SUM(G37)</f>
        <v>0</v>
      </c>
      <c r="H36" s="13">
        <f t="shared" si="6"/>
        <v>0</v>
      </c>
      <c r="I36" s="13">
        <f t="shared" si="7"/>
        <v>-5</v>
      </c>
      <c r="J36" s="13">
        <v>0</v>
      </c>
      <c r="K36" s="13">
        <f t="shared" si="3"/>
        <v>0</v>
      </c>
      <c r="L36" s="13">
        <f>SUM(L37)</f>
        <v>0</v>
      </c>
      <c r="M36" s="13">
        <f t="shared" si="5"/>
        <v>0</v>
      </c>
      <c r="N36" s="13">
        <v>1098.3</v>
      </c>
      <c r="O36" s="13">
        <f t="shared" si="4"/>
        <v>-1098.3</v>
      </c>
    </row>
    <row r="37" spans="1:15" ht="31.5" x14ac:dyDescent="0.25">
      <c r="A37" s="7" t="s">
        <v>13</v>
      </c>
      <c r="B37" s="7" t="s">
        <v>13</v>
      </c>
      <c r="C37" s="7" t="s">
        <v>15</v>
      </c>
      <c r="D37" s="10" t="s">
        <v>32</v>
      </c>
      <c r="E37" s="15">
        <v>5</v>
      </c>
      <c r="F37" s="15">
        <v>0</v>
      </c>
      <c r="G37" s="15">
        <v>0</v>
      </c>
      <c r="H37" s="13">
        <f t="shared" si="6"/>
        <v>0</v>
      </c>
      <c r="I37" s="13">
        <f t="shared" si="7"/>
        <v>-5</v>
      </c>
      <c r="J37" s="13">
        <v>0</v>
      </c>
      <c r="K37" s="13">
        <f t="shared" si="3"/>
        <v>0</v>
      </c>
      <c r="L37" s="13">
        <v>0</v>
      </c>
      <c r="M37" s="13">
        <f t="shared" si="5"/>
        <v>0</v>
      </c>
      <c r="N37" s="13">
        <v>0</v>
      </c>
      <c r="O37" s="13">
        <f t="shared" si="4"/>
        <v>0</v>
      </c>
    </row>
    <row r="38" spans="1:15" ht="47.25" x14ac:dyDescent="0.25">
      <c r="A38" s="7"/>
      <c r="B38" s="7" t="s">
        <v>54</v>
      </c>
      <c r="C38" s="7"/>
      <c r="D38" s="10" t="s">
        <v>55</v>
      </c>
      <c r="E38" s="15">
        <v>70104</v>
      </c>
      <c r="F38" s="15">
        <v>0</v>
      </c>
      <c r="G38" s="15">
        <v>0</v>
      </c>
      <c r="H38" s="13">
        <f t="shared" ref="H38" si="8">G38-F38</f>
        <v>0</v>
      </c>
      <c r="I38" s="13">
        <f t="shared" ref="I38" si="9">G38-E38</f>
        <v>-70104</v>
      </c>
      <c r="J38" s="13">
        <v>0</v>
      </c>
      <c r="K38" s="13">
        <f t="shared" si="3"/>
        <v>0</v>
      </c>
      <c r="L38" s="13">
        <v>0</v>
      </c>
      <c r="M38" s="13">
        <f t="shared" si="5"/>
        <v>0</v>
      </c>
      <c r="N38" s="13">
        <v>0</v>
      </c>
      <c r="O38" s="13">
        <f t="shared" si="4"/>
        <v>0</v>
      </c>
    </row>
    <row r="39" spans="1:15" ht="157.5" x14ac:dyDescent="0.25">
      <c r="A39" s="7" t="s">
        <v>13</v>
      </c>
      <c r="B39" s="7" t="s">
        <v>28</v>
      </c>
      <c r="C39" s="7" t="s">
        <v>13</v>
      </c>
      <c r="D39" s="10" t="s">
        <v>45</v>
      </c>
      <c r="E39" s="15">
        <v>262</v>
      </c>
      <c r="F39" s="15">
        <f>SUM(F40)</f>
        <v>0</v>
      </c>
      <c r="G39" s="15">
        <f>SUM(G40)</f>
        <v>0</v>
      </c>
      <c r="H39" s="13">
        <f t="shared" si="6"/>
        <v>0</v>
      </c>
      <c r="I39" s="13">
        <f t="shared" si="7"/>
        <v>-262</v>
      </c>
      <c r="J39" s="13">
        <v>0</v>
      </c>
      <c r="K39" s="13">
        <f t="shared" si="3"/>
        <v>0</v>
      </c>
      <c r="L39" s="13">
        <v>0</v>
      </c>
      <c r="M39" s="13">
        <f t="shared" si="5"/>
        <v>0</v>
      </c>
      <c r="N39" s="13">
        <v>0</v>
      </c>
      <c r="O39" s="13">
        <f t="shared" si="4"/>
        <v>0</v>
      </c>
    </row>
    <row r="40" spans="1:15" ht="157.5" x14ac:dyDescent="0.25">
      <c r="A40" s="7" t="s">
        <v>13</v>
      </c>
      <c r="B40" s="7" t="s">
        <v>13</v>
      </c>
      <c r="C40" s="7" t="s">
        <v>29</v>
      </c>
      <c r="D40" s="10" t="s">
        <v>45</v>
      </c>
      <c r="E40" s="15">
        <v>262</v>
      </c>
      <c r="F40" s="15">
        <v>0</v>
      </c>
      <c r="G40" s="15">
        <v>0</v>
      </c>
      <c r="H40" s="13">
        <f t="shared" si="6"/>
        <v>0</v>
      </c>
      <c r="I40" s="13">
        <f t="shared" si="7"/>
        <v>-262</v>
      </c>
      <c r="J40" s="13">
        <v>0</v>
      </c>
      <c r="K40" s="13">
        <f t="shared" si="3"/>
        <v>0</v>
      </c>
      <c r="L40" s="13">
        <v>0</v>
      </c>
      <c r="M40" s="13">
        <f t="shared" si="5"/>
        <v>0</v>
      </c>
      <c r="N40" s="13">
        <v>0</v>
      </c>
      <c r="O40" s="13">
        <f t="shared" si="4"/>
        <v>0</v>
      </c>
    </row>
  </sheetData>
  <mergeCells count="10">
    <mergeCell ref="A4:C5"/>
    <mergeCell ref="A2:O2"/>
    <mergeCell ref="N3:O3"/>
    <mergeCell ref="D4:D5"/>
    <mergeCell ref="E4:E5"/>
    <mergeCell ref="F4:G4"/>
    <mergeCell ref="H4:I4"/>
    <mergeCell ref="J4:K4"/>
    <mergeCell ref="L4:M4"/>
    <mergeCell ref="N4:O4"/>
  </mergeCells>
  <pageMargins left="0.19685039370078741" right="0.15748031496062992" top="0.55118110236220474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5"/>
  <sheetViews>
    <sheetView tabSelected="1" workbookViewId="0">
      <pane xSplit="2" ySplit="5" topLeftCell="C42" activePane="bottomRight" state="frozen"/>
      <selection pane="topRight" activeCell="C1" sqref="C1"/>
      <selection pane="bottomLeft" activeCell="A6" sqref="A6"/>
      <selection pane="bottomRight" activeCell="T38" sqref="T38"/>
    </sheetView>
  </sheetViews>
  <sheetFormatPr defaultRowHeight="15.75" x14ac:dyDescent="0.25"/>
  <cols>
    <col min="1" max="1" width="6.7109375" style="4" customWidth="1"/>
    <col min="2" max="2" width="9.5703125" style="5" customWidth="1"/>
    <col min="3" max="3" width="10.5703125" style="1" customWidth="1"/>
    <col min="4" max="4" width="29.28515625" style="1" customWidth="1"/>
    <col min="5" max="5" width="14.140625" style="1" customWidth="1"/>
    <col min="6" max="6" width="13.28515625" style="1" customWidth="1"/>
    <col min="7" max="7" width="14.7109375" style="1" customWidth="1"/>
    <col min="8" max="8" width="16" style="1" customWidth="1"/>
    <col min="9" max="9" width="14.140625" style="1" customWidth="1"/>
    <col min="10" max="10" width="14" style="1" customWidth="1"/>
    <col min="11" max="11" width="13.85546875" style="1" customWidth="1"/>
    <col min="12" max="12" width="15.140625" style="1" customWidth="1"/>
    <col min="13" max="13" width="13.85546875" style="1" customWidth="1"/>
    <col min="14" max="14" width="14" style="1" customWidth="1"/>
    <col min="15" max="15" width="11.7109375" style="1" customWidth="1"/>
    <col min="16" max="16384" width="9.140625" style="1"/>
  </cols>
  <sheetData>
    <row r="1" spans="1:15" x14ac:dyDescent="0.25">
      <c r="A1" s="22" t="s">
        <v>106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 x14ac:dyDescent="0.25">
      <c r="A2" s="1"/>
      <c r="B2" s="1"/>
      <c r="D2" s="8"/>
      <c r="H2" s="5"/>
      <c r="N2" s="23" t="s">
        <v>5</v>
      </c>
      <c r="O2" s="23"/>
    </row>
    <row r="3" spans="1:15" s="2" customFormat="1" x14ac:dyDescent="0.25">
      <c r="A3" s="21" t="s">
        <v>11</v>
      </c>
      <c r="B3" s="21"/>
      <c r="C3" s="21"/>
      <c r="D3" s="24" t="s">
        <v>6</v>
      </c>
      <c r="E3" s="25" t="s">
        <v>102</v>
      </c>
      <c r="F3" s="25" t="s">
        <v>107</v>
      </c>
      <c r="G3" s="25"/>
      <c r="H3" s="25" t="s">
        <v>7</v>
      </c>
      <c r="I3" s="25"/>
      <c r="J3" s="25" t="s">
        <v>108</v>
      </c>
      <c r="K3" s="25"/>
      <c r="L3" s="25" t="s">
        <v>109</v>
      </c>
      <c r="M3" s="25"/>
      <c r="N3" s="25" t="s">
        <v>110</v>
      </c>
      <c r="O3" s="25"/>
    </row>
    <row r="4" spans="1:15" s="2" customFormat="1" ht="47.25" x14ac:dyDescent="0.25">
      <c r="A4" s="21"/>
      <c r="B4" s="21"/>
      <c r="C4" s="21"/>
      <c r="D4" s="24"/>
      <c r="E4" s="25"/>
      <c r="F4" s="6" t="s">
        <v>60</v>
      </c>
      <c r="G4" s="6" t="s">
        <v>1</v>
      </c>
      <c r="H4" s="6" t="s">
        <v>61</v>
      </c>
      <c r="I4" s="6" t="s">
        <v>62</v>
      </c>
      <c r="J4" s="6" t="s">
        <v>4</v>
      </c>
      <c r="K4" s="6" t="s">
        <v>103</v>
      </c>
      <c r="L4" s="6" t="s">
        <v>4</v>
      </c>
      <c r="M4" s="6" t="s">
        <v>104</v>
      </c>
      <c r="N4" s="6" t="s">
        <v>4</v>
      </c>
      <c r="O4" s="6" t="s">
        <v>105</v>
      </c>
    </row>
    <row r="5" spans="1:15" s="3" customFormat="1" x14ac:dyDescent="0.25">
      <c r="A5" s="16" t="s">
        <v>12</v>
      </c>
      <c r="B5" s="7" t="s">
        <v>13</v>
      </c>
      <c r="C5" s="7" t="s">
        <v>13</v>
      </c>
      <c r="D5" s="9" t="s">
        <v>30</v>
      </c>
      <c r="E5" s="12">
        <f>SUM(E6+E10+E12+E14+E16+E18+E20+E24+E26+E28+E30+E32+E34+E36+E38+E40+E44)</f>
        <v>2809197</v>
      </c>
      <c r="F5" s="12">
        <f t="shared" ref="F5:O5" si="0">SUM(F6+F10+F12+F14+F16+F18+F20+F24+F26+F28+F30+F32+F34+F36+F38+F40+F44)</f>
        <v>1917943</v>
      </c>
      <c r="G5" s="12">
        <f t="shared" si="0"/>
        <v>1917933.4000000001</v>
      </c>
      <c r="H5" s="12">
        <f t="shared" si="0"/>
        <v>9.5999999999939973</v>
      </c>
      <c r="I5" s="12">
        <f t="shared" si="0"/>
        <v>9.5999999999939973</v>
      </c>
      <c r="J5" s="12">
        <f>SUM(J6+J10+J12+J14+J16+J18+J20+J24+J26+J28+J30+J32+J34+J36+J38+J40)</f>
        <v>4198853.4000000004</v>
      </c>
      <c r="K5" s="12">
        <f t="shared" si="0"/>
        <v>-2280920</v>
      </c>
      <c r="L5" s="12">
        <f t="shared" si="0"/>
        <v>4294907.5</v>
      </c>
      <c r="M5" s="12">
        <f t="shared" si="0"/>
        <v>-2376974.1</v>
      </c>
      <c r="N5" s="12">
        <f>SUM(N6+N10+N12+N14+N16+N18+N20+N24+N26+N28+N30+N32+N34+N36+N38+N40)</f>
        <v>2105142.2000000002</v>
      </c>
      <c r="O5" s="12">
        <f t="shared" si="0"/>
        <v>-187208.8</v>
      </c>
    </row>
    <row r="6" spans="1:15" ht="110.25" x14ac:dyDescent="0.25">
      <c r="A6" s="7" t="s">
        <v>13</v>
      </c>
      <c r="B6" s="7" t="s">
        <v>14</v>
      </c>
      <c r="C6" s="7" t="s">
        <v>13</v>
      </c>
      <c r="D6" s="10" t="s">
        <v>73</v>
      </c>
      <c r="E6" s="15">
        <f>SUM(E7:E9)</f>
        <v>116400</v>
      </c>
      <c r="F6" s="15">
        <f t="shared" ref="F6:G6" si="1">SUM(F7:F9)</f>
        <v>67848</v>
      </c>
      <c r="G6" s="15">
        <f t="shared" si="1"/>
        <v>67841.100000000006</v>
      </c>
      <c r="H6" s="13">
        <f>SUM(F6-G6)</f>
        <v>6.8999999999941792</v>
      </c>
      <c r="I6" s="15">
        <f>SUM(F6-G6)</f>
        <v>6.8999999999941792</v>
      </c>
      <c r="J6" s="15">
        <f>SUM(J7:J9)</f>
        <v>58900.4</v>
      </c>
      <c r="K6" s="13">
        <f>SUM(G6-J6)</f>
        <v>8940.7000000000044</v>
      </c>
      <c r="L6" s="15">
        <f>SUM(L7:L9)</f>
        <v>53999.5</v>
      </c>
      <c r="M6" s="13">
        <f>SUM(G6-L6)</f>
        <v>13841.600000000006</v>
      </c>
      <c r="N6" s="13">
        <f>SUM(N7:N9)</f>
        <v>52568</v>
      </c>
      <c r="O6" s="13">
        <f>SUM(G6-N6)</f>
        <v>15273.100000000006</v>
      </c>
    </row>
    <row r="7" spans="1:15" ht="47.25" x14ac:dyDescent="0.25">
      <c r="A7" s="7"/>
      <c r="B7" s="7"/>
      <c r="C7" s="7" t="s">
        <v>46</v>
      </c>
      <c r="D7" s="11" t="s">
        <v>74</v>
      </c>
      <c r="E7" s="15">
        <v>0</v>
      </c>
      <c r="F7" s="15">
        <v>0</v>
      </c>
      <c r="G7" s="15">
        <v>0</v>
      </c>
      <c r="H7" s="13">
        <f t="shared" ref="H7:H42" si="2">SUM(F7-G7)</f>
        <v>0</v>
      </c>
      <c r="I7" s="15">
        <f t="shared" ref="I7:I45" si="3">SUM(F7-G7)</f>
        <v>0</v>
      </c>
      <c r="J7" s="15">
        <v>10</v>
      </c>
      <c r="K7" s="13">
        <f t="shared" ref="K7:K45" si="4">SUM(G7-J7)</f>
        <v>-10</v>
      </c>
      <c r="L7" s="13">
        <v>48</v>
      </c>
      <c r="M7" s="13">
        <f t="shared" ref="M7:M45" si="5">SUM(G7-L7)</f>
        <v>-48</v>
      </c>
      <c r="N7" s="13">
        <v>0</v>
      </c>
      <c r="O7" s="13">
        <f t="shared" ref="O7:O45" si="6">SUM(G7-N7)</f>
        <v>0</v>
      </c>
    </row>
    <row r="8" spans="1:15" ht="31.5" x14ac:dyDescent="0.25">
      <c r="A8" s="7" t="s">
        <v>13</v>
      </c>
      <c r="B8" s="7" t="s">
        <v>13</v>
      </c>
      <c r="C8" s="7" t="s">
        <v>15</v>
      </c>
      <c r="D8" s="10" t="s">
        <v>75</v>
      </c>
      <c r="E8" s="15">
        <v>116400</v>
      </c>
      <c r="F8" s="15">
        <v>67848</v>
      </c>
      <c r="G8" s="15">
        <v>67841.100000000006</v>
      </c>
      <c r="H8" s="13">
        <f t="shared" si="2"/>
        <v>6.8999999999941792</v>
      </c>
      <c r="I8" s="15">
        <f t="shared" si="3"/>
        <v>6.8999999999941792</v>
      </c>
      <c r="J8" s="15">
        <v>58890.400000000001</v>
      </c>
      <c r="K8" s="13">
        <f t="shared" si="4"/>
        <v>8950.7000000000044</v>
      </c>
      <c r="L8" s="13">
        <v>53951.5</v>
      </c>
      <c r="M8" s="13">
        <f t="shared" si="5"/>
        <v>13889.600000000006</v>
      </c>
      <c r="N8" s="13">
        <v>52568</v>
      </c>
      <c r="O8" s="13">
        <f t="shared" si="6"/>
        <v>15273.100000000006</v>
      </c>
    </row>
    <row r="9" spans="1:15" ht="46.5" customHeight="1" x14ac:dyDescent="0.25">
      <c r="A9" s="7"/>
      <c r="B9" s="7"/>
      <c r="C9" s="7" t="s">
        <v>90</v>
      </c>
      <c r="D9" s="10" t="s">
        <v>91</v>
      </c>
      <c r="E9" s="15">
        <v>0</v>
      </c>
      <c r="F9" s="15">
        <v>0</v>
      </c>
      <c r="G9" s="15">
        <v>0</v>
      </c>
      <c r="H9" s="13">
        <f t="shared" si="2"/>
        <v>0</v>
      </c>
      <c r="I9" s="15">
        <f t="shared" si="3"/>
        <v>0</v>
      </c>
      <c r="J9" s="15">
        <v>0</v>
      </c>
      <c r="K9" s="13">
        <f t="shared" si="4"/>
        <v>0</v>
      </c>
      <c r="L9" s="13">
        <v>0</v>
      </c>
      <c r="M9" s="13">
        <f t="shared" si="5"/>
        <v>0</v>
      </c>
      <c r="N9" s="13">
        <v>0</v>
      </c>
      <c r="O9" s="13">
        <f t="shared" si="6"/>
        <v>0</v>
      </c>
    </row>
    <row r="10" spans="1:15" ht="31.5" x14ac:dyDescent="0.25">
      <c r="A10" s="7" t="s">
        <v>13</v>
      </c>
      <c r="B10" s="7" t="s">
        <v>16</v>
      </c>
      <c r="C10" s="7" t="s">
        <v>13</v>
      </c>
      <c r="D10" s="10" t="s">
        <v>76</v>
      </c>
      <c r="E10" s="15">
        <f>SUM(E11)</f>
        <v>4009</v>
      </c>
      <c r="F10" s="15">
        <f t="shared" ref="F10:G10" si="7">SUM(F11)</f>
        <v>3962</v>
      </c>
      <c r="G10" s="15">
        <f t="shared" si="7"/>
        <v>3962</v>
      </c>
      <c r="H10" s="13">
        <f t="shared" si="2"/>
        <v>0</v>
      </c>
      <c r="I10" s="15">
        <f t="shared" si="3"/>
        <v>0</v>
      </c>
      <c r="J10" s="15">
        <f>SUM(J11)</f>
        <v>3766</v>
      </c>
      <c r="K10" s="13">
        <f t="shared" si="4"/>
        <v>196</v>
      </c>
      <c r="L10" s="13">
        <f>SUM(L11)</f>
        <v>3726.1</v>
      </c>
      <c r="M10" s="13">
        <f t="shared" si="5"/>
        <v>235.90000000000009</v>
      </c>
      <c r="N10" s="13">
        <f>SUM(N11)</f>
        <v>3723</v>
      </c>
      <c r="O10" s="13">
        <f t="shared" si="6"/>
        <v>239</v>
      </c>
    </row>
    <row r="11" spans="1:15" ht="31.5" x14ac:dyDescent="0.25">
      <c r="A11" s="7" t="s">
        <v>13</v>
      </c>
      <c r="B11" s="7" t="s">
        <v>13</v>
      </c>
      <c r="C11" s="7" t="s">
        <v>15</v>
      </c>
      <c r="D11" s="10" t="s">
        <v>75</v>
      </c>
      <c r="E11" s="15">
        <v>4009</v>
      </c>
      <c r="F11" s="15">
        <v>3962</v>
      </c>
      <c r="G11" s="15">
        <v>3962</v>
      </c>
      <c r="H11" s="13">
        <f t="shared" si="2"/>
        <v>0</v>
      </c>
      <c r="I11" s="15">
        <f t="shared" si="3"/>
        <v>0</v>
      </c>
      <c r="J11" s="15">
        <v>3766</v>
      </c>
      <c r="K11" s="13">
        <f t="shared" si="4"/>
        <v>196</v>
      </c>
      <c r="L11" s="13">
        <v>3726.1</v>
      </c>
      <c r="M11" s="13">
        <f t="shared" si="5"/>
        <v>235.90000000000009</v>
      </c>
      <c r="N11" s="13">
        <v>3723</v>
      </c>
      <c r="O11" s="13">
        <f t="shared" si="6"/>
        <v>239</v>
      </c>
    </row>
    <row r="12" spans="1:15" ht="63" x14ac:dyDescent="0.25">
      <c r="A12" s="7" t="s">
        <v>13</v>
      </c>
      <c r="B12" s="7" t="s">
        <v>17</v>
      </c>
      <c r="C12" s="7" t="s">
        <v>13</v>
      </c>
      <c r="D12" s="10" t="s">
        <v>77</v>
      </c>
      <c r="E12" s="15">
        <f>SUM(E13)</f>
        <v>2605</v>
      </c>
      <c r="F12" s="15">
        <f t="shared" ref="F12:G12" si="8">SUM(F13)</f>
        <v>2605</v>
      </c>
      <c r="G12" s="15">
        <f t="shared" si="8"/>
        <v>2605</v>
      </c>
      <c r="H12" s="13">
        <f t="shared" si="2"/>
        <v>0</v>
      </c>
      <c r="I12" s="15">
        <f t="shared" si="3"/>
        <v>0</v>
      </c>
      <c r="J12" s="15">
        <f>SUM(J13)</f>
        <v>486838</v>
      </c>
      <c r="K12" s="13">
        <f t="shared" si="4"/>
        <v>-484233</v>
      </c>
      <c r="L12" s="13">
        <f>SUM(L13)</f>
        <v>84503</v>
      </c>
      <c r="M12" s="13">
        <f t="shared" si="5"/>
        <v>-81898</v>
      </c>
      <c r="N12" s="13">
        <f>SUM(N13)</f>
        <v>63411.3</v>
      </c>
      <c r="O12" s="13">
        <f t="shared" si="6"/>
        <v>-60806.3</v>
      </c>
    </row>
    <row r="13" spans="1:15" ht="31.5" x14ac:dyDescent="0.25">
      <c r="A13" s="7" t="s">
        <v>13</v>
      </c>
      <c r="B13" s="7" t="s">
        <v>13</v>
      </c>
      <c r="C13" s="7" t="s">
        <v>15</v>
      </c>
      <c r="D13" s="10" t="s">
        <v>75</v>
      </c>
      <c r="E13" s="15">
        <v>2605</v>
      </c>
      <c r="F13" s="15">
        <v>2605</v>
      </c>
      <c r="G13" s="15">
        <v>2605</v>
      </c>
      <c r="H13" s="13">
        <f t="shared" si="2"/>
        <v>0</v>
      </c>
      <c r="I13" s="15">
        <f t="shared" si="3"/>
        <v>0</v>
      </c>
      <c r="J13" s="15">
        <v>486838</v>
      </c>
      <c r="K13" s="13">
        <f t="shared" si="4"/>
        <v>-484233</v>
      </c>
      <c r="L13" s="13">
        <v>84503</v>
      </c>
      <c r="M13" s="13">
        <f t="shared" si="5"/>
        <v>-81898</v>
      </c>
      <c r="N13" s="13">
        <v>63411.3</v>
      </c>
      <c r="O13" s="13">
        <f t="shared" si="6"/>
        <v>-60806.3</v>
      </c>
    </row>
    <row r="14" spans="1:15" x14ac:dyDescent="0.25">
      <c r="A14" s="7"/>
      <c r="B14" s="7" t="s">
        <v>92</v>
      </c>
      <c r="C14" s="7"/>
      <c r="D14" s="10" t="s">
        <v>93</v>
      </c>
      <c r="E14" s="15">
        <f>SUM(E15)</f>
        <v>1300280</v>
      </c>
      <c r="F14" s="15">
        <f>SUM(F15)</f>
        <v>1300280</v>
      </c>
      <c r="G14" s="15">
        <f>SUM(G15)</f>
        <v>1300280</v>
      </c>
      <c r="H14" s="13">
        <f t="shared" si="2"/>
        <v>0</v>
      </c>
      <c r="I14" s="15">
        <f t="shared" si="3"/>
        <v>0</v>
      </c>
      <c r="J14" s="15">
        <f>SUM(J15)</f>
        <v>0</v>
      </c>
      <c r="K14" s="13">
        <f t="shared" si="4"/>
        <v>1300280</v>
      </c>
      <c r="L14" s="15">
        <f>SUM(L15)</f>
        <v>1280000</v>
      </c>
      <c r="M14" s="13">
        <f t="shared" si="5"/>
        <v>20280</v>
      </c>
      <c r="N14" s="13">
        <f>SUM(N15)</f>
        <v>1666741</v>
      </c>
      <c r="O14" s="13">
        <f t="shared" si="6"/>
        <v>-366461</v>
      </c>
    </row>
    <row r="15" spans="1:15" ht="31.5" x14ac:dyDescent="0.25">
      <c r="A15" s="7"/>
      <c r="B15" s="7"/>
      <c r="C15" s="7" t="s">
        <v>15</v>
      </c>
      <c r="D15" s="10" t="s">
        <v>75</v>
      </c>
      <c r="E15" s="15">
        <v>1300280</v>
      </c>
      <c r="F15" s="15">
        <v>1300280</v>
      </c>
      <c r="G15" s="15">
        <v>1300280</v>
      </c>
      <c r="H15" s="13">
        <f t="shared" si="2"/>
        <v>0</v>
      </c>
      <c r="I15" s="15">
        <f t="shared" si="3"/>
        <v>0</v>
      </c>
      <c r="J15" s="15">
        <v>0</v>
      </c>
      <c r="K15" s="13">
        <f t="shared" si="4"/>
        <v>1300280</v>
      </c>
      <c r="L15" s="13">
        <v>1280000</v>
      </c>
      <c r="M15" s="13">
        <f t="shared" si="5"/>
        <v>20280</v>
      </c>
      <c r="N15" s="13">
        <v>1666741</v>
      </c>
      <c r="O15" s="13">
        <f t="shared" si="6"/>
        <v>-366461</v>
      </c>
    </row>
    <row r="16" spans="1:15" ht="63" x14ac:dyDescent="0.25">
      <c r="A16" s="7" t="s">
        <v>13</v>
      </c>
      <c r="B16" s="7" t="s">
        <v>18</v>
      </c>
      <c r="C16" s="7" t="s">
        <v>13</v>
      </c>
      <c r="D16" s="10" t="s">
        <v>78</v>
      </c>
      <c r="E16" s="15">
        <f>SUM(E17)</f>
        <v>218571</v>
      </c>
      <c r="F16" s="15">
        <f t="shared" ref="F16:G16" si="9">SUM(F17)</f>
        <v>31139</v>
      </c>
      <c r="G16" s="15">
        <f t="shared" si="9"/>
        <v>31139</v>
      </c>
      <c r="H16" s="13">
        <f t="shared" si="2"/>
        <v>0</v>
      </c>
      <c r="I16" s="15">
        <f t="shared" si="3"/>
        <v>0</v>
      </c>
      <c r="J16" s="15">
        <f>SUM(J17)</f>
        <v>3249695</v>
      </c>
      <c r="K16" s="13">
        <f t="shared" si="4"/>
        <v>-3218556</v>
      </c>
      <c r="L16" s="13">
        <f>SUM(L17)</f>
        <v>2430211</v>
      </c>
      <c r="M16" s="13">
        <f t="shared" si="5"/>
        <v>-2399072</v>
      </c>
      <c r="N16" s="13">
        <f>SUM(N17)</f>
        <v>20545</v>
      </c>
      <c r="O16" s="13">
        <f t="shared" si="6"/>
        <v>10594</v>
      </c>
    </row>
    <row r="17" spans="1:15" ht="31.5" x14ac:dyDescent="0.25">
      <c r="A17" s="7" t="s">
        <v>13</v>
      </c>
      <c r="B17" s="7" t="s">
        <v>13</v>
      </c>
      <c r="C17" s="7" t="s">
        <v>15</v>
      </c>
      <c r="D17" s="10" t="s">
        <v>75</v>
      </c>
      <c r="E17" s="15">
        <v>218571</v>
      </c>
      <c r="F17" s="15">
        <v>31139</v>
      </c>
      <c r="G17" s="15">
        <v>31139</v>
      </c>
      <c r="H17" s="13">
        <f t="shared" si="2"/>
        <v>0</v>
      </c>
      <c r="I17" s="15">
        <f t="shared" si="3"/>
        <v>0</v>
      </c>
      <c r="J17" s="15">
        <v>3249695</v>
      </c>
      <c r="K17" s="13">
        <f t="shared" si="4"/>
        <v>-3218556</v>
      </c>
      <c r="L17" s="13">
        <v>2430211</v>
      </c>
      <c r="M17" s="13">
        <f t="shared" si="5"/>
        <v>-2399072</v>
      </c>
      <c r="N17" s="13">
        <v>20545</v>
      </c>
      <c r="O17" s="13">
        <f t="shared" si="6"/>
        <v>10594</v>
      </c>
    </row>
    <row r="18" spans="1:15" ht="94.5" x14ac:dyDescent="0.25">
      <c r="A18" s="7" t="s">
        <v>13</v>
      </c>
      <c r="B18" s="7" t="s">
        <v>19</v>
      </c>
      <c r="C18" s="7" t="s">
        <v>13</v>
      </c>
      <c r="D18" s="10" t="s">
        <v>79</v>
      </c>
      <c r="E18" s="15">
        <f>SUM(E19)</f>
        <v>8257</v>
      </c>
      <c r="F18" s="15">
        <f t="shared" ref="F18:G18" si="10">SUM(F19)</f>
        <v>3798</v>
      </c>
      <c r="G18" s="15">
        <f t="shared" si="10"/>
        <v>3797.3</v>
      </c>
      <c r="H18" s="13">
        <f t="shared" si="2"/>
        <v>0.6999999999998181</v>
      </c>
      <c r="I18" s="15">
        <f t="shared" si="3"/>
        <v>0.6999999999998181</v>
      </c>
      <c r="J18" s="15">
        <f>SUM(J19)</f>
        <v>6494</v>
      </c>
      <c r="K18" s="13">
        <f t="shared" si="4"/>
        <v>-2696.7</v>
      </c>
      <c r="L18" s="13">
        <f>SUM(L19)</f>
        <v>4252</v>
      </c>
      <c r="M18" s="13">
        <f t="shared" si="5"/>
        <v>-454.69999999999982</v>
      </c>
      <c r="N18" s="13">
        <f>SUM(N19)</f>
        <v>4584.1000000000004</v>
      </c>
      <c r="O18" s="13">
        <f t="shared" si="6"/>
        <v>-786.80000000000018</v>
      </c>
    </row>
    <row r="19" spans="1:15" s="2" customFormat="1" ht="31.5" x14ac:dyDescent="0.25">
      <c r="A19" s="7" t="s">
        <v>13</v>
      </c>
      <c r="B19" s="7" t="s">
        <v>13</v>
      </c>
      <c r="C19" s="7" t="s">
        <v>15</v>
      </c>
      <c r="D19" s="10" t="s">
        <v>75</v>
      </c>
      <c r="E19" s="15">
        <v>8257</v>
      </c>
      <c r="F19" s="15">
        <v>3798</v>
      </c>
      <c r="G19" s="15">
        <v>3797.3</v>
      </c>
      <c r="H19" s="13">
        <f t="shared" si="2"/>
        <v>0.6999999999998181</v>
      </c>
      <c r="I19" s="15">
        <f t="shared" si="3"/>
        <v>0.6999999999998181</v>
      </c>
      <c r="J19" s="15">
        <v>6494</v>
      </c>
      <c r="K19" s="13">
        <f t="shared" si="4"/>
        <v>-2696.7</v>
      </c>
      <c r="L19" s="13">
        <v>4252</v>
      </c>
      <c r="M19" s="13">
        <f t="shared" si="5"/>
        <v>-454.69999999999982</v>
      </c>
      <c r="N19" s="13">
        <v>4584.1000000000004</v>
      </c>
      <c r="O19" s="13">
        <f t="shared" si="6"/>
        <v>-786.80000000000018</v>
      </c>
    </row>
    <row r="20" spans="1:15" s="2" customFormat="1" ht="63" x14ac:dyDescent="0.25">
      <c r="A20" s="7" t="s">
        <v>13</v>
      </c>
      <c r="B20" s="7" t="s">
        <v>20</v>
      </c>
      <c r="C20" s="7" t="s">
        <v>13</v>
      </c>
      <c r="D20" s="10" t="s">
        <v>80</v>
      </c>
      <c r="E20" s="15">
        <f>SUM(E21:E23)</f>
        <v>268559</v>
      </c>
      <c r="F20" s="15">
        <f t="shared" ref="F20:G20" si="11">SUM(F21:F23)</f>
        <v>0</v>
      </c>
      <c r="G20" s="15">
        <f t="shared" si="11"/>
        <v>0</v>
      </c>
      <c r="H20" s="13">
        <f t="shared" si="2"/>
        <v>0</v>
      </c>
      <c r="I20" s="15">
        <f t="shared" si="3"/>
        <v>0</v>
      </c>
      <c r="J20" s="15">
        <v>0</v>
      </c>
      <c r="K20" s="13">
        <f t="shared" si="4"/>
        <v>0</v>
      </c>
      <c r="L20" s="13">
        <v>0</v>
      </c>
      <c r="M20" s="13">
        <f t="shared" si="5"/>
        <v>0</v>
      </c>
      <c r="N20" s="13">
        <v>0</v>
      </c>
      <c r="O20" s="13">
        <f t="shared" si="6"/>
        <v>0</v>
      </c>
    </row>
    <row r="21" spans="1:15" s="3" customFormat="1" ht="157.5" x14ac:dyDescent="0.25">
      <c r="A21" s="7" t="s">
        <v>13</v>
      </c>
      <c r="B21" s="7" t="s">
        <v>13</v>
      </c>
      <c r="C21" s="7" t="s">
        <v>21</v>
      </c>
      <c r="D21" s="10" t="s">
        <v>81</v>
      </c>
      <c r="E21" s="15">
        <v>198559</v>
      </c>
      <c r="F21" s="15">
        <v>0</v>
      </c>
      <c r="G21" s="15">
        <v>0</v>
      </c>
      <c r="H21" s="13">
        <f t="shared" si="2"/>
        <v>0</v>
      </c>
      <c r="I21" s="15">
        <f t="shared" si="3"/>
        <v>0</v>
      </c>
      <c r="J21" s="15">
        <v>0</v>
      </c>
      <c r="K21" s="13">
        <f t="shared" si="4"/>
        <v>0</v>
      </c>
      <c r="L21" s="13">
        <v>0</v>
      </c>
      <c r="M21" s="13">
        <f t="shared" si="5"/>
        <v>0</v>
      </c>
      <c r="N21" s="13">
        <v>0</v>
      </c>
      <c r="O21" s="13">
        <f t="shared" si="6"/>
        <v>0</v>
      </c>
    </row>
    <row r="22" spans="1:15" ht="94.5" x14ac:dyDescent="0.25">
      <c r="A22" s="7" t="s">
        <v>13</v>
      </c>
      <c r="B22" s="7" t="s">
        <v>13</v>
      </c>
      <c r="C22" s="7" t="s">
        <v>22</v>
      </c>
      <c r="D22" s="10" t="s">
        <v>82</v>
      </c>
      <c r="E22" s="15">
        <v>65000</v>
      </c>
      <c r="F22" s="15">
        <v>0</v>
      </c>
      <c r="G22" s="15">
        <v>0</v>
      </c>
      <c r="H22" s="13">
        <f t="shared" si="2"/>
        <v>0</v>
      </c>
      <c r="I22" s="15">
        <f t="shared" si="3"/>
        <v>0</v>
      </c>
      <c r="J22" s="15">
        <v>0</v>
      </c>
      <c r="K22" s="13">
        <f t="shared" si="4"/>
        <v>0</v>
      </c>
      <c r="L22" s="13">
        <v>0</v>
      </c>
      <c r="M22" s="13">
        <f t="shared" si="5"/>
        <v>0</v>
      </c>
      <c r="N22" s="13">
        <v>0</v>
      </c>
      <c r="O22" s="13">
        <f t="shared" si="6"/>
        <v>0</v>
      </c>
    </row>
    <row r="23" spans="1:15" ht="110.25" x14ac:dyDescent="0.25">
      <c r="A23" s="7" t="s">
        <v>13</v>
      </c>
      <c r="B23" s="7" t="s">
        <v>13</v>
      </c>
      <c r="C23" s="7" t="s">
        <v>23</v>
      </c>
      <c r="D23" s="10" t="s">
        <v>83</v>
      </c>
      <c r="E23" s="15">
        <v>5000</v>
      </c>
      <c r="F23" s="15">
        <v>0</v>
      </c>
      <c r="G23" s="15">
        <v>0</v>
      </c>
      <c r="H23" s="13">
        <f t="shared" si="2"/>
        <v>0</v>
      </c>
      <c r="I23" s="15">
        <f t="shared" si="3"/>
        <v>0</v>
      </c>
      <c r="J23" s="15">
        <v>0</v>
      </c>
      <c r="K23" s="13">
        <f t="shared" si="4"/>
        <v>0</v>
      </c>
      <c r="L23" s="13">
        <v>0</v>
      </c>
      <c r="M23" s="13">
        <f t="shared" si="5"/>
        <v>0</v>
      </c>
      <c r="N23" s="13">
        <v>0</v>
      </c>
      <c r="O23" s="13">
        <f t="shared" si="6"/>
        <v>0</v>
      </c>
    </row>
    <row r="24" spans="1:15" ht="110.25" x14ac:dyDescent="0.25">
      <c r="A24" s="7" t="s">
        <v>13</v>
      </c>
      <c r="B24" s="7" t="s">
        <v>24</v>
      </c>
      <c r="C24" s="7" t="s">
        <v>13</v>
      </c>
      <c r="D24" s="10" t="s">
        <v>84</v>
      </c>
      <c r="E24" s="15">
        <f>SUM(E25)</f>
        <v>143026</v>
      </c>
      <c r="F24" s="15">
        <f t="shared" ref="F24:G24" si="12">SUM(F25)</f>
        <v>31042</v>
      </c>
      <c r="G24" s="15">
        <f t="shared" si="12"/>
        <v>31040</v>
      </c>
      <c r="H24" s="13">
        <f t="shared" si="2"/>
        <v>2</v>
      </c>
      <c r="I24" s="15">
        <f t="shared" si="3"/>
        <v>2</v>
      </c>
      <c r="J24" s="15">
        <f>SUM(J25)</f>
        <v>36671</v>
      </c>
      <c r="K24" s="13">
        <f t="shared" si="4"/>
        <v>-5631</v>
      </c>
      <c r="L24" s="13">
        <f>SUM(L25)</f>
        <v>40679</v>
      </c>
      <c r="M24" s="13">
        <f t="shared" si="5"/>
        <v>-9639</v>
      </c>
      <c r="N24" s="13">
        <f>SUM(N25)</f>
        <v>35039</v>
      </c>
      <c r="O24" s="13">
        <f t="shared" si="6"/>
        <v>-3999</v>
      </c>
    </row>
    <row r="25" spans="1:15" ht="31.5" x14ac:dyDescent="0.25">
      <c r="A25" s="7" t="s">
        <v>13</v>
      </c>
      <c r="B25" s="7" t="s">
        <v>13</v>
      </c>
      <c r="C25" s="7" t="s">
        <v>15</v>
      </c>
      <c r="D25" s="10" t="s">
        <v>75</v>
      </c>
      <c r="E25" s="15">
        <v>143026</v>
      </c>
      <c r="F25" s="15">
        <v>31042</v>
      </c>
      <c r="G25" s="15">
        <v>31040</v>
      </c>
      <c r="H25" s="13">
        <f t="shared" si="2"/>
        <v>2</v>
      </c>
      <c r="I25" s="15">
        <f t="shared" si="3"/>
        <v>2</v>
      </c>
      <c r="J25" s="15">
        <v>36671</v>
      </c>
      <c r="K25" s="13">
        <f t="shared" si="4"/>
        <v>-5631</v>
      </c>
      <c r="L25" s="13">
        <v>40679</v>
      </c>
      <c r="M25" s="13">
        <f t="shared" si="5"/>
        <v>-9639</v>
      </c>
      <c r="N25" s="13">
        <v>35039</v>
      </c>
      <c r="O25" s="13">
        <f t="shared" si="6"/>
        <v>-3999</v>
      </c>
    </row>
    <row r="26" spans="1:15" ht="31.5" x14ac:dyDescent="0.25">
      <c r="A26" s="7" t="s">
        <v>13</v>
      </c>
      <c r="B26" s="7" t="s">
        <v>25</v>
      </c>
      <c r="C26" s="7" t="s">
        <v>13</v>
      </c>
      <c r="D26" s="10" t="s">
        <v>85</v>
      </c>
      <c r="E26" s="15">
        <f>SUM(E27)</f>
        <v>2490</v>
      </c>
      <c r="F26" s="15">
        <f t="shared" ref="F26:G26" si="13">SUM(F27)</f>
        <v>1280</v>
      </c>
      <c r="G26" s="15">
        <f t="shared" si="13"/>
        <v>1280</v>
      </c>
      <c r="H26" s="13">
        <f t="shared" si="2"/>
        <v>0</v>
      </c>
      <c r="I26" s="15">
        <f t="shared" si="3"/>
        <v>0</v>
      </c>
      <c r="J26" s="15">
        <f>SUM(J27)</f>
        <v>0</v>
      </c>
      <c r="K26" s="13">
        <f t="shared" si="4"/>
        <v>1280</v>
      </c>
      <c r="L26" s="13">
        <f>SUM(L27)</f>
        <v>0</v>
      </c>
      <c r="M26" s="13">
        <f t="shared" si="5"/>
        <v>1280</v>
      </c>
      <c r="N26" s="13">
        <f>SUM(N27)</f>
        <v>0</v>
      </c>
      <c r="O26" s="13">
        <f t="shared" si="6"/>
        <v>1280</v>
      </c>
    </row>
    <row r="27" spans="1:15" ht="31.5" x14ac:dyDescent="0.25">
      <c r="A27" s="7" t="s">
        <v>13</v>
      </c>
      <c r="B27" s="7" t="s">
        <v>13</v>
      </c>
      <c r="C27" s="7" t="s">
        <v>15</v>
      </c>
      <c r="D27" s="10" t="s">
        <v>75</v>
      </c>
      <c r="E27" s="15">
        <v>2490</v>
      </c>
      <c r="F27" s="15">
        <v>1280</v>
      </c>
      <c r="G27" s="15">
        <v>1280</v>
      </c>
      <c r="H27" s="13">
        <f t="shared" si="2"/>
        <v>0</v>
      </c>
      <c r="I27" s="15">
        <f t="shared" si="3"/>
        <v>0</v>
      </c>
      <c r="J27" s="15">
        <v>0</v>
      </c>
      <c r="K27" s="13">
        <f t="shared" si="4"/>
        <v>1280</v>
      </c>
      <c r="L27" s="13">
        <v>0</v>
      </c>
      <c r="M27" s="13">
        <f t="shared" si="5"/>
        <v>1280</v>
      </c>
      <c r="N27" s="13">
        <v>0</v>
      </c>
      <c r="O27" s="13">
        <f t="shared" si="6"/>
        <v>1280</v>
      </c>
    </row>
    <row r="28" spans="1:15" ht="63" x14ac:dyDescent="0.25">
      <c r="A28" s="7"/>
      <c r="B28" s="7" t="s">
        <v>72</v>
      </c>
      <c r="C28" s="7"/>
      <c r="D28" s="17" t="s">
        <v>89</v>
      </c>
      <c r="E28" s="15">
        <f>SUM(E29)</f>
        <v>0</v>
      </c>
      <c r="F28" s="15">
        <f>SUM(F29)</f>
        <v>0</v>
      </c>
      <c r="G28" s="15">
        <f>SUM(G29)</f>
        <v>0</v>
      </c>
      <c r="H28" s="13">
        <f t="shared" si="2"/>
        <v>0</v>
      </c>
      <c r="I28" s="15">
        <f t="shared" si="3"/>
        <v>0</v>
      </c>
      <c r="J28" s="15">
        <f>SUM(J29)</f>
        <v>0</v>
      </c>
      <c r="K28" s="13">
        <f t="shared" si="4"/>
        <v>0</v>
      </c>
      <c r="L28" s="13">
        <f>SUM(L29)</f>
        <v>15525</v>
      </c>
      <c r="M28" s="13">
        <f t="shared" si="5"/>
        <v>-15525</v>
      </c>
      <c r="N28" s="13">
        <f>SUM(N29)</f>
        <v>0</v>
      </c>
      <c r="O28" s="13">
        <f t="shared" si="6"/>
        <v>0</v>
      </c>
    </row>
    <row r="29" spans="1:15" ht="31.5" x14ac:dyDescent="0.25">
      <c r="A29" s="7"/>
      <c r="B29" s="7"/>
      <c r="C29" s="7" t="s">
        <v>15</v>
      </c>
      <c r="D29" s="10" t="s">
        <v>75</v>
      </c>
      <c r="E29" s="15">
        <v>0</v>
      </c>
      <c r="F29" s="15">
        <v>0</v>
      </c>
      <c r="G29" s="15">
        <v>0</v>
      </c>
      <c r="H29" s="13">
        <f t="shared" si="2"/>
        <v>0</v>
      </c>
      <c r="I29" s="15">
        <f t="shared" si="3"/>
        <v>0</v>
      </c>
      <c r="J29" s="15">
        <v>0</v>
      </c>
      <c r="K29" s="13">
        <f t="shared" si="4"/>
        <v>0</v>
      </c>
      <c r="L29" s="13">
        <v>15525</v>
      </c>
      <c r="M29" s="13">
        <f t="shared" si="5"/>
        <v>-15525</v>
      </c>
      <c r="N29" s="13">
        <v>0</v>
      </c>
      <c r="O29" s="13">
        <f t="shared" si="6"/>
        <v>0</v>
      </c>
    </row>
    <row r="30" spans="1:15" ht="94.5" x14ac:dyDescent="0.25">
      <c r="A30" s="7" t="s">
        <v>13</v>
      </c>
      <c r="B30" s="7" t="s">
        <v>26</v>
      </c>
      <c r="C30" s="7" t="s">
        <v>13</v>
      </c>
      <c r="D30" s="10" t="s">
        <v>86</v>
      </c>
      <c r="E30" s="15">
        <f>SUM(E31)</f>
        <v>0</v>
      </c>
      <c r="F30" s="15">
        <f t="shared" ref="F30:G30" si="14">SUM(F31)</f>
        <v>0</v>
      </c>
      <c r="G30" s="15">
        <f t="shared" si="14"/>
        <v>0</v>
      </c>
      <c r="H30" s="13">
        <f t="shared" si="2"/>
        <v>0</v>
      </c>
      <c r="I30" s="15">
        <f t="shared" si="3"/>
        <v>0</v>
      </c>
      <c r="J30" s="15">
        <f>SUM(J31)</f>
        <v>105329</v>
      </c>
      <c r="K30" s="13">
        <f t="shared" si="4"/>
        <v>-105329</v>
      </c>
      <c r="L30" s="13">
        <f>SUM(L31)</f>
        <v>111580</v>
      </c>
      <c r="M30" s="13">
        <f t="shared" si="5"/>
        <v>-111580</v>
      </c>
      <c r="N30" s="13">
        <f>SUM(N31)</f>
        <v>0</v>
      </c>
      <c r="O30" s="13">
        <f t="shared" si="6"/>
        <v>0</v>
      </c>
    </row>
    <row r="31" spans="1:15" ht="31.5" x14ac:dyDescent="0.25">
      <c r="A31" s="7" t="s">
        <v>13</v>
      </c>
      <c r="B31" s="7" t="s">
        <v>13</v>
      </c>
      <c r="C31" s="7" t="s">
        <v>15</v>
      </c>
      <c r="D31" s="10" t="s">
        <v>75</v>
      </c>
      <c r="E31" s="15">
        <v>0</v>
      </c>
      <c r="F31" s="15">
        <v>0</v>
      </c>
      <c r="G31" s="15">
        <v>0</v>
      </c>
      <c r="H31" s="13">
        <f t="shared" si="2"/>
        <v>0</v>
      </c>
      <c r="I31" s="15">
        <f t="shared" si="3"/>
        <v>0</v>
      </c>
      <c r="J31" s="15">
        <v>105329</v>
      </c>
      <c r="K31" s="13">
        <f t="shared" si="4"/>
        <v>-105329</v>
      </c>
      <c r="L31" s="13">
        <v>111580</v>
      </c>
      <c r="M31" s="13">
        <f t="shared" si="5"/>
        <v>-111580</v>
      </c>
      <c r="N31" s="13">
        <v>0</v>
      </c>
      <c r="O31" s="13">
        <f t="shared" si="6"/>
        <v>0</v>
      </c>
    </row>
    <row r="32" spans="1:15" ht="31.5" x14ac:dyDescent="0.25">
      <c r="A32" s="7"/>
      <c r="B32" s="7" t="s">
        <v>95</v>
      </c>
      <c r="C32" s="7"/>
      <c r="D32" s="10" t="s">
        <v>96</v>
      </c>
      <c r="E32" s="15">
        <f>SUM(E33)</f>
        <v>0</v>
      </c>
      <c r="F32" s="15">
        <f>SUM(F33)</f>
        <v>0</v>
      </c>
      <c r="G32" s="15">
        <f>SUM(G33)</f>
        <v>0</v>
      </c>
      <c r="H32" s="15">
        <f t="shared" ref="H32:N32" si="15">SUM(H33)</f>
        <v>0</v>
      </c>
      <c r="I32" s="15">
        <f t="shared" si="3"/>
        <v>0</v>
      </c>
      <c r="J32" s="15">
        <f t="shared" si="15"/>
        <v>0</v>
      </c>
      <c r="K32" s="13">
        <f t="shared" si="4"/>
        <v>0</v>
      </c>
      <c r="L32" s="15">
        <f t="shared" si="15"/>
        <v>0</v>
      </c>
      <c r="M32" s="13">
        <f t="shared" si="5"/>
        <v>0</v>
      </c>
      <c r="N32" s="15">
        <f t="shared" si="15"/>
        <v>0</v>
      </c>
      <c r="O32" s="13">
        <f t="shared" si="6"/>
        <v>0</v>
      </c>
    </row>
    <row r="33" spans="1:15" ht="47.25" x14ac:dyDescent="0.25">
      <c r="A33" s="7"/>
      <c r="B33" s="7"/>
      <c r="C33" s="7" t="s">
        <v>95</v>
      </c>
      <c r="D33" s="11" t="s">
        <v>97</v>
      </c>
      <c r="E33" s="15">
        <v>0</v>
      </c>
      <c r="F33" s="15">
        <v>0</v>
      </c>
      <c r="G33" s="15">
        <v>0</v>
      </c>
      <c r="H33" s="13">
        <v>0</v>
      </c>
      <c r="I33" s="15">
        <f t="shared" si="3"/>
        <v>0</v>
      </c>
      <c r="J33" s="15">
        <v>0</v>
      </c>
      <c r="K33" s="13">
        <f t="shared" si="4"/>
        <v>0</v>
      </c>
      <c r="L33" s="13">
        <v>0</v>
      </c>
      <c r="M33" s="13">
        <f t="shared" si="5"/>
        <v>0</v>
      </c>
      <c r="N33" s="13">
        <v>0</v>
      </c>
      <c r="O33" s="13">
        <f t="shared" si="6"/>
        <v>0</v>
      </c>
    </row>
    <row r="34" spans="1:15" x14ac:dyDescent="0.25">
      <c r="A34" s="7"/>
      <c r="B34" s="7" t="s">
        <v>50</v>
      </c>
      <c r="C34" s="7"/>
      <c r="D34" s="11" t="s">
        <v>87</v>
      </c>
      <c r="E34" s="15">
        <f>SUM(E35)</f>
        <v>745000</v>
      </c>
      <c r="F34" s="15">
        <f t="shared" ref="F34:G34" si="16">SUM(F35)</f>
        <v>475989</v>
      </c>
      <c r="G34" s="15">
        <f t="shared" si="16"/>
        <v>475989</v>
      </c>
      <c r="H34" s="13">
        <f t="shared" si="2"/>
        <v>0</v>
      </c>
      <c r="I34" s="15">
        <f t="shared" si="3"/>
        <v>0</v>
      </c>
      <c r="J34" s="15">
        <f>SUM(J35)</f>
        <v>158039</v>
      </c>
      <c r="K34" s="13">
        <f t="shared" si="4"/>
        <v>317950</v>
      </c>
      <c r="L34" s="13">
        <f>L35</f>
        <v>269768</v>
      </c>
      <c r="M34" s="13">
        <f t="shared" si="5"/>
        <v>206221</v>
      </c>
      <c r="N34" s="13">
        <f>SUM(N35)</f>
        <v>234886</v>
      </c>
      <c r="O34" s="13">
        <f t="shared" si="6"/>
        <v>241103</v>
      </c>
    </row>
    <row r="35" spans="1:15" x14ac:dyDescent="0.25">
      <c r="A35" s="7"/>
      <c r="B35" s="7"/>
      <c r="C35" s="7" t="s">
        <v>29</v>
      </c>
      <c r="D35" s="11" t="s">
        <v>87</v>
      </c>
      <c r="E35" s="15">
        <v>745000</v>
      </c>
      <c r="F35" s="15">
        <v>475989</v>
      </c>
      <c r="G35" s="15">
        <v>475989</v>
      </c>
      <c r="H35" s="13">
        <f t="shared" si="2"/>
        <v>0</v>
      </c>
      <c r="I35" s="15">
        <f t="shared" si="3"/>
        <v>0</v>
      </c>
      <c r="J35" s="15">
        <v>158039</v>
      </c>
      <c r="K35" s="13">
        <f t="shared" si="4"/>
        <v>317950</v>
      </c>
      <c r="L35" s="13">
        <v>269768</v>
      </c>
      <c r="M35" s="13">
        <f t="shared" si="5"/>
        <v>206221</v>
      </c>
      <c r="N35" s="13">
        <v>234886</v>
      </c>
      <c r="O35" s="13">
        <f t="shared" si="6"/>
        <v>241103</v>
      </c>
    </row>
    <row r="36" spans="1:15" ht="47.25" x14ac:dyDescent="0.25">
      <c r="A36" s="7"/>
      <c r="B36" s="7" t="s">
        <v>94</v>
      </c>
      <c r="C36" s="7"/>
      <c r="D36" s="10" t="s">
        <v>98</v>
      </c>
      <c r="E36" s="13">
        <f>SUM(E37)</f>
        <v>0</v>
      </c>
      <c r="F36" s="13">
        <f t="shared" ref="F36" si="17">SUM(F37)</f>
        <v>0</v>
      </c>
      <c r="G36" s="13">
        <v>0</v>
      </c>
      <c r="H36" s="13">
        <f t="shared" si="2"/>
        <v>0</v>
      </c>
      <c r="I36" s="15">
        <f t="shared" si="3"/>
        <v>0</v>
      </c>
      <c r="J36" s="15">
        <f>SUM(J37)</f>
        <v>0</v>
      </c>
      <c r="K36" s="13">
        <f t="shared" si="4"/>
        <v>0</v>
      </c>
      <c r="L36" s="15">
        <f>SUM(L37)</f>
        <v>0</v>
      </c>
      <c r="M36" s="13">
        <f t="shared" si="5"/>
        <v>0</v>
      </c>
      <c r="N36" s="15">
        <f>SUM(N37)</f>
        <v>0</v>
      </c>
      <c r="O36" s="13">
        <f t="shared" si="6"/>
        <v>0</v>
      </c>
    </row>
    <row r="37" spans="1:15" ht="31.5" x14ac:dyDescent="0.25">
      <c r="A37" s="7"/>
      <c r="B37" s="7"/>
      <c r="C37" s="7" t="s">
        <v>15</v>
      </c>
      <c r="D37" s="10" t="s">
        <v>75</v>
      </c>
      <c r="E37" s="15">
        <v>0</v>
      </c>
      <c r="F37" s="15">
        <v>0</v>
      </c>
      <c r="G37" s="15">
        <v>0</v>
      </c>
      <c r="H37" s="13">
        <f t="shared" si="2"/>
        <v>0</v>
      </c>
      <c r="I37" s="15">
        <f t="shared" si="3"/>
        <v>0</v>
      </c>
      <c r="J37" s="15">
        <v>0</v>
      </c>
      <c r="K37" s="13">
        <f t="shared" si="4"/>
        <v>0</v>
      </c>
      <c r="L37" s="13">
        <v>0</v>
      </c>
      <c r="M37" s="13">
        <f t="shared" si="5"/>
        <v>0</v>
      </c>
      <c r="N37" s="13">
        <v>0</v>
      </c>
      <c r="O37" s="13">
        <f t="shared" si="6"/>
        <v>0</v>
      </c>
    </row>
    <row r="38" spans="1:15" ht="157.5" x14ac:dyDescent="0.25">
      <c r="A38" s="7"/>
      <c r="B38" s="7" t="s">
        <v>27</v>
      </c>
      <c r="C38" s="7"/>
      <c r="D38" s="10" t="s">
        <v>99</v>
      </c>
      <c r="E38" s="15">
        <f>SUM(E39)</f>
        <v>0</v>
      </c>
      <c r="F38" s="15">
        <f t="shared" ref="F38" si="18">SUM(F39)</f>
        <v>0</v>
      </c>
      <c r="G38" s="15">
        <f>SUM(G39)</f>
        <v>0</v>
      </c>
      <c r="H38" s="13">
        <f t="shared" si="2"/>
        <v>0</v>
      </c>
      <c r="I38" s="15">
        <f t="shared" si="3"/>
        <v>0</v>
      </c>
      <c r="J38" s="15">
        <f>SUM(J39)</f>
        <v>93121</v>
      </c>
      <c r="K38" s="13">
        <f t="shared" si="4"/>
        <v>-93121</v>
      </c>
      <c r="L38" s="15">
        <f>SUM(L39)</f>
        <v>1.9</v>
      </c>
      <c r="M38" s="13">
        <f t="shared" si="5"/>
        <v>-1.9</v>
      </c>
      <c r="N38" s="15">
        <f>SUM(N39)</f>
        <v>3257.8</v>
      </c>
      <c r="O38" s="13">
        <f t="shared" si="6"/>
        <v>-3257.8</v>
      </c>
    </row>
    <row r="39" spans="1:15" ht="31.5" x14ac:dyDescent="0.25">
      <c r="A39" s="7"/>
      <c r="B39" s="7"/>
      <c r="C39" s="7" t="s">
        <v>15</v>
      </c>
      <c r="D39" s="10" t="s">
        <v>75</v>
      </c>
      <c r="E39" s="15">
        <v>0</v>
      </c>
      <c r="F39" s="15">
        <v>0</v>
      </c>
      <c r="G39" s="15">
        <v>0</v>
      </c>
      <c r="H39" s="13">
        <f t="shared" si="2"/>
        <v>0</v>
      </c>
      <c r="I39" s="15">
        <f t="shared" si="3"/>
        <v>0</v>
      </c>
      <c r="J39" s="15">
        <v>93121</v>
      </c>
      <c r="K39" s="13">
        <f t="shared" si="4"/>
        <v>-93121</v>
      </c>
      <c r="L39" s="13">
        <v>1.9</v>
      </c>
      <c r="M39" s="13">
        <f t="shared" si="5"/>
        <v>-1.9</v>
      </c>
      <c r="N39" s="13">
        <v>3257.8</v>
      </c>
      <c r="O39" s="13">
        <f t="shared" si="6"/>
        <v>-3257.8</v>
      </c>
    </row>
    <row r="40" spans="1:15" ht="47.25" x14ac:dyDescent="0.25">
      <c r="A40" s="7" t="s">
        <v>13</v>
      </c>
      <c r="B40" s="7" t="s">
        <v>54</v>
      </c>
      <c r="C40" s="7" t="s">
        <v>13</v>
      </c>
      <c r="D40" s="10" t="s">
        <v>100</v>
      </c>
      <c r="E40" s="15">
        <f>SUM(E41:E42)</f>
        <v>0</v>
      </c>
      <c r="F40" s="15">
        <f t="shared" ref="F40:G40" si="19">SUM(F41:F42)</f>
        <v>0</v>
      </c>
      <c r="G40" s="15">
        <f t="shared" si="19"/>
        <v>0</v>
      </c>
      <c r="H40" s="13">
        <f t="shared" si="2"/>
        <v>0</v>
      </c>
      <c r="I40" s="15">
        <f t="shared" si="3"/>
        <v>0</v>
      </c>
      <c r="J40" s="15">
        <f>SUM(J41:J42)</f>
        <v>0</v>
      </c>
      <c r="K40" s="13">
        <f t="shared" si="4"/>
        <v>0</v>
      </c>
      <c r="L40" s="13">
        <f>SUM(L41:L43)</f>
        <v>662</v>
      </c>
      <c r="M40" s="13">
        <f t="shared" si="5"/>
        <v>-662</v>
      </c>
      <c r="N40" s="13">
        <f>SUM(N41:N43)</f>
        <v>20387</v>
      </c>
      <c r="O40" s="13">
        <f t="shared" si="6"/>
        <v>-20387</v>
      </c>
    </row>
    <row r="41" spans="1:15" ht="47.25" x14ac:dyDescent="0.25">
      <c r="A41" s="7" t="s">
        <v>13</v>
      </c>
      <c r="B41" s="7" t="s">
        <v>13</v>
      </c>
      <c r="C41" s="7" t="s">
        <v>46</v>
      </c>
      <c r="D41" s="10" t="s">
        <v>88</v>
      </c>
      <c r="E41" s="15">
        <v>0</v>
      </c>
      <c r="F41" s="15">
        <v>0</v>
      </c>
      <c r="G41" s="15">
        <v>0</v>
      </c>
      <c r="H41" s="13">
        <f t="shared" si="2"/>
        <v>0</v>
      </c>
      <c r="I41" s="15">
        <f t="shared" si="3"/>
        <v>0</v>
      </c>
      <c r="J41" s="15">
        <v>0</v>
      </c>
      <c r="K41" s="13">
        <f t="shared" si="4"/>
        <v>0</v>
      </c>
      <c r="L41" s="13">
        <v>266</v>
      </c>
      <c r="M41" s="13">
        <f t="shared" si="5"/>
        <v>-266</v>
      </c>
      <c r="N41" s="13">
        <v>0</v>
      </c>
      <c r="O41" s="13">
        <f t="shared" si="6"/>
        <v>0</v>
      </c>
    </row>
    <row r="42" spans="1:15" ht="31.5" x14ac:dyDescent="0.25">
      <c r="A42" s="7"/>
      <c r="B42" s="7"/>
      <c r="C42" s="7" t="s">
        <v>15</v>
      </c>
      <c r="D42" s="10" t="s">
        <v>75</v>
      </c>
      <c r="E42" s="15">
        <v>0</v>
      </c>
      <c r="F42" s="15">
        <v>0</v>
      </c>
      <c r="G42" s="15">
        <v>0</v>
      </c>
      <c r="H42" s="13">
        <f t="shared" si="2"/>
        <v>0</v>
      </c>
      <c r="I42" s="15">
        <f t="shared" si="3"/>
        <v>0</v>
      </c>
      <c r="J42" s="15">
        <v>0</v>
      </c>
      <c r="K42" s="13">
        <f t="shared" si="4"/>
        <v>0</v>
      </c>
      <c r="L42" s="13">
        <v>396</v>
      </c>
      <c r="M42" s="13">
        <f t="shared" si="5"/>
        <v>-396</v>
      </c>
      <c r="N42" s="13">
        <v>20387</v>
      </c>
      <c r="O42" s="13">
        <f t="shared" si="6"/>
        <v>-20387</v>
      </c>
    </row>
    <row r="43" spans="1:15" ht="47.25" x14ac:dyDescent="0.25">
      <c r="A43" s="7"/>
      <c r="B43" s="7"/>
      <c r="C43" s="7" t="s">
        <v>90</v>
      </c>
      <c r="D43" s="10" t="s">
        <v>91</v>
      </c>
      <c r="E43" s="15">
        <v>0</v>
      </c>
      <c r="F43" s="15">
        <v>0</v>
      </c>
      <c r="G43" s="15">
        <v>0</v>
      </c>
      <c r="H43" s="15">
        <v>0</v>
      </c>
      <c r="I43" s="15">
        <f t="shared" si="3"/>
        <v>0</v>
      </c>
      <c r="J43" s="15">
        <v>0</v>
      </c>
      <c r="K43" s="13">
        <f t="shared" si="4"/>
        <v>0</v>
      </c>
      <c r="L43" s="13">
        <v>0</v>
      </c>
      <c r="M43" s="13">
        <f t="shared" si="5"/>
        <v>0</v>
      </c>
      <c r="N43" s="13">
        <v>0</v>
      </c>
      <c r="O43" s="13">
        <f t="shared" si="6"/>
        <v>0</v>
      </c>
    </row>
    <row r="44" spans="1:15" ht="45" customHeight="1" x14ac:dyDescent="0.25">
      <c r="A44" s="18"/>
      <c r="B44" s="18">
        <v>121</v>
      </c>
      <c r="C44" s="18"/>
      <c r="D44" s="19" t="s">
        <v>101</v>
      </c>
      <c r="E44" s="18">
        <f>SUM(E45)</f>
        <v>0</v>
      </c>
      <c r="F44" s="18">
        <f>SUM(F45)</f>
        <v>0</v>
      </c>
      <c r="G44" s="18">
        <f t="shared" ref="G44:H44" si="20">SUM(G45)</f>
        <v>0</v>
      </c>
      <c r="H44" s="18">
        <f t="shared" si="20"/>
        <v>0</v>
      </c>
      <c r="I44" s="15">
        <f t="shared" si="3"/>
        <v>0</v>
      </c>
      <c r="J44" s="15">
        <v>0</v>
      </c>
      <c r="K44" s="13">
        <f t="shared" si="4"/>
        <v>0</v>
      </c>
      <c r="L44" s="13">
        <v>0</v>
      </c>
      <c r="M44" s="13">
        <f t="shared" si="5"/>
        <v>0</v>
      </c>
      <c r="N44" s="13">
        <f>SUM(N45)</f>
        <v>0</v>
      </c>
      <c r="O44" s="13">
        <f t="shared" si="6"/>
        <v>0</v>
      </c>
    </row>
    <row r="45" spans="1:15" x14ac:dyDescent="0.25">
      <c r="A45" s="18"/>
      <c r="B45" s="18"/>
      <c r="C45" s="18">
        <v>0</v>
      </c>
      <c r="D45" s="20"/>
      <c r="E45" s="18">
        <v>0</v>
      </c>
      <c r="F45" s="18">
        <v>0</v>
      </c>
      <c r="G45" s="15">
        <v>0</v>
      </c>
      <c r="H45" s="15">
        <v>0</v>
      </c>
      <c r="I45" s="15">
        <f t="shared" si="3"/>
        <v>0</v>
      </c>
      <c r="J45" s="15">
        <v>0</v>
      </c>
      <c r="K45" s="13">
        <f t="shared" si="4"/>
        <v>0</v>
      </c>
      <c r="L45" s="13">
        <v>0</v>
      </c>
      <c r="M45" s="13">
        <f t="shared" si="5"/>
        <v>0</v>
      </c>
      <c r="N45" s="13">
        <v>0</v>
      </c>
      <c r="O45" s="13">
        <f t="shared" si="6"/>
        <v>0</v>
      </c>
    </row>
  </sheetData>
  <mergeCells count="10">
    <mergeCell ref="A1:O1"/>
    <mergeCell ref="N2:O2"/>
    <mergeCell ref="A3:C4"/>
    <mergeCell ref="D3:D4"/>
    <mergeCell ref="E3:E4"/>
    <mergeCell ref="H3:I3"/>
    <mergeCell ref="J3:K3"/>
    <mergeCell ref="L3:M3"/>
    <mergeCell ref="N3:O3"/>
    <mergeCell ref="F3:G3"/>
  </mergeCells>
  <pageMargins left="0.2" right="0.15748031496062992" top="0.56999999999999995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2026-08-12T06:34:13Z</dcterms:modified>
</cp:coreProperties>
</file>