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00" windowHeight="7800" tabRatio="847"/>
  </bookViews>
  <sheets>
    <sheet name="Смета" sheetId="8" r:id="rId1"/>
  </sheets>
  <definedNames>
    <definedName name="_xlnm.Print_Area" localSheetId="0">Смета!$A$1:$F$27</definedName>
  </definedNames>
  <calcPr calcId="152511"/>
</workbook>
</file>

<file path=xl/calcChain.xml><?xml version="1.0" encoding="utf-8"?>
<calcChain xmlns="http://schemas.openxmlformats.org/spreadsheetml/2006/main">
  <c r="F7" i="8"/>
  <c r="E25"/>
  <c r="E19" l="1"/>
  <c r="E15" s="1"/>
  <c r="E14" s="1"/>
  <c r="E12"/>
  <c r="E8"/>
  <c r="E5"/>
  <c r="D19"/>
  <c r="D15" s="1"/>
  <c r="D14" s="1"/>
  <c r="D12"/>
  <c r="F13"/>
  <c r="D8"/>
  <c r="D5"/>
  <c r="D4" l="1"/>
  <c r="E4"/>
  <c r="E23" s="1"/>
  <c r="F12" l="1"/>
  <c r="D23"/>
  <c r="D25" s="1"/>
  <c r="F6" l="1"/>
  <c r="F9"/>
  <c r="F10"/>
  <c r="F11"/>
  <c r="F16"/>
  <c r="F17"/>
  <c r="F18"/>
  <c r="F20"/>
  <c r="F21"/>
  <c r="F22"/>
  <c r="F26"/>
  <c r="F19"/>
  <c r="F8" l="1"/>
  <c r="F5"/>
  <c r="F15"/>
  <c r="F14" l="1"/>
  <c r="F4"/>
  <c r="F23" l="1"/>
  <c r="F25" l="1"/>
  <c r="F27" l="1"/>
</calcChain>
</file>

<file path=xl/sharedStrings.xml><?xml version="1.0" encoding="utf-8"?>
<sst xmlns="http://schemas.openxmlformats.org/spreadsheetml/2006/main" count="77" uniqueCount="54">
  <si>
    <t>№</t>
  </si>
  <si>
    <t>Наименование показателей</t>
  </si>
  <si>
    <t>Един.изм.</t>
  </si>
  <si>
    <t>Утвержденные показатели</t>
  </si>
  <si>
    <t>Фактические показатели по отчету субъекта</t>
  </si>
  <si>
    <t>Отношение фактического показателя по отчету субъекта к утвержденному,%</t>
  </si>
  <si>
    <t>I</t>
  </si>
  <si>
    <t>II</t>
  </si>
  <si>
    <t>III</t>
  </si>
  <si>
    <t>IV</t>
  </si>
  <si>
    <t>V</t>
  </si>
  <si>
    <t>ОСМС</t>
  </si>
  <si>
    <t>4.1</t>
  </si>
  <si>
    <t>4.2</t>
  </si>
  <si>
    <t>Затраты на производство товаров и предоставление услуг,всего</t>
  </si>
  <si>
    <t>Материальные затраты,всего</t>
  </si>
  <si>
    <t>1.1</t>
  </si>
  <si>
    <t>сырье и материалы</t>
  </si>
  <si>
    <t xml:space="preserve">Затраты на оплату труда, всего в том числе: </t>
  </si>
  <si>
    <t>2.1</t>
  </si>
  <si>
    <t>заработная плата производственного персонала</t>
  </si>
  <si>
    <t>2.2</t>
  </si>
  <si>
    <t xml:space="preserve">социальный налог и социальные отчисления </t>
  </si>
  <si>
    <t>2.3</t>
  </si>
  <si>
    <t>Расходы периода,всего:</t>
  </si>
  <si>
    <t xml:space="preserve">Общие административные расходы, всего, в том числе: </t>
  </si>
  <si>
    <t>3.1</t>
  </si>
  <si>
    <t xml:space="preserve">Заработная плата административного персонала </t>
  </si>
  <si>
    <t>4.3</t>
  </si>
  <si>
    <t>4.4</t>
  </si>
  <si>
    <t>Всего затрат на предоставление услуг</t>
  </si>
  <si>
    <t>Прибыль:</t>
  </si>
  <si>
    <t xml:space="preserve">Всего доходов </t>
  </si>
  <si>
    <t>VI</t>
  </si>
  <si>
    <t xml:space="preserve">Объем оказанных услуг </t>
  </si>
  <si>
    <t>VII</t>
  </si>
  <si>
    <t>Тариф</t>
  </si>
  <si>
    <t>тыс.тенге</t>
  </si>
  <si>
    <t>Вагоно/м</t>
  </si>
  <si>
    <t xml:space="preserve">тенге </t>
  </si>
  <si>
    <t>1.2</t>
  </si>
  <si>
    <t>элекроэнергия</t>
  </si>
  <si>
    <t>3</t>
  </si>
  <si>
    <t>Прочие затраты</t>
  </si>
  <si>
    <t>Услуги связи</t>
  </si>
  <si>
    <t>Прочие затраты, всего в том числе</t>
  </si>
  <si>
    <t>4.4.1</t>
  </si>
  <si>
    <t>4.4.2</t>
  </si>
  <si>
    <t>Банковские услуги</t>
  </si>
  <si>
    <t>Коммунальные услуги</t>
  </si>
  <si>
    <t>4.4.3</t>
  </si>
  <si>
    <t>налоги</t>
  </si>
  <si>
    <t>по услуге предоставление подъездного пути для подвижного состава ТОО «Тенгри Транзит Петролеум»</t>
  </si>
  <si>
    <r>
      <t>Отчета об исполнении тарифной сметы на 2025 год</t>
    </r>
    <r>
      <rPr>
        <sz val="12"/>
        <color indexed="8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</si>
</sst>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left" vertical="center" wrapText="1"/>
    </xf>
    <xf numFmtId="49" fontId="2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4" fontId="9" fillId="0" borderId="1" xfId="2" applyNumberFormat="1" applyFont="1" applyFill="1" applyBorder="1" applyAlignment="1">
      <alignment horizontal="center" vertical="center"/>
    </xf>
    <xf numFmtId="164" fontId="11" fillId="0" borderId="1" xfId="1" applyNumberFormat="1" applyFont="1" applyFill="1" applyBorder="1" applyAlignment="1">
      <alignment horizontal="center" vertical="center"/>
    </xf>
    <xf numFmtId="164" fontId="12" fillId="0" borderId="1" xfId="1" applyNumberFormat="1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4" fillId="0" borderId="0" xfId="0" applyFont="1" applyFill="1"/>
    <xf numFmtId="0" fontId="0" fillId="0" borderId="0" xfId="0" applyFont="1" applyFill="1"/>
    <xf numFmtId="0" fontId="13" fillId="0" borderId="0" xfId="0" applyFont="1" applyFill="1"/>
    <xf numFmtId="0" fontId="10" fillId="0" borderId="1" xfId="2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center"/>
    </xf>
  </cellXfs>
  <cellStyles count="5">
    <cellStyle name="Обычный" xfId="0" builtinId="0"/>
    <cellStyle name="Обычный 2" xfId="2"/>
    <cellStyle name="Обычный 2 2" xfId="3"/>
    <cellStyle name="Обычный 8" xfId="4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view="pageBreakPreview" zoomScale="89" zoomScaleNormal="90" zoomScaleSheetLayoutView="89" workbookViewId="0">
      <selection activeCell="E13" sqref="E13"/>
    </sheetView>
  </sheetViews>
  <sheetFormatPr defaultRowHeight="15"/>
  <cols>
    <col min="1" max="1" width="7" style="18" customWidth="1"/>
    <col min="2" max="2" width="50.7109375" style="18" customWidth="1"/>
    <col min="3" max="5" width="20.85546875" style="18" customWidth="1"/>
    <col min="6" max="6" width="20.85546875" style="28" customWidth="1"/>
    <col min="7" max="7" width="9.140625" style="18"/>
    <col min="8" max="8" width="12.5703125" style="18" customWidth="1"/>
    <col min="9" max="9" width="10.28515625" style="18" bestFit="1" customWidth="1"/>
    <col min="10" max="10" width="10.140625" style="18" bestFit="1" customWidth="1"/>
    <col min="11" max="252" width="9.140625" style="18"/>
    <col min="253" max="253" width="5.140625" style="18" customWidth="1"/>
    <col min="254" max="254" width="37.42578125" style="18" customWidth="1"/>
    <col min="255" max="255" width="9.85546875" style="18" customWidth="1"/>
    <col min="256" max="257" width="13.28515625" style="18" customWidth="1"/>
    <col min="258" max="258" width="10.85546875" style="18" customWidth="1"/>
    <col min="259" max="259" width="10.28515625" style="18" customWidth="1"/>
    <col min="260" max="261" width="12.28515625" style="18" bestFit="1" customWidth="1"/>
    <col min="262" max="508" width="9.140625" style="18"/>
    <col min="509" max="509" width="5.140625" style="18" customWidth="1"/>
    <col min="510" max="510" width="37.42578125" style="18" customWidth="1"/>
    <col min="511" max="511" width="9.85546875" style="18" customWidth="1"/>
    <col min="512" max="513" width="13.28515625" style="18" customWidth="1"/>
    <col min="514" max="514" width="10.85546875" style="18" customWidth="1"/>
    <col min="515" max="515" width="10.28515625" style="18" customWidth="1"/>
    <col min="516" max="517" width="12.28515625" style="18" bestFit="1" customWidth="1"/>
    <col min="518" max="764" width="9.140625" style="18"/>
    <col min="765" max="765" width="5.140625" style="18" customWidth="1"/>
    <col min="766" max="766" width="37.42578125" style="18" customWidth="1"/>
    <col min="767" max="767" width="9.85546875" style="18" customWidth="1"/>
    <col min="768" max="769" width="13.28515625" style="18" customWidth="1"/>
    <col min="770" max="770" width="10.85546875" style="18" customWidth="1"/>
    <col min="771" max="771" width="10.28515625" style="18" customWidth="1"/>
    <col min="772" max="773" width="12.28515625" style="18" bestFit="1" customWidth="1"/>
    <col min="774" max="1020" width="9.140625" style="18"/>
    <col min="1021" max="1021" width="5.140625" style="18" customWidth="1"/>
    <col min="1022" max="1022" width="37.42578125" style="18" customWidth="1"/>
    <col min="1023" max="1023" width="9.85546875" style="18" customWidth="1"/>
    <col min="1024" max="1025" width="13.28515625" style="18" customWidth="1"/>
    <col min="1026" max="1026" width="10.85546875" style="18" customWidth="1"/>
    <col min="1027" max="1027" width="10.28515625" style="18" customWidth="1"/>
    <col min="1028" max="1029" width="12.28515625" style="18" bestFit="1" customWidth="1"/>
    <col min="1030" max="1276" width="9.140625" style="18"/>
    <col min="1277" max="1277" width="5.140625" style="18" customWidth="1"/>
    <col min="1278" max="1278" width="37.42578125" style="18" customWidth="1"/>
    <col min="1279" max="1279" width="9.85546875" style="18" customWidth="1"/>
    <col min="1280" max="1281" width="13.28515625" style="18" customWidth="1"/>
    <col min="1282" max="1282" width="10.85546875" style="18" customWidth="1"/>
    <col min="1283" max="1283" width="10.28515625" style="18" customWidth="1"/>
    <col min="1284" max="1285" width="12.28515625" style="18" bestFit="1" customWidth="1"/>
    <col min="1286" max="1532" width="9.140625" style="18"/>
    <col min="1533" max="1533" width="5.140625" style="18" customWidth="1"/>
    <col min="1534" max="1534" width="37.42578125" style="18" customWidth="1"/>
    <col min="1535" max="1535" width="9.85546875" style="18" customWidth="1"/>
    <col min="1536" max="1537" width="13.28515625" style="18" customWidth="1"/>
    <col min="1538" max="1538" width="10.85546875" style="18" customWidth="1"/>
    <col min="1539" max="1539" width="10.28515625" style="18" customWidth="1"/>
    <col min="1540" max="1541" width="12.28515625" style="18" bestFit="1" customWidth="1"/>
    <col min="1542" max="1788" width="9.140625" style="18"/>
    <col min="1789" max="1789" width="5.140625" style="18" customWidth="1"/>
    <col min="1790" max="1790" width="37.42578125" style="18" customWidth="1"/>
    <col min="1791" max="1791" width="9.85546875" style="18" customWidth="1"/>
    <col min="1792" max="1793" width="13.28515625" style="18" customWidth="1"/>
    <col min="1794" max="1794" width="10.85546875" style="18" customWidth="1"/>
    <col min="1795" max="1795" width="10.28515625" style="18" customWidth="1"/>
    <col min="1796" max="1797" width="12.28515625" style="18" bestFit="1" customWidth="1"/>
    <col min="1798" max="2044" width="9.140625" style="18"/>
    <col min="2045" max="2045" width="5.140625" style="18" customWidth="1"/>
    <col min="2046" max="2046" width="37.42578125" style="18" customWidth="1"/>
    <col min="2047" max="2047" width="9.85546875" style="18" customWidth="1"/>
    <col min="2048" max="2049" width="13.28515625" style="18" customWidth="1"/>
    <col min="2050" max="2050" width="10.85546875" style="18" customWidth="1"/>
    <col min="2051" max="2051" width="10.28515625" style="18" customWidth="1"/>
    <col min="2052" max="2053" width="12.28515625" style="18" bestFit="1" customWidth="1"/>
    <col min="2054" max="2300" width="9.140625" style="18"/>
    <col min="2301" max="2301" width="5.140625" style="18" customWidth="1"/>
    <col min="2302" max="2302" width="37.42578125" style="18" customWidth="1"/>
    <col min="2303" max="2303" width="9.85546875" style="18" customWidth="1"/>
    <col min="2304" max="2305" width="13.28515625" style="18" customWidth="1"/>
    <col min="2306" max="2306" width="10.85546875" style="18" customWidth="1"/>
    <col min="2307" max="2307" width="10.28515625" style="18" customWidth="1"/>
    <col min="2308" max="2309" width="12.28515625" style="18" bestFit="1" customWidth="1"/>
    <col min="2310" max="2556" width="9.140625" style="18"/>
    <col min="2557" max="2557" width="5.140625" style="18" customWidth="1"/>
    <col min="2558" max="2558" width="37.42578125" style="18" customWidth="1"/>
    <col min="2559" max="2559" width="9.85546875" style="18" customWidth="1"/>
    <col min="2560" max="2561" width="13.28515625" style="18" customWidth="1"/>
    <col min="2562" max="2562" width="10.85546875" style="18" customWidth="1"/>
    <col min="2563" max="2563" width="10.28515625" style="18" customWidth="1"/>
    <col min="2564" max="2565" width="12.28515625" style="18" bestFit="1" customWidth="1"/>
    <col min="2566" max="2812" width="9.140625" style="18"/>
    <col min="2813" max="2813" width="5.140625" style="18" customWidth="1"/>
    <col min="2814" max="2814" width="37.42578125" style="18" customWidth="1"/>
    <col min="2815" max="2815" width="9.85546875" style="18" customWidth="1"/>
    <col min="2816" max="2817" width="13.28515625" style="18" customWidth="1"/>
    <col min="2818" max="2818" width="10.85546875" style="18" customWidth="1"/>
    <col min="2819" max="2819" width="10.28515625" style="18" customWidth="1"/>
    <col min="2820" max="2821" width="12.28515625" style="18" bestFit="1" customWidth="1"/>
    <col min="2822" max="3068" width="9.140625" style="18"/>
    <col min="3069" max="3069" width="5.140625" style="18" customWidth="1"/>
    <col min="3070" max="3070" width="37.42578125" style="18" customWidth="1"/>
    <col min="3071" max="3071" width="9.85546875" style="18" customWidth="1"/>
    <col min="3072" max="3073" width="13.28515625" style="18" customWidth="1"/>
    <col min="3074" max="3074" width="10.85546875" style="18" customWidth="1"/>
    <col min="3075" max="3075" width="10.28515625" style="18" customWidth="1"/>
    <col min="3076" max="3077" width="12.28515625" style="18" bestFit="1" customWidth="1"/>
    <col min="3078" max="3324" width="9.140625" style="18"/>
    <col min="3325" max="3325" width="5.140625" style="18" customWidth="1"/>
    <col min="3326" max="3326" width="37.42578125" style="18" customWidth="1"/>
    <col min="3327" max="3327" width="9.85546875" style="18" customWidth="1"/>
    <col min="3328" max="3329" width="13.28515625" style="18" customWidth="1"/>
    <col min="3330" max="3330" width="10.85546875" style="18" customWidth="1"/>
    <col min="3331" max="3331" width="10.28515625" style="18" customWidth="1"/>
    <col min="3332" max="3333" width="12.28515625" style="18" bestFit="1" customWidth="1"/>
    <col min="3334" max="3580" width="9.140625" style="18"/>
    <col min="3581" max="3581" width="5.140625" style="18" customWidth="1"/>
    <col min="3582" max="3582" width="37.42578125" style="18" customWidth="1"/>
    <col min="3583" max="3583" width="9.85546875" style="18" customWidth="1"/>
    <col min="3584" max="3585" width="13.28515625" style="18" customWidth="1"/>
    <col min="3586" max="3586" width="10.85546875" style="18" customWidth="1"/>
    <col min="3587" max="3587" width="10.28515625" style="18" customWidth="1"/>
    <col min="3588" max="3589" width="12.28515625" style="18" bestFit="1" customWidth="1"/>
    <col min="3590" max="3836" width="9.140625" style="18"/>
    <col min="3837" max="3837" width="5.140625" style="18" customWidth="1"/>
    <col min="3838" max="3838" width="37.42578125" style="18" customWidth="1"/>
    <col min="3839" max="3839" width="9.85546875" style="18" customWidth="1"/>
    <col min="3840" max="3841" width="13.28515625" style="18" customWidth="1"/>
    <col min="3842" max="3842" width="10.85546875" style="18" customWidth="1"/>
    <col min="3843" max="3843" width="10.28515625" style="18" customWidth="1"/>
    <col min="3844" max="3845" width="12.28515625" style="18" bestFit="1" customWidth="1"/>
    <col min="3846" max="4092" width="9.140625" style="18"/>
    <col min="4093" max="4093" width="5.140625" style="18" customWidth="1"/>
    <col min="4094" max="4094" width="37.42578125" style="18" customWidth="1"/>
    <col min="4095" max="4095" width="9.85546875" style="18" customWidth="1"/>
    <col min="4096" max="4097" width="13.28515625" style="18" customWidth="1"/>
    <col min="4098" max="4098" width="10.85546875" style="18" customWidth="1"/>
    <col min="4099" max="4099" width="10.28515625" style="18" customWidth="1"/>
    <col min="4100" max="4101" width="12.28515625" style="18" bestFit="1" customWidth="1"/>
    <col min="4102" max="4348" width="9.140625" style="18"/>
    <col min="4349" max="4349" width="5.140625" style="18" customWidth="1"/>
    <col min="4350" max="4350" width="37.42578125" style="18" customWidth="1"/>
    <col min="4351" max="4351" width="9.85546875" style="18" customWidth="1"/>
    <col min="4352" max="4353" width="13.28515625" style="18" customWidth="1"/>
    <col min="4354" max="4354" width="10.85546875" style="18" customWidth="1"/>
    <col min="4355" max="4355" width="10.28515625" style="18" customWidth="1"/>
    <col min="4356" max="4357" width="12.28515625" style="18" bestFit="1" customWidth="1"/>
    <col min="4358" max="4604" width="9.140625" style="18"/>
    <col min="4605" max="4605" width="5.140625" style="18" customWidth="1"/>
    <col min="4606" max="4606" width="37.42578125" style="18" customWidth="1"/>
    <col min="4607" max="4607" width="9.85546875" style="18" customWidth="1"/>
    <col min="4608" max="4609" width="13.28515625" style="18" customWidth="1"/>
    <col min="4610" max="4610" width="10.85546875" style="18" customWidth="1"/>
    <col min="4611" max="4611" width="10.28515625" style="18" customWidth="1"/>
    <col min="4612" max="4613" width="12.28515625" style="18" bestFit="1" customWidth="1"/>
    <col min="4614" max="4860" width="9.140625" style="18"/>
    <col min="4861" max="4861" width="5.140625" style="18" customWidth="1"/>
    <col min="4862" max="4862" width="37.42578125" style="18" customWidth="1"/>
    <col min="4863" max="4863" width="9.85546875" style="18" customWidth="1"/>
    <col min="4864" max="4865" width="13.28515625" style="18" customWidth="1"/>
    <col min="4866" max="4866" width="10.85546875" style="18" customWidth="1"/>
    <col min="4867" max="4867" width="10.28515625" style="18" customWidth="1"/>
    <col min="4868" max="4869" width="12.28515625" style="18" bestFit="1" customWidth="1"/>
    <col min="4870" max="5116" width="9.140625" style="18"/>
    <col min="5117" max="5117" width="5.140625" style="18" customWidth="1"/>
    <col min="5118" max="5118" width="37.42578125" style="18" customWidth="1"/>
    <col min="5119" max="5119" width="9.85546875" style="18" customWidth="1"/>
    <col min="5120" max="5121" width="13.28515625" style="18" customWidth="1"/>
    <col min="5122" max="5122" width="10.85546875" style="18" customWidth="1"/>
    <col min="5123" max="5123" width="10.28515625" style="18" customWidth="1"/>
    <col min="5124" max="5125" width="12.28515625" style="18" bestFit="1" customWidth="1"/>
    <col min="5126" max="5372" width="9.140625" style="18"/>
    <col min="5373" max="5373" width="5.140625" style="18" customWidth="1"/>
    <col min="5374" max="5374" width="37.42578125" style="18" customWidth="1"/>
    <col min="5375" max="5375" width="9.85546875" style="18" customWidth="1"/>
    <col min="5376" max="5377" width="13.28515625" style="18" customWidth="1"/>
    <col min="5378" max="5378" width="10.85546875" style="18" customWidth="1"/>
    <col min="5379" max="5379" width="10.28515625" style="18" customWidth="1"/>
    <col min="5380" max="5381" width="12.28515625" style="18" bestFit="1" customWidth="1"/>
    <col min="5382" max="5628" width="9.140625" style="18"/>
    <col min="5629" max="5629" width="5.140625" style="18" customWidth="1"/>
    <col min="5630" max="5630" width="37.42578125" style="18" customWidth="1"/>
    <col min="5631" max="5631" width="9.85546875" style="18" customWidth="1"/>
    <col min="5632" max="5633" width="13.28515625" style="18" customWidth="1"/>
    <col min="5634" max="5634" width="10.85546875" style="18" customWidth="1"/>
    <col min="5635" max="5635" width="10.28515625" style="18" customWidth="1"/>
    <col min="5636" max="5637" width="12.28515625" style="18" bestFit="1" customWidth="1"/>
    <col min="5638" max="5884" width="9.140625" style="18"/>
    <col min="5885" max="5885" width="5.140625" style="18" customWidth="1"/>
    <col min="5886" max="5886" width="37.42578125" style="18" customWidth="1"/>
    <col min="5887" max="5887" width="9.85546875" style="18" customWidth="1"/>
    <col min="5888" max="5889" width="13.28515625" style="18" customWidth="1"/>
    <col min="5890" max="5890" width="10.85546875" style="18" customWidth="1"/>
    <col min="5891" max="5891" width="10.28515625" style="18" customWidth="1"/>
    <col min="5892" max="5893" width="12.28515625" style="18" bestFit="1" customWidth="1"/>
    <col min="5894" max="6140" width="9.140625" style="18"/>
    <col min="6141" max="6141" width="5.140625" style="18" customWidth="1"/>
    <col min="6142" max="6142" width="37.42578125" style="18" customWidth="1"/>
    <col min="6143" max="6143" width="9.85546875" style="18" customWidth="1"/>
    <col min="6144" max="6145" width="13.28515625" style="18" customWidth="1"/>
    <col min="6146" max="6146" width="10.85546875" style="18" customWidth="1"/>
    <col min="6147" max="6147" width="10.28515625" style="18" customWidth="1"/>
    <col min="6148" max="6149" width="12.28515625" style="18" bestFit="1" customWidth="1"/>
    <col min="6150" max="6396" width="9.140625" style="18"/>
    <col min="6397" max="6397" width="5.140625" style="18" customWidth="1"/>
    <col min="6398" max="6398" width="37.42578125" style="18" customWidth="1"/>
    <col min="6399" max="6399" width="9.85546875" style="18" customWidth="1"/>
    <col min="6400" max="6401" width="13.28515625" style="18" customWidth="1"/>
    <col min="6402" max="6402" width="10.85546875" style="18" customWidth="1"/>
    <col min="6403" max="6403" width="10.28515625" style="18" customWidth="1"/>
    <col min="6404" max="6405" width="12.28515625" style="18" bestFit="1" customWidth="1"/>
    <col min="6406" max="6652" width="9.140625" style="18"/>
    <col min="6653" max="6653" width="5.140625" style="18" customWidth="1"/>
    <col min="6654" max="6654" width="37.42578125" style="18" customWidth="1"/>
    <col min="6655" max="6655" width="9.85546875" style="18" customWidth="1"/>
    <col min="6656" max="6657" width="13.28515625" style="18" customWidth="1"/>
    <col min="6658" max="6658" width="10.85546875" style="18" customWidth="1"/>
    <col min="6659" max="6659" width="10.28515625" style="18" customWidth="1"/>
    <col min="6660" max="6661" width="12.28515625" style="18" bestFit="1" customWidth="1"/>
    <col min="6662" max="6908" width="9.140625" style="18"/>
    <col min="6909" max="6909" width="5.140625" style="18" customWidth="1"/>
    <col min="6910" max="6910" width="37.42578125" style="18" customWidth="1"/>
    <col min="6911" max="6911" width="9.85546875" style="18" customWidth="1"/>
    <col min="6912" max="6913" width="13.28515625" style="18" customWidth="1"/>
    <col min="6914" max="6914" width="10.85546875" style="18" customWidth="1"/>
    <col min="6915" max="6915" width="10.28515625" style="18" customWidth="1"/>
    <col min="6916" max="6917" width="12.28515625" style="18" bestFit="1" customWidth="1"/>
    <col min="6918" max="7164" width="9.140625" style="18"/>
    <col min="7165" max="7165" width="5.140625" style="18" customWidth="1"/>
    <col min="7166" max="7166" width="37.42578125" style="18" customWidth="1"/>
    <col min="7167" max="7167" width="9.85546875" style="18" customWidth="1"/>
    <col min="7168" max="7169" width="13.28515625" style="18" customWidth="1"/>
    <col min="7170" max="7170" width="10.85546875" style="18" customWidth="1"/>
    <col min="7171" max="7171" width="10.28515625" style="18" customWidth="1"/>
    <col min="7172" max="7173" width="12.28515625" style="18" bestFit="1" customWidth="1"/>
    <col min="7174" max="7420" width="9.140625" style="18"/>
    <col min="7421" max="7421" width="5.140625" style="18" customWidth="1"/>
    <col min="7422" max="7422" width="37.42578125" style="18" customWidth="1"/>
    <col min="7423" max="7423" width="9.85546875" style="18" customWidth="1"/>
    <col min="7424" max="7425" width="13.28515625" style="18" customWidth="1"/>
    <col min="7426" max="7426" width="10.85546875" style="18" customWidth="1"/>
    <col min="7427" max="7427" width="10.28515625" style="18" customWidth="1"/>
    <col min="7428" max="7429" width="12.28515625" style="18" bestFit="1" customWidth="1"/>
    <col min="7430" max="7676" width="9.140625" style="18"/>
    <col min="7677" max="7677" width="5.140625" style="18" customWidth="1"/>
    <col min="7678" max="7678" width="37.42578125" style="18" customWidth="1"/>
    <col min="7679" max="7679" width="9.85546875" style="18" customWidth="1"/>
    <col min="7680" max="7681" width="13.28515625" style="18" customWidth="1"/>
    <col min="7682" max="7682" width="10.85546875" style="18" customWidth="1"/>
    <col min="7683" max="7683" width="10.28515625" style="18" customWidth="1"/>
    <col min="7684" max="7685" width="12.28515625" style="18" bestFit="1" customWidth="1"/>
    <col min="7686" max="7932" width="9.140625" style="18"/>
    <col min="7933" max="7933" width="5.140625" style="18" customWidth="1"/>
    <col min="7934" max="7934" width="37.42578125" style="18" customWidth="1"/>
    <col min="7935" max="7935" width="9.85546875" style="18" customWidth="1"/>
    <col min="7936" max="7937" width="13.28515625" style="18" customWidth="1"/>
    <col min="7938" max="7938" width="10.85546875" style="18" customWidth="1"/>
    <col min="7939" max="7939" width="10.28515625" style="18" customWidth="1"/>
    <col min="7940" max="7941" width="12.28515625" style="18" bestFit="1" customWidth="1"/>
    <col min="7942" max="8188" width="9.140625" style="18"/>
    <col min="8189" max="8189" width="5.140625" style="18" customWidth="1"/>
    <col min="8190" max="8190" width="37.42578125" style="18" customWidth="1"/>
    <col min="8191" max="8191" width="9.85546875" style="18" customWidth="1"/>
    <col min="8192" max="8193" width="13.28515625" style="18" customWidth="1"/>
    <col min="8194" max="8194" width="10.85546875" style="18" customWidth="1"/>
    <col min="8195" max="8195" width="10.28515625" style="18" customWidth="1"/>
    <col min="8196" max="8197" width="12.28515625" style="18" bestFit="1" customWidth="1"/>
    <col min="8198" max="8444" width="9.140625" style="18"/>
    <col min="8445" max="8445" width="5.140625" style="18" customWidth="1"/>
    <col min="8446" max="8446" width="37.42578125" style="18" customWidth="1"/>
    <col min="8447" max="8447" width="9.85546875" style="18" customWidth="1"/>
    <col min="8448" max="8449" width="13.28515625" style="18" customWidth="1"/>
    <col min="8450" max="8450" width="10.85546875" style="18" customWidth="1"/>
    <col min="8451" max="8451" width="10.28515625" style="18" customWidth="1"/>
    <col min="8452" max="8453" width="12.28515625" style="18" bestFit="1" customWidth="1"/>
    <col min="8454" max="8700" width="9.140625" style="18"/>
    <col min="8701" max="8701" width="5.140625" style="18" customWidth="1"/>
    <col min="8702" max="8702" width="37.42578125" style="18" customWidth="1"/>
    <col min="8703" max="8703" width="9.85546875" style="18" customWidth="1"/>
    <col min="8704" max="8705" width="13.28515625" style="18" customWidth="1"/>
    <col min="8706" max="8706" width="10.85546875" style="18" customWidth="1"/>
    <col min="8707" max="8707" width="10.28515625" style="18" customWidth="1"/>
    <col min="8708" max="8709" width="12.28515625" style="18" bestFit="1" customWidth="1"/>
    <col min="8710" max="8956" width="9.140625" style="18"/>
    <col min="8957" max="8957" width="5.140625" style="18" customWidth="1"/>
    <col min="8958" max="8958" width="37.42578125" style="18" customWidth="1"/>
    <col min="8959" max="8959" width="9.85546875" style="18" customWidth="1"/>
    <col min="8960" max="8961" width="13.28515625" style="18" customWidth="1"/>
    <col min="8962" max="8962" width="10.85546875" style="18" customWidth="1"/>
    <col min="8963" max="8963" width="10.28515625" style="18" customWidth="1"/>
    <col min="8964" max="8965" width="12.28515625" style="18" bestFit="1" customWidth="1"/>
    <col min="8966" max="9212" width="9.140625" style="18"/>
    <col min="9213" max="9213" width="5.140625" style="18" customWidth="1"/>
    <col min="9214" max="9214" width="37.42578125" style="18" customWidth="1"/>
    <col min="9215" max="9215" width="9.85546875" style="18" customWidth="1"/>
    <col min="9216" max="9217" width="13.28515625" style="18" customWidth="1"/>
    <col min="9218" max="9218" width="10.85546875" style="18" customWidth="1"/>
    <col min="9219" max="9219" width="10.28515625" style="18" customWidth="1"/>
    <col min="9220" max="9221" width="12.28515625" style="18" bestFit="1" customWidth="1"/>
    <col min="9222" max="9468" width="9.140625" style="18"/>
    <col min="9469" max="9469" width="5.140625" style="18" customWidth="1"/>
    <col min="9470" max="9470" width="37.42578125" style="18" customWidth="1"/>
    <col min="9471" max="9471" width="9.85546875" style="18" customWidth="1"/>
    <col min="9472" max="9473" width="13.28515625" style="18" customWidth="1"/>
    <col min="9474" max="9474" width="10.85546875" style="18" customWidth="1"/>
    <col min="9475" max="9475" width="10.28515625" style="18" customWidth="1"/>
    <col min="9476" max="9477" width="12.28515625" style="18" bestFit="1" customWidth="1"/>
    <col min="9478" max="9724" width="9.140625" style="18"/>
    <col min="9725" max="9725" width="5.140625" style="18" customWidth="1"/>
    <col min="9726" max="9726" width="37.42578125" style="18" customWidth="1"/>
    <col min="9727" max="9727" width="9.85546875" style="18" customWidth="1"/>
    <col min="9728" max="9729" width="13.28515625" style="18" customWidth="1"/>
    <col min="9730" max="9730" width="10.85546875" style="18" customWidth="1"/>
    <col min="9731" max="9731" width="10.28515625" style="18" customWidth="1"/>
    <col min="9732" max="9733" width="12.28515625" style="18" bestFit="1" customWidth="1"/>
    <col min="9734" max="9980" width="9.140625" style="18"/>
    <col min="9981" max="9981" width="5.140625" style="18" customWidth="1"/>
    <col min="9982" max="9982" width="37.42578125" style="18" customWidth="1"/>
    <col min="9983" max="9983" width="9.85546875" style="18" customWidth="1"/>
    <col min="9984" max="9985" width="13.28515625" style="18" customWidth="1"/>
    <col min="9986" max="9986" width="10.85546875" style="18" customWidth="1"/>
    <col min="9987" max="9987" width="10.28515625" style="18" customWidth="1"/>
    <col min="9988" max="9989" width="12.28515625" style="18" bestFit="1" customWidth="1"/>
    <col min="9990" max="10236" width="9.140625" style="18"/>
    <col min="10237" max="10237" width="5.140625" style="18" customWidth="1"/>
    <col min="10238" max="10238" width="37.42578125" style="18" customWidth="1"/>
    <col min="10239" max="10239" width="9.85546875" style="18" customWidth="1"/>
    <col min="10240" max="10241" width="13.28515625" style="18" customWidth="1"/>
    <col min="10242" max="10242" width="10.85546875" style="18" customWidth="1"/>
    <col min="10243" max="10243" width="10.28515625" style="18" customWidth="1"/>
    <col min="10244" max="10245" width="12.28515625" style="18" bestFit="1" customWidth="1"/>
    <col min="10246" max="10492" width="9.140625" style="18"/>
    <col min="10493" max="10493" width="5.140625" style="18" customWidth="1"/>
    <col min="10494" max="10494" width="37.42578125" style="18" customWidth="1"/>
    <col min="10495" max="10495" width="9.85546875" style="18" customWidth="1"/>
    <col min="10496" max="10497" width="13.28515625" style="18" customWidth="1"/>
    <col min="10498" max="10498" width="10.85546875" style="18" customWidth="1"/>
    <col min="10499" max="10499" width="10.28515625" style="18" customWidth="1"/>
    <col min="10500" max="10501" width="12.28515625" style="18" bestFit="1" customWidth="1"/>
    <col min="10502" max="10748" width="9.140625" style="18"/>
    <col min="10749" max="10749" width="5.140625" style="18" customWidth="1"/>
    <col min="10750" max="10750" width="37.42578125" style="18" customWidth="1"/>
    <col min="10751" max="10751" width="9.85546875" style="18" customWidth="1"/>
    <col min="10752" max="10753" width="13.28515625" style="18" customWidth="1"/>
    <col min="10754" max="10754" width="10.85546875" style="18" customWidth="1"/>
    <col min="10755" max="10755" width="10.28515625" style="18" customWidth="1"/>
    <col min="10756" max="10757" width="12.28515625" style="18" bestFit="1" customWidth="1"/>
    <col min="10758" max="11004" width="9.140625" style="18"/>
    <col min="11005" max="11005" width="5.140625" style="18" customWidth="1"/>
    <col min="11006" max="11006" width="37.42578125" style="18" customWidth="1"/>
    <col min="11007" max="11007" width="9.85546875" style="18" customWidth="1"/>
    <col min="11008" max="11009" width="13.28515625" style="18" customWidth="1"/>
    <col min="11010" max="11010" width="10.85546875" style="18" customWidth="1"/>
    <col min="11011" max="11011" width="10.28515625" style="18" customWidth="1"/>
    <col min="11012" max="11013" width="12.28515625" style="18" bestFit="1" customWidth="1"/>
    <col min="11014" max="11260" width="9.140625" style="18"/>
    <col min="11261" max="11261" width="5.140625" style="18" customWidth="1"/>
    <col min="11262" max="11262" width="37.42578125" style="18" customWidth="1"/>
    <col min="11263" max="11263" width="9.85546875" style="18" customWidth="1"/>
    <col min="11264" max="11265" width="13.28515625" style="18" customWidth="1"/>
    <col min="11266" max="11266" width="10.85546875" style="18" customWidth="1"/>
    <col min="11267" max="11267" width="10.28515625" style="18" customWidth="1"/>
    <col min="11268" max="11269" width="12.28515625" style="18" bestFit="1" customWidth="1"/>
    <col min="11270" max="11516" width="9.140625" style="18"/>
    <col min="11517" max="11517" width="5.140625" style="18" customWidth="1"/>
    <col min="11518" max="11518" width="37.42578125" style="18" customWidth="1"/>
    <col min="11519" max="11519" width="9.85546875" style="18" customWidth="1"/>
    <col min="11520" max="11521" width="13.28515625" style="18" customWidth="1"/>
    <col min="11522" max="11522" width="10.85546875" style="18" customWidth="1"/>
    <col min="11523" max="11523" width="10.28515625" style="18" customWidth="1"/>
    <col min="11524" max="11525" width="12.28515625" style="18" bestFit="1" customWidth="1"/>
    <col min="11526" max="11772" width="9.140625" style="18"/>
    <col min="11773" max="11773" width="5.140625" style="18" customWidth="1"/>
    <col min="11774" max="11774" width="37.42578125" style="18" customWidth="1"/>
    <col min="11775" max="11775" width="9.85546875" style="18" customWidth="1"/>
    <col min="11776" max="11777" width="13.28515625" style="18" customWidth="1"/>
    <col min="11778" max="11778" width="10.85546875" style="18" customWidth="1"/>
    <col min="11779" max="11779" width="10.28515625" style="18" customWidth="1"/>
    <col min="11780" max="11781" width="12.28515625" style="18" bestFit="1" customWidth="1"/>
    <col min="11782" max="12028" width="9.140625" style="18"/>
    <col min="12029" max="12029" width="5.140625" style="18" customWidth="1"/>
    <col min="12030" max="12030" width="37.42578125" style="18" customWidth="1"/>
    <col min="12031" max="12031" width="9.85546875" style="18" customWidth="1"/>
    <col min="12032" max="12033" width="13.28515625" style="18" customWidth="1"/>
    <col min="12034" max="12034" width="10.85546875" style="18" customWidth="1"/>
    <col min="12035" max="12035" width="10.28515625" style="18" customWidth="1"/>
    <col min="12036" max="12037" width="12.28515625" style="18" bestFit="1" customWidth="1"/>
    <col min="12038" max="12284" width="9.140625" style="18"/>
    <col min="12285" max="12285" width="5.140625" style="18" customWidth="1"/>
    <col min="12286" max="12286" width="37.42578125" style="18" customWidth="1"/>
    <col min="12287" max="12287" width="9.85546875" style="18" customWidth="1"/>
    <col min="12288" max="12289" width="13.28515625" style="18" customWidth="1"/>
    <col min="12290" max="12290" width="10.85546875" style="18" customWidth="1"/>
    <col min="12291" max="12291" width="10.28515625" style="18" customWidth="1"/>
    <col min="12292" max="12293" width="12.28515625" style="18" bestFit="1" customWidth="1"/>
    <col min="12294" max="12540" width="9.140625" style="18"/>
    <col min="12541" max="12541" width="5.140625" style="18" customWidth="1"/>
    <col min="12542" max="12542" width="37.42578125" style="18" customWidth="1"/>
    <col min="12543" max="12543" width="9.85546875" style="18" customWidth="1"/>
    <col min="12544" max="12545" width="13.28515625" style="18" customWidth="1"/>
    <col min="12546" max="12546" width="10.85546875" style="18" customWidth="1"/>
    <col min="12547" max="12547" width="10.28515625" style="18" customWidth="1"/>
    <col min="12548" max="12549" width="12.28515625" style="18" bestFit="1" customWidth="1"/>
    <col min="12550" max="12796" width="9.140625" style="18"/>
    <col min="12797" max="12797" width="5.140625" style="18" customWidth="1"/>
    <col min="12798" max="12798" width="37.42578125" style="18" customWidth="1"/>
    <col min="12799" max="12799" width="9.85546875" style="18" customWidth="1"/>
    <col min="12800" max="12801" width="13.28515625" style="18" customWidth="1"/>
    <col min="12802" max="12802" width="10.85546875" style="18" customWidth="1"/>
    <col min="12803" max="12803" width="10.28515625" style="18" customWidth="1"/>
    <col min="12804" max="12805" width="12.28515625" style="18" bestFit="1" customWidth="1"/>
    <col min="12806" max="13052" width="9.140625" style="18"/>
    <col min="13053" max="13053" width="5.140625" style="18" customWidth="1"/>
    <col min="13054" max="13054" width="37.42578125" style="18" customWidth="1"/>
    <col min="13055" max="13055" width="9.85546875" style="18" customWidth="1"/>
    <col min="13056" max="13057" width="13.28515625" style="18" customWidth="1"/>
    <col min="13058" max="13058" width="10.85546875" style="18" customWidth="1"/>
    <col min="13059" max="13059" width="10.28515625" style="18" customWidth="1"/>
    <col min="13060" max="13061" width="12.28515625" style="18" bestFit="1" customWidth="1"/>
    <col min="13062" max="13308" width="9.140625" style="18"/>
    <col min="13309" max="13309" width="5.140625" style="18" customWidth="1"/>
    <col min="13310" max="13310" width="37.42578125" style="18" customWidth="1"/>
    <col min="13311" max="13311" width="9.85546875" style="18" customWidth="1"/>
    <col min="13312" max="13313" width="13.28515625" style="18" customWidth="1"/>
    <col min="13314" max="13314" width="10.85546875" style="18" customWidth="1"/>
    <col min="13315" max="13315" width="10.28515625" style="18" customWidth="1"/>
    <col min="13316" max="13317" width="12.28515625" style="18" bestFit="1" customWidth="1"/>
    <col min="13318" max="13564" width="9.140625" style="18"/>
    <col min="13565" max="13565" width="5.140625" style="18" customWidth="1"/>
    <col min="13566" max="13566" width="37.42578125" style="18" customWidth="1"/>
    <col min="13567" max="13567" width="9.85546875" style="18" customWidth="1"/>
    <col min="13568" max="13569" width="13.28515625" style="18" customWidth="1"/>
    <col min="13570" max="13570" width="10.85546875" style="18" customWidth="1"/>
    <col min="13571" max="13571" width="10.28515625" style="18" customWidth="1"/>
    <col min="13572" max="13573" width="12.28515625" style="18" bestFit="1" customWidth="1"/>
    <col min="13574" max="13820" width="9.140625" style="18"/>
    <col min="13821" max="13821" width="5.140625" style="18" customWidth="1"/>
    <col min="13822" max="13822" width="37.42578125" style="18" customWidth="1"/>
    <col min="13823" max="13823" width="9.85546875" style="18" customWidth="1"/>
    <col min="13824" max="13825" width="13.28515625" style="18" customWidth="1"/>
    <col min="13826" max="13826" width="10.85546875" style="18" customWidth="1"/>
    <col min="13827" max="13827" width="10.28515625" style="18" customWidth="1"/>
    <col min="13828" max="13829" width="12.28515625" style="18" bestFit="1" customWidth="1"/>
    <col min="13830" max="14076" width="9.140625" style="18"/>
    <col min="14077" max="14077" width="5.140625" style="18" customWidth="1"/>
    <col min="14078" max="14078" width="37.42578125" style="18" customWidth="1"/>
    <col min="14079" max="14079" width="9.85546875" style="18" customWidth="1"/>
    <col min="14080" max="14081" width="13.28515625" style="18" customWidth="1"/>
    <col min="14082" max="14082" width="10.85546875" style="18" customWidth="1"/>
    <col min="14083" max="14083" width="10.28515625" style="18" customWidth="1"/>
    <col min="14084" max="14085" width="12.28515625" style="18" bestFit="1" customWidth="1"/>
    <col min="14086" max="14332" width="9.140625" style="18"/>
    <col min="14333" max="14333" width="5.140625" style="18" customWidth="1"/>
    <col min="14334" max="14334" width="37.42578125" style="18" customWidth="1"/>
    <col min="14335" max="14335" width="9.85546875" style="18" customWidth="1"/>
    <col min="14336" max="14337" width="13.28515625" style="18" customWidth="1"/>
    <col min="14338" max="14338" width="10.85546875" style="18" customWidth="1"/>
    <col min="14339" max="14339" width="10.28515625" style="18" customWidth="1"/>
    <col min="14340" max="14341" width="12.28515625" style="18" bestFit="1" customWidth="1"/>
    <col min="14342" max="14588" width="9.140625" style="18"/>
    <col min="14589" max="14589" width="5.140625" style="18" customWidth="1"/>
    <col min="14590" max="14590" width="37.42578125" style="18" customWidth="1"/>
    <col min="14591" max="14591" width="9.85546875" style="18" customWidth="1"/>
    <col min="14592" max="14593" width="13.28515625" style="18" customWidth="1"/>
    <col min="14594" max="14594" width="10.85546875" style="18" customWidth="1"/>
    <col min="14595" max="14595" width="10.28515625" style="18" customWidth="1"/>
    <col min="14596" max="14597" width="12.28515625" style="18" bestFit="1" customWidth="1"/>
    <col min="14598" max="14844" width="9.140625" style="18"/>
    <col min="14845" max="14845" width="5.140625" style="18" customWidth="1"/>
    <col min="14846" max="14846" width="37.42578125" style="18" customWidth="1"/>
    <col min="14847" max="14847" width="9.85546875" style="18" customWidth="1"/>
    <col min="14848" max="14849" width="13.28515625" style="18" customWidth="1"/>
    <col min="14850" max="14850" width="10.85546875" style="18" customWidth="1"/>
    <col min="14851" max="14851" width="10.28515625" style="18" customWidth="1"/>
    <col min="14852" max="14853" width="12.28515625" style="18" bestFit="1" customWidth="1"/>
    <col min="14854" max="15100" width="9.140625" style="18"/>
    <col min="15101" max="15101" width="5.140625" style="18" customWidth="1"/>
    <col min="15102" max="15102" width="37.42578125" style="18" customWidth="1"/>
    <col min="15103" max="15103" width="9.85546875" style="18" customWidth="1"/>
    <col min="15104" max="15105" width="13.28515625" style="18" customWidth="1"/>
    <col min="15106" max="15106" width="10.85546875" style="18" customWidth="1"/>
    <col min="15107" max="15107" width="10.28515625" style="18" customWidth="1"/>
    <col min="15108" max="15109" width="12.28515625" style="18" bestFit="1" customWidth="1"/>
    <col min="15110" max="15356" width="9.140625" style="18"/>
    <col min="15357" max="15357" width="5.140625" style="18" customWidth="1"/>
    <col min="15358" max="15358" width="37.42578125" style="18" customWidth="1"/>
    <col min="15359" max="15359" width="9.85546875" style="18" customWidth="1"/>
    <col min="15360" max="15361" width="13.28515625" style="18" customWidth="1"/>
    <col min="15362" max="15362" width="10.85546875" style="18" customWidth="1"/>
    <col min="15363" max="15363" width="10.28515625" style="18" customWidth="1"/>
    <col min="15364" max="15365" width="12.28515625" style="18" bestFit="1" customWidth="1"/>
    <col min="15366" max="15612" width="9.140625" style="18"/>
    <col min="15613" max="15613" width="5.140625" style="18" customWidth="1"/>
    <col min="15614" max="15614" width="37.42578125" style="18" customWidth="1"/>
    <col min="15615" max="15615" width="9.85546875" style="18" customWidth="1"/>
    <col min="15616" max="15617" width="13.28515625" style="18" customWidth="1"/>
    <col min="15618" max="15618" width="10.85546875" style="18" customWidth="1"/>
    <col min="15619" max="15619" width="10.28515625" style="18" customWidth="1"/>
    <col min="15620" max="15621" width="12.28515625" style="18" bestFit="1" customWidth="1"/>
    <col min="15622" max="15868" width="9.140625" style="18"/>
    <col min="15869" max="15869" width="5.140625" style="18" customWidth="1"/>
    <col min="15870" max="15870" width="37.42578125" style="18" customWidth="1"/>
    <col min="15871" max="15871" width="9.85546875" style="18" customWidth="1"/>
    <col min="15872" max="15873" width="13.28515625" style="18" customWidth="1"/>
    <col min="15874" max="15874" width="10.85546875" style="18" customWidth="1"/>
    <col min="15875" max="15875" width="10.28515625" style="18" customWidth="1"/>
    <col min="15876" max="15877" width="12.28515625" style="18" bestFit="1" customWidth="1"/>
    <col min="15878" max="16124" width="9.140625" style="18"/>
    <col min="16125" max="16125" width="5.140625" style="18" customWidth="1"/>
    <col min="16126" max="16126" width="37.42578125" style="18" customWidth="1"/>
    <col min="16127" max="16127" width="9.85546875" style="18" customWidth="1"/>
    <col min="16128" max="16129" width="13.28515625" style="18" customWidth="1"/>
    <col min="16130" max="16130" width="10.85546875" style="18" customWidth="1"/>
    <col min="16131" max="16131" width="10.28515625" style="18" customWidth="1"/>
    <col min="16132" max="16133" width="12.28515625" style="18" bestFit="1" customWidth="1"/>
    <col min="16134" max="16384" width="9.140625" style="18"/>
  </cols>
  <sheetData>
    <row r="1" spans="1:6" ht="15.75">
      <c r="B1" s="30" t="s">
        <v>53</v>
      </c>
      <c r="C1" s="30"/>
      <c r="D1" s="30"/>
      <c r="E1" s="30"/>
      <c r="F1" s="30"/>
    </row>
    <row r="2" spans="1:6" ht="15.75">
      <c r="B2" s="30" t="s">
        <v>52</v>
      </c>
      <c r="C2" s="30"/>
      <c r="D2" s="30"/>
      <c r="E2" s="30"/>
      <c r="F2" s="30"/>
    </row>
    <row r="3" spans="1:6" ht="81.75" customHeight="1">
      <c r="A3" s="19" t="s">
        <v>0</v>
      </c>
      <c r="B3" s="20" t="s">
        <v>1</v>
      </c>
      <c r="C3" s="20" t="s">
        <v>2</v>
      </c>
      <c r="D3" s="1" t="s">
        <v>3</v>
      </c>
      <c r="E3" s="1" t="s">
        <v>4</v>
      </c>
      <c r="F3" s="21" t="s">
        <v>5</v>
      </c>
    </row>
    <row r="4" spans="1:6" s="25" customFormat="1" ht="38.25" customHeight="1">
      <c r="A4" s="2" t="s">
        <v>6</v>
      </c>
      <c r="B4" s="3" t="s">
        <v>14</v>
      </c>
      <c r="C4" s="2" t="s">
        <v>37</v>
      </c>
      <c r="D4" s="22">
        <f>D5+D8+D12</f>
        <v>8390.7999999999993</v>
      </c>
      <c r="E4" s="22">
        <f>E5+E8+E12</f>
        <v>4630.3</v>
      </c>
      <c r="F4" s="23">
        <f>E4/D4-1</f>
        <v>-0.44816942365447865</v>
      </c>
    </row>
    <row r="5" spans="1:6" s="25" customFormat="1">
      <c r="A5" s="2">
        <v>1</v>
      </c>
      <c r="B5" s="3" t="s">
        <v>15</v>
      </c>
      <c r="C5" s="2" t="s">
        <v>37</v>
      </c>
      <c r="D5" s="24">
        <f>SUM(D6:D7)</f>
        <v>2092</v>
      </c>
      <c r="E5" s="24">
        <f>SUM(E6:E7)</f>
        <v>499.63</v>
      </c>
      <c r="F5" s="23">
        <f t="shared" ref="F5:F27" si="0">E5/D5-1</f>
        <v>-0.76117112810707455</v>
      </c>
    </row>
    <row r="6" spans="1:6">
      <c r="A6" s="4" t="s">
        <v>16</v>
      </c>
      <c r="B6" s="5" t="s">
        <v>17</v>
      </c>
      <c r="C6" s="9" t="s">
        <v>37</v>
      </c>
      <c r="D6" s="10">
        <v>1500</v>
      </c>
      <c r="E6" s="10">
        <v>0</v>
      </c>
      <c r="F6" s="12">
        <f t="shared" si="0"/>
        <v>-1</v>
      </c>
    </row>
    <row r="7" spans="1:6">
      <c r="A7" s="4" t="s">
        <v>40</v>
      </c>
      <c r="B7" s="5" t="s">
        <v>41</v>
      </c>
      <c r="C7" s="9" t="s">
        <v>37</v>
      </c>
      <c r="D7" s="10">
        <v>592</v>
      </c>
      <c r="E7" s="10">
        <v>499.63</v>
      </c>
      <c r="F7" s="12">
        <f t="shared" si="0"/>
        <v>-0.15603040540540536</v>
      </c>
    </row>
    <row r="8" spans="1:6" s="25" customFormat="1">
      <c r="A8" s="6">
        <v>2</v>
      </c>
      <c r="B8" s="3" t="s">
        <v>18</v>
      </c>
      <c r="C8" s="2" t="s">
        <v>37</v>
      </c>
      <c r="D8" s="11">
        <f>D9+D10+D11</f>
        <v>5755.8</v>
      </c>
      <c r="E8" s="11">
        <f>E9+E10+E11</f>
        <v>4130.67</v>
      </c>
      <c r="F8" s="13">
        <f t="shared" si="0"/>
        <v>-0.28234650265818828</v>
      </c>
    </row>
    <row r="9" spans="1:6" s="26" customFormat="1">
      <c r="A9" s="14" t="s">
        <v>19</v>
      </c>
      <c r="B9" s="15" t="s">
        <v>20</v>
      </c>
      <c r="C9" s="16" t="s">
        <v>37</v>
      </c>
      <c r="D9" s="10">
        <v>5160</v>
      </c>
      <c r="E9" s="10">
        <v>3853.58</v>
      </c>
      <c r="F9" s="12">
        <f t="shared" si="0"/>
        <v>-0.2531821705426357</v>
      </c>
    </row>
    <row r="10" spans="1:6" s="26" customFormat="1">
      <c r="A10" s="14" t="s">
        <v>21</v>
      </c>
      <c r="B10" s="15" t="s">
        <v>22</v>
      </c>
      <c r="C10" s="16" t="s">
        <v>37</v>
      </c>
      <c r="D10" s="10">
        <v>441</v>
      </c>
      <c r="E10" s="10">
        <v>188.61</v>
      </c>
      <c r="F10" s="12">
        <f t="shared" si="0"/>
        <v>-0.57231292517006804</v>
      </c>
    </row>
    <row r="11" spans="1:6">
      <c r="A11" s="4" t="s">
        <v>23</v>
      </c>
      <c r="B11" s="7" t="s">
        <v>11</v>
      </c>
      <c r="C11" s="9" t="s">
        <v>37</v>
      </c>
      <c r="D11" s="10">
        <v>154.80000000000001</v>
      </c>
      <c r="E11" s="10">
        <v>88.48</v>
      </c>
      <c r="F11" s="12">
        <f t="shared" si="0"/>
        <v>-0.42842377260981912</v>
      </c>
    </row>
    <row r="12" spans="1:6">
      <c r="A12" s="6" t="s">
        <v>42</v>
      </c>
      <c r="B12" s="3" t="s">
        <v>43</v>
      </c>
      <c r="C12" s="2" t="s">
        <v>37</v>
      </c>
      <c r="D12" s="11">
        <f>D13</f>
        <v>543</v>
      </c>
      <c r="E12" s="11">
        <f>E13</f>
        <v>0</v>
      </c>
      <c r="F12" s="13">
        <f t="shared" ref="F12:F13" si="1">E12/D12-1</f>
        <v>-1</v>
      </c>
    </row>
    <row r="13" spans="1:6">
      <c r="A13" s="14" t="s">
        <v>26</v>
      </c>
      <c r="B13" s="15" t="s">
        <v>44</v>
      </c>
      <c r="C13" s="16" t="s">
        <v>37</v>
      </c>
      <c r="D13" s="10">
        <v>543</v>
      </c>
      <c r="E13" s="10">
        <v>0</v>
      </c>
      <c r="F13" s="12">
        <f t="shared" si="1"/>
        <v>-1</v>
      </c>
    </row>
    <row r="14" spans="1:6" s="25" customFormat="1">
      <c r="A14" s="6" t="s">
        <v>7</v>
      </c>
      <c r="B14" s="8" t="s">
        <v>24</v>
      </c>
      <c r="C14" s="2" t="s">
        <v>37</v>
      </c>
      <c r="D14" s="11">
        <f>D15</f>
        <v>5728.1900000000005</v>
      </c>
      <c r="E14" s="11">
        <f>E15</f>
        <v>2856.94</v>
      </c>
      <c r="F14" s="13">
        <f t="shared" si="0"/>
        <v>-0.50124908566231219</v>
      </c>
    </row>
    <row r="15" spans="1:6" s="25" customFormat="1" ht="28.5">
      <c r="A15" s="2">
        <v>4</v>
      </c>
      <c r="B15" s="3" t="s">
        <v>25</v>
      </c>
      <c r="C15" s="2" t="s">
        <v>37</v>
      </c>
      <c r="D15" s="11">
        <f>SUM(D16:D19)</f>
        <v>5728.1900000000005</v>
      </c>
      <c r="E15" s="11">
        <f>SUM(E16:E19)</f>
        <v>2856.94</v>
      </c>
      <c r="F15" s="13">
        <f t="shared" si="0"/>
        <v>-0.50124908566231219</v>
      </c>
    </row>
    <row r="16" spans="1:6" s="26" customFormat="1">
      <c r="A16" s="14" t="s">
        <v>12</v>
      </c>
      <c r="B16" s="17" t="s">
        <v>27</v>
      </c>
      <c r="C16" s="16" t="s">
        <v>37</v>
      </c>
      <c r="D16" s="10">
        <v>3960</v>
      </c>
      <c r="E16" s="10">
        <v>1766.92</v>
      </c>
      <c r="F16" s="12">
        <f t="shared" si="0"/>
        <v>-0.55380808080808075</v>
      </c>
    </row>
    <row r="17" spans="1:6" s="26" customFormat="1">
      <c r="A17" s="14" t="s">
        <v>13</v>
      </c>
      <c r="B17" s="17" t="s">
        <v>22</v>
      </c>
      <c r="C17" s="16" t="s">
        <v>37</v>
      </c>
      <c r="D17" s="10">
        <v>357.39</v>
      </c>
      <c r="E17" s="10">
        <v>78.09</v>
      </c>
      <c r="F17" s="12">
        <f t="shared" si="0"/>
        <v>-0.78149920255183414</v>
      </c>
    </row>
    <row r="18" spans="1:6" s="27" customFormat="1">
      <c r="A18" s="4" t="s">
        <v>28</v>
      </c>
      <c r="B18" s="5" t="s">
        <v>11</v>
      </c>
      <c r="C18" s="9" t="s">
        <v>37</v>
      </c>
      <c r="D18" s="10">
        <v>118.8</v>
      </c>
      <c r="E18" s="10">
        <v>10.220000000000001</v>
      </c>
      <c r="F18" s="12">
        <f t="shared" si="0"/>
        <v>-0.91397306397306399</v>
      </c>
    </row>
    <row r="19" spans="1:6" s="25" customFormat="1">
      <c r="A19" s="6" t="s">
        <v>29</v>
      </c>
      <c r="B19" s="29" t="s">
        <v>45</v>
      </c>
      <c r="C19" s="2" t="s">
        <v>37</v>
      </c>
      <c r="D19" s="11">
        <f>SUM(D20:D22)</f>
        <v>1292</v>
      </c>
      <c r="E19" s="11">
        <f>SUM(E20:E22)</f>
        <v>1001.71</v>
      </c>
      <c r="F19" s="13">
        <f t="shared" si="0"/>
        <v>-0.22468266253869962</v>
      </c>
    </row>
    <row r="20" spans="1:6" s="27" customFormat="1">
      <c r="A20" s="4" t="s">
        <v>46</v>
      </c>
      <c r="B20" s="5" t="s">
        <v>48</v>
      </c>
      <c r="C20" s="9" t="s">
        <v>37</v>
      </c>
      <c r="D20" s="10">
        <v>151</v>
      </c>
      <c r="E20" s="10">
        <v>61.85</v>
      </c>
      <c r="F20" s="12">
        <f t="shared" si="0"/>
        <v>-0.59039735099337753</v>
      </c>
    </row>
    <row r="21" spans="1:6" s="27" customFormat="1">
      <c r="A21" s="4" t="s">
        <v>47</v>
      </c>
      <c r="B21" s="5" t="s">
        <v>49</v>
      </c>
      <c r="C21" s="9" t="s">
        <v>37</v>
      </c>
      <c r="D21" s="10">
        <v>209</v>
      </c>
      <c r="E21" s="10">
        <v>0</v>
      </c>
      <c r="F21" s="12">
        <f t="shared" si="0"/>
        <v>-1</v>
      </c>
    </row>
    <row r="22" spans="1:6" s="27" customFormat="1">
      <c r="A22" s="4" t="s">
        <v>50</v>
      </c>
      <c r="B22" s="5" t="s">
        <v>51</v>
      </c>
      <c r="C22" s="9" t="s">
        <v>37</v>
      </c>
      <c r="D22" s="10">
        <v>932</v>
      </c>
      <c r="E22" s="10">
        <v>939.86</v>
      </c>
      <c r="F22" s="12">
        <f t="shared" si="0"/>
        <v>8.4334763948497038E-3</v>
      </c>
    </row>
    <row r="23" spans="1:6" s="25" customFormat="1">
      <c r="A23" s="6" t="s">
        <v>8</v>
      </c>
      <c r="B23" s="3" t="s">
        <v>30</v>
      </c>
      <c r="C23" s="2" t="s">
        <v>37</v>
      </c>
      <c r="D23" s="11">
        <f>D4+D14</f>
        <v>14118.99</v>
      </c>
      <c r="E23" s="11">
        <f>E4+E14</f>
        <v>7487.24</v>
      </c>
      <c r="F23" s="13">
        <f t="shared" si="0"/>
        <v>-0.46970427771391576</v>
      </c>
    </row>
    <row r="24" spans="1:6" s="25" customFormat="1">
      <c r="A24" s="6" t="s">
        <v>9</v>
      </c>
      <c r="B24" s="3" t="s">
        <v>31</v>
      </c>
      <c r="C24" s="2" t="s">
        <v>37</v>
      </c>
      <c r="D24" s="11">
        <v>0</v>
      </c>
      <c r="E24" s="11">
        <v>0</v>
      </c>
      <c r="F24" s="13">
        <v>0</v>
      </c>
    </row>
    <row r="25" spans="1:6" s="25" customFormat="1">
      <c r="A25" s="6" t="s">
        <v>10</v>
      </c>
      <c r="B25" s="8" t="s">
        <v>32</v>
      </c>
      <c r="C25" s="2" t="s">
        <v>37</v>
      </c>
      <c r="D25" s="11">
        <f>D23</f>
        <v>14118.99</v>
      </c>
      <c r="E25" s="11">
        <f>E26*E27/1000</f>
        <v>4877.8440000000001</v>
      </c>
      <c r="F25" s="13">
        <f t="shared" si="0"/>
        <v>-0.65451891388831629</v>
      </c>
    </row>
    <row r="26" spans="1:6" s="25" customFormat="1">
      <c r="A26" s="6" t="s">
        <v>33</v>
      </c>
      <c r="B26" s="8" t="s">
        <v>34</v>
      </c>
      <c r="C26" s="2" t="s">
        <v>38</v>
      </c>
      <c r="D26" s="11">
        <v>2952.4</v>
      </c>
      <c r="E26" s="11">
        <v>1020</v>
      </c>
      <c r="F26" s="13">
        <f t="shared" si="0"/>
        <v>-0.65451835794607782</v>
      </c>
    </row>
    <row r="27" spans="1:6" s="25" customFormat="1">
      <c r="A27" s="6" t="s">
        <v>35</v>
      </c>
      <c r="B27" s="3" t="s">
        <v>36</v>
      </c>
      <c r="C27" s="2" t="s">
        <v>39</v>
      </c>
      <c r="D27" s="11">
        <v>4782.2</v>
      </c>
      <c r="E27" s="11">
        <v>4782.2</v>
      </c>
      <c r="F27" s="23">
        <f t="shared" si="0"/>
        <v>0</v>
      </c>
    </row>
  </sheetData>
  <mergeCells count="2">
    <mergeCell ref="B1:F1"/>
    <mergeCell ref="B2:F2"/>
  </mergeCells>
  <pageMargins left="0" right="0" top="0.39370078740157483" bottom="0.39370078740157483" header="0.23622047244094491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2026-10-06T04:16:54Z</dcterms:modified>
</cp:coreProperties>
</file>