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7BAFAC83-D838-427A-9EC8-9231AA4D20E2}" xr6:coauthVersionLast="45" xr6:coauthVersionMax="45" xr10:uidLastSave="{00000000-0000-0000-0000-000000000000}"/>
  <bookViews>
    <workbookView xWindow="-108" yWindow="-108" windowWidth="23256" windowHeight="12456" activeTab="1" xr2:uid="{00000000-000D-0000-FFFF-FFFF00000000}"/>
  </bookViews>
  <sheets>
    <sheet name="гос." sheetId="5" r:id="rId1"/>
    <sheet name="рус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6" i="5" l="1"/>
  <c r="G156" i="5"/>
  <c r="H156" i="5"/>
  <c r="J156" i="5"/>
  <c r="E156" i="5"/>
  <c r="F155" i="5"/>
  <c r="G155" i="5"/>
  <c r="H155" i="5"/>
  <c r="J155" i="5"/>
  <c r="E155" i="5"/>
  <c r="J154" i="5"/>
  <c r="H154" i="5"/>
  <c r="G154" i="5"/>
  <c r="F154" i="5"/>
  <c r="E154" i="5"/>
  <c r="F145" i="5"/>
  <c r="E145" i="5"/>
  <c r="G144" i="5"/>
  <c r="G145" i="5" s="1"/>
  <c r="H144" i="5"/>
  <c r="H145" i="5" s="1"/>
  <c r="J144" i="5"/>
  <c r="J145" i="5" s="1"/>
  <c r="F144" i="5"/>
  <c r="E144" i="5"/>
  <c r="G130" i="5"/>
  <c r="H130" i="5"/>
  <c r="J130" i="5"/>
  <c r="E130" i="5"/>
  <c r="F130" i="5"/>
  <c r="G121" i="5"/>
  <c r="H121" i="5"/>
  <c r="I121" i="5"/>
  <c r="J121" i="5"/>
  <c r="F121" i="5"/>
  <c r="E121" i="5"/>
  <c r="G48" i="5"/>
  <c r="J48" i="5"/>
  <c r="F48" i="5"/>
  <c r="E48" i="5"/>
  <c r="F44" i="5"/>
  <c r="G44" i="5"/>
  <c r="J44" i="5"/>
  <c r="E44" i="5"/>
  <c r="E49" i="5" s="1"/>
  <c r="F20" i="5"/>
  <c r="G20" i="5"/>
  <c r="H20" i="5"/>
  <c r="E20" i="5"/>
  <c r="F18" i="5"/>
  <c r="G18" i="5"/>
  <c r="J18" i="5"/>
  <c r="E18" i="5"/>
  <c r="F156" i="4"/>
  <c r="G156" i="4"/>
  <c r="H156" i="4"/>
  <c r="J156" i="4"/>
  <c r="E156" i="4"/>
  <c r="F155" i="4"/>
  <c r="G155" i="4"/>
  <c r="H155" i="4"/>
  <c r="J155" i="4"/>
  <c r="E155" i="4"/>
  <c r="G154" i="4"/>
  <c r="H154" i="4"/>
  <c r="J154" i="4"/>
  <c r="F154" i="4"/>
  <c r="E154" i="4"/>
  <c r="F145" i="4"/>
  <c r="E145" i="4"/>
  <c r="G144" i="4"/>
  <c r="H144" i="4"/>
  <c r="J144" i="4"/>
  <c r="F144" i="4"/>
  <c r="E144" i="4"/>
  <c r="H130" i="4"/>
  <c r="J130" i="4"/>
  <c r="G130" i="4"/>
  <c r="F130" i="4"/>
  <c r="E130" i="4"/>
  <c r="G121" i="4"/>
  <c r="H121" i="4"/>
  <c r="J121" i="4"/>
  <c r="F121" i="4"/>
  <c r="E121" i="4"/>
  <c r="E48" i="4"/>
  <c r="J48" i="4"/>
  <c r="G48" i="4"/>
  <c r="F48" i="4"/>
  <c r="F44" i="4"/>
  <c r="G44" i="4"/>
  <c r="J44" i="4"/>
  <c r="J49" i="4" s="1"/>
  <c r="E44" i="4"/>
  <c r="E49" i="4" s="1"/>
  <c r="F20" i="4"/>
  <c r="G20" i="4"/>
  <c r="H20" i="4"/>
  <c r="E20" i="4"/>
  <c r="J18" i="4"/>
  <c r="F18" i="4"/>
  <c r="G18" i="4"/>
  <c r="E18" i="4"/>
  <c r="J49" i="5" l="1"/>
  <c r="F49" i="5"/>
  <c r="G49" i="5"/>
  <c r="G145" i="4"/>
  <c r="J145" i="4"/>
  <c r="H145" i="4"/>
  <c r="G49" i="4"/>
  <c r="F49" i="4"/>
  <c r="F16" i="5"/>
  <c r="G16" i="5"/>
  <c r="J16" i="5"/>
  <c r="E16" i="5"/>
  <c r="F14" i="5"/>
  <c r="G14" i="5"/>
  <c r="H14" i="5"/>
  <c r="H21" i="5" s="1"/>
  <c r="J14" i="5"/>
  <c r="E14" i="5"/>
  <c r="F16" i="4"/>
  <c r="G16" i="4"/>
  <c r="J16" i="4"/>
  <c r="E16" i="4"/>
  <c r="F14" i="4"/>
  <c r="G14" i="4"/>
  <c r="H14" i="4"/>
  <c r="H21" i="4" s="1"/>
  <c r="J14" i="4"/>
  <c r="E14" i="4"/>
  <c r="J118" i="5" l="1"/>
  <c r="H118" i="5"/>
  <c r="G118" i="5"/>
  <c r="F118" i="5"/>
  <c r="E118" i="5"/>
  <c r="J100" i="5"/>
  <c r="H100" i="5"/>
  <c r="G100" i="5"/>
  <c r="F100" i="5"/>
  <c r="E100" i="5"/>
  <c r="J94" i="5"/>
  <c r="H94" i="5"/>
  <c r="G94" i="5"/>
  <c r="F94" i="5"/>
  <c r="E94" i="5"/>
  <c r="E118" i="4" l="1"/>
  <c r="J118" i="4"/>
  <c r="H118" i="4"/>
  <c r="G118" i="4"/>
  <c r="F118" i="4"/>
  <c r="G100" i="4"/>
  <c r="H100" i="4"/>
  <c r="J100" i="4"/>
  <c r="F100" i="4"/>
  <c r="E100" i="4"/>
  <c r="E94" i="4"/>
  <c r="J94" i="4"/>
  <c r="H94" i="4"/>
  <c r="G94" i="4"/>
  <c r="F94" i="4"/>
  <c r="J6" i="4" l="1"/>
  <c r="G6" i="4"/>
  <c r="F6" i="4"/>
  <c r="E6" i="4"/>
  <c r="G80" i="5" l="1"/>
  <c r="H80" i="5"/>
  <c r="J80" i="5"/>
  <c r="F80" i="5"/>
  <c r="E80" i="5"/>
  <c r="G39" i="5"/>
  <c r="H39" i="5"/>
  <c r="J39" i="5"/>
  <c r="F39" i="5"/>
  <c r="E39" i="5"/>
  <c r="F41" i="5"/>
  <c r="G41" i="5"/>
  <c r="H41" i="5"/>
  <c r="J41" i="5"/>
  <c r="E41" i="5"/>
  <c r="F80" i="4"/>
  <c r="G80" i="4"/>
  <c r="H80" i="4"/>
  <c r="J80" i="4"/>
  <c r="E80" i="4"/>
  <c r="F41" i="4"/>
  <c r="G41" i="4"/>
  <c r="H41" i="4"/>
  <c r="J41" i="4"/>
  <c r="E41" i="4"/>
  <c r="F42" i="5" l="1"/>
  <c r="E42" i="5"/>
  <c r="G42" i="5"/>
  <c r="J42" i="5"/>
  <c r="H42" i="5"/>
  <c r="J39" i="4"/>
  <c r="J42" i="4" s="1"/>
  <c r="H39" i="4"/>
  <c r="H42" i="4" s="1"/>
  <c r="G39" i="4"/>
  <c r="G42" i="4" s="1"/>
  <c r="F39" i="4"/>
  <c r="F42" i="4" s="1"/>
  <c r="E39" i="4"/>
  <c r="E42" i="4" s="1"/>
  <c r="G27" i="5" l="1"/>
  <c r="H27" i="5"/>
  <c r="J27" i="5"/>
  <c r="F27" i="5"/>
  <c r="J12" i="5"/>
  <c r="F12" i="5"/>
  <c r="G12" i="5"/>
  <c r="E12" i="5"/>
  <c r="J27" i="4" l="1"/>
  <c r="G27" i="4"/>
  <c r="H27" i="4"/>
  <c r="F27" i="4"/>
  <c r="E27" i="4"/>
  <c r="J12" i="4"/>
  <c r="F12" i="4"/>
  <c r="G12" i="4"/>
  <c r="E12" i="4"/>
  <c r="F10" i="5" l="1"/>
  <c r="G10" i="5"/>
  <c r="J10" i="5"/>
  <c r="E10" i="5"/>
  <c r="F10" i="4" l="1"/>
  <c r="G10" i="4"/>
  <c r="J10" i="4"/>
  <c r="E10" i="4"/>
  <c r="E21" i="4" l="1"/>
  <c r="F8" i="5"/>
  <c r="G8" i="5"/>
  <c r="J8" i="5"/>
  <c r="E8" i="5"/>
  <c r="J6" i="5"/>
  <c r="J8" i="4"/>
  <c r="J21" i="5" l="1"/>
  <c r="E21" i="5"/>
  <c r="J21" i="4"/>
  <c r="G6" i="5"/>
  <c r="F6" i="5"/>
  <c r="F21" i="5" l="1"/>
  <c r="G21" i="5"/>
  <c r="G8" i="4"/>
  <c r="F8" i="4"/>
  <c r="F21" i="4" l="1"/>
  <c r="G21" i="4"/>
</calcChain>
</file>

<file path=xl/sharedStrings.xml><?xml version="1.0" encoding="utf-8"?>
<sst xmlns="http://schemas.openxmlformats.org/spreadsheetml/2006/main" count="718" uniqueCount="356">
  <si>
    <t>в том числе</t>
  </si>
  <si>
    <t>пашни</t>
  </si>
  <si>
    <t>пастбищ</t>
  </si>
  <si>
    <t>Наименование района</t>
  </si>
  <si>
    <t>сенокосов</t>
  </si>
  <si>
    <t>№ п/п</t>
  </si>
  <si>
    <t>Дата проведения</t>
  </si>
  <si>
    <t>Кол-во участков</t>
  </si>
  <si>
    <t>общая                 площадь, га</t>
  </si>
  <si>
    <t>Общее                                                             кол-во конкурсов</t>
  </si>
  <si>
    <t>га</t>
  </si>
  <si>
    <t>Победитель</t>
  </si>
  <si>
    <t>Местоположение земельного участка</t>
  </si>
  <si>
    <t xml:space="preserve">наличие животных </t>
  </si>
  <si>
    <t>КРС</t>
  </si>
  <si>
    <t>МРС</t>
  </si>
  <si>
    <t>Лошади</t>
  </si>
  <si>
    <t>БИН/ИИН</t>
  </si>
  <si>
    <t>Аудан атауы</t>
  </si>
  <si>
    <t>Өткізу күні</t>
  </si>
  <si>
    <t>Жер учаскесінің орналасқан жері</t>
  </si>
  <si>
    <t>Конкурстардың жалпы саны</t>
  </si>
  <si>
    <t>Учаскелер саны</t>
  </si>
  <si>
    <t>жалпы ауданы, га</t>
  </si>
  <si>
    <t>егістік</t>
  </si>
  <si>
    <t>жайылым</t>
  </si>
  <si>
    <t>шабындықтар</t>
  </si>
  <si>
    <t>барлығы, га</t>
  </si>
  <si>
    <t>Жеңімпаз</t>
  </si>
  <si>
    <t>БСН/ЖСН</t>
  </si>
  <si>
    <t>Барлығы:</t>
  </si>
  <si>
    <t>Всего по СКО:</t>
  </si>
  <si>
    <t>СҚО бойынша барлығы:</t>
  </si>
  <si>
    <t>Итого:</t>
  </si>
  <si>
    <t>Шал ақын</t>
  </si>
  <si>
    <t>Шал акына</t>
  </si>
  <si>
    <t>Шал ақын аудан бойынша:</t>
  </si>
  <si>
    <t>Юбилейный</t>
  </si>
  <si>
    <t>Семипольский</t>
  </si>
  <si>
    <t>М. Жумабаева</t>
  </si>
  <si>
    <t>Конюховский</t>
  </si>
  <si>
    <t>залежь</t>
  </si>
  <si>
    <t>тыңайған жер</t>
  </si>
  <si>
    <t>М. Жұмабаев</t>
  </si>
  <si>
    <t>М. Жұмабаев аудан бойынша:</t>
  </si>
  <si>
    <t>Семипол</t>
  </si>
  <si>
    <t>Конюхов</t>
  </si>
  <si>
    <t>15.01.2026 г.</t>
  </si>
  <si>
    <t>Сергалиев Совет Кадырович</t>
  </si>
  <si>
    <t>09.01.2026 г.</t>
  </si>
  <si>
    <t>Всего по району Шал акын:</t>
  </si>
  <si>
    <t>КХ "Али-Шерхан"</t>
  </si>
  <si>
    <t>Полудинский</t>
  </si>
  <si>
    <t>ТОО "Аргын Агро"</t>
  </si>
  <si>
    <t>ТОО "Полудинское"</t>
  </si>
  <si>
    <t>Всего по району М. Жумабаева:</t>
  </si>
  <si>
    <t>2026 ж.15.01.</t>
  </si>
  <si>
    <t>2026 ж.09.01.</t>
  </si>
  <si>
    <t>"Али-Шерхан" ШҚ</t>
  </si>
  <si>
    <t>2026 ж.20.01.</t>
  </si>
  <si>
    <t>Полудин</t>
  </si>
  <si>
    <t>"Арғын Агро" ЖШС</t>
  </si>
  <si>
    <t>"Полудинское" ЖШС</t>
  </si>
  <si>
    <t>02.02.2026 г.</t>
  </si>
  <si>
    <t>Базарбаев Б.Н.</t>
  </si>
  <si>
    <t>20.01.2026 г.</t>
  </si>
  <si>
    <t>Есильский</t>
  </si>
  <si>
    <t>09.02.2026 г.</t>
  </si>
  <si>
    <t>Амангельдинский</t>
  </si>
  <si>
    <t>Булакский</t>
  </si>
  <si>
    <t>Покровский</t>
  </si>
  <si>
    <t>Петровский</t>
  </si>
  <si>
    <t>Всего по Есильскому району:</t>
  </si>
  <si>
    <t>Шамшуменов Ж.С.</t>
  </si>
  <si>
    <t>КХ "Мөлдір" Макарамова Б.М.</t>
  </si>
  <si>
    <t>КХ "Сагин" Калиева З.З.</t>
  </si>
  <si>
    <t>СПК "Рассвет Агро и К"</t>
  </si>
  <si>
    <t>ТОО "Булак Астык"</t>
  </si>
  <si>
    <t>Шалабаева А.Ш.</t>
  </si>
  <si>
    <t>ТОО "Козбаев и К"</t>
  </si>
  <si>
    <t>КХ "Ерлан"</t>
  </si>
  <si>
    <t>Есіл</t>
  </si>
  <si>
    <t>2026 ж.09.02.</t>
  </si>
  <si>
    <t>Амангелді</t>
  </si>
  <si>
    <t>Бұлақ</t>
  </si>
  <si>
    <t>Покровка</t>
  </si>
  <si>
    <t>Петровка</t>
  </si>
  <si>
    <t>Есіл аудан бойынша:</t>
  </si>
  <si>
    <t>2026 ж.02.02.</t>
  </si>
  <si>
    <t>"Ерлан" ШҚ</t>
  </si>
  <si>
    <t>"Қозбаев и К" ЖШС</t>
  </si>
  <si>
    <t>"Мөлдір" ШҚ Мақарамова Б.М.</t>
  </si>
  <si>
    <t>680618350214</t>
  </si>
  <si>
    <t>920208450678</t>
  </si>
  <si>
    <t>630128350390</t>
  </si>
  <si>
    <t>6001034000021</t>
  </si>
  <si>
    <t>250340028154</t>
  </si>
  <si>
    <t xml:space="preserve">041240006799      </t>
  </si>
  <si>
    <t xml:space="preserve">041240011824   </t>
  </si>
  <si>
    <t>590111350080</t>
  </si>
  <si>
    <t>КХ "Бірлік" Маликов С.И.</t>
  </si>
  <si>
    <t>"Бірлік" ШҚ Мәліков С.И.</t>
  </si>
  <si>
    <t>"Бұлақ Астык" ЖШС</t>
  </si>
  <si>
    <t>"Сағын" ШҚ Қалиева З.З.</t>
  </si>
  <si>
    <t>620629401182</t>
  </si>
  <si>
    <t>10.03.2026 г.</t>
  </si>
  <si>
    <t>Городецкий</t>
  </si>
  <si>
    <t>Мамлютский</t>
  </si>
  <si>
    <t>02.03.2026 г.</t>
  </si>
  <si>
    <t>ТОО "Новомихайловское-2003"</t>
  </si>
  <si>
    <t>Всего по Мамлютскому району:</t>
  </si>
  <si>
    <t>2026 ж.10.03.</t>
  </si>
  <si>
    <t>Мамлют</t>
  </si>
  <si>
    <t>2026 ж.02.03.</t>
  </si>
  <si>
    <t>Мамлют аудан бойынша:</t>
  </si>
  <si>
    <t>"Новомихайловское-2003" ЖШС</t>
  </si>
  <si>
    <t>Новомихайлов</t>
  </si>
  <si>
    <t>Новомихайловский</t>
  </si>
  <si>
    <t>030140002916</t>
  </si>
  <si>
    <t>"Ишим" ШҚ Слугина Т.П.</t>
  </si>
  <si>
    <t>КХ "Ишим" Слугина Т.П.</t>
  </si>
  <si>
    <t>13.04.2026 г.</t>
  </si>
  <si>
    <t>Жамбылский</t>
  </si>
  <si>
    <t>03.04.2026 г.</t>
  </si>
  <si>
    <t>Архангельский</t>
  </si>
  <si>
    <t>ФХ "Камбар" Садвокасов Б.Г.</t>
  </si>
  <si>
    <t>ТОО "Династия Агро"</t>
  </si>
  <si>
    <t>Благовещенский</t>
  </si>
  <si>
    <t>Казанский</t>
  </si>
  <si>
    <t>Кайранкольский</t>
  </si>
  <si>
    <t>Первомайский</t>
  </si>
  <si>
    <t>Пресновский</t>
  </si>
  <si>
    <t>Пресноредутский</t>
  </si>
  <si>
    <t>Всего по Жамбылскому району:</t>
  </si>
  <si>
    <t>КХ Мешелов Н.А.</t>
  </si>
  <si>
    <t>КХ "Асылбек" Турсынбай Б.Н.</t>
  </si>
  <si>
    <t>ТОО "Orazai2037"</t>
  </si>
  <si>
    <t>КХ "Заман" Аллахяров И.М.</t>
  </si>
  <si>
    <t>КХ Коротенко О.А.</t>
  </si>
  <si>
    <t>КХ "Астык" Джакупов Д.О.</t>
  </si>
  <si>
    <t>ИП Жангалиев Б.Е.</t>
  </si>
  <si>
    <t>КХ "Ван" Назеян В.В.</t>
  </si>
  <si>
    <t>КХ Волков И.В.</t>
  </si>
  <si>
    <t>ТОО "Логос ЕСЮ"</t>
  </si>
  <si>
    <t>Горецкий С.В.</t>
  </si>
  <si>
    <t>КХ "Батыр" Ахметов А.К.</t>
  </si>
  <si>
    <t>КХ "Булат" Альдибергенов К.К.</t>
  </si>
  <si>
    <t>КХ "Гранит" Сарбаева С.В.</t>
  </si>
  <si>
    <t>КХ Хоменко Т.А.L41:L62L66L41:L62</t>
  </si>
  <si>
    <t>2026 ж.13.04.</t>
  </si>
  <si>
    <t>Жамбыл</t>
  </si>
  <si>
    <t>2026 ж.03.04.</t>
  </si>
  <si>
    <t>Жамбыл аудан бойынша:</t>
  </si>
  <si>
    <t>Архангелка</t>
  </si>
  <si>
    <t>Благовещенка</t>
  </si>
  <si>
    <t>Казанка</t>
  </si>
  <si>
    <t>Қайранкөл</t>
  </si>
  <si>
    <t>Первомай</t>
  </si>
  <si>
    <t>Преснов</t>
  </si>
  <si>
    <t>Пресноредуть</t>
  </si>
  <si>
    <t>"Камбар" ФҚ Садвокасов Б.Г.</t>
  </si>
  <si>
    <t>"Династия Агро" ЖШС</t>
  </si>
  <si>
    <t>Хоменко Т.А. ШҚ</t>
  </si>
  <si>
    <t>Мешелов Н.А. ШҚ</t>
  </si>
  <si>
    <t>"Асылбек" ШҚ Турсынбай Б.Н.</t>
  </si>
  <si>
    <t>"Orazai2037" ЖШС</t>
  </si>
  <si>
    <t>"Заман" ШҚ Аллахяров И.М.</t>
  </si>
  <si>
    <t>Коротенко О.А. ШҚ</t>
  </si>
  <si>
    <t>"Астык" ШҚ Джакупов Д.О.</t>
  </si>
  <si>
    <t xml:space="preserve">ЖК Жангалиев Б.Е. </t>
  </si>
  <si>
    <t>"Ван" ШҚ Назеян В.В.</t>
  </si>
  <si>
    <t>Волков И.В. ШҚ</t>
  </si>
  <si>
    <t>"Логос ЕСЮ" ЖШС</t>
  </si>
  <si>
    <t>"Батыр" ШҚ Ахметов А.К.</t>
  </si>
  <si>
    <t>"Булат" ШҚ Альдибергенов К.К.</t>
  </si>
  <si>
    <t>"Гранит" ШҚ Сарбаева С.В.</t>
  </si>
  <si>
    <t>Николаевский</t>
  </si>
  <si>
    <t>ТОО "Рустикус"</t>
  </si>
  <si>
    <t>020140004881</t>
  </si>
  <si>
    <t>Николаевка</t>
  </si>
  <si>
    <t>"Рустикус" ЖШС</t>
  </si>
  <si>
    <t>Аккайынский</t>
  </si>
  <si>
    <t>30.04.2026 г.</t>
  </si>
  <si>
    <t>Григорьевский</t>
  </si>
  <si>
    <t>ТОО "Орталык Агро"</t>
  </si>
  <si>
    <t>Полтавский</t>
  </si>
  <si>
    <t>ТОО "Полтавское"</t>
  </si>
  <si>
    <t>Токушинский</t>
  </si>
  <si>
    <t>ТОО "Алтын Сары"</t>
  </si>
  <si>
    <t>Ивановский</t>
  </si>
  <si>
    <t>Власовский</t>
  </si>
  <si>
    <t>КХ Полтавец В.В.</t>
  </si>
  <si>
    <t>Астраханский</t>
  </si>
  <si>
    <t>ТОО "Кызылжар сут"</t>
  </si>
  <si>
    <t>Аралагашский</t>
  </si>
  <si>
    <t>КХ "Ерболат" Ибраева С.С.</t>
  </si>
  <si>
    <t>Всего по Аккайынскому району:</t>
  </si>
  <si>
    <t>Тайыншинский</t>
  </si>
  <si>
    <t>14.05.2026 г.</t>
  </si>
  <si>
    <t>Амандыкский</t>
  </si>
  <si>
    <t>Сарсенбай Салтанат</t>
  </si>
  <si>
    <t>КХ "Алина" Мезенцев Ю.А.</t>
  </si>
  <si>
    <t>Всего по Тайыншинскому району:</t>
  </si>
  <si>
    <t>Кызылжарский</t>
  </si>
  <si>
    <t>Вагулинский</t>
  </si>
  <si>
    <t>Виноградовский</t>
  </si>
  <si>
    <t>Налобинский</t>
  </si>
  <si>
    <t>СПК "Манделсон"</t>
  </si>
  <si>
    <t>ТОО "Агрофирма Виноградовка"</t>
  </si>
  <si>
    <t>ТОО "Сладков"</t>
  </si>
  <si>
    <t>ИП "Миг Агро"</t>
  </si>
  <si>
    <t>Всего по Кызылжарскому району:</t>
  </si>
  <si>
    <t>КХ "Жакупов К.Б."</t>
  </si>
  <si>
    <t>КХ "Брушкевич В.Б."</t>
  </si>
  <si>
    <t>ТОО "Петерфельд Агро"</t>
  </si>
  <si>
    <t>КХ "Али Шерхан"</t>
  </si>
  <si>
    <t>ФХ "Ырыс"</t>
  </si>
  <si>
    <t>Аққайын</t>
  </si>
  <si>
    <t>2026 ж.30.04.</t>
  </si>
  <si>
    <t>"Орталык Агро" ЖШС</t>
  </si>
  <si>
    <t>"Полтавское" ЖШС</t>
  </si>
  <si>
    <t>"Алтын Сары" ЖШС</t>
  </si>
  <si>
    <t>Полтавец В.В. ШҚ</t>
  </si>
  <si>
    <t>"Кызылжар сут" ЖШС</t>
  </si>
  <si>
    <t>"Ерболат" ШҚ Ибраева С.С.</t>
  </si>
  <si>
    <t>Аққайын аудан бойынша:</t>
  </si>
  <si>
    <t>Тайынша</t>
  </si>
  <si>
    <t>2026 ж.14.05.</t>
  </si>
  <si>
    <t>Тайынша аудан бойынша:</t>
  </si>
  <si>
    <t>"Жакупов К.Б." ШҚ</t>
  </si>
  <si>
    <t>"Алина" ШҚ Мезенцев Ю.А.</t>
  </si>
  <si>
    <t>Амандық</t>
  </si>
  <si>
    <t>Қызылжар</t>
  </si>
  <si>
    <t>Қызылжар аудан бойынша:</t>
  </si>
  <si>
    <t>"Рассвет Агро и К" ӘКК</t>
  </si>
  <si>
    <t>"Манделсон" ӘКК</t>
  </si>
  <si>
    <t>"Брушкевич В.Б." ШҚ</t>
  </si>
  <si>
    <t>"Агрофирма Виноградовка" ЖШС</t>
  </si>
  <si>
    <t>"Сладков" ЖШС</t>
  </si>
  <si>
    <t>"Миг Агро" ЖК</t>
  </si>
  <si>
    <t>"Петерфельд Агро" ЖШС</t>
  </si>
  <si>
    <t>"Али Шерхан" ШҚ</t>
  </si>
  <si>
    <t>"Ырыс" ФҚ</t>
  </si>
  <si>
    <t>Григорьевка</t>
  </si>
  <si>
    <t>Полтавка</t>
  </si>
  <si>
    <t>Тоқшын</t>
  </si>
  <si>
    <t>Ивановка</t>
  </si>
  <si>
    <t>Власовка</t>
  </si>
  <si>
    <t>Астраханка</t>
  </si>
  <si>
    <t>Аралағаш</t>
  </si>
  <si>
    <t>Мироновка</t>
  </si>
  <si>
    <t>Архангельск</t>
  </si>
  <si>
    <t>Вагулино</t>
  </si>
  <si>
    <t xml:space="preserve">Виноградов </t>
  </si>
  <si>
    <t>Налобино</t>
  </si>
  <si>
    <t xml:space="preserve">Петерфельд </t>
  </si>
  <si>
    <t xml:space="preserve">Рассвет </t>
  </si>
  <si>
    <t xml:space="preserve">Петерфельдский </t>
  </si>
  <si>
    <t xml:space="preserve">Рассветский </t>
  </si>
  <si>
    <t>000540006125</t>
  </si>
  <si>
    <t>080540001218</t>
  </si>
  <si>
    <t>090340000670</t>
  </si>
  <si>
    <t>050564008736</t>
  </si>
  <si>
    <t>040240011554</t>
  </si>
  <si>
    <t>030864037152</t>
  </si>
  <si>
    <t>030664021258</t>
  </si>
  <si>
    <t>29.06.2026 г.</t>
  </si>
  <si>
    <t>ТОО "Санди Райымбек"</t>
  </si>
  <si>
    <t>07.07.2026 г.</t>
  </si>
  <si>
    <t>КХ "Ерл Дин"</t>
  </si>
  <si>
    <t>Акжарский</t>
  </si>
  <si>
    <t>Кишикаройский</t>
  </si>
  <si>
    <t>Всего по Акжарскому району:</t>
  </si>
  <si>
    <t>2026 ж.29.06.</t>
  </si>
  <si>
    <t>2026 ж.07.07.</t>
  </si>
  <si>
    <t>"Ерл Дин" ШҚ</t>
  </si>
  <si>
    <t>Ақжар</t>
  </si>
  <si>
    <t>"Сәнді Райымбек" ЖШС</t>
  </si>
  <si>
    <t>040740002612</t>
  </si>
  <si>
    <t>Ақжар аудан бойынша:</t>
  </si>
  <si>
    <t>ФХ "Кенжекеев Д.К."</t>
  </si>
  <si>
    <t>"Кенжекеев Д.К." ФҚ</t>
  </si>
  <si>
    <t>Кішіқараой</t>
  </si>
  <si>
    <t>2026 ж.01.06.</t>
  </si>
  <si>
    <t>01.06.2026 г.</t>
  </si>
  <si>
    <t xml:space="preserve">Солтүстік Қазақстан облысының аумағында өткізілген конкурстар бойынша ауыл                                                                                                                                                                                                                  шаруашылығы мақсатындағы жерлерді беру туралы ақпарат                                                                                                                                                                                                                                                                                                     (2026 жылғы 30 қыркүйектегі жағдай бойынша)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</si>
  <si>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Информация 
</t>
    </r>
    <r>
      <rPr>
        <b/>
        <u/>
        <sz val="12"/>
        <color theme="1"/>
        <rFont val="Times New Roman"/>
        <family val="1"/>
        <charset val="204"/>
      </rPr>
      <t>по состоявшимся</t>
    </r>
    <r>
      <rPr>
        <b/>
        <i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конкурсам по предоставлению земель сельскохозяйственного назначения                                                                                                                                                                                                                                                     на территории Северо-Казахстанской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color theme="1"/>
        <rFont val="Times New Roman"/>
        <family val="1"/>
        <charset val="204"/>
      </rPr>
      <t>(по состоянию на 30 сентября 2026 года).</t>
    </r>
  </si>
  <si>
    <t>31.08.2026 г.</t>
  </si>
  <si>
    <t>14.09.2026 г.</t>
  </si>
  <si>
    <t>Беловский</t>
  </si>
  <si>
    <t>Воскресеновский</t>
  </si>
  <si>
    <t>Пригородный</t>
  </si>
  <si>
    <t>ТОО "OLAZ Halal Agro"</t>
  </si>
  <si>
    <t>ТОО "Воскресеновка"</t>
  </si>
  <si>
    <t>02.07.2026 г.</t>
  </si>
  <si>
    <t>Алкатерекский</t>
  </si>
  <si>
    <t>Ленинградский</t>
  </si>
  <si>
    <t>Кулыкольский</t>
  </si>
  <si>
    <t>Жетепова Е.М.</t>
  </si>
  <si>
    <t>ФХ "Жигер" Тогтархан А.</t>
  </si>
  <si>
    <t>ФХ "Зайда" Мухтарова З.Е.</t>
  </si>
  <si>
    <t>КХ "Мусабаев Е.Д.</t>
  </si>
  <si>
    <t>19.08.2026 г.</t>
  </si>
  <si>
    <t>Талшикский</t>
  </si>
  <si>
    <t>Восходский</t>
  </si>
  <si>
    <t>Айсаринский</t>
  </si>
  <si>
    <t>ИП "Айлин" Ержанов А.А.</t>
  </si>
  <si>
    <t>СПК "Bt-akzhar"</t>
  </si>
  <si>
    <t>КХ "Айсары" Какенов К.Ш.</t>
  </si>
  <si>
    <t>Уалихановский</t>
  </si>
  <si>
    <t>29.07.2026 г.</t>
  </si>
  <si>
    <t>Акбулакский</t>
  </si>
  <si>
    <t>Актуесайский</t>
  </si>
  <si>
    <t>Коктерекский</t>
  </si>
  <si>
    <t>Тельжанский</t>
  </si>
  <si>
    <t>ИП "Асанали"</t>
  </si>
  <si>
    <t>ФХ "Болашак Агро"</t>
  </si>
  <si>
    <t>СПК "Кзылту Жер"</t>
  </si>
  <si>
    <t>КХ "АБ Trade"</t>
  </si>
  <si>
    <t>ФХ "Керей"</t>
  </si>
  <si>
    <t>Всего по Уалихановскомуу району:</t>
  </si>
  <si>
    <t>2026 ж.31.08.</t>
  </si>
  <si>
    <t>2026 ж. 14.09.</t>
  </si>
  <si>
    <t xml:space="preserve"> 980140000673</t>
  </si>
  <si>
    <t>"OLAZ Halal Agro" ЖШС</t>
  </si>
  <si>
    <t>"Воскресеновка" ЖШС</t>
  </si>
  <si>
    <t>2026 ж.02.07.</t>
  </si>
  <si>
    <t>"Жигер" ФҚ Тогтархан А.</t>
  </si>
  <si>
    <t>"Зайда" ФҚ Мухтарова З.Е.</t>
  </si>
  <si>
    <t>"Мусабаев Е.Д. ШҚ</t>
  </si>
  <si>
    <t>2026 ж.19.08.</t>
  </si>
  <si>
    <t>"Айлин" ЖК Ержанов А.А.</t>
  </si>
  <si>
    <t>"Айсары" ШҚ Какенов К.Ш.</t>
  </si>
  <si>
    <t>"Bt-akzhar" ӘКК</t>
  </si>
  <si>
    <t>Уәлиханов</t>
  </si>
  <si>
    <t>2026 ж.29.07.</t>
  </si>
  <si>
    <t>Уәлиханов аудан бойынша:</t>
  </si>
  <si>
    <t>"Асанали" ЖК</t>
  </si>
  <si>
    <t>"Кзылту Жер" ӘКК</t>
  </si>
  <si>
    <t>"АБ Trade" ШҚ</t>
  </si>
  <si>
    <t xml:space="preserve">"Болашак Агро" ФҚ </t>
  </si>
  <si>
    <t xml:space="preserve">"Керей" ФҚ </t>
  </si>
  <si>
    <t>Алкатерек</t>
  </si>
  <si>
    <t>Ленинград</t>
  </si>
  <si>
    <t>Қулыкөл</t>
  </si>
  <si>
    <t>Талшық</t>
  </si>
  <si>
    <t>Восход</t>
  </si>
  <si>
    <t>Айсары</t>
  </si>
  <si>
    <t>Ақтүейсай</t>
  </si>
  <si>
    <t xml:space="preserve">Тельжан </t>
  </si>
  <si>
    <t>Ақбұлақ</t>
  </si>
  <si>
    <t xml:space="preserve">Көктерек </t>
  </si>
  <si>
    <t>Салыков Д.С.</t>
  </si>
  <si>
    <t>Мухамедиев Р.К.</t>
  </si>
  <si>
    <t>Жетепов Е.М.</t>
  </si>
  <si>
    <t>Баймуханов Р.Ж.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</si>
</sst>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133">
    <xf numFmtId="0" fontId="0" fillId="0" borderId="0" xfId="0"/>
    <xf numFmtId="0" fontId="5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0" fontId="1" fillId="0" borderId="0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8" fillId="0" borderId="1" xfId="0" applyFont="1" applyFill="1" applyBorder="1"/>
    <xf numFmtId="0" fontId="13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/>
    </xf>
    <xf numFmtId="0" fontId="1" fillId="0" borderId="1" xfId="0" applyFont="1" applyFill="1" applyBorder="1"/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49" fontId="8" fillId="0" borderId="0" xfId="0" applyNumberFormat="1" applyFont="1" applyFill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0" borderId="1" xfId="0" applyFont="1" applyBorder="1"/>
    <xf numFmtId="0" fontId="11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D80E1-64BE-426E-A91D-99D097E7D891}">
  <dimension ref="A1:P156"/>
  <sheetViews>
    <sheetView view="pageBreakPreview" topLeftCell="B145" zoomScaleNormal="100" zoomScaleSheetLayoutView="100" workbookViewId="0">
      <selection activeCell="L142" sqref="L142"/>
    </sheetView>
  </sheetViews>
  <sheetFormatPr defaultColWidth="9.109375" defaultRowHeight="15.6" x14ac:dyDescent="0.3"/>
  <cols>
    <col min="1" max="1" width="5.33203125" style="6" hidden="1" customWidth="1"/>
    <col min="2" max="2" width="16.109375" style="10" customWidth="1"/>
    <col min="3" max="3" width="16" style="1" customWidth="1"/>
    <col min="4" max="4" width="22.6640625" style="1" customWidth="1"/>
    <col min="5" max="5" width="12.44140625" style="5" customWidth="1"/>
    <col min="6" max="6" width="10.21875" style="6" customWidth="1"/>
    <col min="7" max="7" width="13.33203125" style="6" customWidth="1"/>
    <col min="8" max="9" width="9.6640625" style="6" customWidth="1"/>
    <col min="10" max="10" width="11.44140625" style="6" customWidth="1"/>
    <col min="11" max="11" width="13.33203125" style="6" customWidth="1"/>
    <col min="12" max="12" width="33" style="1" customWidth="1"/>
    <col min="13" max="14" width="9.109375" style="1" hidden="1" customWidth="1"/>
    <col min="15" max="15" width="2" style="1" hidden="1" customWidth="1"/>
    <col min="16" max="16" width="15.77734375" style="1" customWidth="1"/>
    <col min="17" max="16384" width="9.109375" style="1"/>
  </cols>
  <sheetData>
    <row r="1" spans="1:16" ht="60.75" customHeight="1" x14ac:dyDescent="0.3">
      <c r="A1" s="117" t="s">
        <v>285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6" ht="15.75" customHeight="1" x14ac:dyDescent="0.3">
      <c r="A2" s="13"/>
      <c r="B2" s="9"/>
      <c r="C2" s="13"/>
      <c r="D2" s="13"/>
      <c r="E2" s="2"/>
      <c r="F2" s="13"/>
      <c r="G2" s="13"/>
      <c r="H2" s="13"/>
      <c r="I2" s="40"/>
      <c r="J2" s="13"/>
      <c r="K2" s="13" t="s">
        <v>10</v>
      </c>
    </row>
    <row r="3" spans="1:16" ht="22.5" customHeight="1" x14ac:dyDescent="0.3">
      <c r="A3" s="118" t="s">
        <v>5</v>
      </c>
      <c r="B3" s="119" t="s">
        <v>18</v>
      </c>
      <c r="C3" s="119" t="s">
        <v>19</v>
      </c>
      <c r="D3" s="119" t="s">
        <v>20</v>
      </c>
      <c r="E3" s="121" t="s">
        <v>21</v>
      </c>
      <c r="F3" s="119" t="s">
        <v>22</v>
      </c>
      <c r="G3" s="119" t="s">
        <v>23</v>
      </c>
      <c r="H3" s="122" t="s">
        <v>27</v>
      </c>
      <c r="I3" s="122"/>
      <c r="J3" s="122"/>
      <c r="K3" s="122"/>
      <c r="L3" s="123" t="s">
        <v>28</v>
      </c>
      <c r="M3" s="124" t="s">
        <v>13</v>
      </c>
      <c r="N3" s="124"/>
      <c r="O3" s="124"/>
      <c r="P3" s="107" t="s">
        <v>29</v>
      </c>
    </row>
    <row r="4" spans="1:16" ht="31.5" customHeight="1" x14ac:dyDescent="0.3">
      <c r="A4" s="118"/>
      <c r="B4" s="119"/>
      <c r="C4" s="120"/>
      <c r="D4" s="119"/>
      <c r="E4" s="121"/>
      <c r="F4" s="119"/>
      <c r="G4" s="119"/>
      <c r="H4" s="20" t="s">
        <v>24</v>
      </c>
      <c r="I4" s="44" t="s">
        <v>42</v>
      </c>
      <c r="J4" s="20" t="s">
        <v>25</v>
      </c>
      <c r="K4" s="21" t="s">
        <v>26</v>
      </c>
      <c r="L4" s="123"/>
      <c r="M4" s="22" t="s">
        <v>14</v>
      </c>
      <c r="N4" s="22" t="s">
        <v>15</v>
      </c>
      <c r="O4" s="22" t="s">
        <v>16</v>
      </c>
      <c r="P4" s="109"/>
    </row>
    <row r="5" spans="1:16" ht="18.75" customHeight="1" x14ac:dyDescent="0.3">
      <c r="A5" s="4"/>
      <c r="B5" s="125" t="s">
        <v>34</v>
      </c>
      <c r="C5" s="113" t="s">
        <v>56</v>
      </c>
      <c r="D5" s="17" t="s">
        <v>37</v>
      </c>
      <c r="E5" s="42">
        <v>1</v>
      </c>
      <c r="F5" s="17">
        <v>1</v>
      </c>
      <c r="G5" s="17">
        <v>144</v>
      </c>
      <c r="H5" s="17"/>
      <c r="I5" s="17"/>
      <c r="J5" s="17">
        <v>129</v>
      </c>
      <c r="K5" s="17"/>
      <c r="L5" s="18" t="s">
        <v>48</v>
      </c>
      <c r="M5" s="72"/>
      <c r="N5" s="72"/>
      <c r="O5" s="72"/>
      <c r="P5" s="24">
        <v>490709350070</v>
      </c>
    </row>
    <row r="6" spans="1:16" s="7" customFormat="1" ht="18.75" customHeight="1" x14ac:dyDescent="0.3">
      <c r="A6" s="3"/>
      <c r="B6" s="125"/>
      <c r="C6" s="115"/>
      <c r="D6" s="74" t="s">
        <v>30</v>
      </c>
      <c r="E6" s="67">
        <v>1</v>
      </c>
      <c r="F6" s="74">
        <f>SUM(F5)</f>
        <v>1</v>
      </c>
      <c r="G6" s="74">
        <f t="shared" ref="G6:J6" si="0">SUM(G5)</f>
        <v>144</v>
      </c>
      <c r="H6" s="74"/>
      <c r="I6" s="74"/>
      <c r="J6" s="74">
        <f t="shared" si="0"/>
        <v>129</v>
      </c>
      <c r="K6" s="74"/>
      <c r="L6" s="19"/>
      <c r="M6" s="66"/>
      <c r="N6" s="66"/>
      <c r="O6" s="66"/>
      <c r="P6" s="18"/>
    </row>
    <row r="7" spans="1:16" ht="18.75" customHeight="1" x14ac:dyDescent="0.3">
      <c r="A7" s="4"/>
      <c r="B7" s="125"/>
      <c r="C7" s="113" t="s">
        <v>57</v>
      </c>
      <c r="D7" s="17" t="s">
        <v>45</v>
      </c>
      <c r="E7" s="42">
        <v>1</v>
      </c>
      <c r="F7" s="17">
        <v>1</v>
      </c>
      <c r="G7" s="17">
        <v>81</v>
      </c>
      <c r="H7" s="17"/>
      <c r="I7" s="17"/>
      <c r="J7" s="17">
        <v>75</v>
      </c>
      <c r="K7" s="17"/>
      <c r="L7" s="18" t="s">
        <v>58</v>
      </c>
      <c r="M7" s="72"/>
      <c r="N7" s="72"/>
      <c r="O7" s="72"/>
      <c r="P7" s="25">
        <v>661125300267</v>
      </c>
    </row>
    <row r="8" spans="1:16" ht="18.75" customHeight="1" x14ac:dyDescent="0.3">
      <c r="A8" s="4"/>
      <c r="B8" s="125"/>
      <c r="C8" s="114"/>
      <c r="D8" s="74" t="s">
        <v>30</v>
      </c>
      <c r="E8" s="70">
        <f>SUM(E7)</f>
        <v>1</v>
      </c>
      <c r="F8" s="70">
        <f t="shared" ref="F8:J8" si="1">SUM(F7)</f>
        <v>1</v>
      </c>
      <c r="G8" s="70">
        <f t="shared" si="1"/>
        <v>81</v>
      </c>
      <c r="H8" s="70"/>
      <c r="I8" s="70"/>
      <c r="J8" s="70">
        <f t="shared" si="1"/>
        <v>75</v>
      </c>
      <c r="K8" s="17"/>
      <c r="L8" s="18"/>
      <c r="M8" s="72"/>
      <c r="N8" s="72"/>
      <c r="O8" s="72"/>
      <c r="P8" s="26"/>
    </row>
    <row r="9" spans="1:16" ht="18.75" customHeight="1" x14ac:dyDescent="0.3">
      <c r="A9" s="4"/>
      <c r="B9" s="125"/>
      <c r="C9" s="125" t="s">
        <v>88</v>
      </c>
      <c r="D9" s="17" t="s">
        <v>45</v>
      </c>
      <c r="E9" s="71">
        <v>1</v>
      </c>
      <c r="F9" s="71">
        <v>1</v>
      </c>
      <c r="G9" s="71">
        <v>87</v>
      </c>
      <c r="H9" s="71"/>
      <c r="I9" s="71"/>
      <c r="J9" s="71">
        <v>87</v>
      </c>
      <c r="K9" s="17"/>
      <c r="L9" s="18" t="s">
        <v>64</v>
      </c>
      <c r="M9" s="72"/>
      <c r="N9" s="72"/>
      <c r="O9" s="72"/>
      <c r="P9" s="24">
        <v>890410351077</v>
      </c>
    </row>
    <row r="10" spans="1:16" ht="18.75" customHeight="1" x14ac:dyDescent="0.3">
      <c r="A10" s="4"/>
      <c r="B10" s="125"/>
      <c r="C10" s="125"/>
      <c r="D10" s="74" t="s">
        <v>30</v>
      </c>
      <c r="E10" s="70">
        <f>SUM(E9)</f>
        <v>1</v>
      </c>
      <c r="F10" s="70">
        <f t="shared" ref="F10:J10" si="2">SUM(F9)</f>
        <v>1</v>
      </c>
      <c r="G10" s="70">
        <f t="shared" si="2"/>
        <v>87</v>
      </c>
      <c r="H10" s="70"/>
      <c r="I10" s="70"/>
      <c r="J10" s="70">
        <f t="shared" si="2"/>
        <v>87</v>
      </c>
      <c r="K10" s="17"/>
      <c r="L10" s="18"/>
      <c r="M10" s="72"/>
      <c r="N10" s="72"/>
      <c r="O10" s="72"/>
      <c r="P10" s="18"/>
    </row>
    <row r="11" spans="1:16" ht="18.75" customHeight="1" x14ac:dyDescent="0.3">
      <c r="A11" s="4"/>
      <c r="B11" s="125"/>
      <c r="C11" s="125" t="s">
        <v>111</v>
      </c>
      <c r="D11" s="17" t="s">
        <v>106</v>
      </c>
      <c r="E11" s="71">
        <v>1</v>
      </c>
      <c r="F11" s="71">
        <v>1</v>
      </c>
      <c r="G11" s="71">
        <v>158</v>
      </c>
      <c r="H11" s="71"/>
      <c r="I11" s="71"/>
      <c r="J11" s="71">
        <v>156</v>
      </c>
      <c r="K11" s="17"/>
      <c r="L11" s="18" t="s">
        <v>119</v>
      </c>
      <c r="M11" s="53"/>
      <c r="N11" s="53"/>
      <c r="O11" s="53"/>
      <c r="P11" s="24">
        <v>660812450300</v>
      </c>
    </row>
    <row r="12" spans="1:16" ht="18.75" customHeight="1" x14ac:dyDescent="0.3">
      <c r="A12" s="4"/>
      <c r="B12" s="125"/>
      <c r="C12" s="125"/>
      <c r="D12" s="74" t="s">
        <v>30</v>
      </c>
      <c r="E12" s="68">
        <f>SUM(E11)</f>
        <v>1</v>
      </c>
      <c r="F12" s="68">
        <f t="shared" ref="F12:G12" si="3">SUM(F11)</f>
        <v>1</v>
      </c>
      <c r="G12" s="68">
        <f t="shared" si="3"/>
        <v>158</v>
      </c>
      <c r="H12" s="68"/>
      <c r="I12" s="68"/>
      <c r="J12" s="68">
        <f>SUM(J11)</f>
        <v>156</v>
      </c>
      <c r="K12" s="17"/>
      <c r="L12" s="18"/>
      <c r="M12" s="72"/>
      <c r="N12" s="72"/>
      <c r="O12" s="72"/>
      <c r="P12" s="18"/>
    </row>
    <row r="13" spans="1:16" ht="18.75" customHeight="1" x14ac:dyDescent="0.3">
      <c r="A13" s="4"/>
      <c r="B13" s="125"/>
      <c r="C13" s="113" t="s">
        <v>273</v>
      </c>
      <c r="D13" s="27" t="s">
        <v>45</v>
      </c>
      <c r="E13" s="27">
        <v>1</v>
      </c>
      <c r="F13" s="27">
        <v>1</v>
      </c>
      <c r="G13" s="27">
        <v>211</v>
      </c>
      <c r="H13" s="27">
        <v>7</v>
      </c>
      <c r="I13" s="27"/>
      <c r="J13" s="27">
        <v>145</v>
      </c>
      <c r="K13" s="76"/>
      <c r="L13" s="59" t="s">
        <v>277</v>
      </c>
      <c r="M13" s="72"/>
      <c r="N13" s="72"/>
      <c r="O13" s="72"/>
      <c r="P13" s="79" t="s">
        <v>278</v>
      </c>
    </row>
    <row r="14" spans="1:16" ht="18.75" customHeight="1" x14ac:dyDescent="0.3">
      <c r="A14" s="4"/>
      <c r="B14" s="125"/>
      <c r="C14" s="115"/>
      <c r="D14" s="74" t="s">
        <v>30</v>
      </c>
      <c r="E14" s="68">
        <f>SUM(E13)</f>
        <v>1</v>
      </c>
      <c r="F14" s="68">
        <f t="shared" ref="F14:J14" si="4">SUM(F13)</f>
        <v>1</v>
      </c>
      <c r="G14" s="68">
        <f t="shared" si="4"/>
        <v>211</v>
      </c>
      <c r="H14" s="68">
        <f t="shared" si="4"/>
        <v>7</v>
      </c>
      <c r="I14" s="68"/>
      <c r="J14" s="68">
        <f t="shared" si="4"/>
        <v>145</v>
      </c>
      <c r="K14" s="17"/>
      <c r="L14" s="18"/>
      <c r="M14" s="72"/>
      <c r="N14" s="72"/>
      <c r="O14" s="72"/>
      <c r="P14" s="24"/>
    </row>
    <row r="15" spans="1:16" ht="18.75" customHeight="1" x14ac:dyDescent="0.3">
      <c r="A15" s="4"/>
      <c r="B15" s="125"/>
      <c r="C15" s="113" t="s">
        <v>274</v>
      </c>
      <c r="D15" s="27" t="s">
        <v>106</v>
      </c>
      <c r="E15" s="27">
        <v>1</v>
      </c>
      <c r="F15" s="27">
        <v>1</v>
      </c>
      <c r="G15" s="27">
        <v>55</v>
      </c>
      <c r="H15" s="27"/>
      <c r="I15" s="27"/>
      <c r="J15" s="27">
        <v>53</v>
      </c>
      <c r="K15" s="78"/>
      <c r="L15" s="59" t="s">
        <v>275</v>
      </c>
      <c r="M15" s="72"/>
      <c r="N15" s="72"/>
      <c r="O15" s="72"/>
      <c r="P15" s="24">
        <v>650428400206</v>
      </c>
    </row>
    <row r="16" spans="1:16" ht="18.75" customHeight="1" x14ac:dyDescent="0.3">
      <c r="A16" s="4"/>
      <c r="B16" s="125"/>
      <c r="C16" s="115"/>
      <c r="D16" s="87" t="s">
        <v>30</v>
      </c>
      <c r="E16" s="68">
        <f>SUM(E15)</f>
        <v>1</v>
      </c>
      <c r="F16" s="68">
        <f t="shared" ref="F16:J16" si="5">SUM(F15)</f>
        <v>1</v>
      </c>
      <c r="G16" s="68">
        <f t="shared" si="5"/>
        <v>55</v>
      </c>
      <c r="H16" s="68"/>
      <c r="I16" s="68"/>
      <c r="J16" s="68">
        <f t="shared" si="5"/>
        <v>53</v>
      </c>
      <c r="K16" s="17"/>
      <c r="L16" s="18"/>
      <c r="M16" s="72"/>
      <c r="N16" s="72"/>
      <c r="O16" s="72"/>
      <c r="P16" s="18"/>
    </row>
    <row r="17" spans="1:16" ht="18.75" customHeight="1" x14ac:dyDescent="0.3">
      <c r="A17" s="4"/>
      <c r="B17" s="125"/>
      <c r="C17" s="113" t="s">
        <v>321</v>
      </c>
      <c r="D17" s="92" t="s">
        <v>37</v>
      </c>
      <c r="E17" s="94">
        <v>1</v>
      </c>
      <c r="F17" s="94">
        <v>1</v>
      </c>
      <c r="G17" s="94">
        <v>95.5</v>
      </c>
      <c r="H17" s="94"/>
      <c r="I17" s="94"/>
      <c r="J17" s="94">
        <v>87.5</v>
      </c>
      <c r="K17" s="92"/>
      <c r="L17" s="59" t="s">
        <v>275</v>
      </c>
      <c r="M17" s="85"/>
      <c r="N17" s="85"/>
      <c r="O17" s="85"/>
      <c r="P17" s="24">
        <v>650428400206</v>
      </c>
    </row>
    <row r="18" spans="1:16" ht="18.75" customHeight="1" x14ac:dyDescent="0.3">
      <c r="A18" s="4"/>
      <c r="B18" s="125"/>
      <c r="C18" s="115"/>
      <c r="D18" s="87" t="s">
        <v>30</v>
      </c>
      <c r="E18" s="90">
        <f>SUM(E17)</f>
        <v>1</v>
      </c>
      <c r="F18" s="90">
        <f t="shared" ref="F18:J18" si="6">SUM(F17)</f>
        <v>1</v>
      </c>
      <c r="G18" s="93">
        <f t="shared" si="6"/>
        <v>95.5</v>
      </c>
      <c r="H18" s="93"/>
      <c r="I18" s="93"/>
      <c r="J18" s="93">
        <f t="shared" si="6"/>
        <v>87.5</v>
      </c>
      <c r="K18" s="92"/>
      <c r="L18" s="18"/>
      <c r="M18" s="85"/>
      <c r="N18" s="85"/>
      <c r="O18" s="85"/>
      <c r="P18" s="18"/>
    </row>
    <row r="19" spans="1:16" ht="18.75" customHeight="1" x14ac:dyDescent="0.3">
      <c r="A19" s="4"/>
      <c r="B19" s="125"/>
      <c r="C19" s="113" t="s">
        <v>322</v>
      </c>
      <c r="D19" s="92" t="s">
        <v>37</v>
      </c>
      <c r="E19" s="94">
        <v>1</v>
      </c>
      <c r="F19" s="94">
        <v>1</v>
      </c>
      <c r="G19" s="94">
        <v>24.2</v>
      </c>
      <c r="H19" s="94">
        <v>20</v>
      </c>
      <c r="I19" s="93"/>
      <c r="J19" s="93"/>
      <c r="K19" s="92"/>
      <c r="L19" s="59" t="s">
        <v>275</v>
      </c>
      <c r="M19" s="85"/>
      <c r="N19" s="85"/>
      <c r="O19" s="85"/>
      <c r="P19" s="24">
        <v>650428400206</v>
      </c>
    </row>
    <row r="20" spans="1:16" ht="18.75" customHeight="1" x14ac:dyDescent="0.3">
      <c r="A20" s="4"/>
      <c r="B20" s="125"/>
      <c r="C20" s="115"/>
      <c r="D20" s="87" t="s">
        <v>30</v>
      </c>
      <c r="E20" s="90">
        <f>SUM(E19)</f>
        <v>1</v>
      </c>
      <c r="F20" s="90">
        <f t="shared" ref="F20:H20" si="7">SUM(F19)</f>
        <v>1</v>
      </c>
      <c r="G20" s="90">
        <f t="shared" si="7"/>
        <v>24.2</v>
      </c>
      <c r="H20" s="90">
        <f t="shared" si="7"/>
        <v>20</v>
      </c>
      <c r="I20" s="93"/>
      <c r="J20" s="93"/>
      <c r="K20" s="92"/>
      <c r="L20" s="18"/>
      <c r="M20" s="85"/>
      <c r="N20" s="85"/>
      <c r="O20" s="85"/>
      <c r="P20" s="18"/>
    </row>
    <row r="21" spans="1:16" ht="18.75" customHeight="1" x14ac:dyDescent="0.3">
      <c r="A21" s="4"/>
      <c r="B21" s="125"/>
      <c r="C21" s="33"/>
      <c r="D21" s="35" t="s">
        <v>36</v>
      </c>
      <c r="E21" s="70">
        <f>E6+E8+E10+E12+E14+E16+E18+E20</f>
        <v>8</v>
      </c>
      <c r="F21" s="93">
        <f t="shared" ref="F21:J21" si="8">F6+F8+F10+F12+F14+F16+F18+F20</f>
        <v>8</v>
      </c>
      <c r="G21" s="93">
        <f t="shared" si="8"/>
        <v>855.7</v>
      </c>
      <c r="H21" s="93">
        <f t="shared" si="8"/>
        <v>27</v>
      </c>
      <c r="I21" s="93"/>
      <c r="J21" s="93">
        <f t="shared" si="8"/>
        <v>732.5</v>
      </c>
      <c r="K21" s="17"/>
      <c r="L21" s="18"/>
      <c r="M21" s="72"/>
      <c r="N21" s="72"/>
      <c r="O21" s="72"/>
      <c r="P21" s="31"/>
    </row>
    <row r="22" spans="1:16" ht="18.75" customHeight="1" x14ac:dyDescent="0.3">
      <c r="A22" s="4"/>
      <c r="B22" s="125" t="s">
        <v>43</v>
      </c>
      <c r="C22" s="113" t="s">
        <v>59</v>
      </c>
      <c r="D22" s="17" t="s">
        <v>46</v>
      </c>
      <c r="E22" s="126">
        <v>1</v>
      </c>
      <c r="F22" s="17">
        <v>1</v>
      </c>
      <c r="G22" s="17">
        <v>102</v>
      </c>
      <c r="H22" s="17">
        <v>89</v>
      </c>
      <c r="I22" s="17"/>
      <c r="J22" s="17">
        <v>13</v>
      </c>
      <c r="K22" s="17"/>
      <c r="L22" s="18" t="s">
        <v>61</v>
      </c>
      <c r="M22" s="72"/>
      <c r="N22" s="72"/>
      <c r="O22" s="72"/>
      <c r="P22" s="25">
        <v>160940007477</v>
      </c>
    </row>
    <row r="23" spans="1:16" ht="18.75" customHeight="1" x14ac:dyDescent="0.3">
      <c r="A23" s="4"/>
      <c r="B23" s="125"/>
      <c r="C23" s="114"/>
      <c r="D23" s="17" t="s">
        <v>46</v>
      </c>
      <c r="E23" s="126"/>
      <c r="F23" s="17">
        <v>1</v>
      </c>
      <c r="G23" s="17">
        <v>93</v>
      </c>
      <c r="H23" s="17">
        <v>91</v>
      </c>
      <c r="I23" s="17"/>
      <c r="J23" s="17">
        <v>2</v>
      </c>
      <c r="K23" s="17"/>
      <c r="L23" s="18" t="s">
        <v>61</v>
      </c>
      <c r="M23" s="72"/>
      <c r="N23" s="72"/>
      <c r="O23" s="72"/>
      <c r="P23" s="25">
        <v>160940007477</v>
      </c>
    </row>
    <row r="24" spans="1:16" ht="18.75" customHeight="1" x14ac:dyDescent="0.3">
      <c r="A24" s="4"/>
      <c r="B24" s="125"/>
      <c r="C24" s="114"/>
      <c r="D24" s="17" t="s">
        <v>46</v>
      </c>
      <c r="E24" s="126"/>
      <c r="F24" s="17">
        <v>1</v>
      </c>
      <c r="G24" s="17">
        <v>107</v>
      </c>
      <c r="H24" s="17">
        <v>85</v>
      </c>
      <c r="I24" s="17"/>
      <c r="J24" s="17">
        <v>22</v>
      </c>
      <c r="K24" s="17"/>
      <c r="L24" s="18" t="s">
        <v>61</v>
      </c>
      <c r="M24" s="72"/>
      <c r="N24" s="72"/>
      <c r="O24" s="72"/>
      <c r="P24" s="25">
        <v>160940007477</v>
      </c>
    </row>
    <row r="25" spans="1:16" ht="18.75" customHeight="1" x14ac:dyDescent="0.3">
      <c r="A25" s="4"/>
      <c r="B25" s="125"/>
      <c r="C25" s="114"/>
      <c r="D25" s="17" t="s">
        <v>46</v>
      </c>
      <c r="E25" s="126"/>
      <c r="F25" s="17">
        <v>1</v>
      </c>
      <c r="G25" s="17">
        <v>136</v>
      </c>
      <c r="H25" s="17">
        <v>135</v>
      </c>
      <c r="I25" s="17"/>
      <c r="J25" s="17">
        <v>1</v>
      </c>
      <c r="K25" s="17"/>
      <c r="L25" s="18" t="s">
        <v>61</v>
      </c>
      <c r="M25" s="72"/>
      <c r="N25" s="72"/>
      <c r="O25" s="72"/>
      <c r="P25" s="25">
        <v>160940007477</v>
      </c>
    </row>
    <row r="26" spans="1:16" ht="18.75" customHeight="1" x14ac:dyDescent="0.3">
      <c r="A26" s="4"/>
      <c r="B26" s="125"/>
      <c r="C26" s="114"/>
      <c r="D26" s="17" t="s">
        <v>60</v>
      </c>
      <c r="E26" s="126"/>
      <c r="F26" s="17">
        <v>1</v>
      </c>
      <c r="G26" s="17">
        <v>81</v>
      </c>
      <c r="H26" s="17">
        <v>66</v>
      </c>
      <c r="I26" s="17"/>
      <c r="J26" s="17">
        <v>13</v>
      </c>
      <c r="K26" s="17"/>
      <c r="L26" s="18" t="s">
        <v>62</v>
      </c>
      <c r="M26" s="72"/>
      <c r="N26" s="72"/>
      <c r="O26" s="72"/>
      <c r="P26" s="64" t="s">
        <v>261</v>
      </c>
    </row>
    <row r="27" spans="1:16" ht="18.75" customHeight="1" x14ac:dyDescent="0.3">
      <c r="A27" s="4"/>
      <c r="B27" s="125"/>
      <c r="C27" s="45"/>
      <c r="D27" s="35" t="s">
        <v>44</v>
      </c>
      <c r="E27" s="46">
        <v>1</v>
      </c>
      <c r="F27" s="43">
        <f>SUM(F22:F26)</f>
        <v>5</v>
      </c>
      <c r="G27" s="43">
        <f t="shared" ref="G27:J27" si="9">SUM(G22:G26)</f>
        <v>519</v>
      </c>
      <c r="H27" s="43">
        <f t="shared" si="9"/>
        <v>466</v>
      </c>
      <c r="I27" s="43"/>
      <c r="J27" s="43">
        <f t="shared" si="9"/>
        <v>51</v>
      </c>
      <c r="K27" s="43"/>
      <c r="L27" s="38"/>
      <c r="M27" s="72"/>
      <c r="N27" s="72"/>
      <c r="O27" s="72"/>
      <c r="P27" s="24"/>
    </row>
    <row r="28" spans="1:16" x14ac:dyDescent="0.3">
      <c r="B28" s="113" t="s">
        <v>81</v>
      </c>
      <c r="C28" s="101" t="s">
        <v>82</v>
      </c>
      <c r="D28" s="17" t="s">
        <v>83</v>
      </c>
      <c r="E28" s="110">
        <v>1</v>
      </c>
      <c r="F28" s="27">
        <v>1</v>
      </c>
      <c r="G28" s="27">
        <v>140</v>
      </c>
      <c r="H28" s="27"/>
      <c r="I28" s="27"/>
      <c r="J28" s="27">
        <v>139</v>
      </c>
      <c r="K28" s="27"/>
      <c r="L28" s="52" t="s">
        <v>73</v>
      </c>
      <c r="M28" s="61"/>
      <c r="N28" s="61"/>
      <c r="O28" s="61"/>
      <c r="P28" s="50" t="s">
        <v>92</v>
      </c>
    </row>
    <row r="29" spans="1:16" x14ac:dyDescent="0.3">
      <c r="B29" s="114"/>
      <c r="C29" s="102"/>
      <c r="D29" s="17" t="s">
        <v>83</v>
      </c>
      <c r="E29" s="111"/>
      <c r="F29" s="17">
        <v>1</v>
      </c>
      <c r="G29" s="27">
        <v>32.299999999999997</v>
      </c>
      <c r="H29" s="27"/>
      <c r="I29" s="27"/>
      <c r="J29" s="27">
        <v>31</v>
      </c>
      <c r="K29" s="27"/>
      <c r="L29" s="52" t="s">
        <v>73</v>
      </c>
      <c r="M29" s="61"/>
      <c r="N29" s="61"/>
      <c r="O29" s="61"/>
      <c r="P29" s="50" t="s">
        <v>92</v>
      </c>
    </row>
    <row r="30" spans="1:16" x14ac:dyDescent="0.3">
      <c r="B30" s="114"/>
      <c r="C30" s="102"/>
      <c r="D30" s="17" t="s">
        <v>83</v>
      </c>
      <c r="E30" s="111"/>
      <c r="F30" s="17">
        <v>1</v>
      </c>
      <c r="G30" s="27">
        <v>38.6</v>
      </c>
      <c r="H30" s="27"/>
      <c r="I30" s="27"/>
      <c r="J30" s="27">
        <v>35</v>
      </c>
      <c r="K30" s="27"/>
      <c r="L30" s="52" t="s">
        <v>91</v>
      </c>
      <c r="M30" s="61"/>
      <c r="N30" s="61"/>
      <c r="O30" s="61"/>
      <c r="P30" s="50" t="s">
        <v>93</v>
      </c>
    </row>
    <row r="31" spans="1:16" x14ac:dyDescent="0.3">
      <c r="B31" s="114"/>
      <c r="C31" s="102"/>
      <c r="D31" s="17" t="s">
        <v>84</v>
      </c>
      <c r="E31" s="111"/>
      <c r="F31" s="17">
        <v>1</v>
      </c>
      <c r="G31" s="27">
        <v>67</v>
      </c>
      <c r="H31" s="27">
        <v>59</v>
      </c>
      <c r="I31" s="27"/>
      <c r="J31" s="27">
        <v>8</v>
      </c>
      <c r="K31" s="27"/>
      <c r="L31" s="52" t="s">
        <v>101</v>
      </c>
      <c r="M31" s="61"/>
      <c r="N31" s="61"/>
      <c r="O31" s="61"/>
      <c r="P31" s="50" t="s">
        <v>94</v>
      </c>
    </row>
    <row r="32" spans="1:16" x14ac:dyDescent="0.3">
      <c r="B32" s="114"/>
      <c r="C32" s="102"/>
      <c r="D32" s="17" t="s">
        <v>84</v>
      </c>
      <c r="E32" s="111"/>
      <c r="F32" s="17">
        <v>1</v>
      </c>
      <c r="G32" s="27">
        <v>67</v>
      </c>
      <c r="H32" s="27">
        <v>32</v>
      </c>
      <c r="I32" s="27"/>
      <c r="J32" s="27">
        <v>35</v>
      </c>
      <c r="K32" s="27"/>
      <c r="L32" s="52" t="s">
        <v>101</v>
      </c>
      <c r="M32" s="61"/>
      <c r="N32" s="61"/>
      <c r="O32" s="61"/>
      <c r="P32" s="50" t="s">
        <v>94</v>
      </c>
    </row>
    <row r="33" spans="2:16" x14ac:dyDescent="0.3">
      <c r="B33" s="114"/>
      <c r="C33" s="102"/>
      <c r="D33" s="17" t="s">
        <v>84</v>
      </c>
      <c r="E33" s="111"/>
      <c r="F33" s="17">
        <v>1</v>
      </c>
      <c r="G33" s="27">
        <v>30</v>
      </c>
      <c r="H33" s="27">
        <v>27</v>
      </c>
      <c r="I33" s="27"/>
      <c r="J33" s="27">
        <v>3</v>
      </c>
      <c r="K33" s="27"/>
      <c r="L33" s="52" t="s">
        <v>103</v>
      </c>
      <c r="M33" s="61"/>
      <c r="N33" s="61"/>
      <c r="O33" s="61"/>
      <c r="P33" s="50" t="s">
        <v>95</v>
      </c>
    </row>
    <row r="34" spans="2:16" x14ac:dyDescent="0.3">
      <c r="B34" s="114"/>
      <c r="C34" s="102"/>
      <c r="D34" s="17" t="s">
        <v>84</v>
      </c>
      <c r="E34" s="111"/>
      <c r="F34" s="17">
        <v>1</v>
      </c>
      <c r="G34" s="27">
        <v>50</v>
      </c>
      <c r="H34" s="27">
        <v>44</v>
      </c>
      <c r="I34" s="27"/>
      <c r="J34" s="27">
        <v>6</v>
      </c>
      <c r="K34" s="27"/>
      <c r="L34" s="52" t="s">
        <v>234</v>
      </c>
      <c r="M34" s="61"/>
      <c r="N34" s="61"/>
      <c r="O34" s="61"/>
      <c r="P34" s="50" t="s">
        <v>96</v>
      </c>
    </row>
    <row r="35" spans="2:16" x14ac:dyDescent="0.3">
      <c r="B35" s="114"/>
      <c r="C35" s="102"/>
      <c r="D35" s="17" t="s">
        <v>84</v>
      </c>
      <c r="E35" s="111"/>
      <c r="F35" s="17">
        <v>1</v>
      </c>
      <c r="G35" s="27">
        <v>16.2</v>
      </c>
      <c r="H35" s="27"/>
      <c r="I35" s="27"/>
      <c r="J35" s="27">
        <v>16</v>
      </c>
      <c r="K35" s="27"/>
      <c r="L35" s="52" t="s">
        <v>102</v>
      </c>
      <c r="M35" s="61"/>
      <c r="N35" s="61"/>
      <c r="O35" s="61"/>
      <c r="P35" s="50" t="s">
        <v>97</v>
      </c>
    </row>
    <row r="36" spans="2:16" x14ac:dyDescent="0.3">
      <c r="B36" s="114"/>
      <c r="C36" s="102"/>
      <c r="D36" s="17" t="s">
        <v>85</v>
      </c>
      <c r="E36" s="111"/>
      <c r="F36" s="17">
        <v>1</v>
      </c>
      <c r="G36" s="27">
        <v>13.8</v>
      </c>
      <c r="H36" s="27"/>
      <c r="I36" s="27"/>
      <c r="J36" s="27">
        <v>13.8</v>
      </c>
      <c r="K36" s="27"/>
      <c r="L36" s="52" t="s">
        <v>78</v>
      </c>
      <c r="M36" s="61"/>
      <c r="N36" s="61"/>
      <c r="O36" s="61"/>
      <c r="P36" s="50" t="s">
        <v>104</v>
      </c>
    </row>
    <row r="37" spans="2:16" x14ac:dyDescent="0.3">
      <c r="B37" s="114"/>
      <c r="C37" s="102"/>
      <c r="D37" s="17" t="s">
        <v>85</v>
      </c>
      <c r="E37" s="111"/>
      <c r="F37" s="17">
        <v>1</v>
      </c>
      <c r="G37" s="27">
        <v>35.9</v>
      </c>
      <c r="H37" s="27"/>
      <c r="I37" s="27"/>
      <c r="J37" s="27">
        <v>35.9</v>
      </c>
      <c r="K37" s="27"/>
      <c r="L37" s="52" t="s">
        <v>90</v>
      </c>
      <c r="M37" s="61"/>
      <c r="N37" s="61"/>
      <c r="O37" s="61"/>
      <c r="P37" s="50" t="s">
        <v>98</v>
      </c>
    </row>
    <row r="38" spans="2:16" x14ac:dyDescent="0.3">
      <c r="B38" s="114"/>
      <c r="C38" s="103"/>
      <c r="D38" s="17" t="s">
        <v>86</v>
      </c>
      <c r="E38" s="112"/>
      <c r="F38" s="17">
        <v>1</v>
      </c>
      <c r="G38" s="27">
        <v>21</v>
      </c>
      <c r="H38" s="27"/>
      <c r="I38" s="27"/>
      <c r="J38" s="27">
        <v>20</v>
      </c>
      <c r="K38" s="27"/>
      <c r="L38" s="52" t="s">
        <v>89</v>
      </c>
      <c r="M38" s="61"/>
      <c r="N38" s="61"/>
      <c r="O38" s="61"/>
      <c r="P38" s="50" t="s">
        <v>99</v>
      </c>
    </row>
    <row r="39" spans="2:16" x14ac:dyDescent="0.3">
      <c r="B39" s="114"/>
      <c r="C39" s="55"/>
      <c r="D39" s="74" t="s">
        <v>30</v>
      </c>
      <c r="E39" s="58">
        <f>SUM(E28)</f>
        <v>1</v>
      </c>
      <c r="F39" s="74">
        <f>SUM(F28:F38)</f>
        <v>11</v>
      </c>
      <c r="G39" s="74">
        <f>SUM(G28:G38)</f>
        <v>511.79999999999995</v>
      </c>
      <c r="H39" s="74">
        <f>SUM(H28:H38)</f>
        <v>162</v>
      </c>
      <c r="I39" s="74"/>
      <c r="J39" s="74">
        <f>SUM(J28:J38)</f>
        <v>342.7</v>
      </c>
      <c r="K39" s="27"/>
      <c r="L39" s="52"/>
      <c r="M39" s="61"/>
      <c r="N39" s="61"/>
      <c r="O39" s="61"/>
      <c r="P39" s="57"/>
    </row>
    <row r="40" spans="2:16" x14ac:dyDescent="0.3">
      <c r="B40" s="114"/>
      <c r="C40" s="101" t="s">
        <v>149</v>
      </c>
      <c r="D40" s="17" t="s">
        <v>179</v>
      </c>
      <c r="E40" s="65">
        <v>1</v>
      </c>
      <c r="F40" s="17">
        <v>1</v>
      </c>
      <c r="G40" s="27">
        <v>32.799999999999997</v>
      </c>
      <c r="H40" s="27">
        <v>29</v>
      </c>
      <c r="I40" s="27"/>
      <c r="J40" s="27">
        <v>3</v>
      </c>
      <c r="K40" s="27"/>
      <c r="L40" s="52" t="s">
        <v>180</v>
      </c>
      <c r="M40" s="61"/>
      <c r="N40" s="61"/>
      <c r="O40" s="61"/>
      <c r="P40" s="57" t="s">
        <v>178</v>
      </c>
    </row>
    <row r="41" spans="2:16" x14ac:dyDescent="0.3">
      <c r="B41" s="114"/>
      <c r="C41" s="103"/>
      <c r="D41" s="74" t="s">
        <v>30</v>
      </c>
      <c r="E41" s="58">
        <f>SUM(E40)</f>
        <v>1</v>
      </c>
      <c r="F41" s="58">
        <f t="shared" ref="F41:J41" si="10">SUM(F40)</f>
        <v>1</v>
      </c>
      <c r="G41" s="58">
        <f t="shared" si="10"/>
        <v>32.799999999999997</v>
      </c>
      <c r="H41" s="58">
        <f t="shared" si="10"/>
        <v>29</v>
      </c>
      <c r="I41" s="58"/>
      <c r="J41" s="58">
        <f t="shared" si="10"/>
        <v>3</v>
      </c>
      <c r="K41" s="27"/>
      <c r="L41" s="52"/>
      <c r="M41" s="61"/>
      <c r="N41" s="61"/>
      <c r="O41" s="61"/>
      <c r="P41" s="57"/>
    </row>
    <row r="42" spans="2:16" x14ac:dyDescent="0.3">
      <c r="B42" s="115"/>
      <c r="C42" s="33"/>
      <c r="D42" s="35" t="s">
        <v>87</v>
      </c>
      <c r="E42" s="58">
        <f>E39+E41</f>
        <v>2</v>
      </c>
      <c r="F42" s="58">
        <f t="shared" ref="F42:J42" si="11">F39+F41</f>
        <v>12</v>
      </c>
      <c r="G42" s="58">
        <f t="shared" si="11"/>
        <v>544.59999999999991</v>
      </c>
      <c r="H42" s="58">
        <f t="shared" si="11"/>
        <v>191</v>
      </c>
      <c r="I42" s="58"/>
      <c r="J42" s="58">
        <f t="shared" si="11"/>
        <v>345.7</v>
      </c>
      <c r="K42" s="27"/>
      <c r="L42" s="52"/>
      <c r="M42" s="61"/>
      <c r="N42" s="61"/>
      <c r="O42" s="61"/>
      <c r="P42" s="23"/>
    </row>
    <row r="43" spans="2:16" x14ac:dyDescent="0.3">
      <c r="B43" s="113" t="s">
        <v>112</v>
      </c>
      <c r="C43" s="101" t="s">
        <v>113</v>
      </c>
      <c r="D43" s="48" t="s">
        <v>116</v>
      </c>
      <c r="E43" s="65">
        <v>1</v>
      </c>
      <c r="F43" s="17">
        <v>1</v>
      </c>
      <c r="G43" s="17">
        <v>68.099999999999994</v>
      </c>
      <c r="H43" s="17"/>
      <c r="I43" s="17"/>
      <c r="J43" s="17">
        <v>67</v>
      </c>
      <c r="K43" s="27"/>
      <c r="L43" s="52" t="s">
        <v>115</v>
      </c>
      <c r="M43" s="81"/>
      <c r="N43" s="81"/>
      <c r="O43" s="81"/>
      <c r="P43" s="54" t="s">
        <v>118</v>
      </c>
    </row>
    <row r="44" spans="2:16" x14ac:dyDescent="0.3">
      <c r="B44" s="114"/>
      <c r="C44" s="103"/>
      <c r="D44" s="96" t="s">
        <v>30</v>
      </c>
      <c r="E44" s="58">
        <f>SUM(E43)</f>
        <v>1</v>
      </c>
      <c r="F44" s="58">
        <f t="shared" ref="F44:J44" si="12">SUM(F43)</f>
        <v>1</v>
      </c>
      <c r="G44" s="58">
        <f t="shared" si="12"/>
        <v>68.099999999999994</v>
      </c>
      <c r="H44" s="58"/>
      <c r="I44" s="58"/>
      <c r="J44" s="58">
        <f t="shared" si="12"/>
        <v>67</v>
      </c>
      <c r="K44" s="27"/>
      <c r="L44" s="52"/>
      <c r="M44" s="81"/>
      <c r="N44" s="81"/>
      <c r="O44" s="81"/>
      <c r="P44" s="54"/>
    </row>
    <row r="45" spans="2:16" x14ac:dyDescent="0.3">
      <c r="B45" s="114"/>
      <c r="C45" s="101" t="s">
        <v>322</v>
      </c>
      <c r="D45" s="48" t="s">
        <v>289</v>
      </c>
      <c r="E45" s="110">
        <v>1</v>
      </c>
      <c r="F45" s="86">
        <v>1</v>
      </c>
      <c r="G45" s="27">
        <v>19</v>
      </c>
      <c r="H45" s="27"/>
      <c r="I45" s="27"/>
      <c r="J45" s="48">
        <v>19</v>
      </c>
      <c r="K45" s="27"/>
      <c r="L45" s="52" t="s">
        <v>324</v>
      </c>
      <c r="M45" s="86"/>
      <c r="N45" s="86"/>
      <c r="O45" s="86"/>
      <c r="P45" s="54" t="s">
        <v>118</v>
      </c>
    </row>
    <row r="46" spans="2:16" x14ac:dyDescent="0.3">
      <c r="B46" s="114"/>
      <c r="C46" s="102"/>
      <c r="D46" s="48" t="s">
        <v>290</v>
      </c>
      <c r="E46" s="111"/>
      <c r="F46" s="86">
        <v>1</v>
      </c>
      <c r="G46" s="27">
        <v>110.13</v>
      </c>
      <c r="H46" s="27"/>
      <c r="I46" s="27"/>
      <c r="J46" s="48">
        <v>110.13</v>
      </c>
      <c r="K46" s="27"/>
      <c r="L46" s="52" t="s">
        <v>325</v>
      </c>
      <c r="M46" s="86"/>
      <c r="N46" s="86"/>
      <c r="O46" s="86"/>
      <c r="P46" s="54" t="s">
        <v>323</v>
      </c>
    </row>
    <row r="47" spans="2:16" x14ac:dyDescent="0.3">
      <c r="B47" s="114"/>
      <c r="C47" s="102"/>
      <c r="D47" s="48" t="s">
        <v>291</v>
      </c>
      <c r="E47" s="112"/>
      <c r="F47" s="86">
        <v>1</v>
      </c>
      <c r="G47" s="27">
        <v>126</v>
      </c>
      <c r="H47" s="27"/>
      <c r="I47" s="27"/>
      <c r="J47" s="48">
        <v>125</v>
      </c>
      <c r="K47" s="27"/>
      <c r="L47" s="52" t="s">
        <v>324</v>
      </c>
      <c r="M47" s="86"/>
      <c r="N47" s="86"/>
      <c r="O47" s="86"/>
      <c r="P47" s="54" t="s">
        <v>118</v>
      </c>
    </row>
    <row r="48" spans="2:16" x14ac:dyDescent="0.3">
      <c r="B48" s="114"/>
      <c r="C48" s="103"/>
      <c r="D48" s="96" t="s">
        <v>30</v>
      </c>
      <c r="E48" s="58">
        <f>SUM(E45)</f>
        <v>1</v>
      </c>
      <c r="F48" s="88">
        <f>SUM(F45:F47)</f>
        <v>3</v>
      </c>
      <c r="G48" s="88">
        <f t="shared" ref="G48:J48" si="13">SUM(G45:G47)</f>
        <v>255.13</v>
      </c>
      <c r="H48" s="88"/>
      <c r="I48" s="88"/>
      <c r="J48" s="88">
        <f t="shared" si="13"/>
        <v>254.13</v>
      </c>
      <c r="K48" s="27"/>
      <c r="L48" s="52"/>
      <c r="M48" s="81"/>
      <c r="N48" s="81"/>
      <c r="O48" s="81"/>
      <c r="P48" s="54"/>
    </row>
    <row r="49" spans="2:16" x14ac:dyDescent="0.3">
      <c r="B49" s="115"/>
      <c r="C49" s="51"/>
      <c r="D49" s="35" t="s">
        <v>114</v>
      </c>
      <c r="E49" s="58">
        <f>E44+E48</f>
        <v>2</v>
      </c>
      <c r="F49" s="58">
        <f t="shared" ref="F49:J49" si="14">F44+F48</f>
        <v>4</v>
      </c>
      <c r="G49" s="58">
        <f t="shared" si="14"/>
        <v>323.23</v>
      </c>
      <c r="H49" s="58"/>
      <c r="I49" s="58"/>
      <c r="J49" s="58">
        <f t="shared" si="14"/>
        <v>321.13</v>
      </c>
      <c r="K49" s="27"/>
      <c r="L49" s="52"/>
      <c r="M49" s="61"/>
      <c r="N49" s="61"/>
      <c r="O49" s="61"/>
      <c r="P49" s="61"/>
    </row>
    <row r="50" spans="2:16" x14ac:dyDescent="0.3">
      <c r="B50" s="113" t="s">
        <v>150</v>
      </c>
      <c r="C50" s="101" t="s">
        <v>151</v>
      </c>
      <c r="D50" s="48" t="s">
        <v>153</v>
      </c>
      <c r="E50" s="110">
        <v>1</v>
      </c>
      <c r="F50" s="27">
        <v>1</v>
      </c>
      <c r="G50" s="27">
        <v>136</v>
      </c>
      <c r="H50" s="27">
        <v>136</v>
      </c>
      <c r="I50" s="27"/>
      <c r="J50" s="27"/>
      <c r="K50" s="27"/>
      <c r="L50" s="59" t="s">
        <v>160</v>
      </c>
      <c r="M50" s="61"/>
      <c r="N50" s="61"/>
      <c r="O50" s="61"/>
      <c r="P50" s="64" t="s">
        <v>262</v>
      </c>
    </row>
    <row r="51" spans="2:16" x14ac:dyDescent="0.3">
      <c r="B51" s="114"/>
      <c r="C51" s="102"/>
      <c r="D51" s="48" t="s">
        <v>153</v>
      </c>
      <c r="E51" s="111"/>
      <c r="F51" s="27">
        <v>1</v>
      </c>
      <c r="G51" s="27">
        <v>48</v>
      </c>
      <c r="H51" s="27">
        <v>31</v>
      </c>
      <c r="I51" s="27"/>
      <c r="J51" s="27">
        <v>17</v>
      </c>
      <c r="K51" s="27"/>
      <c r="L51" s="59" t="s">
        <v>161</v>
      </c>
      <c r="M51" s="61"/>
      <c r="N51" s="61"/>
      <c r="O51" s="61"/>
      <c r="P51" s="25">
        <v>151140004761</v>
      </c>
    </row>
    <row r="52" spans="2:16" x14ac:dyDescent="0.3">
      <c r="B52" s="114"/>
      <c r="C52" s="102"/>
      <c r="D52" s="48" t="s">
        <v>153</v>
      </c>
      <c r="E52" s="111"/>
      <c r="F52" s="27">
        <v>1</v>
      </c>
      <c r="G52" s="27">
        <v>140</v>
      </c>
      <c r="H52" s="27">
        <v>83.8</v>
      </c>
      <c r="I52" s="27"/>
      <c r="J52" s="27"/>
      <c r="K52" s="27"/>
      <c r="L52" s="59" t="s">
        <v>161</v>
      </c>
      <c r="M52" s="61"/>
      <c r="N52" s="61"/>
      <c r="O52" s="61"/>
      <c r="P52" s="25">
        <v>151140004761</v>
      </c>
    </row>
    <row r="53" spans="2:16" x14ac:dyDescent="0.3">
      <c r="B53" s="114"/>
      <c r="C53" s="102"/>
      <c r="D53" s="48" t="s">
        <v>153</v>
      </c>
      <c r="E53" s="111"/>
      <c r="F53" s="27">
        <v>1</v>
      </c>
      <c r="G53" s="27">
        <v>58</v>
      </c>
      <c r="H53" s="27">
        <v>47</v>
      </c>
      <c r="I53" s="27"/>
      <c r="J53" s="27">
        <v>11</v>
      </c>
      <c r="K53" s="27"/>
      <c r="L53" s="59" t="s">
        <v>161</v>
      </c>
      <c r="M53" s="61"/>
      <c r="N53" s="61"/>
      <c r="O53" s="61"/>
      <c r="P53" s="25">
        <v>151140004761</v>
      </c>
    </row>
    <row r="54" spans="2:16" x14ac:dyDescent="0.3">
      <c r="B54" s="114"/>
      <c r="C54" s="102"/>
      <c r="D54" s="48" t="s">
        <v>154</v>
      </c>
      <c r="E54" s="111"/>
      <c r="F54" s="27">
        <v>1</v>
      </c>
      <c r="G54" s="27">
        <v>56</v>
      </c>
      <c r="H54" s="27">
        <v>56</v>
      </c>
      <c r="I54" s="27"/>
      <c r="J54" s="27"/>
      <c r="K54" s="27"/>
      <c r="L54" s="59" t="s">
        <v>162</v>
      </c>
      <c r="M54" s="61"/>
      <c r="N54" s="61"/>
      <c r="O54" s="61"/>
      <c r="P54" s="25">
        <v>811019450167</v>
      </c>
    </row>
    <row r="55" spans="2:16" x14ac:dyDescent="0.3">
      <c r="B55" s="114"/>
      <c r="C55" s="102"/>
      <c r="D55" s="48" t="s">
        <v>150</v>
      </c>
      <c r="E55" s="111"/>
      <c r="F55" s="27">
        <v>1</v>
      </c>
      <c r="G55" s="27">
        <v>65</v>
      </c>
      <c r="H55" s="27"/>
      <c r="I55" s="27"/>
      <c r="J55" s="27">
        <v>65</v>
      </c>
      <c r="K55" s="27"/>
      <c r="L55" s="59" t="s">
        <v>163</v>
      </c>
      <c r="M55" s="61"/>
      <c r="N55" s="61"/>
      <c r="O55" s="61"/>
      <c r="P55" s="25">
        <v>571218350100</v>
      </c>
    </row>
    <row r="56" spans="2:16" x14ac:dyDescent="0.3">
      <c r="B56" s="114"/>
      <c r="C56" s="102"/>
      <c r="D56" s="48" t="s">
        <v>150</v>
      </c>
      <c r="E56" s="111"/>
      <c r="F56" s="27">
        <v>1</v>
      </c>
      <c r="G56" s="27">
        <v>135.5</v>
      </c>
      <c r="H56" s="27">
        <v>41</v>
      </c>
      <c r="I56" s="27"/>
      <c r="J56" s="27">
        <v>84</v>
      </c>
      <c r="K56" s="27"/>
      <c r="L56" s="59" t="s">
        <v>163</v>
      </c>
      <c r="M56" s="61"/>
      <c r="N56" s="61"/>
      <c r="O56" s="61"/>
      <c r="P56" s="25">
        <v>571218350100</v>
      </c>
    </row>
    <row r="57" spans="2:16" x14ac:dyDescent="0.3">
      <c r="B57" s="114"/>
      <c r="C57" s="102"/>
      <c r="D57" s="48" t="s">
        <v>150</v>
      </c>
      <c r="E57" s="111"/>
      <c r="F57" s="27">
        <v>1</v>
      </c>
      <c r="G57" s="27">
        <v>111</v>
      </c>
      <c r="H57" s="27">
        <v>98</v>
      </c>
      <c r="I57" s="27"/>
      <c r="J57" s="27">
        <v>13</v>
      </c>
      <c r="K57" s="27"/>
      <c r="L57" s="59" t="s">
        <v>164</v>
      </c>
      <c r="M57" s="61"/>
      <c r="N57" s="61"/>
      <c r="O57" s="61"/>
      <c r="P57" s="25">
        <v>920908350242</v>
      </c>
    </row>
    <row r="58" spans="2:16" x14ac:dyDescent="0.3">
      <c r="B58" s="114"/>
      <c r="C58" s="102"/>
      <c r="D58" s="48" t="s">
        <v>155</v>
      </c>
      <c r="E58" s="111"/>
      <c r="F58" s="27">
        <v>1</v>
      </c>
      <c r="G58" s="27">
        <v>80</v>
      </c>
      <c r="H58" s="27">
        <v>56</v>
      </c>
      <c r="I58" s="27"/>
      <c r="J58" s="27">
        <v>22</v>
      </c>
      <c r="K58" s="27"/>
      <c r="L58" s="38" t="s">
        <v>165</v>
      </c>
      <c r="M58" s="61"/>
      <c r="N58" s="61"/>
      <c r="O58" s="61"/>
      <c r="P58" s="25">
        <v>230240001943</v>
      </c>
    </row>
    <row r="59" spans="2:16" x14ac:dyDescent="0.3">
      <c r="B59" s="114"/>
      <c r="C59" s="102"/>
      <c r="D59" s="48" t="s">
        <v>156</v>
      </c>
      <c r="E59" s="111"/>
      <c r="F59" s="27">
        <v>1</v>
      </c>
      <c r="G59" s="27">
        <v>60</v>
      </c>
      <c r="H59" s="27">
        <v>60</v>
      </c>
      <c r="I59" s="27"/>
      <c r="J59" s="27"/>
      <c r="K59" s="27"/>
      <c r="L59" s="59" t="s">
        <v>166</v>
      </c>
      <c r="M59" s="61"/>
      <c r="N59" s="61"/>
      <c r="O59" s="61"/>
      <c r="P59" s="25">
        <v>620820350539</v>
      </c>
    </row>
    <row r="60" spans="2:16" x14ac:dyDescent="0.3">
      <c r="B60" s="114"/>
      <c r="C60" s="102"/>
      <c r="D60" s="48" t="s">
        <v>156</v>
      </c>
      <c r="E60" s="111"/>
      <c r="F60" s="27">
        <v>1</v>
      </c>
      <c r="G60" s="27">
        <v>201</v>
      </c>
      <c r="H60" s="27"/>
      <c r="I60" s="27"/>
      <c r="J60" s="27">
        <v>201</v>
      </c>
      <c r="K60" s="27"/>
      <c r="L60" s="59" t="s">
        <v>166</v>
      </c>
      <c r="M60" s="61"/>
      <c r="N60" s="61"/>
      <c r="O60" s="61"/>
      <c r="P60" s="25">
        <v>620820350539</v>
      </c>
    </row>
    <row r="61" spans="2:16" x14ac:dyDescent="0.3">
      <c r="B61" s="114"/>
      <c r="C61" s="102"/>
      <c r="D61" s="48" t="s">
        <v>156</v>
      </c>
      <c r="E61" s="111"/>
      <c r="F61" s="27">
        <v>1</v>
      </c>
      <c r="G61" s="27">
        <v>254</v>
      </c>
      <c r="H61" s="27"/>
      <c r="I61" s="27"/>
      <c r="J61" s="27">
        <v>176.9</v>
      </c>
      <c r="K61" s="27"/>
      <c r="L61" s="59" t="s">
        <v>166</v>
      </c>
      <c r="M61" s="61"/>
      <c r="N61" s="61"/>
      <c r="O61" s="61"/>
      <c r="P61" s="25">
        <v>620820350539</v>
      </c>
    </row>
    <row r="62" spans="2:16" x14ac:dyDescent="0.3">
      <c r="B62" s="114"/>
      <c r="C62" s="102"/>
      <c r="D62" s="48" t="s">
        <v>156</v>
      </c>
      <c r="E62" s="111"/>
      <c r="F62" s="27">
        <v>1</v>
      </c>
      <c r="G62" s="27">
        <v>37</v>
      </c>
      <c r="H62" s="27">
        <v>37</v>
      </c>
      <c r="I62" s="27"/>
      <c r="J62" s="27"/>
      <c r="K62" s="27"/>
      <c r="L62" s="59" t="s">
        <v>166</v>
      </c>
      <c r="M62" s="61"/>
      <c r="N62" s="61"/>
      <c r="O62" s="61"/>
      <c r="P62" s="25">
        <v>620820350539</v>
      </c>
    </row>
    <row r="63" spans="2:16" x14ac:dyDescent="0.3">
      <c r="B63" s="114"/>
      <c r="C63" s="102"/>
      <c r="D63" s="48" t="s">
        <v>157</v>
      </c>
      <c r="E63" s="111"/>
      <c r="F63" s="27">
        <v>1</v>
      </c>
      <c r="G63" s="27">
        <v>128</v>
      </c>
      <c r="H63" s="27">
        <v>128</v>
      </c>
      <c r="I63" s="27"/>
      <c r="J63" s="27"/>
      <c r="K63" s="27"/>
      <c r="L63" s="59" t="s">
        <v>167</v>
      </c>
      <c r="M63" s="61"/>
      <c r="N63" s="61"/>
      <c r="O63" s="61"/>
      <c r="P63" s="25">
        <v>590308350458</v>
      </c>
    </row>
    <row r="64" spans="2:16" x14ac:dyDescent="0.3">
      <c r="B64" s="114"/>
      <c r="C64" s="102"/>
      <c r="D64" s="48" t="s">
        <v>157</v>
      </c>
      <c r="E64" s="111"/>
      <c r="F64" s="27">
        <v>1</v>
      </c>
      <c r="G64" s="27">
        <v>61</v>
      </c>
      <c r="H64" s="27">
        <v>61</v>
      </c>
      <c r="I64" s="27"/>
      <c r="J64" s="27"/>
      <c r="K64" s="27"/>
      <c r="L64" s="59" t="s">
        <v>167</v>
      </c>
      <c r="M64" s="61"/>
      <c r="N64" s="61"/>
      <c r="O64" s="61"/>
      <c r="P64" s="25">
        <v>590308350458</v>
      </c>
    </row>
    <row r="65" spans="2:16" x14ac:dyDescent="0.3">
      <c r="B65" s="114"/>
      <c r="C65" s="102"/>
      <c r="D65" s="48" t="s">
        <v>157</v>
      </c>
      <c r="E65" s="111"/>
      <c r="F65" s="27">
        <v>1</v>
      </c>
      <c r="G65" s="27">
        <v>69.7</v>
      </c>
      <c r="H65" s="27">
        <v>69.7</v>
      </c>
      <c r="I65" s="27"/>
      <c r="J65" s="27"/>
      <c r="K65" s="27"/>
      <c r="L65" s="59" t="s">
        <v>167</v>
      </c>
      <c r="M65" s="61"/>
      <c r="N65" s="61"/>
      <c r="O65" s="61"/>
      <c r="P65" s="25">
        <v>590308350458</v>
      </c>
    </row>
    <row r="66" spans="2:16" x14ac:dyDescent="0.3">
      <c r="B66" s="114"/>
      <c r="C66" s="102"/>
      <c r="D66" s="48" t="s">
        <v>157</v>
      </c>
      <c r="E66" s="111"/>
      <c r="F66" s="27">
        <v>1</v>
      </c>
      <c r="G66" s="27">
        <v>262</v>
      </c>
      <c r="H66" s="27">
        <v>219.8</v>
      </c>
      <c r="I66" s="27"/>
      <c r="J66" s="27"/>
      <c r="K66" s="27"/>
      <c r="L66" s="59" t="s">
        <v>168</v>
      </c>
      <c r="M66" s="61"/>
      <c r="N66" s="61"/>
      <c r="O66" s="61"/>
      <c r="P66" s="25">
        <v>680408350084</v>
      </c>
    </row>
    <row r="67" spans="2:16" x14ac:dyDescent="0.3">
      <c r="B67" s="114"/>
      <c r="C67" s="102"/>
      <c r="D67" s="48" t="s">
        <v>157</v>
      </c>
      <c r="E67" s="111"/>
      <c r="F67" s="27">
        <v>1</v>
      </c>
      <c r="G67" s="27">
        <v>265</v>
      </c>
      <c r="H67" s="27">
        <v>263</v>
      </c>
      <c r="I67" s="27"/>
      <c r="J67" s="27"/>
      <c r="K67" s="27"/>
      <c r="L67" s="59" t="s">
        <v>168</v>
      </c>
      <c r="M67" s="61"/>
      <c r="N67" s="61"/>
      <c r="O67" s="61"/>
      <c r="P67" s="25">
        <v>680408350084</v>
      </c>
    </row>
    <row r="68" spans="2:16" x14ac:dyDescent="0.3">
      <c r="B68" s="114"/>
      <c r="C68" s="102"/>
      <c r="D68" s="48" t="s">
        <v>158</v>
      </c>
      <c r="E68" s="111"/>
      <c r="F68" s="27">
        <v>1</v>
      </c>
      <c r="G68" s="27">
        <v>95</v>
      </c>
      <c r="H68" s="27">
        <v>9</v>
      </c>
      <c r="I68" s="27"/>
      <c r="J68" s="27">
        <v>85</v>
      </c>
      <c r="K68" s="27"/>
      <c r="L68" s="59" t="s">
        <v>169</v>
      </c>
      <c r="M68" s="61"/>
      <c r="N68" s="61"/>
      <c r="O68" s="61"/>
      <c r="P68" s="25">
        <v>930901351274</v>
      </c>
    </row>
    <row r="69" spans="2:16" x14ac:dyDescent="0.3">
      <c r="B69" s="114"/>
      <c r="C69" s="102"/>
      <c r="D69" s="48" t="s">
        <v>158</v>
      </c>
      <c r="E69" s="111"/>
      <c r="F69" s="27">
        <v>1</v>
      </c>
      <c r="G69" s="27">
        <v>56.5</v>
      </c>
      <c r="H69" s="27"/>
      <c r="I69" s="27"/>
      <c r="J69" s="27">
        <v>56.5</v>
      </c>
      <c r="K69" s="27"/>
      <c r="L69" s="59" t="s">
        <v>169</v>
      </c>
      <c r="M69" s="61"/>
      <c r="N69" s="61"/>
      <c r="O69" s="61"/>
      <c r="P69" s="25">
        <v>930901351274</v>
      </c>
    </row>
    <row r="70" spans="2:16" x14ac:dyDescent="0.3">
      <c r="B70" s="114"/>
      <c r="C70" s="102"/>
      <c r="D70" s="48" t="s">
        <v>158</v>
      </c>
      <c r="E70" s="111"/>
      <c r="F70" s="27">
        <v>1</v>
      </c>
      <c r="G70" s="27">
        <v>85.5</v>
      </c>
      <c r="H70" s="27"/>
      <c r="I70" s="27"/>
      <c r="J70" s="27">
        <v>65</v>
      </c>
      <c r="K70" s="27"/>
      <c r="L70" s="59" t="s">
        <v>169</v>
      </c>
      <c r="M70" s="61"/>
      <c r="N70" s="61"/>
      <c r="O70" s="61"/>
      <c r="P70" s="25">
        <v>930901351274</v>
      </c>
    </row>
    <row r="71" spans="2:16" x14ac:dyDescent="0.3">
      <c r="B71" s="114"/>
      <c r="C71" s="102"/>
      <c r="D71" s="48" t="s">
        <v>158</v>
      </c>
      <c r="E71" s="111"/>
      <c r="F71" s="27">
        <v>1</v>
      </c>
      <c r="G71" s="27">
        <v>81</v>
      </c>
      <c r="H71" s="27"/>
      <c r="I71" s="27"/>
      <c r="J71" s="27">
        <v>50</v>
      </c>
      <c r="K71" s="27"/>
      <c r="L71" s="59" t="s">
        <v>169</v>
      </c>
      <c r="M71" s="61"/>
      <c r="N71" s="61"/>
      <c r="O71" s="61"/>
      <c r="P71" s="25">
        <v>930901351274</v>
      </c>
    </row>
    <row r="72" spans="2:16" x14ac:dyDescent="0.3">
      <c r="B72" s="114"/>
      <c r="C72" s="102"/>
      <c r="D72" s="48" t="s">
        <v>158</v>
      </c>
      <c r="E72" s="111"/>
      <c r="F72" s="27">
        <v>1</v>
      </c>
      <c r="G72" s="27">
        <v>76</v>
      </c>
      <c r="H72" s="27"/>
      <c r="I72" s="27"/>
      <c r="J72" s="27">
        <v>52</v>
      </c>
      <c r="K72" s="27"/>
      <c r="L72" s="59" t="s">
        <v>169</v>
      </c>
      <c r="M72" s="61"/>
      <c r="N72" s="61"/>
      <c r="O72" s="61"/>
      <c r="P72" s="25">
        <v>930901351274</v>
      </c>
    </row>
    <row r="73" spans="2:16" x14ac:dyDescent="0.3">
      <c r="B73" s="114"/>
      <c r="C73" s="102"/>
      <c r="D73" s="48" t="s">
        <v>158</v>
      </c>
      <c r="E73" s="111"/>
      <c r="F73" s="27">
        <v>1</v>
      </c>
      <c r="G73" s="27">
        <v>320</v>
      </c>
      <c r="H73" s="27"/>
      <c r="I73" s="27"/>
      <c r="J73" s="27">
        <v>254</v>
      </c>
      <c r="K73" s="27"/>
      <c r="L73" s="59" t="s">
        <v>170</v>
      </c>
      <c r="M73" s="61"/>
      <c r="N73" s="61"/>
      <c r="O73" s="61"/>
      <c r="P73" s="25">
        <v>640201399014</v>
      </c>
    </row>
    <row r="74" spans="2:16" x14ac:dyDescent="0.3">
      <c r="B74" s="114"/>
      <c r="C74" s="102"/>
      <c r="D74" s="48" t="s">
        <v>158</v>
      </c>
      <c r="E74" s="111"/>
      <c r="F74" s="27">
        <v>1</v>
      </c>
      <c r="G74" s="27">
        <v>323.3</v>
      </c>
      <c r="H74" s="27">
        <v>56.2</v>
      </c>
      <c r="I74" s="27"/>
      <c r="J74" s="27">
        <v>206.7</v>
      </c>
      <c r="K74" s="27"/>
      <c r="L74" s="59" t="s">
        <v>171</v>
      </c>
      <c r="M74" s="61"/>
      <c r="N74" s="61"/>
      <c r="O74" s="61"/>
      <c r="P74" s="25">
        <v>590529300205</v>
      </c>
    </row>
    <row r="75" spans="2:16" x14ac:dyDescent="0.3">
      <c r="B75" s="114"/>
      <c r="C75" s="102"/>
      <c r="D75" s="48" t="s">
        <v>158</v>
      </c>
      <c r="E75" s="111"/>
      <c r="F75" s="27">
        <v>1</v>
      </c>
      <c r="G75" s="27">
        <v>275</v>
      </c>
      <c r="H75" s="27"/>
      <c r="I75" s="27"/>
      <c r="J75" s="27">
        <v>198.2</v>
      </c>
      <c r="K75" s="27"/>
      <c r="L75" s="59" t="s">
        <v>172</v>
      </c>
      <c r="M75" s="61"/>
      <c r="N75" s="61"/>
      <c r="O75" s="61"/>
      <c r="P75" s="25">
        <v>130540006161</v>
      </c>
    </row>
    <row r="76" spans="2:16" x14ac:dyDescent="0.3">
      <c r="B76" s="114"/>
      <c r="C76" s="102"/>
      <c r="D76" s="48" t="s">
        <v>159</v>
      </c>
      <c r="E76" s="111"/>
      <c r="F76" s="27">
        <v>1</v>
      </c>
      <c r="G76" s="27">
        <v>215</v>
      </c>
      <c r="H76" s="27">
        <v>194</v>
      </c>
      <c r="I76" s="27"/>
      <c r="J76" s="27">
        <v>21</v>
      </c>
      <c r="K76" s="27"/>
      <c r="L76" s="59" t="s">
        <v>144</v>
      </c>
      <c r="M76" s="61"/>
      <c r="N76" s="61"/>
      <c r="O76" s="61"/>
      <c r="P76" s="25">
        <v>821225350668</v>
      </c>
    </row>
    <row r="77" spans="2:16" x14ac:dyDescent="0.3">
      <c r="B77" s="114"/>
      <c r="C77" s="102"/>
      <c r="D77" s="48" t="s">
        <v>159</v>
      </c>
      <c r="E77" s="111"/>
      <c r="F77" s="27">
        <v>1</v>
      </c>
      <c r="G77" s="27">
        <v>62</v>
      </c>
      <c r="H77" s="27">
        <v>56.8</v>
      </c>
      <c r="I77" s="27"/>
      <c r="J77" s="27">
        <v>5.2</v>
      </c>
      <c r="K77" s="27"/>
      <c r="L77" s="59" t="s">
        <v>173</v>
      </c>
      <c r="M77" s="61"/>
      <c r="N77" s="61"/>
      <c r="O77" s="61"/>
      <c r="P77" s="25">
        <v>700314300826</v>
      </c>
    </row>
    <row r="78" spans="2:16" x14ac:dyDescent="0.3">
      <c r="B78" s="114"/>
      <c r="C78" s="102"/>
      <c r="D78" s="48" t="s">
        <v>159</v>
      </c>
      <c r="E78" s="111"/>
      <c r="F78" s="27">
        <v>1</v>
      </c>
      <c r="G78" s="27">
        <v>25</v>
      </c>
      <c r="H78" s="27">
        <v>25</v>
      </c>
      <c r="I78" s="27"/>
      <c r="J78" s="27"/>
      <c r="K78" s="27"/>
      <c r="L78" s="59" t="s">
        <v>174</v>
      </c>
      <c r="M78" s="61"/>
      <c r="N78" s="61"/>
      <c r="O78" s="61"/>
      <c r="P78" s="25">
        <v>720124300798</v>
      </c>
    </row>
    <row r="79" spans="2:16" x14ac:dyDescent="0.3">
      <c r="B79" s="114"/>
      <c r="C79" s="103"/>
      <c r="D79" s="48" t="s">
        <v>159</v>
      </c>
      <c r="E79" s="112"/>
      <c r="F79" s="27">
        <v>1</v>
      </c>
      <c r="G79" s="27">
        <v>53</v>
      </c>
      <c r="H79" s="27">
        <v>53</v>
      </c>
      <c r="I79" s="27"/>
      <c r="J79" s="27"/>
      <c r="K79" s="27"/>
      <c r="L79" s="59" t="s">
        <v>175</v>
      </c>
      <c r="M79" s="61"/>
      <c r="N79" s="61"/>
      <c r="O79" s="61"/>
      <c r="P79" s="25">
        <v>851030499028</v>
      </c>
    </row>
    <row r="80" spans="2:16" x14ac:dyDescent="0.3">
      <c r="B80" s="115"/>
      <c r="C80" s="56"/>
      <c r="D80" s="35" t="s">
        <v>152</v>
      </c>
      <c r="E80" s="58">
        <f>SUM(E50)</f>
        <v>1</v>
      </c>
      <c r="F80" s="58">
        <f>SUM(F50:F79)</f>
        <v>30</v>
      </c>
      <c r="G80" s="58">
        <f t="shared" ref="G80:J80" si="15">SUM(G50:G79)</f>
        <v>3834.5</v>
      </c>
      <c r="H80" s="58">
        <f t="shared" si="15"/>
        <v>1781.3</v>
      </c>
      <c r="I80" s="58"/>
      <c r="J80" s="58">
        <f t="shared" si="15"/>
        <v>1583.5000000000002</v>
      </c>
      <c r="K80" s="27"/>
      <c r="L80" s="52"/>
      <c r="M80" s="61"/>
      <c r="N80" s="61"/>
      <c r="O80" s="61"/>
      <c r="P80" s="61"/>
    </row>
    <row r="81" spans="2:16" x14ac:dyDescent="0.3">
      <c r="B81" s="101" t="s">
        <v>217</v>
      </c>
      <c r="C81" s="101" t="s">
        <v>218</v>
      </c>
      <c r="D81" s="48" t="s">
        <v>243</v>
      </c>
      <c r="E81" s="110">
        <v>1</v>
      </c>
      <c r="F81" s="27">
        <v>1</v>
      </c>
      <c r="G81" s="27">
        <v>31</v>
      </c>
      <c r="H81" s="48"/>
      <c r="I81" s="48"/>
      <c r="J81" s="48">
        <v>31</v>
      </c>
      <c r="K81" s="27"/>
      <c r="L81" s="59" t="s">
        <v>219</v>
      </c>
      <c r="M81" s="61"/>
      <c r="N81" s="61"/>
      <c r="O81" s="61"/>
      <c r="P81" s="24">
        <v>221140054555</v>
      </c>
    </row>
    <row r="82" spans="2:16" x14ac:dyDescent="0.3">
      <c r="B82" s="102"/>
      <c r="C82" s="102"/>
      <c r="D82" s="48" t="s">
        <v>243</v>
      </c>
      <c r="E82" s="111"/>
      <c r="F82" s="27">
        <v>1</v>
      </c>
      <c r="G82" s="27">
        <v>40</v>
      </c>
      <c r="H82" s="48"/>
      <c r="I82" s="48"/>
      <c r="J82" s="48">
        <v>39.5</v>
      </c>
      <c r="K82" s="27"/>
      <c r="L82" s="59" t="s">
        <v>219</v>
      </c>
      <c r="M82" s="61"/>
      <c r="N82" s="61"/>
      <c r="O82" s="61"/>
      <c r="P82" s="24">
        <v>221140054555</v>
      </c>
    </row>
    <row r="83" spans="2:16" x14ac:dyDescent="0.3">
      <c r="B83" s="102"/>
      <c r="C83" s="102"/>
      <c r="D83" s="48" t="s">
        <v>244</v>
      </c>
      <c r="E83" s="111"/>
      <c r="F83" s="27">
        <v>1</v>
      </c>
      <c r="G83" s="27">
        <v>431.8</v>
      </c>
      <c r="H83" s="48"/>
      <c r="I83" s="48"/>
      <c r="J83" s="48">
        <v>402.9</v>
      </c>
      <c r="K83" s="27"/>
      <c r="L83" s="59" t="s">
        <v>220</v>
      </c>
      <c r="M83" s="61"/>
      <c r="N83" s="61"/>
      <c r="O83" s="61"/>
      <c r="P83" s="24">
        <v>930540000338</v>
      </c>
    </row>
    <row r="84" spans="2:16" x14ac:dyDescent="0.3">
      <c r="B84" s="102"/>
      <c r="C84" s="102"/>
      <c r="D84" s="48" t="s">
        <v>245</v>
      </c>
      <c r="E84" s="111"/>
      <c r="F84" s="27">
        <v>1</v>
      </c>
      <c r="G84" s="27">
        <v>851.4</v>
      </c>
      <c r="H84" s="48">
        <v>87.7</v>
      </c>
      <c r="I84" s="48"/>
      <c r="J84" s="48">
        <v>729.6</v>
      </c>
      <c r="K84" s="27"/>
      <c r="L84" s="59" t="s">
        <v>221</v>
      </c>
      <c r="M84" s="61"/>
      <c r="N84" s="61"/>
      <c r="O84" s="61"/>
      <c r="P84" s="79" t="s">
        <v>263</v>
      </c>
    </row>
    <row r="85" spans="2:16" x14ac:dyDescent="0.3">
      <c r="B85" s="102"/>
      <c r="C85" s="102"/>
      <c r="D85" s="48" t="s">
        <v>245</v>
      </c>
      <c r="E85" s="111"/>
      <c r="F85" s="27">
        <v>1</v>
      </c>
      <c r="G85" s="27">
        <v>131.4</v>
      </c>
      <c r="H85" s="48"/>
      <c r="I85" s="48"/>
      <c r="J85" s="48">
        <v>131.4</v>
      </c>
      <c r="K85" s="27"/>
      <c r="L85" s="59" t="s">
        <v>221</v>
      </c>
      <c r="M85" s="61"/>
      <c r="N85" s="61"/>
      <c r="O85" s="61"/>
      <c r="P85" s="79" t="s">
        <v>263</v>
      </c>
    </row>
    <row r="86" spans="2:16" x14ac:dyDescent="0.3">
      <c r="B86" s="102"/>
      <c r="C86" s="102"/>
      <c r="D86" s="48" t="s">
        <v>246</v>
      </c>
      <c r="E86" s="111"/>
      <c r="F86" s="27">
        <v>1</v>
      </c>
      <c r="G86" s="27">
        <v>634.79999999999995</v>
      </c>
      <c r="H86" s="48"/>
      <c r="I86" s="48"/>
      <c r="J86" s="48">
        <v>609.70000000000005</v>
      </c>
      <c r="K86" s="27"/>
      <c r="L86" s="59" t="s">
        <v>221</v>
      </c>
      <c r="M86" s="61"/>
      <c r="N86" s="61"/>
      <c r="O86" s="61"/>
      <c r="P86" s="79" t="s">
        <v>263</v>
      </c>
    </row>
    <row r="87" spans="2:16" x14ac:dyDescent="0.3">
      <c r="B87" s="102"/>
      <c r="C87" s="102"/>
      <c r="D87" s="48" t="s">
        <v>247</v>
      </c>
      <c r="E87" s="111"/>
      <c r="F87" s="27">
        <v>1</v>
      </c>
      <c r="G87" s="27">
        <v>327.10000000000002</v>
      </c>
      <c r="H87" s="48"/>
      <c r="I87" s="48"/>
      <c r="J87" s="48">
        <v>273.5</v>
      </c>
      <c r="K87" s="27"/>
      <c r="L87" s="59" t="s">
        <v>222</v>
      </c>
      <c r="M87" s="61"/>
      <c r="N87" s="61"/>
      <c r="O87" s="61"/>
      <c r="P87" s="82" t="s">
        <v>264</v>
      </c>
    </row>
    <row r="88" spans="2:16" x14ac:dyDescent="0.3">
      <c r="B88" s="102"/>
      <c r="C88" s="102"/>
      <c r="D88" s="48" t="s">
        <v>248</v>
      </c>
      <c r="E88" s="111"/>
      <c r="F88" s="27">
        <v>1</v>
      </c>
      <c r="G88" s="27">
        <v>301.10000000000002</v>
      </c>
      <c r="H88" s="48"/>
      <c r="I88" s="48"/>
      <c r="J88" s="48">
        <v>301.10000000000002</v>
      </c>
      <c r="K88" s="27"/>
      <c r="L88" s="59" t="s">
        <v>223</v>
      </c>
      <c r="M88" s="61"/>
      <c r="N88" s="61"/>
      <c r="O88" s="61"/>
      <c r="P88" s="24">
        <v>180440034053</v>
      </c>
    </row>
    <row r="89" spans="2:16" x14ac:dyDescent="0.3">
      <c r="B89" s="102"/>
      <c r="C89" s="102"/>
      <c r="D89" s="48" t="s">
        <v>248</v>
      </c>
      <c r="E89" s="111"/>
      <c r="F89" s="27">
        <v>1</v>
      </c>
      <c r="G89" s="27">
        <v>10.7</v>
      </c>
      <c r="H89" s="48"/>
      <c r="I89" s="48"/>
      <c r="J89" s="48">
        <v>10.7</v>
      </c>
      <c r="K89" s="27"/>
      <c r="L89" s="59" t="s">
        <v>223</v>
      </c>
      <c r="M89" s="61"/>
      <c r="N89" s="61"/>
      <c r="O89" s="61"/>
      <c r="P89" s="24">
        <v>180440034053</v>
      </c>
    </row>
    <row r="90" spans="2:16" x14ac:dyDescent="0.3">
      <c r="B90" s="102"/>
      <c r="C90" s="102"/>
      <c r="D90" s="48" t="s">
        <v>248</v>
      </c>
      <c r="E90" s="111"/>
      <c r="F90" s="27">
        <v>1</v>
      </c>
      <c r="G90" s="27">
        <v>23.2</v>
      </c>
      <c r="H90" s="48">
        <v>23.2</v>
      </c>
      <c r="I90" s="48"/>
      <c r="J90" s="48"/>
      <c r="K90" s="27"/>
      <c r="L90" s="59" t="s">
        <v>221</v>
      </c>
      <c r="M90" s="61"/>
      <c r="N90" s="61"/>
      <c r="O90" s="61"/>
      <c r="P90" s="79" t="s">
        <v>263</v>
      </c>
    </row>
    <row r="91" spans="2:16" x14ac:dyDescent="0.3">
      <c r="B91" s="102"/>
      <c r="C91" s="102"/>
      <c r="D91" s="48" t="s">
        <v>249</v>
      </c>
      <c r="E91" s="111"/>
      <c r="F91" s="27">
        <v>1</v>
      </c>
      <c r="G91" s="27">
        <v>41.1</v>
      </c>
      <c r="H91" s="48"/>
      <c r="I91" s="48"/>
      <c r="J91" s="48">
        <v>41.1</v>
      </c>
      <c r="K91" s="27"/>
      <c r="L91" s="59" t="s">
        <v>224</v>
      </c>
      <c r="M91" s="61"/>
      <c r="N91" s="61"/>
      <c r="O91" s="61"/>
      <c r="P91" s="79" t="s">
        <v>265</v>
      </c>
    </row>
    <row r="92" spans="2:16" x14ac:dyDescent="0.3">
      <c r="B92" s="102"/>
      <c r="C92" s="102"/>
      <c r="D92" s="48" t="s">
        <v>249</v>
      </c>
      <c r="E92" s="111"/>
      <c r="F92" s="27">
        <v>1</v>
      </c>
      <c r="G92" s="27">
        <v>30.6</v>
      </c>
      <c r="H92" s="48"/>
      <c r="I92" s="48"/>
      <c r="J92" s="48">
        <v>30.6</v>
      </c>
      <c r="K92" s="27"/>
      <c r="L92" s="59" t="s">
        <v>224</v>
      </c>
      <c r="M92" s="61"/>
      <c r="N92" s="61"/>
      <c r="O92" s="61"/>
      <c r="P92" s="79" t="s">
        <v>265</v>
      </c>
    </row>
    <row r="93" spans="2:16" x14ac:dyDescent="0.3">
      <c r="B93" s="102"/>
      <c r="C93" s="103"/>
      <c r="D93" s="48" t="s">
        <v>249</v>
      </c>
      <c r="E93" s="112"/>
      <c r="F93" s="27">
        <v>1</v>
      </c>
      <c r="G93" s="27">
        <v>38.799999999999997</v>
      </c>
      <c r="H93" s="48">
        <v>2.2000000000000002</v>
      </c>
      <c r="I93" s="48"/>
      <c r="J93" s="48">
        <v>36.6</v>
      </c>
      <c r="K93" s="27"/>
      <c r="L93" s="59" t="s">
        <v>224</v>
      </c>
      <c r="M93" s="61"/>
      <c r="N93" s="61"/>
      <c r="O93" s="61"/>
      <c r="P93" s="79" t="s">
        <v>265</v>
      </c>
    </row>
    <row r="94" spans="2:16" x14ac:dyDescent="0.3">
      <c r="B94" s="103"/>
      <c r="C94" s="19"/>
      <c r="D94" s="35" t="s">
        <v>225</v>
      </c>
      <c r="E94" s="43">
        <f>SUM(E81)</f>
        <v>1</v>
      </c>
      <c r="F94" s="43">
        <f>SUM(F81:F93)</f>
        <v>13</v>
      </c>
      <c r="G94" s="43">
        <f>SUM(G81:G93)</f>
        <v>2892.9999999999995</v>
      </c>
      <c r="H94" s="43">
        <f>SUM(H81:H93)</f>
        <v>113.10000000000001</v>
      </c>
      <c r="I94" s="43"/>
      <c r="J94" s="43">
        <f>SUM(J81:J93)</f>
        <v>2637.7</v>
      </c>
      <c r="K94" s="43"/>
      <c r="L94" s="75"/>
      <c r="M94" s="61"/>
      <c r="N94" s="61"/>
      <c r="O94" s="61"/>
      <c r="P94" s="61"/>
    </row>
    <row r="95" spans="2:16" x14ac:dyDescent="0.3">
      <c r="B95" s="101" t="s">
        <v>226</v>
      </c>
      <c r="C95" s="101" t="s">
        <v>227</v>
      </c>
      <c r="D95" s="48" t="s">
        <v>231</v>
      </c>
      <c r="E95" s="104">
        <v>1</v>
      </c>
      <c r="F95" s="17">
        <v>1</v>
      </c>
      <c r="G95" s="27">
        <v>494</v>
      </c>
      <c r="H95" s="48">
        <v>445</v>
      </c>
      <c r="I95" s="80"/>
      <c r="J95" s="48">
        <v>42</v>
      </c>
      <c r="K95" s="80"/>
      <c r="L95" s="52" t="s">
        <v>200</v>
      </c>
      <c r="M95" s="61"/>
      <c r="N95" s="61"/>
      <c r="O95" s="61"/>
      <c r="P95" s="24">
        <v>861212399082</v>
      </c>
    </row>
    <row r="96" spans="2:16" x14ac:dyDescent="0.3">
      <c r="B96" s="102"/>
      <c r="C96" s="102"/>
      <c r="D96" s="48" t="s">
        <v>231</v>
      </c>
      <c r="E96" s="105"/>
      <c r="F96" s="17">
        <v>1</v>
      </c>
      <c r="G96" s="27">
        <v>642</v>
      </c>
      <c r="H96" s="48">
        <v>599</v>
      </c>
      <c r="I96" s="80"/>
      <c r="J96" s="48">
        <v>37</v>
      </c>
      <c r="K96" s="80"/>
      <c r="L96" s="52" t="s">
        <v>229</v>
      </c>
      <c r="M96" s="61"/>
      <c r="N96" s="61"/>
      <c r="O96" s="61"/>
      <c r="P96" s="24">
        <v>570616300829</v>
      </c>
    </row>
    <row r="97" spans="2:16" x14ac:dyDescent="0.3">
      <c r="B97" s="102"/>
      <c r="C97" s="102"/>
      <c r="D97" s="48" t="s">
        <v>231</v>
      </c>
      <c r="E97" s="105"/>
      <c r="F97" s="17">
        <v>1</v>
      </c>
      <c r="G97" s="27">
        <v>78</v>
      </c>
      <c r="H97" s="48">
        <v>77</v>
      </c>
      <c r="I97" s="80"/>
      <c r="J97" s="48">
        <v>1</v>
      </c>
      <c r="K97" s="80"/>
      <c r="L97" s="52" t="s">
        <v>200</v>
      </c>
      <c r="M97" s="61"/>
      <c r="N97" s="61"/>
      <c r="O97" s="61"/>
      <c r="P97" s="24">
        <v>861212399082</v>
      </c>
    </row>
    <row r="98" spans="2:16" x14ac:dyDescent="0.3">
      <c r="B98" s="102"/>
      <c r="C98" s="102"/>
      <c r="D98" s="48" t="s">
        <v>250</v>
      </c>
      <c r="E98" s="105"/>
      <c r="F98" s="17">
        <v>1</v>
      </c>
      <c r="G98" s="27">
        <v>7</v>
      </c>
      <c r="H98" s="48">
        <v>6</v>
      </c>
      <c r="I98" s="80"/>
      <c r="J98" s="48"/>
      <c r="K98" s="80"/>
      <c r="L98" s="52" t="s">
        <v>230</v>
      </c>
      <c r="M98" s="61"/>
      <c r="N98" s="61"/>
      <c r="O98" s="61"/>
      <c r="P98" s="24">
        <v>790102301411</v>
      </c>
    </row>
    <row r="99" spans="2:16" x14ac:dyDescent="0.3">
      <c r="B99" s="102"/>
      <c r="C99" s="103"/>
      <c r="D99" s="48" t="s">
        <v>250</v>
      </c>
      <c r="E99" s="106"/>
      <c r="F99" s="17">
        <v>1</v>
      </c>
      <c r="G99" s="27">
        <v>6.7</v>
      </c>
      <c r="H99" s="48">
        <v>6</v>
      </c>
      <c r="I99" s="80"/>
      <c r="J99" s="48"/>
      <c r="K99" s="80"/>
      <c r="L99" s="52" t="s">
        <v>230</v>
      </c>
      <c r="M99" s="61"/>
      <c r="N99" s="61"/>
      <c r="O99" s="61"/>
      <c r="P99" s="24">
        <v>790102301411</v>
      </c>
    </row>
    <row r="100" spans="2:16" x14ac:dyDescent="0.3">
      <c r="B100" s="103"/>
      <c r="C100" s="63"/>
      <c r="D100" s="35" t="s">
        <v>228</v>
      </c>
      <c r="E100" s="74">
        <f>SUM(E95)</f>
        <v>1</v>
      </c>
      <c r="F100" s="74">
        <f>SUM(F95:F99)</f>
        <v>5</v>
      </c>
      <c r="G100" s="74">
        <f t="shared" ref="G100:H100" si="16">SUM(G95:G99)</f>
        <v>1227.7</v>
      </c>
      <c r="H100" s="74">
        <f t="shared" si="16"/>
        <v>1133</v>
      </c>
      <c r="I100" s="80"/>
      <c r="J100" s="74">
        <f t="shared" ref="J100" si="17">SUM(J95:J99)</f>
        <v>80</v>
      </c>
      <c r="K100" s="80"/>
      <c r="L100" s="61"/>
      <c r="M100" s="61"/>
      <c r="N100" s="61"/>
      <c r="O100" s="61"/>
      <c r="P100" s="61"/>
    </row>
    <row r="101" spans="2:16" x14ac:dyDescent="0.3">
      <c r="B101" s="101" t="s">
        <v>232</v>
      </c>
      <c r="C101" s="101" t="s">
        <v>227</v>
      </c>
      <c r="D101" s="48" t="s">
        <v>251</v>
      </c>
      <c r="E101" s="116">
        <v>1</v>
      </c>
      <c r="F101" s="27">
        <v>1</v>
      </c>
      <c r="G101" s="27">
        <v>30</v>
      </c>
      <c r="H101" s="48">
        <v>30</v>
      </c>
      <c r="I101" s="80"/>
      <c r="J101" s="48"/>
      <c r="K101" s="80"/>
      <c r="L101" s="52" t="s">
        <v>235</v>
      </c>
      <c r="M101" s="61"/>
      <c r="N101" s="61"/>
      <c r="O101" s="61"/>
      <c r="P101" s="24">
        <v>260240000782</v>
      </c>
    </row>
    <row r="102" spans="2:16" x14ac:dyDescent="0.3">
      <c r="B102" s="102"/>
      <c r="C102" s="102"/>
      <c r="D102" s="48" t="s">
        <v>251</v>
      </c>
      <c r="E102" s="116"/>
      <c r="F102" s="27">
        <v>1</v>
      </c>
      <c r="G102" s="27">
        <v>18.8</v>
      </c>
      <c r="H102" s="48">
        <v>17.600000000000001</v>
      </c>
      <c r="I102" s="80"/>
      <c r="J102" s="48">
        <v>1.1000000000000001</v>
      </c>
      <c r="K102" s="80"/>
      <c r="L102" s="52" t="s">
        <v>235</v>
      </c>
      <c r="M102" s="61"/>
      <c r="N102" s="61"/>
      <c r="O102" s="61"/>
      <c r="P102" s="24">
        <v>260240000782</v>
      </c>
    </row>
    <row r="103" spans="2:16" x14ac:dyDescent="0.3">
      <c r="B103" s="102"/>
      <c r="C103" s="102"/>
      <c r="D103" s="48" t="s">
        <v>204</v>
      </c>
      <c r="E103" s="116"/>
      <c r="F103" s="27">
        <v>1</v>
      </c>
      <c r="G103" s="27">
        <v>160.4</v>
      </c>
      <c r="H103" s="48">
        <v>120</v>
      </c>
      <c r="I103" s="80"/>
      <c r="J103" s="48">
        <v>40</v>
      </c>
      <c r="K103" s="80"/>
      <c r="L103" s="52" t="s">
        <v>236</v>
      </c>
      <c r="M103" s="61"/>
      <c r="N103" s="61"/>
      <c r="O103" s="61"/>
      <c r="P103" s="24">
        <v>581122350527</v>
      </c>
    </row>
    <row r="104" spans="2:16" x14ac:dyDescent="0.3">
      <c r="B104" s="102"/>
      <c r="C104" s="102"/>
      <c r="D104" s="48" t="s">
        <v>252</v>
      </c>
      <c r="E104" s="116"/>
      <c r="F104" s="27">
        <v>1</v>
      </c>
      <c r="G104" s="27">
        <v>83</v>
      </c>
      <c r="H104" s="48">
        <v>22</v>
      </c>
      <c r="I104" s="80"/>
      <c r="J104" s="48">
        <v>59</v>
      </c>
      <c r="K104" s="80"/>
      <c r="L104" s="52" t="s">
        <v>236</v>
      </c>
      <c r="M104" s="61"/>
      <c r="N104" s="61"/>
      <c r="O104" s="61"/>
      <c r="P104" s="24">
        <v>581122350527</v>
      </c>
    </row>
    <row r="105" spans="2:16" x14ac:dyDescent="0.3">
      <c r="B105" s="102"/>
      <c r="C105" s="102"/>
      <c r="D105" s="48" t="s">
        <v>252</v>
      </c>
      <c r="E105" s="116"/>
      <c r="F105" s="27">
        <v>1</v>
      </c>
      <c r="G105" s="27">
        <v>64</v>
      </c>
      <c r="H105" s="48"/>
      <c r="I105" s="80"/>
      <c r="J105" s="48">
        <v>64</v>
      </c>
      <c r="K105" s="80"/>
      <c r="L105" s="52" t="s">
        <v>237</v>
      </c>
      <c r="M105" s="61"/>
      <c r="N105" s="61"/>
      <c r="O105" s="61"/>
      <c r="P105" s="83" t="s">
        <v>259</v>
      </c>
    </row>
    <row r="106" spans="2:16" x14ac:dyDescent="0.3">
      <c r="B106" s="102"/>
      <c r="C106" s="102"/>
      <c r="D106" s="48" t="s">
        <v>253</v>
      </c>
      <c r="E106" s="116"/>
      <c r="F106" s="27">
        <v>1</v>
      </c>
      <c r="G106" s="27">
        <v>172.8</v>
      </c>
      <c r="H106" s="48">
        <v>170.1</v>
      </c>
      <c r="I106" s="80"/>
      <c r="J106" s="48">
        <v>2.7</v>
      </c>
      <c r="K106" s="80"/>
      <c r="L106" s="52" t="s">
        <v>237</v>
      </c>
      <c r="M106" s="61"/>
      <c r="N106" s="61"/>
      <c r="O106" s="61"/>
      <c r="P106" s="79" t="s">
        <v>259</v>
      </c>
    </row>
    <row r="107" spans="2:16" x14ac:dyDescent="0.3">
      <c r="B107" s="102"/>
      <c r="C107" s="102"/>
      <c r="D107" s="48" t="s">
        <v>232</v>
      </c>
      <c r="E107" s="116"/>
      <c r="F107" s="27">
        <v>1</v>
      </c>
      <c r="G107" s="27">
        <v>41.6</v>
      </c>
      <c r="H107" s="48">
        <v>40</v>
      </c>
      <c r="I107" s="80"/>
      <c r="J107" s="48">
        <v>1</v>
      </c>
      <c r="K107" s="80"/>
      <c r="L107" s="52" t="s">
        <v>238</v>
      </c>
      <c r="M107" s="61"/>
      <c r="N107" s="61"/>
      <c r="O107" s="61"/>
      <c r="P107" s="24">
        <v>200340014498</v>
      </c>
    </row>
    <row r="108" spans="2:16" x14ac:dyDescent="0.3">
      <c r="B108" s="102"/>
      <c r="C108" s="102"/>
      <c r="D108" s="48" t="s">
        <v>254</v>
      </c>
      <c r="E108" s="116"/>
      <c r="F108" s="27">
        <v>1</v>
      </c>
      <c r="G108" s="27">
        <v>31</v>
      </c>
      <c r="H108" s="48">
        <v>31</v>
      </c>
      <c r="I108" s="80"/>
      <c r="J108" s="48"/>
      <c r="K108" s="80"/>
      <c r="L108" s="52" t="s">
        <v>235</v>
      </c>
      <c r="M108" s="61"/>
      <c r="N108" s="61"/>
      <c r="O108" s="61"/>
      <c r="P108" s="24">
        <v>260240000782</v>
      </c>
    </row>
    <row r="109" spans="2:16" x14ac:dyDescent="0.3">
      <c r="B109" s="102"/>
      <c r="C109" s="102"/>
      <c r="D109" s="48" t="s">
        <v>254</v>
      </c>
      <c r="E109" s="116"/>
      <c r="F109" s="27">
        <v>1</v>
      </c>
      <c r="G109" s="27">
        <v>64</v>
      </c>
      <c r="H109" s="48">
        <v>64</v>
      </c>
      <c r="I109" s="80"/>
      <c r="J109" s="48"/>
      <c r="K109" s="80"/>
      <c r="L109" s="52" t="s">
        <v>235</v>
      </c>
      <c r="M109" s="61"/>
      <c r="N109" s="61"/>
      <c r="O109" s="61"/>
      <c r="P109" s="24">
        <v>260240000782</v>
      </c>
    </row>
    <row r="110" spans="2:16" x14ac:dyDescent="0.3">
      <c r="B110" s="102"/>
      <c r="C110" s="102"/>
      <c r="D110" s="48" t="s">
        <v>254</v>
      </c>
      <c r="E110" s="116"/>
      <c r="F110" s="27">
        <v>1</v>
      </c>
      <c r="G110" s="27">
        <v>117.7</v>
      </c>
      <c r="H110" s="48">
        <v>80</v>
      </c>
      <c r="I110" s="80"/>
      <c r="J110" s="48">
        <v>37</v>
      </c>
      <c r="K110" s="80"/>
      <c r="L110" s="52" t="s">
        <v>239</v>
      </c>
      <c r="M110" s="61"/>
      <c r="N110" s="61"/>
      <c r="O110" s="61"/>
      <c r="P110" s="24">
        <v>851231350458</v>
      </c>
    </row>
    <row r="111" spans="2:16" x14ac:dyDescent="0.3">
      <c r="B111" s="102"/>
      <c r="C111" s="102"/>
      <c r="D111" s="48" t="s">
        <v>254</v>
      </c>
      <c r="E111" s="116"/>
      <c r="F111" s="27">
        <v>1</v>
      </c>
      <c r="G111" s="27">
        <v>32</v>
      </c>
      <c r="H111" s="48"/>
      <c r="I111" s="80"/>
      <c r="J111" s="48">
        <v>32</v>
      </c>
      <c r="K111" s="80"/>
      <c r="L111" s="52" t="s">
        <v>239</v>
      </c>
      <c r="M111" s="61"/>
      <c r="N111" s="61"/>
      <c r="O111" s="61"/>
      <c r="P111" s="24">
        <v>851231350458</v>
      </c>
    </row>
    <row r="112" spans="2:16" x14ac:dyDescent="0.3">
      <c r="B112" s="102"/>
      <c r="C112" s="102"/>
      <c r="D112" s="48" t="s">
        <v>255</v>
      </c>
      <c r="E112" s="116"/>
      <c r="F112" s="27">
        <v>1</v>
      </c>
      <c r="G112" s="27">
        <v>90</v>
      </c>
      <c r="H112" s="48"/>
      <c r="I112" s="80"/>
      <c r="J112" s="48">
        <v>90</v>
      </c>
      <c r="K112" s="80"/>
      <c r="L112" s="52" t="s">
        <v>240</v>
      </c>
      <c r="M112" s="61"/>
      <c r="N112" s="61"/>
      <c r="O112" s="61"/>
      <c r="P112" s="79" t="s">
        <v>260</v>
      </c>
    </row>
    <row r="113" spans="2:16" x14ac:dyDescent="0.3">
      <c r="B113" s="102"/>
      <c r="C113" s="102"/>
      <c r="D113" s="48" t="s">
        <v>255</v>
      </c>
      <c r="E113" s="116"/>
      <c r="F113" s="27">
        <v>1</v>
      </c>
      <c r="G113" s="27">
        <v>34</v>
      </c>
      <c r="H113" s="48">
        <v>34</v>
      </c>
      <c r="I113" s="80"/>
      <c r="J113" s="48"/>
      <c r="K113" s="80"/>
      <c r="L113" s="52" t="s">
        <v>240</v>
      </c>
      <c r="M113" s="61"/>
      <c r="N113" s="61"/>
      <c r="O113" s="61"/>
      <c r="P113" s="79" t="s">
        <v>260</v>
      </c>
    </row>
    <row r="114" spans="2:16" x14ac:dyDescent="0.3">
      <c r="B114" s="102"/>
      <c r="C114" s="102"/>
      <c r="D114" s="48" t="s">
        <v>256</v>
      </c>
      <c r="E114" s="116"/>
      <c r="F114" s="27">
        <v>1</v>
      </c>
      <c r="G114" s="27">
        <v>544.5</v>
      </c>
      <c r="H114" s="48"/>
      <c r="I114" s="80"/>
      <c r="J114" s="48">
        <v>453.1</v>
      </c>
      <c r="K114" s="80"/>
      <c r="L114" s="52" t="s">
        <v>241</v>
      </c>
      <c r="M114" s="61"/>
      <c r="N114" s="61"/>
      <c r="O114" s="61"/>
      <c r="P114" s="24">
        <v>490709350070</v>
      </c>
    </row>
    <row r="115" spans="2:16" x14ac:dyDescent="0.3">
      <c r="B115" s="102"/>
      <c r="C115" s="102"/>
      <c r="D115" s="48" t="s">
        <v>256</v>
      </c>
      <c r="E115" s="116"/>
      <c r="F115" s="27">
        <v>1</v>
      </c>
      <c r="G115" s="27">
        <v>66</v>
      </c>
      <c r="H115" s="48">
        <v>66</v>
      </c>
      <c r="I115" s="80"/>
      <c r="J115" s="48"/>
      <c r="K115" s="80"/>
      <c r="L115" s="52" t="s">
        <v>242</v>
      </c>
      <c r="M115" s="61"/>
      <c r="N115" s="61"/>
      <c r="O115" s="61"/>
      <c r="P115" s="24">
        <v>630519450263</v>
      </c>
    </row>
    <row r="116" spans="2:16" x14ac:dyDescent="0.3">
      <c r="B116" s="102"/>
      <c r="C116" s="102"/>
      <c r="D116" s="48" t="s">
        <v>256</v>
      </c>
      <c r="E116" s="116"/>
      <c r="F116" s="27">
        <v>1</v>
      </c>
      <c r="G116" s="27">
        <v>31</v>
      </c>
      <c r="H116" s="48">
        <v>31</v>
      </c>
      <c r="I116" s="80"/>
      <c r="J116" s="48"/>
      <c r="K116" s="80"/>
      <c r="L116" s="52" t="s">
        <v>242</v>
      </c>
      <c r="M116" s="61"/>
      <c r="N116" s="61"/>
      <c r="O116" s="61"/>
      <c r="P116" s="24">
        <v>630519450263</v>
      </c>
    </row>
    <row r="117" spans="2:16" x14ac:dyDescent="0.3">
      <c r="B117" s="102"/>
      <c r="C117" s="103"/>
      <c r="D117" s="48" t="s">
        <v>256</v>
      </c>
      <c r="E117" s="116"/>
      <c r="F117" s="27">
        <v>1</v>
      </c>
      <c r="G117" s="27">
        <v>37.5</v>
      </c>
      <c r="H117" s="48"/>
      <c r="I117" s="80"/>
      <c r="J117" s="48">
        <v>37.5</v>
      </c>
      <c r="K117" s="80"/>
      <c r="L117" s="52" t="s">
        <v>242</v>
      </c>
      <c r="M117" s="61"/>
      <c r="N117" s="61"/>
      <c r="O117" s="61"/>
      <c r="P117" s="24">
        <v>630519450263</v>
      </c>
    </row>
    <row r="118" spans="2:16" x14ac:dyDescent="0.3">
      <c r="B118" s="103"/>
      <c r="C118" s="33"/>
      <c r="D118" s="35" t="s">
        <v>233</v>
      </c>
      <c r="E118" s="74">
        <f>SUM(E101)</f>
        <v>1</v>
      </c>
      <c r="F118" s="43">
        <f>SUM(F101:F117)</f>
        <v>17</v>
      </c>
      <c r="G118" s="43">
        <f>SUM(G101:G117)</f>
        <v>1618.3000000000002</v>
      </c>
      <c r="H118" s="43">
        <f>SUM(H101:H117)</f>
        <v>705.7</v>
      </c>
      <c r="I118" s="80"/>
      <c r="J118" s="43">
        <f>SUM(J101:J117)</f>
        <v>817.4</v>
      </c>
      <c r="K118" s="80"/>
      <c r="L118" s="61"/>
      <c r="M118" s="61"/>
      <c r="N118" s="61"/>
      <c r="O118" s="61"/>
      <c r="P118" s="61"/>
    </row>
    <row r="119" spans="2:16" x14ac:dyDescent="0.3">
      <c r="B119" s="101" t="s">
        <v>276</v>
      </c>
      <c r="C119" s="101" t="s">
        <v>283</v>
      </c>
      <c r="D119" s="48" t="s">
        <v>282</v>
      </c>
      <c r="E119" s="104">
        <v>1</v>
      </c>
      <c r="F119" s="27">
        <v>1</v>
      </c>
      <c r="G119" s="48">
        <v>119</v>
      </c>
      <c r="H119" s="48">
        <v>13</v>
      </c>
      <c r="I119" s="80"/>
      <c r="J119" s="27">
        <v>98</v>
      </c>
      <c r="K119" s="80"/>
      <c r="L119" s="18" t="s">
        <v>281</v>
      </c>
      <c r="M119" s="77"/>
      <c r="N119" s="77"/>
      <c r="O119" s="77"/>
      <c r="P119" s="24">
        <v>820106351349</v>
      </c>
    </row>
    <row r="120" spans="2:16" x14ac:dyDescent="0.3">
      <c r="B120" s="102"/>
      <c r="C120" s="102"/>
      <c r="D120" s="48" t="s">
        <v>282</v>
      </c>
      <c r="E120" s="106"/>
      <c r="F120" s="27">
        <v>1</v>
      </c>
      <c r="G120" s="48">
        <v>80.599999999999994</v>
      </c>
      <c r="H120" s="48">
        <v>6</v>
      </c>
      <c r="I120" s="80"/>
      <c r="J120" s="27">
        <v>74.5</v>
      </c>
      <c r="K120" s="80"/>
      <c r="L120" s="18" t="s">
        <v>281</v>
      </c>
      <c r="M120" s="77"/>
      <c r="N120" s="77"/>
      <c r="O120" s="77"/>
      <c r="P120" s="24">
        <v>820106351349</v>
      </c>
    </row>
    <row r="121" spans="2:16" x14ac:dyDescent="0.3">
      <c r="B121" s="102"/>
      <c r="C121" s="103"/>
      <c r="D121" s="96" t="s">
        <v>30</v>
      </c>
      <c r="E121" s="88">
        <f>SUM(E119)</f>
        <v>1</v>
      </c>
      <c r="F121" s="43">
        <f>SUM(F119:F120)</f>
        <v>2</v>
      </c>
      <c r="G121" s="43">
        <f t="shared" ref="G121:J121" si="18">SUM(G119:G120)</f>
        <v>199.6</v>
      </c>
      <c r="H121" s="43">
        <f t="shared" si="18"/>
        <v>19</v>
      </c>
      <c r="I121" s="43">
        <f t="shared" si="18"/>
        <v>0</v>
      </c>
      <c r="J121" s="43">
        <f t="shared" si="18"/>
        <v>172.5</v>
      </c>
      <c r="K121" s="80"/>
      <c r="L121" s="18"/>
      <c r="M121" s="77"/>
      <c r="N121" s="77"/>
      <c r="O121" s="77"/>
      <c r="P121" s="24"/>
    </row>
    <row r="122" spans="2:16" x14ac:dyDescent="0.3">
      <c r="B122" s="102"/>
      <c r="C122" s="101" t="s">
        <v>326</v>
      </c>
      <c r="D122" s="48" t="s">
        <v>342</v>
      </c>
      <c r="E122" s="104">
        <v>1</v>
      </c>
      <c r="F122" s="27">
        <v>1</v>
      </c>
      <c r="G122" s="98">
        <v>983</v>
      </c>
      <c r="H122" s="48"/>
      <c r="I122" s="27"/>
      <c r="J122" s="97">
        <v>980</v>
      </c>
      <c r="K122" s="92"/>
      <c r="L122" s="52" t="s">
        <v>354</v>
      </c>
      <c r="M122" s="77"/>
      <c r="N122" s="77"/>
      <c r="O122" s="77"/>
      <c r="P122" s="24">
        <v>830929350505</v>
      </c>
    </row>
    <row r="123" spans="2:16" x14ac:dyDescent="0.3">
      <c r="B123" s="102"/>
      <c r="C123" s="102"/>
      <c r="D123" s="48" t="s">
        <v>342</v>
      </c>
      <c r="E123" s="105"/>
      <c r="F123" s="27">
        <v>1</v>
      </c>
      <c r="G123" s="98">
        <v>957</v>
      </c>
      <c r="H123" s="48"/>
      <c r="I123" s="27"/>
      <c r="J123" s="97">
        <v>952</v>
      </c>
      <c r="K123" s="92"/>
      <c r="L123" s="52" t="s">
        <v>354</v>
      </c>
      <c r="M123" s="77"/>
      <c r="N123" s="77"/>
      <c r="O123" s="77"/>
      <c r="P123" s="24">
        <v>830929350505</v>
      </c>
    </row>
    <row r="124" spans="2:16" x14ac:dyDescent="0.3">
      <c r="B124" s="102"/>
      <c r="C124" s="102"/>
      <c r="D124" s="48" t="s">
        <v>343</v>
      </c>
      <c r="E124" s="105"/>
      <c r="F124" s="27">
        <v>1</v>
      </c>
      <c r="G124" s="98">
        <v>142</v>
      </c>
      <c r="H124" s="48">
        <v>141</v>
      </c>
      <c r="I124" s="27"/>
      <c r="J124" s="97"/>
      <c r="K124" s="92"/>
      <c r="L124" s="52" t="s">
        <v>327</v>
      </c>
      <c r="M124" s="77"/>
      <c r="N124" s="77"/>
      <c r="O124" s="77"/>
      <c r="P124" s="24">
        <v>880924350408</v>
      </c>
    </row>
    <row r="125" spans="2:16" x14ac:dyDescent="0.3">
      <c r="B125" s="102"/>
      <c r="C125" s="102"/>
      <c r="D125" s="48" t="s">
        <v>343</v>
      </c>
      <c r="E125" s="105"/>
      <c r="F125" s="27">
        <v>1</v>
      </c>
      <c r="G125" s="98">
        <v>183</v>
      </c>
      <c r="H125" s="48"/>
      <c r="I125" s="27"/>
      <c r="J125" s="97">
        <v>183</v>
      </c>
      <c r="K125" s="92"/>
      <c r="L125" s="52" t="s">
        <v>328</v>
      </c>
      <c r="M125" s="77"/>
      <c r="N125" s="77"/>
      <c r="O125" s="77"/>
      <c r="P125" s="24">
        <v>170864037725</v>
      </c>
    </row>
    <row r="126" spans="2:16" x14ac:dyDescent="0.3">
      <c r="B126" s="102"/>
      <c r="C126" s="102"/>
      <c r="D126" s="48" t="s">
        <v>343</v>
      </c>
      <c r="E126" s="105"/>
      <c r="F126" s="27">
        <v>1</v>
      </c>
      <c r="G126" s="98">
        <v>818</v>
      </c>
      <c r="H126" s="48"/>
      <c r="I126" s="27"/>
      <c r="J126" s="97">
        <v>816</v>
      </c>
      <c r="K126" s="92"/>
      <c r="L126" s="52" t="s">
        <v>329</v>
      </c>
      <c r="M126" s="77"/>
      <c r="N126" s="77"/>
      <c r="O126" s="77"/>
      <c r="P126" s="24">
        <v>810126350893</v>
      </c>
    </row>
    <row r="127" spans="2:16" x14ac:dyDescent="0.3">
      <c r="B127" s="102"/>
      <c r="C127" s="102"/>
      <c r="D127" s="48" t="s">
        <v>344</v>
      </c>
      <c r="E127" s="105"/>
      <c r="F127" s="27">
        <v>1</v>
      </c>
      <c r="G127" s="98">
        <v>435</v>
      </c>
      <c r="H127" s="48"/>
      <c r="I127" s="27"/>
      <c r="J127" s="97">
        <v>433</v>
      </c>
      <c r="K127" s="92"/>
      <c r="L127" s="52" t="s">
        <v>353</v>
      </c>
      <c r="M127" s="77"/>
      <c r="N127" s="77"/>
      <c r="O127" s="77"/>
      <c r="P127" s="24">
        <v>900520350319</v>
      </c>
    </row>
    <row r="128" spans="2:16" x14ac:dyDescent="0.3">
      <c r="B128" s="102"/>
      <c r="C128" s="102"/>
      <c r="D128" s="48" t="s">
        <v>342</v>
      </c>
      <c r="E128" s="105"/>
      <c r="F128" s="27">
        <v>1</v>
      </c>
      <c r="G128" s="98">
        <v>1198</v>
      </c>
      <c r="H128" s="48"/>
      <c r="I128" s="27"/>
      <c r="J128" s="97">
        <v>1189</v>
      </c>
      <c r="K128" s="92"/>
      <c r="L128" s="52" t="s">
        <v>354</v>
      </c>
      <c r="M128" s="77"/>
      <c r="N128" s="77"/>
      <c r="O128" s="77"/>
      <c r="P128" s="24">
        <v>830929350505</v>
      </c>
    </row>
    <row r="129" spans="2:16" x14ac:dyDescent="0.3">
      <c r="B129" s="102"/>
      <c r="C129" s="102"/>
      <c r="D129" s="48" t="s">
        <v>342</v>
      </c>
      <c r="E129" s="106"/>
      <c r="F129" s="27">
        <v>1</v>
      </c>
      <c r="G129" s="98">
        <v>432</v>
      </c>
      <c r="H129" s="48"/>
      <c r="I129" s="27"/>
      <c r="J129" s="97">
        <v>429</v>
      </c>
      <c r="K129" s="92"/>
      <c r="L129" s="52" t="s">
        <v>352</v>
      </c>
      <c r="M129" s="77"/>
      <c r="N129" s="77"/>
      <c r="O129" s="77"/>
      <c r="P129" s="24">
        <v>840526350586</v>
      </c>
    </row>
    <row r="130" spans="2:16" x14ac:dyDescent="0.3">
      <c r="B130" s="102"/>
      <c r="C130" s="103"/>
      <c r="D130" s="96" t="s">
        <v>30</v>
      </c>
      <c r="E130" s="88">
        <f>SUM(E122)</f>
        <v>1</v>
      </c>
      <c r="F130" s="43">
        <f>SUM(F122:F129)</f>
        <v>8</v>
      </c>
      <c r="G130" s="43">
        <f t="shared" ref="G130:J130" si="19">SUM(G122:G129)</f>
        <v>5148</v>
      </c>
      <c r="H130" s="43">
        <f t="shared" si="19"/>
        <v>141</v>
      </c>
      <c r="I130" s="43"/>
      <c r="J130" s="43">
        <f t="shared" si="19"/>
        <v>4982</v>
      </c>
      <c r="K130" s="80"/>
      <c r="L130" s="18"/>
      <c r="M130" s="77"/>
      <c r="N130" s="77"/>
      <c r="O130" s="77"/>
      <c r="P130" s="24"/>
    </row>
    <row r="131" spans="2:16" x14ac:dyDescent="0.3">
      <c r="B131" s="102"/>
      <c r="C131" s="101" t="s">
        <v>330</v>
      </c>
      <c r="D131" s="48" t="s">
        <v>345</v>
      </c>
      <c r="E131" s="104">
        <v>1</v>
      </c>
      <c r="F131" s="27">
        <v>1</v>
      </c>
      <c r="G131" s="48">
        <v>323</v>
      </c>
      <c r="H131" s="48"/>
      <c r="I131" s="27"/>
      <c r="J131" s="27">
        <v>322</v>
      </c>
      <c r="K131" s="92"/>
      <c r="L131" s="52" t="s">
        <v>327</v>
      </c>
      <c r="M131" s="77"/>
      <c r="N131" s="77"/>
      <c r="O131" s="77"/>
      <c r="P131" s="24">
        <v>880924350408</v>
      </c>
    </row>
    <row r="132" spans="2:16" x14ac:dyDescent="0.3">
      <c r="B132" s="102"/>
      <c r="C132" s="102"/>
      <c r="D132" s="48" t="s">
        <v>345</v>
      </c>
      <c r="E132" s="105"/>
      <c r="F132" s="27">
        <v>1</v>
      </c>
      <c r="G132" s="48">
        <v>241</v>
      </c>
      <c r="H132" s="48"/>
      <c r="I132" s="27"/>
      <c r="J132" s="27">
        <v>240</v>
      </c>
      <c r="K132" s="92"/>
      <c r="L132" s="52" t="s">
        <v>327</v>
      </c>
      <c r="M132" s="77"/>
      <c r="N132" s="77"/>
      <c r="O132" s="77"/>
      <c r="P132" s="24">
        <v>880924350408</v>
      </c>
    </row>
    <row r="133" spans="2:16" x14ac:dyDescent="0.3">
      <c r="B133" s="102"/>
      <c r="C133" s="102"/>
      <c r="D133" s="48" t="s">
        <v>345</v>
      </c>
      <c r="E133" s="105"/>
      <c r="F133" s="27">
        <v>1</v>
      </c>
      <c r="G133" s="48">
        <v>125</v>
      </c>
      <c r="H133" s="48"/>
      <c r="I133" s="27"/>
      <c r="J133" s="27">
        <v>124</v>
      </c>
      <c r="K133" s="92"/>
      <c r="L133" s="52" t="s">
        <v>327</v>
      </c>
      <c r="M133" s="77"/>
      <c r="N133" s="77"/>
      <c r="O133" s="77"/>
      <c r="P133" s="24">
        <v>880924350408</v>
      </c>
    </row>
    <row r="134" spans="2:16" x14ac:dyDescent="0.3">
      <c r="B134" s="102"/>
      <c r="C134" s="102"/>
      <c r="D134" s="48" t="s">
        <v>345</v>
      </c>
      <c r="E134" s="105"/>
      <c r="F134" s="27">
        <v>1</v>
      </c>
      <c r="G134" s="48">
        <v>314</v>
      </c>
      <c r="H134" s="48"/>
      <c r="I134" s="27"/>
      <c r="J134" s="27">
        <v>313</v>
      </c>
      <c r="K134" s="92"/>
      <c r="L134" s="52" t="s">
        <v>327</v>
      </c>
      <c r="M134" s="77"/>
      <c r="N134" s="77"/>
      <c r="O134" s="77"/>
      <c r="P134" s="24">
        <v>880924350408</v>
      </c>
    </row>
    <row r="135" spans="2:16" x14ac:dyDescent="0.3">
      <c r="B135" s="102"/>
      <c r="C135" s="102"/>
      <c r="D135" s="48" t="s">
        <v>345</v>
      </c>
      <c r="E135" s="105"/>
      <c r="F135" s="27">
        <v>1</v>
      </c>
      <c r="G135" s="48">
        <v>114</v>
      </c>
      <c r="H135" s="98">
        <v>114</v>
      </c>
      <c r="I135" s="27"/>
      <c r="J135" s="27"/>
      <c r="K135" s="92"/>
      <c r="L135" s="52" t="s">
        <v>355</v>
      </c>
      <c r="M135" s="77"/>
      <c r="N135" s="77"/>
      <c r="O135" s="77"/>
      <c r="P135" s="24">
        <v>970104350825</v>
      </c>
    </row>
    <row r="136" spans="2:16" x14ac:dyDescent="0.3">
      <c r="B136" s="102"/>
      <c r="C136" s="102"/>
      <c r="D136" s="48" t="s">
        <v>345</v>
      </c>
      <c r="E136" s="105"/>
      <c r="F136" s="27">
        <v>1</v>
      </c>
      <c r="G136" s="48">
        <v>671</v>
      </c>
      <c r="H136" s="98">
        <v>360</v>
      </c>
      <c r="I136" s="27"/>
      <c r="J136" s="27">
        <v>301</v>
      </c>
      <c r="K136" s="92"/>
      <c r="L136" s="52" t="s">
        <v>353</v>
      </c>
      <c r="M136" s="77"/>
      <c r="N136" s="77"/>
      <c r="O136" s="77"/>
      <c r="P136" s="24">
        <v>900520350319</v>
      </c>
    </row>
    <row r="137" spans="2:16" x14ac:dyDescent="0.3">
      <c r="B137" s="102"/>
      <c r="C137" s="102"/>
      <c r="D137" s="48" t="s">
        <v>345</v>
      </c>
      <c r="E137" s="105"/>
      <c r="F137" s="27">
        <v>1</v>
      </c>
      <c r="G137" s="48">
        <v>148</v>
      </c>
      <c r="H137" s="98">
        <v>147</v>
      </c>
      <c r="I137" s="27"/>
      <c r="J137" s="27"/>
      <c r="K137" s="92"/>
      <c r="L137" s="52" t="s">
        <v>331</v>
      </c>
      <c r="M137" s="77"/>
      <c r="N137" s="77"/>
      <c r="O137" s="77"/>
      <c r="P137" s="24">
        <v>900617350217</v>
      </c>
    </row>
    <row r="138" spans="2:16" x14ac:dyDescent="0.3">
      <c r="B138" s="102"/>
      <c r="C138" s="102"/>
      <c r="D138" s="48" t="s">
        <v>345</v>
      </c>
      <c r="E138" s="105"/>
      <c r="F138" s="27">
        <v>1</v>
      </c>
      <c r="G138" s="48">
        <v>730</v>
      </c>
      <c r="H138" s="98"/>
      <c r="I138" s="27"/>
      <c r="J138" s="27">
        <v>727</v>
      </c>
      <c r="K138" s="92"/>
      <c r="L138" s="52" t="s">
        <v>353</v>
      </c>
      <c r="M138" s="77"/>
      <c r="N138" s="77"/>
      <c r="O138" s="77"/>
      <c r="P138" s="24">
        <v>900520350319</v>
      </c>
    </row>
    <row r="139" spans="2:16" x14ac:dyDescent="0.3">
      <c r="B139" s="102"/>
      <c r="C139" s="102"/>
      <c r="D139" s="48" t="s">
        <v>346</v>
      </c>
      <c r="E139" s="105"/>
      <c r="F139" s="27">
        <v>1</v>
      </c>
      <c r="G139" s="48">
        <v>520</v>
      </c>
      <c r="H139" s="98"/>
      <c r="I139" s="27"/>
      <c r="J139" s="27">
        <v>516</v>
      </c>
      <c r="K139" s="92"/>
      <c r="L139" s="52" t="s">
        <v>333</v>
      </c>
      <c r="M139" s="77"/>
      <c r="N139" s="77"/>
      <c r="O139" s="77"/>
      <c r="P139" s="24">
        <v>220640046361</v>
      </c>
    </row>
    <row r="140" spans="2:16" x14ac:dyDescent="0.3">
      <c r="B140" s="102"/>
      <c r="C140" s="102"/>
      <c r="D140" s="48" t="s">
        <v>346</v>
      </c>
      <c r="E140" s="105"/>
      <c r="F140" s="27">
        <v>1</v>
      </c>
      <c r="G140" s="48">
        <v>1115</v>
      </c>
      <c r="H140" s="98"/>
      <c r="I140" s="27"/>
      <c r="J140" s="27">
        <v>1111</v>
      </c>
      <c r="K140" s="92"/>
      <c r="L140" s="52" t="s">
        <v>333</v>
      </c>
      <c r="M140" s="77"/>
      <c r="N140" s="77"/>
      <c r="O140" s="77"/>
      <c r="P140" s="24">
        <v>220640046361</v>
      </c>
    </row>
    <row r="141" spans="2:16" x14ac:dyDescent="0.3">
      <c r="B141" s="102"/>
      <c r="C141" s="102"/>
      <c r="D141" s="48" t="s">
        <v>346</v>
      </c>
      <c r="E141" s="105"/>
      <c r="F141" s="27">
        <v>1</v>
      </c>
      <c r="G141" s="48">
        <v>376</v>
      </c>
      <c r="H141" s="98">
        <v>374</v>
      </c>
      <c r="I141" s="27"/>
      <c r="J141" s="27"/>
      <c r="K141" s="92"/>
      <c r="L141" s="52" t="s">
        <v>333</v>
      </c>
      <c r="M141" s="77"/>
      <c r="N141" s="77"/>
      <c r="O141" s="77"/>
      <c r="P141" s="24">
        <v>220640046361</v>
      </c>
    </row>
    <row r="142" spans="2:16" x14ac:dyDescent="0.3">
      <c r="B142" s="102"/>
      <c r="C142" s="102"/>
      <c r="D142" s="48" t="s">
        <v>346</v>
      </c>
      <c r="E142" s="105"/>
      <c r="F142" s="27">
        <v>1</v>
      </c>
      <c r="G142" s="48">
        <v>101</v>
      </c>
      <c r="H142" s="98"/>
      <c r="I142" s="27"/>
      <c r="J142" s="27">
        <v>101</v>
      </c>
      <c r="K142" s="92"/>
      <c r="L142" s="52" t="s">
        <v>333</v>
      </c>
      <c r="M142" s="77"/>
      <c r="N142" s="77"/>
      <c r="O142" s="77"/>
      <c r="P142" s="24">
        <v>220640046361</v>
      </c>
    </row>
    <row r="143" spans="2:16" x14ac:dyDescent="0.3">
      <c r="B143" s="102"/>
      <c r="C143" s="102"/>
      <c r="D143" s="48" t="s">
        <v>347</v>
      </c>
      <c r="E143" s="106"/>
      <c r="F143" s="27">
        <v>1</v>
      </c>
      <c r="G143" s="48">
        <v>100</v>
      </c>
      <c r="H143" s="98">
        <v>100</v>
      </c>
      <c r="I143" s="27"/>
      <c r="J143" s="27"/>
      <c r="K143" s="92"/>
      <c r="L143" s="52" t="s">
        <v>332</v>
      </c>
      <c r="M143" s="77"/>
      <c r="N143" s="77"/>
      <c r="O143" s="77"/>
      <c r="P143" s="24">
        <v>490106300988</v>
      </c>
    </row>
    <row r="144" spans="2:16" x14ac:dyDescent="0.3">
      <c r="B144" s="102"/>
      <c r="C144" s="103"/>
      <c r="D144" s="96" t="s">
        <v>30</v>
      </c>
      <c r="E144" s="88">
        <f>SUM(E131)</f>
        <v>1</v>
      </c>
      <c r="F144" s="43">
        <f>SUM(F131:F143)</f>
        <v>13</v>
      </c>
      <c r="G144" s="43">
        <f t="shared" ref="G144:J144" si="20">SUM(G131:G143)</f>
        <v>4878</v>
      </c>
      <c r="H144" s="43">
        <f t="shared" si="20"/>
        <v>1095</v>
      </c>
      <c r="I144" s="43"/>
      <c r="J144" s="43">
        <f t="shared" si="20"/>
        <v>3755</v>
      </c>
      <c r="K144" s="80"/>
      <c r="L144" s="18"/>
      <c r="M144" s="77"/>
      <c r="N144" s="77"/>
      <c r="O144" s="77"/>
      <c r="P144" s="24"/>
    </row>
    <row r="145" spans="2:16" x14ac:dyDescent="0.3">
      <c r="B145" s="103"/>
      <c r="C145" s="33"/>
      <c r="D145" s="35" t="s">
        <v>279</v>
      </c>
      <c r="E145" s="74">
        <f>E121+E130+E144</f>
        <v>3</v>
      </c>
      <c r="F145" s="96">
        <f t="shared" ref="F145:J145" si="21">F121+F130+F144</f>
        <v>23</v>
      </c>
      <c r="G145" s="96">
        <f t="shared" si="21"/>
        <v>10225.6</v>
      </c>
      <c r="H145" s="96">
        <f t="shared" si="21"/>
        <v>1255</v>
      </c>
      <c r="I145" s="96"/>
      <c r="J145" s="96">
        <f t="shared" si="21"/>
        <v>8909.5</v>
      </c>
      <c r="K145" s="80"/>
      <c r="L145" s="61"/>
      <c r="M145" s="61"/>
      <c r="N145" s="61"/>
      <c r="O145" s="61"/>
      <c r="P145" s="61"/>
    </row>
    <row r="146" spans="2:16" x14ac:dyDescent="0.3">
      <c r="B146" s="101" t="s">
        <v>334</v>
      </c>
      <c r="C146" s="107" t="s">
        <v>335</v>
      </c>
      <c r="D146" s="48" t="s">
        <v>350</v>
      </c>
      <c r="E146" s="104">
        <v>1</v>
      </c>
      <c r="F146" s="92">
        <v>1</v>
      </c>
      <c r="G146" s="97">
        <v>64</v>
      </c>
      <c r="H146" s="98">
        <v>64</v>
      </c>
      <c r="I146" s="43"/>
      <c r="J146" s="97"/>
      <c r="K146" s="92"/>
      <c r="L146" s="99" t="s">
        <v>341</v>
      </c>
      <c r="M146" s="77"/>
      <c r="N146" s="77"/>
      <c r="O146" s="77"/>
      <c r="P146" s="24">
        <v>110264016175</v>
      </c>
    </row>
    <row r="147" spans="2:16" x14ac:dyDescent="0.3">
      <c r="B147" s="102"/>
      <c r="C147" s="108"/>
      <c r="D147" s="48" t="s">
        <v>350</v>
      </c>
      <c r="E147" s="105"/>
      <c r="F147" s="92">
        <v>1</v>
      </c>
      <c r="G147" s="97">
        <v>1334</v>
      </c>
      <c r="H147" s="98"/>
      <c r="I147" s="43"/>
      <c r="J147" s="97">
        <v>1330</v>
      </c>
      <c r="K147" s="92"/>
      <c r="L147" s="99" t="s">
        <v>341</v>
      </c>
      <c r="M147" s="77"/>
      <c r="N147" s="77"/>
      <c r="O147" s="77"/>
      <c r="P147" s="24">
        <v>110264016175</v>
      </c>
    </row>
    <row r="148" spans="2:16" x14ac:dyDescent="0.3">
      <c r="B148" s="102"/>
      <c r="C148" s="108"/>
      <c r="D148" s="48" t="s">
        <v>348</v>
      </c>
      <c r="E148" s="105"/>
      <c r="F148" s="92">
        <v>1</v>
      </c>
      <c r="G148" s="97">
        <v>171.3</v>
      </c>
      <c r="H148" s="98">
        <v>152</v>
      </c>
      <c r="I148" s="43"/>
      <c r="J148" s="97"/>
      <c r="K148" s="92"/>
      <c r="L148" s="99" t="s">
        <v>337</v>
      </c>
      <c r="M148" s="77"/>
      <c r="N148" s="77"/>
      <c r="O148" s="77"/>
      <c r="P148" s="24">
        <v>870613451033</v>
      </c>
    </row>
    <row r="149" spans="2:16" x14ac:dyDescent="0.3">
      <c r="B149" s="102"/>
      <c r="C149" s="108"/>
      <c r="D149" s="48" t="s">
        <v>348</v>
      </c>
      <c r="E149" s="105"/>
      <c r="F149" s="92">
        <v>1</v>
      </c>
      <c r="G149" s="97">
        <v>102</v>
      </c>
      <c r="H149" s="98">
        <v>102</v>
      </c>
      <c r="I149" s="43"/>
      <c r="J149" s="97">
        <v>19</v>
      </c>
      <c r="K149" s="92"/>
      <c r="L149" s="99" t="s">
        <v>340</v>
      </c>
      <c r="M149" s="77"/>
      <c r="N149" s="77"/>
      <c r="O149" s="77"/>
      <c r="P149" s="24">
        <v>150164017098</v>
      </c>
    </row>
    <row r="150" spans="2:16" x14ac:dyDescent="0.3">
      <c r="B150" s="102"/>
      <c r="C150" s="108"/>
      <c r="D150" s="48" t="s">
        <v>348</v>
      </c>
      <c r="E150" s="105"/>
      <c r="F150" s="92">
        <v>1</v>
      </c>
      <c r="G150" s="97">
        <v>121</v>
      </c>
      <c r="H150" s="98">
        <v>120</v>
      </c>
      <c r="I150" s="43"/>
      <c r="J150" s="97"/>
      <c r="K150" s="92"/>
      <c r="L150" s="99" t="s">
        <v>340</v>
      </c>
      <c r="M150" s="77"/>
      <c r="N150" s="77"/>
      <c r="O150" s="77"/>
      <c r="P150" s="24">
        <v>150164017098</v>
      </c>
    </row>
    <row r="151" spans="2:16" x14ac:dyDescent="0.3">
      <c r="B151" s="102"/>
      <c r="C151" s="108"/>
      <c r="D151" s="48" t="s">
        <v>351</v>
      </c>
      <c r="E151" s="105"/>
      <c r="F151" s="92">
        <v>1</v>
      </c>
      <c r="G151" s="98">
        <v>91.2</v>
      </c>
      <c r="H151" s="98">
        <v>90</v>
      </c>
      <c r="I151" s="43"/>
      <c r="J151" s="97"/>
      <c r="K151" s="92"/>
      <c r="L151" s="99" t="s">
        <v>337</v>
      </c>
      <c r="M151" s="77"/>
      <c r="N151" s="77"/>
      <c r="O151" s="77"/>
      <c r="P151" s="24">
        <v>870613451033</v>
      </c>
    </row>
    <row r="152" spans="2:16" x14ac:dyDescent="0.3">
      <c r="B152" s="102"/>
      <c r="C152" s="108"/>
      <c r="D152" s="48" t="s">
        <v>349</v>
      </c>
      <c r="E152" s="105"/>
      <c r="F152" s="92">
        <v>1</v>
      </c>
      <c r="G152" s="98">
        <v>434</v>
      </c>
      <c r="H152" s="98">
        <v>413</v>
      </c>
      <c r="I152" s="43"/>
      <c r="J152" s="97">
        <v>15</v>
      </c>
      <c r="K152" s="92"/>
      <c r="L152" s="99" t="s">
        <v>338</v>
      </c>
      <c r="M152" s="77"/>
      <c r="N152" s="77"/>
      <c r="O152" s="77"/>
      <c r="P152" s="24">
        <v>251040005482</v>
      </c>
    </row>
    <row r="153" spans="2:16" x14ac:dyDescent="0.3">
      <c r="B153" s="102"/>
      <c r="C153" s="108"/>
      <c r="D153" s="48" t="s">
        <v>349</v>
      </c>
      <c r="E153" s="106"/>
      <c r="F153" s="92">
        <v>1</v>
      </c>
      <c r="G153" s="98">
        <v>98</v>
      </c>
      <c r="H153" s="98">
        <v>98</v>
      </c>
      <c r="I153" s="43"/>
      <c r="J153" s="97"/>
      <c r="K153" s="92"/>
      <c r="L153" s="99" t="s">
        <v>339</v>
      </c>
      <c r="M153" s="77"/>
      <c r="N153" s="77"/>
      <c r="O153" s="77"/>
      <c r="P153" s="24">
        <v>880605350077</v>
      </c>
    </row>
    <row r="154" spans="2:16" x14ac:dyDescent="0.3">
      <c r="B154" s="102"/>
      <c r="C154" s="109"/>
      <c r="D154" s="96" t="s">
        <v>30</v>
      </c>
      <c r="E154" s="96">
        <f>SUM(E146)</f>
        <v>1</v>
      </c>
      <c r="F154" s="96">
        <f>SUM(F146:F153)</f>
        <v>8</v>
      </c>
      <c r="G154" s="43">
        <f t="shared" ref="G154:J154" si="22">SUM(G146:G153)</f>
        <v>2415.5</v>
      </c>
      <c r="H154" s="43">
        <f t="shared" si="22"/>
        <v>1039</v>
      </c>
      <c r="I154" s="43"/>
      <c r="J154" s="43">
        <f t="shared" si="22"/>
        <v>1364</v>
      </c>
      <c r="K154" s="92"/>
      <c r="L154" s="18"/>
      <c r="M154" s="77"/>
      <c r="N154" s="77"/>
      <c r="O154" s="77"/>
      <c r="P154" s="61"/>
    </row>
    <row r="155" spans="2:16" x14ac:dyDescent="0.3">
      <c r="B155" s="103"/>
      <c r="C155" s="100"/>
      <c r="D155" s="35" t="s">
        <v>336</v>
      </c>
      <c r="E155" s="96">
        <f>E154</f>
        <v>1</v>
      </c>
      <c r="F155" s="96">
        <f t="shared" ref="F155:J155" si="23">F154</f>
        <v>8</v>
      </c>
      <c r="G155" s="96">
        <f t="shared" si="23"/>
        <v>2415.5</v>
      </c>
      <c r="H155" s="96">
        <f t="shared" si="23"/>
        <v>1039</v>
      </c>
      <c r="I155" s="96"/>
      <c r="J155" s="96">
        <f t="shared" si="23"/>
        <v>1364</v>
      </c>
      <c r="K155" s="92"/>
      <c r="L155" s="18"/>
      <c r="M155" s="77"/>
      <c r="N155" s="77"/>
      <c r="O155" s="77"/>
      <c r="P155" s="61"/>
    </row>
    <row r="156" spans="2:16" x14ac:dyDescent="0.3">
      <c r="B156" s="36"/>
      <c r="C156" s="33"/>
      <c r="D156" s="37" t="s">
        <v>32</v>
      </c>
      <c r="E156" s="74">
        <f>E21+E27+E42+E49+E80+E94+E100+E118+E145+E155</f>
        <v>21</v>
      </c>
      <c r="F156" s="96">
        <f t="shared" ref="F156:J156" si="24">F21+F27+F42+F49+F80+F94+F100+F118+F145+F155</f>
        <v>125</v>
      </c>
      <c r="G156" s="96">
        <f t="shared" si="24"/>
        <v>24457.129999999997</v>
      </c>
      <c r="H156" s="96">
        <f t="shared" si="24"/>
        <v>6711.1</v>
      </c>
      <c r="I156" s="96"/>
      <c r="J156" s="96">
        <f t="shared" si="24"/>
        <v>16842.43</v>
      </c>
      <c r="K156" s="80"/>
      <c r="L156" s="61"/>
      <c r="M156" s="61"/>
      <c r="N156" s="61"/>
      <c r="O156" s="61"/>
      <c r="P156" s="61"/>
    </row>
  </sheetData>
  <mergeCells count="54">
    <mergeCell ref="C7:C8"/>
    <mergeCell ref="P3:P4"/>
    <mergeCell ref="C5:C6"/>
    <mergeCell ref="B5:B21"/>
    <mergeCell ref="C22:C26"/>
    <mergeCell ref="B22:B27"/>
    <mergeCell ref="E22:E26"/>
    <mergeCell ref="C11:C12"/>
    <mergeCell ref="C9:C10"/>
    <mergeCell ref="C13:C14"/>
    <mergeCell ref="C15:C16"/>
    <mergeCell ref="C17:C18"/>
    <mergeCell ref="C19:C20"/>
    <mergeCell ref="A1:O1"/>
    <mergeCell ref="A3:A4"/>
    <mergeCell ref="B3:B4"/>
    <mergeCell ref="C3:C4"/>
    <mergeCell ref="D3:D4"/>
    <mergeCell ref="E3:E4"/>
    <mergeCell ref="F3:F4"/>
    <mergeCell ref="G3:G4"/>
    <mergeCell ref="H3:K3"/>
    <mergeCell ref="L3:L4"/>
    <mergeCell ref="M3:O3"/>
    <mergeCell ref="C43:C44"/>
    <mergeCell ref="E45:E47"/>
    <mergeCell ref="E28:E38"/>
    <mergeCell ref="C28:C38"/>
    <mergeCell ref="B28:B42"/>
    <mergeCell ref="C40:C41"/>
    <mergeCell ref="C101:C117"/>
    <mergeCell ref="B101:B118"/>
    <mergeCell ref="E81:E93"/>
    <mergeCell ref="C81:C93"/>
    <mergeCell ref="B81:B94"/>
    <mergeCell ref="E95:E99"/>
    <mergeCell ref="B95:B100"/>
    <mergeCell ref="C95:C99"/>
    <mergeCell ref="B119:B145"/>
    <mergeCell ref="E146:E153"/>
    <mergeCell ref="C146:C154"/>
    <mergeCell ref="B146:B155"/>
    <mergeCell ref="C45:C48"/>
    <mergeCell ref="C119:C121"/>
    <mergeCell ref="E122:E129"/>
    <mergeCell ref="C122:C130"/>
    <mergeCell ref="E131:E143"/>
    <mergeCell ref="C131:C144"/>
    <mergeCell ref="E119:E120"/>
    <mergeCell ref="E50:E79"/>
    <mergeCell ref="C50:C79"/>
    <mergeCell ref="B50:B80"/>
    <mergeCell ref="B43:B49"/>
    <mergeCell ref="E101:E117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6"/>
  <sheetViews>
    <sheetView tabSelected="1" view="pageBreakPreview" topLeftCell="B1" zoomScaleNormal="100" zoomScaleSheetLayoutView="100" workbookViewId="0">
      <selection activeCell="L136" sqref="L136"/>
    </sheetView>
  </sheetViews>
  <sheetFormatPr defaultColWidth="9.109375" defaultRowHeight="15.6" x14ac:dyDescent="0.3"/>
  <cols>
    <col min="1" max="1" width="5.33203125" style="6" hidden="1" customWidth="1"/>
    <col min="2" max="2" width="16.109375" style="10" customWidth="1"/>
    <col min="3" max="3" width="16" style="1" customWidth="1"/>
    <col min="4" max="4" width="24.88671875" style="1" customWidth="1"/>
    <col min="5" max="5" width="12.44140625" style="5" customWidth="1"/>
    <col min="6" max="6" width="10.21875" style="6" customWidth="1"/>
    <col min="7" max="7" width="13.33203125" style="6" customWidth="1"/>
    <col min="8" max="9" width="9.6640625" style="6" customWidth="1"/>
    <col min="10" max="10" width="11.44140625" style="6" customWidth="1"/>
    <col min="11" max="11" width="12.21875" style="6" customWidth="1"/>
    <col min="12" max="12" width="33" style="1" customWidth="1"/>
    <col min="13" max="14" width="9.109375" style="1" hidden="1" customWidth="1"/>
    <col min="15" max="15" width="2" style="1" hidden="1" customWidth="1"/>
    <col min="16" max="16" width="15.77734375" style="1" customWidth="1"/>
    <col min="17" max="16384" width="9.109375" style="1"/>
  </cols>
  <sheetData>
    <row r="1" spans="1:16" ht="60.75" customHeight="1" x14ac:dyDescent="0.3">
      <c r="A1" s="117" t="s">
        <v>286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6" ht="15.75" customHeight="1" x14ac:dyDescent="0.3">
      <c r="A2" s="8"/>
      <c r="B2" s="9"/>
      <c r="C2" s="8"/>
      <c r="D2" s="8"/>
      <c r="E2" s="2"/>
      <c r="F2" s="8"/>
      <c r="G2" s="8"/>
      <c r="H2" s="8"/>
      <c r="I2" s="40"/>
      <c r="J2" s="8"/>
      <c r="K2" s="8" t="s">
        <v>10</v>
      </c>
    </row>
    <row r="3" spans="1:16" ht="22.5" customHeight="1" x14ac:dyDescent="0.3">
      <c r="A3" s="118" t="s">
        <v>5</v>
      </c>
      <c r="B3" s="125" t="s">
        <v>3</v>
      </c>
      <c r="C3" s="125" t="s">
        <v>6</v>
      </c>
      <c r="D3" s="125" t="s">
        <v>12</v>
      </c>
      <c r="E3" s="125" t="s">
        <v>9</v>
      </c>
      <c r="F3" s="125" t="s">
        <v>7</v>
      </c>
      <c r="G3" s="125" t="s">
        <v>8</v>
      </c>
      <c r="H3" s="130" t="s">
        <v>0</v>
      </c>
      <c r="I3" s="130"/>
      <c r="J3" s="130"/>
      <c r="K3" s="130"/>
      <c r="L3" s="125" t="s">
        <v>11</v>
      </c>
      <c r="M3" s="132" t="s">
        <v>13</v>
      </c>
      <c r="N3" s="132"/>
      <c r="O3" s="132"/>
      <c r="P3" s="101" t="s">
        <v>17</v>
      </c>
    </row>
    <row r="4" spans="1:16" ht="31.5" customHeight="1" x14ac:dyDescent="0.3">
      <c r="A4" s="118"/>
      <c r="B4" s="125"/>
      <c r="C4" s="131"/>
      <c r="D4" s="125"/>
      <c r="E4" s="125"/>
      <c r="F4" s="125"/>
      <c r="G4" s="125"/>
      <c r="H4" s="14" t="s">
        <v>1</v>
      </c>
      <c r="I4" s="41" t="s">
        <v>41</v>
      </c>
      <c r="J4" s="14" t="s">
        <v>2</v>
      </c>
      <c r="K4" s="15" t="s">
        <v>4</v>
      </c>
      <c r="L4" s="125"/>
      <c r="M4" s="16" t="s">
        <v>14</v>
      </c>
      <c r="N4" s="16" t="s">
        <v>15</v>
      </c>
      <c r="O4" s="16" t="s">
        <v>16</v>
      </c>
      <c r="P4" s="103"/>
    </row>
    <row r="5" spans="1:16" x14ac:dyDescent="0.3">
      <c r="A5" s="60"/>
      <c r="B5" s="113" t="s">
        <v>35</v>
      </c>
      <c r="C5" s="113" t="s">
        <v>49</v>
      </c>
      <c r="D5" s="27" t="s">
        <v>38</v>
      </c>
      <c r="E5" s="39">
        <v>1</v>
      </c>
      <c r="F5" s="27">
        <v>1</v>
      </c>
      <c r="G5" s="27">
        <v>81</v>
      </c>
      <c r="H5" s="27"/>
      <c r="I5" s="27"/>
      <c r="J5" s="27">
        <v>75</v>
      </c>
      <c r="K5" s="43"/>
      <c r="L5" s="38" t="s">
        <v>51</v>
      </c>
      <c r="M5" s="72"/>
      <c r="N5" s="72"/>
      <c r="O5" s="72"/>
      <c r="P5" s="24">
        <v>490709350070</v>
      </c>
    </row>
    <row r="6" spans="1:16" x14ac:dyDescent="0.3">
      <c r="A6" s="60"/>
      <c r="B6" s="114"/>
      <c r="C6" s="115"/>
      <c r="D6" s="74" t="s">
        <v>33</v>
      </c>
      <c r="E6" s="67">
        <f>SUM(E5)</f>
        <v>1</v>
      </c>
      <c r="F6" s="67">
        <f t="shared" ref="F6:G6" si="0">SUM(F5)</f>
        <v>1</v>
      </c>
      <c r="G6" s="67">
        <f t="shared" si="0"/>
        <v>81</v>
      </c>
      <c r="H6" s="67"/>
      <c r="I6" s="67"/>
      <c r="J6" s="67">
        <f t="shared" ref="J6" si="1">SUM(J5)</f>
        <v>75</v>
      </c>
      <c r="K6" s="74"/>
      <c r="L6" s="18"/>
      <c r="M6" s="72"/>
      <c r="N6" s="72"/>
      <c r="O6" s="72"/>
      <c r="P6" s="18"/>
    </row>
    <row r="7" spans="1:16" x14ac:dyDescent="0.3">
      <c r="A7" s="4"/>
      <c r="B7" s="114"/>
      <c r="C7" s="113" t="s">
        <v>47</v>
      </c>
      <c r="D7" s="17" t="s">
        <v>37</v>
      </c>
      <c r="E7" s="42">
        <v>1</v>
      </c>
      <c r="F7" s="17">
        <v>1</v>
      </c>
      <c r="G7" s="17">
        <v>144</v>
      </c>
      <c r="H7" s="17"/>
      <c r="I7" s="17"/>
      <c r="J7" s="17">
        <v>129</v>
      </c>
      <c r="K7" s="17"/>
      <c r="L7" s="18" t="s">
        <v>48</v>
      </c>
      <c r="M7" s="72"/>
      <c r="N7" s="72"/>
      <c r="O7" s="72"/>
      <c r="P7" s="25">
        <v>661125300267</v>
      </c>
    </row>
    <row r="8" spans="1:16" s="7" customFormat="1" x14ac:dyDescent="0.3">
      <c r="A8" s="3"/>
      <c r="B8" s="114"/>
      <c r="C8" s="115"/>
      <c r="D8" s="74" t="s">
        <v>33</v>
      </c>
      <c r="E8" s="67">
        <v>1</v>
      </c>
      <c r="F8" s="74">
        <f>SUM(F7)</f>
        <v>1</v>
      </c>
      <c r="G8" s="74">
        <f t="shared" ref="G8:J8" si="2">SUM(G7)</f>
        <v>144</v>
      </c>
      <c r="H8" s="74"/>
      <c r="I8" s="74"/>
      <c r="J8" s="74">
        <f t="shared" si="2"/>
        <v>129</v>
      </c>
      <c r="K8" s="74"/>
      <c r="L8" s="19"/>
      <c r="M8" s="66"/>
      <c r="N8" s="66"/>
      <c r="O8" s="66"/>
      <c r="P8" s="26"/>
    </row>
    <row r="9" spans="1:16" x14ac:dyDescent="0.3">
      <c r="A9" s="4"/>
      <c r="B9" s="114"/>
      <c r="C9" s="113" t="s">
        <v>63</v>
      </c>
      <c r="D9" s="17" t="s">
        <v>38</v>
      </c>
      <c r="E9" s="42">
        <v>1</v>
      </c>
      <c r="F9" s="42">
        <v>1</v>
      </c>
      <c r="G9" s="42">
        <v>87</v>
      </c>
      <c r="H9" s="42"/>
      <c r="I9" s="42"/>
      <c r="J9" s="42">
        <v>87</v>
      </c>
      <c r="K9" s="74"/>
      <c r="L9" s="18" t="s">
        <v>64</v>
      </c>
      <c r="M9" s="72"/>
      <c r="N9" s="72"/>
      <c r="O9" s="72"/>
      <c r="P9" s="24">
        <v>890410351077</v>
      </c>
    </row>
    <row r="10" spans="1:16" x14ac:dyDescent="0.3">
      <c r="A10" s="4"/>
      <c r="B10" s="114"/>
      <c r="C10" s="115"/>
      <c r="D10" s="74" t="s">
        <v>33</v>
      </c>
      <c r="E10" s="67">
        <f>SUM(E9)</f>
        <v>1</v>
      </c>
      <c r="F10" s="67">
        <f t="shared" ref="F10:J10" si="3">SUM(F9)</f>
        <v>1</v>
      </c>
      <c r="G10" s="67">
        <f t="shared" si="3"/>
        <v>87</v>
      </c>
      <c r="H10" s="67"/>
      <c r="I10" s="67"/>
      <c r="J10" s="67">
        <f t="shared" si="3"/>
        <v>87</v>
      </c>
      <c r="K10" s="74"/>
      <c r="L10" s="18"/>
      <c r="M10" s="72"/>
      <c r="N10" s="72"/>
      <c r="O10" s="72"/>
      <c r="P10" s="18"/>
    </row>
    <row r="11" spans="1:16" x14ac:dyDescent="0.3">
      <c r="A11" s="4"/>
      <c r="B11" s="114"/>
      <c r="C11" s="113" t="s">
        <v>105</v>
      </c>
      <c r="D11" s="27" t="s">
        <v>106</v>
      </c>
      <c r="E11" s="27">
        <v>1</v>
      </c>
      <c r="F11" s="27">
        <v>1</v>
      </c>
      <c r="G11" s="27">
        <v>158</v>
      </c>
      <c r="H11" s="27"/>
      <c r="I11" s="27"/>
      <c r="J11" s="27">
        <v>156</v>
      </c>
      <c r="K11" s="78"/>
      <c r="L11" s="52" t="s">
        <v>120</v>
      </c>
      <c r="M11" s="72"/>
      <c r="N11" s="72"/>
      <c r="O11" s="72"/>
      <c r="P11" s="24">
        <v>660812450300</v>
      </c>
    </row>
    <row r="12" spans="1:16" x14ac:dyDescent="0.3">
      <c r="A12" s="4"/>
      <c r="B12" s="114"/>
      <c r="C12" s="115"/>
      <c r="D12" s="74" t="s">
        <v>33</v>
      </c>
      <c r="E12" s="67">
        <f>SUM(E11)</f>
        <v>1</v>
      </c>
      <c r="F12" s="67">
        <f t="shared" ref="F12:G12" si="4">SUM(F11)</f>
        <v>1</v>
      </c>
      <c r="G12" s="67">
        <f t="shared" si="4"/>
        <v>158</v>
      </c>
      <c r="H12" s="67"/>
      <c r="I12" s="67"/>
      <c r="J12" s="67">
        <f>SUM(J11)</f>
        <v>156</v>
      </c>
      <c r="K12" s="74"/>
      <c r="L12" s="18"/>
      <c r="M12" s="72"/>
      <c r="N12" s="72"/>
      <c r="O12" s="72"/>
      <c r="P12" s="18"/>
    </row>
    <row r="13" spans="1:16" x14ac:dyDescent="0.3">
      <c r="A13" s="4"/>
      <c r="B13" s="114"/>
      <c r="C13" s="69" t="s">
        <v>266</v>
      </c>
      <c r="D13" s="27" t="s">
        <v>38</v>
      </c>
      <c r="E13" s="27">
        <v>1</v>
      </c>
      <c r="F13" s="27">
        <v>1</v>
      </c>
      <c r="G13" s="27">
        <v>211</v>
      </c>
      <c r="H13" s="27">
        <v>7</v>
      </c>
      <c r="I13" s="27"/>
      <c r="J13" s="27">
        <v>145</v>
      </c>
      <c r="K13" s="76"/>
      <c r="L13" s="59" t="s">
        <v>267</v>
      </c>
      <c r="M13" s="72"/>
      <c r="N13" s="72"/>
      <c r="O13" s="72"/>
      <c r="P13" s="79" t="s">
        <v>278</v>
      </c>
    </row>
    <row r="14" spans="1:16" x14ac:dyDescent="0.3">
      <c r="A14" s="4"/>
      <c r="B14" s="114"/>
      <c r="C14" s="69"/>
      <c r="D14" s="74" t="s">
        <v>33</v>
      </c>
      <c r="E14" s="67">
        <f>SUM(E13)</f>
        <v>1</v>
      </c>
      <c r="F14" s="67">
        <f t="shared" ref="F14:J14" si="5">SUM(F13)</f>
        <v>1</v>
      </c>
      <c r="G14" s="67">
        <f t="shared" si="5"/>
        <v>211</v>
      </c>
      <c r="H14" s="67">
        <f t="shared" si="5"/>
        <v>7</v>
      </c>
      <c r="I14" s="67"/>
      <c r="J14" s="67">
        <f t="shared" si="5"/>
        <v>145</v>
      </c>
      <c r="K14" s="74"/>
      <c r="L14" s="18"/>
      <c r="M14" s="72"/>
      <c r="N14" s="72"/>
      <c r="O14" s="72"/>
      <c r="P14" s="24"/>
    </row>
    <row r="15" spans="1:16" x14ac:dyDescent="0.3">
      <c r="A15" s="4"/>
      <c r="B15" s="114"/>
      <c r="C15" s="69" t="s">
        <v>268</v>
      </c>
      <c r="D15" s="27" t="s">
        <v>106</v>
      </c>
      <c r="E15" s="27">
        <v>1</v>
      </c>
      <c r="F15" s="27">
        <v>1</v>
      </c>
      <c r="G15" s="27">
        <v>55</v>
      </c>
      <c r="H15" s="27"/>
      <c r="I15" s="27"/>
      <c r="J15" s="27">
        <v>53</v>
      </c>
      <c r="K15" s="77"/>
      <c r="L15" s="59" t="s">
        <v>269</v>
      </c>
      <c r="M15" s="72"/>
      <c r="N15" s="72"/>
      <c r="O15" s="72"/>
      <c r="P15" s="24">
        <v>650428400206</v>
      </c>
    </row>
    <row r="16" spans="1:16" x14ac:dyDescent="0.3">
      <c r="A16" s="4"/>
      <c r="B16" s="114"/>
      <c r="C16" s="69"/>
      <c r="D16" s="74" t="s">
        <v>33</v>
      </c>
      <c r="E16" s="67">
        <f>SUM(E15)</f>
        <v>1</v>
      </c>
      <c r="F16" s="67">
        <f>SUM(F15)</f>
        <v>1</v>
      </c>
      <c r="G16" s="67">
        <f>SUM(G15)</f>
        <v>55</v>
      </c>
      <c r="H16" s="67"/>
      <c r="I16" s="67"/>
      <c r="J16" s="67">
        <f>SUM(J15)</f>
        <v>53</v>
      </c>
      <c r="K16" s="74"/>
      <c r="L16" s="18"/>
      <c r="M16" s="72"/>
      <c r="N16" s="72"/>
      <c r="O16" s="72"/>
      <c r="P16" s="18"/>
    </row>
    <row r="17" spans="1:16" x14ac:dyDescent="0.3">
      <c r="A17" s="4"/>
      <c r="B17" s="114"/>
      <c r="C17" s="91" t="s">
        <v>287</v>
      </c>
      <c r="D17" s="92" t="s">
        <v>37</v>
      </c>
      <c r="E17" s="42">
        <v>1</v>
      </c>
      <c r="F17" s="42">
        <v>1</v>
      </c>
      <c r="G17" s="42">
        <v>95.5</v>
      </c>
      <c r="H17" s="42"/>
      <c r="I17" s="42"/>
      <c r="J17" s="42">
        <v>87.5</v>
      </c>
      <c r="K17" s="96"/>
      <c r="L17" s="59" t="s">
        <v>269</v>
      </c>
      <c r="M17" s="85"/>
      <c r="N17" s="85"/>
      <c r="O17" s="85"/>
      <c r="P17" s="24">
        <v>650428400206</v>
      </c>
    </row>
    <row r="18" spans="1:16" x14ac:dyDescent="0.3">
      <c r="A18" s="4"/>
      <c r="B18" s="114"/>
      <c r="C18" s="91"/>
      <c r="D18" s="96" t="s">
        <v>33</v>
      </c>
      <c r="E18" s="89">
        <f>SUM(E17)</f>
        <v>1</v>
      </c>
      <c r="F18" s="89">
        <f t="shared" ref="F18:G18" si="6">SUM(F17)</f>
        <v>1</v>
      </c>
      <c r="G18" s="89">
        <f t="shared" si="6"/>
        <v>95.5</v>
      </c>
      <c r="H18" s="89"/>
      <c r="I18" s="89"/>
      <c r="J18" s="89">
        <f>SUM(J17)</f>
        <v>87.5</v>
      </c>
      <c r="K18" s="96"/>
      <c r="L18" s="18"/>
      <c r="M18" s="85"/>
      <c r="N18" s="85"/>
      <c r="O18" s="85"/>
      <c r="P18" s="18"/>
    </row>
    <row r="19" spans="1:16" x14ac:dyDescent="0.3">
      <c r="A19" s="4"/>
      <c r="B19" s="114"/>
      <c r="C19" s="91" t="s">
        <v>288</v>
      </c>
      <c r="D19" s="92" t="s">
        <v>37</v>
      </c>
      <c r="E19" s="42">
        <v>1</v>
      </c>
      <c r="F19" s="42">
        <v>1</v>
      </c>
      <c r="G19" s="42">
        <v>24.2</v>
      </c>
      <c r="H19" s="42">
        <v>20</v>
      </c>
      <c r="I19" s="89"/>
      <c r="J19" s="89"/>
      <c r="K19" s="96"/>
      <c r="L19" s="59" t="s">
        <v>269</v>
      </c>
      <c r="M19" s="85"/>
      <c r="N19" s="85"/>
      <c r="O19" s="85"/>
      <c r="P19" s="24">
        <v>650428400206</v>
      </c>
    </row>
    <row r="20" spans="1:16" x14ac:dyDescent="0.3">
      <c r="A20" s="4"/>
      <c r="B20" s="114"/>
      <c r="C20" s="91"/>
      <c r="D20" s="96" t="s">
        <v>33</v>
      </c>
      <c r="E20" s="89">
        <f>SUM(E19)</f>
        <v>1</v>
      </c>
      <c r="F20" s="89">
        <f t="shared" ref="F20:H20" si="7">SUM(F19)</f>
        <v>1</v>
      </c>
      <c r="G20" s="89">
        <f t="shared" si="7"/>
        <v>24.2</v>
      </c>
      <c r="H20" s="89">
        <f t="shared" si="7"/>
        <v>20</v>
      </c>
      <c r="I20" s="89"/>
      <c r="J20" s="89"/>
      <c r="K20" s="96"/>
      <c r="L20" s="18"/>
      <c r="M20" s="85"/>
      <c r="N20" s="85"/>
      <c r="O20" s="85"/>
      <c r="P20" s="18"/>
    </row>
    <row r="21" spans="1:16" s="12" customFormat="1" ht="18.75" customHeight="1" x14ac:dyDescent="0.3">
      <c r="A21" s="11"/>
      <c r="B21" s="115"/>
      <c r="C21" s="28"/>
      <c r="D21" s="35" t="s">
        <v>50</v>
      </c>
      <c r="E21" s="30">
        <f>E6+E8+E10+E12+E14+E16+E18+E20</f>
        <v>8</v>
      </c>
      <c r="F21" s="30">
        <f t="shared" ref="F21:J21" si="8">F6+F8+F10+F12+F14+F16+F18+F20</f>
        <v>8</v>
      </c>
      <c r="G21" s="30">
        <f t="shared" si="8"/>
        <v>855.7</v>
      </c>
      <c r="H21" s="30">
        <f t="shared" si="8"/>
        <v>27</v>
      </c>
      <c r="I21" s="30"/>
      <c r="J21" s="30">
        <f t="shared" si="8"/>
        <v>732.5</v>
      </c>
      <c r="K21" s="29"/>
      <c r="L21" s="31"/>
      <c r="M21" s="32"/>
      <c r="N21" s="32"/>
      <c r="O21" s="32"/>
      <c r="P21" s="31"/>
    </row>
    <row r="22" spans="1:16" ht="18.75" customHeight="1" x14ac:dyDescent="0.3">
      <c r="A22" s="4">
        <v>3</v>
      </c>
      <c r="B22" s="130" t="s">
        <v>39</v>
      </c>
      <c r="C22" s="101" t="s">
        <v>65</v>
      </c>
      <c r="D22" s="17" t="s">
        <v>40</v>
      </c>
      <c r="E22" s="104">
        <v>1</v>
      </c>
      <c r="F22" s="17">
        <v>1</v>
      </c>
      <c r="G22" s="17">
        <v>102</v>
      </c>
      <c r="H22" s="17">
        <v>89</v>
      </c>
      <c r="I22" s="17"/>
      <c r="J22" s="17">
        <v>13</v>
      </c>
      <c r="K22" s="17"/>
      <c r="L22" s="18" t="s">
        <v>53</v>
      </c>
      <c r="M22" s="104"/>
      <c r="N22" s="104"/>
      <c r="O22" s="104"/>
      <c r="P22" s="25">
        <v>160940007477</v>
      </c>
    </row>
    <row r="23" spans="1:16" ht="18.75" customHeight="1" x14ac:dyDescent="0.3">
      <c r="A23" s="4">
        <v>4</v>
      </c>
      <c r="B23" s="130"/>
      <c r="C23" s="102"/>
      <c r="D23" s="17" t="s">
        <v>40</v>
      </c>
      <c r="E23" s="105"/>
      <c r="F23" s="17">
        <v>1</v>
      </c>
      <c r="G23" s="17">
        <v>93</v>
      </c>
      <c r="H23" s="17">
        <v>91</v>
      </c>
      <c r="I23" s="17"/>
      <c r="J23" s="17">
        <v>2</v>
      </c>
      <c r="K23" s="17"/>
      <c r="L23" s="18" t="s">
        <v>53</v>
      </c>
      <c r="M23" s="105"/>
      <c r="N23" s="105"/>
      <c r="O23" s="105"/>
      <c r="P23" s="25">
        <v>160940007477</v>
      </c>
    </row>
    <row r="24" spans="1:16" ht="18.75" customHeight="1" x14ac:dyDescent="0.3">
      <c r="A24" s="4">
        <v>5</v>
      </c>
      <c r="B24" s="130"/>
      <c r="C24" s="102"/>
      <c r="D24" s="17" t="s">
        <v>40</v>
      </c>
      <c r="E24" s="105"/>
      <c r="F24" s="17">
        <v>1</v>
      </c>
      <c r="G24" s="17">
        <v>107</v>
      </c>
      <c r="H24" s="17">
        <v>85</v>
      </c>
      <c r="I24" s="17"/>
      <c r="J24" s="17">
        <v>22</v>
      </c>
      <c r="K24" s="17"/>
      <c r="L24" s="18" t="s">
        <v>53</v>
      </c>
      <c r="M24" s="106"/>
      <c r="N24" s="106"/>
      <c r="O24" s="106"/>
      <c r="P24" s="25">
        <v>160940007477</v>
      </c>
    </row>
    <row r="25" spans="1:16" ht="18.75" customHeight="1" x14ac:dyDescent="0.3">
      <c r="A25" s="4">
        <v>6</v>
      </c>
      <c r="B25" s="130"/>
      <c r="C25" s="102"/>
      <c r="D25" s="17" t="s">
        <v>40</v>
      </c>
      <c r="E25" s="105"/>
      <c r="F25" s="17">
        <v>1</v>
      </c>
      <c r="G25" s="17">
        <v>136</v>
      </c>
      <c r="H25" s="17">
        <v>135</v>
      </c>
      <c r="I25" s="17"/>
      <c r="J25" s="17">
        <v>1</v>
      </c>
      <c r="K25" s="17"/>
      <c r="L25" s="18" t="s">
        <v>53</v>
      </c>
      <c r="M25" s="17"/>
      <c r="N25" s="17"/>
      <c r="O25" s="17"/>
      <c r="P25" s="25">
        <v>160940007477</v>
      </c>
    </row>
    <row r="26" spans="1:16" ht="18.75" customHeight="1" x14ac:dyDescent="0.3">
      <c r="A26" s="4">
        <v>7</v>
      </c>
      <c r="B26" s="130"/>
      <c r="C26" s="102"/>
      <c r="D26" s="17" t="s">
        <v>52</v>
      </c>
      <c r="E26" s="105"/>
      <c r="F26" s="17">
        <v>1</v>
      </c>
      <c r="G26" s="17">
        <v>81</v>
      </c>
      <c r="H26" s="17">
        <v>66</v>
      </c>
      <c r="I26" s="17"/>
      <c r="J26" s="17">
        <v>13</v>
      </c>
      <c r="K26" s="17"/>
      <c r="L26" s="18" t="s">
        <v>54</v>
      </c>
      <c r="M26" s="17"/>
      <c r="N26" s="17"/>
      <c r="O26" s="17"/>
      <c r="P26" s="64" t="s">
        <v>261</v>
      </c>
    </row>
    <row r="27" spans="1:16" ht="18.75" customHeight="1" x14ac:dyDescent="0.3">
      <c r="A27" s="4"/>
      <c r="B27" s="130"/>
      <c r="C27" s="19"/>
      <c r="D27" s="35" t="s">
        <v>55</v>
      </c>
      <c r="E27" s="43">
        <f>SUM(E22)</f>
        <v>1</v>
      </c>
      <c r="F27" s="43">
        <f>SUM(F22:F26)</f>
        <v>5</v>
      </c>
      <c r="G27" s="43">
        <f t="shared" ref="G27:H27" si="9">SUM(G22:G26)</f>
        <v>519</v>
      </c>
      <c r="H27" s="43">
        <f t="shared" si="9"/>
        <v>466</v>
      </c>
      <c r="I27" s="43"/>
      <c r="J27" s="43">
        <f t="shared" ref="J27" si="10">SUM(J22:J26)</f>
        <v>51</v>
      </c>
      <c r="K27" s="27"/>
      <c r="L27" s="59"/>
      <c r="M27" s="73"/>
      <c r="N27" s="73"/>
      <c r="O27" s="73"/>
      <c r="P27" s="23"/>
    </row>
    <row r="28" spans="1:16" ht="18.75" customHeight="1" x14ac:dyDescent="0.3">
      <c r="A28" s="47"/>
      <c r="B28" s="101" t="s">
        <v>66</v>
      </c>
      <c r="C28" s="101" t="s">
        <v>67</v>
      </c>
      <c r="D28" s="48" t="s">
        <v>68</v>
      </c>
      <c r="E28" s="110">
        <v>1</v>
      </c>
      <c r="F28" s="27">
        <v>1</v>
      </c>
      <c r="G28" s="27">
        <v>140</v>
      </c>
      <c r="H28" s="27"/>
      <c r="I28" s="27"/>
      <c r="J28" s="27">
        <v>139</v>
      </c>
      <c r="K28" s="27"/>
      <c r="L28" s="52" t="s">
        <v>73</v>
      </c>
      <c r="M28" s="73"/>
      <c r="N28" s="73"/>
      <c r="O28" s="73"/>
      <c r="P28" s="50" t="s">
        <v>92</v>
      </c>
    </row>
    <row r="29" spans="1:16" ht="18.75" customHeight="1" x14ac:dyDescent="0.3">
      <c r="A29" s="47"/>
      <c r="B29" s="102"/>
      <c r="C29" s="102"/>
      <c r="D29" s="48" t="s">
        <v>68</v>
      </c>
      <c r="E29" s="111"/>
      <c r="F29" s="27">
        <v>1</v>
      </c>
      <c r="G29" s="27">
        <v>32.299999999999997</v>
      </c>
      <c r="H29" s="27"/>
      <c r="I29" s="27"/>
      <c r="J29" s="27">
        <v>31</v>
      </c>
      <c r="K29" s="27"/>
      <c r="L29" s="52" t="s">
        <v>73</v>
      </c>
      <c r="M29" s="73"/>
      <c r="N29" s="73"/>
      <c r="O29" s="73"/>
      <c r="P29" s="50" t="s">
        <v>92</v>
      </c>
    </row>
    <row r="30" spans="1:16" ht="18.75" customHeight="1" x14ac:dyDescent="0.3">
      <c r="A30" s="47"/>
      <c r="B30" s="102"/>
      <c r="C30" s="102"/>
      <c r="D30" s="48" t="s">
        <v>68</v>
      </c>
      <c r="E30" s="111"/>
      <c r="F30" s="27">
        <v>1</v>
      </c>
      <c r="G30" s="27">
        <v>38.6</v>
      </c>
      <c r="H30" s="27"/>
      <c r="I30" s="27"/>
      <c r="J30" s="27">
        <v>35</v>
      </c>
      <c r="K30" s="27"/>
      <c r="L30" s="52" t="s">
        <v>74</v>
      </c>
      <c r="M30" s="73"/>
      <c r="N30" s="73"/>
      <c r="O30" s="73"/>
      <c r="P30" s="50" t="s">
        <v>93</v>
      </c>
    </row>
    <row r="31" spans="1:16" ht="18.75" customHeight="1" x14ac:dyDescent="0.3">
      <c r="A31" s="47"/>
      <c r="B31" s="102"/>
      <c r="C31" s="102"/>
      <c r="D31" s="48" t="s">
        <v>69</v>
      </c>
      <c r="E31" s="111"/>
      <c r="F31" s="27">
        <v>1</v>
      </c>
      <c r="G31" s="27">
        <v>67</v>
      </c>
      <c r="H31" s="27">
        <v>59</v>
      </c>
      <c r="I31" s="27"/>
      <c r="J31" s="27">
        <v>8</v>
      </c>
      <c r="K31" s="27"/>
      <c r="L31" s="52" t="s">
        <v>100</v>
      </c>
      <c r="M31" s="73"/>
      <c r="N31" s="73"/>
      <c r="O31" s="73"/>
      <c r="P31" s="50" t="s">
        <v>94</v>
      </c>
    </row>
    <row r="32" spans="1:16" ht="18.75" customHeight="1" x14ac:dyDescent="0.3">
      <c r="A32" s="47"/>
      <c r="B32" s="102"/>
      <c r="C32" s="102"/>
      <c r="D32" s="48" t="s">
        <v>69</v>
      </c>
      <c r="E32" s="111"/>
      <c r="F32" s="27">
        <v>1</v>
      </c>
      <c r="G32" s="27">
        <v>67</v>
      </c>
      <c r="H32" s="27">
        <v>32</v>
      </c>
      <c r="I32" s="27"/>
      <c r="J32" s="27">
        <v>35</v>
      </c>
      <c r="K32" s="27"/>
      <c r="L32" s="52" t="s">
        <v>100</v>
      </c>
      <c r="M32" s="73"/>
      <c r="N32" s="73"/>
      <c r="O32" s="73"/>
      <c r="P32" s="50" t="s">
        <v>94</v>
      </c>
    </row>
    <row r="33" spans="1:16" ht="18.75" customHeight="1" x14ac:dyDescent="0.3">
      <c r="A33" s="47"/>
      <c r="B33" s="102"/>
      <c r="C33" s="102"/>
      <c r="D33" s="48" t="s">
        <v>69</v>
      </c>
      <c r="E33" s="111"/>
      <c r="F33" s="27">
        <v>1</v>
      </c>
      <c r="G33" s="27">
        <v>30</v>
      </c>
      <c r="H33" s="27">
        <v>27</v>
      </c>
      <c r="I33" s="27"/>
      <c r="J33" s="27">
        <v>3</v>
      </c>
      <c r="K33" s="27"/>
      <c r="L33" s="52" t="s">
        <v>75</v>
      </c>
      <c r="M33" s="73"/>
      <c r="N33" s="73"/>
      <c r="O33" s="73"/>
      <c r="P33" s="50" t="s">
        <v>95</v>
      </c>
    </row>
    <row r="34" spans="1:16" ht="18.75" customHeight="1" x14ac:dyDescent="0.3">
      <c r="A34" s="47"/>
      <c r="B34" s="102"/>
      <c r="C34" s="102"/>
      <c r="D34" s="48" t="s">
        <v>69</v>
      </c>
      <c r="E34" s="111"/>
      <c r="F34" s="27">
        <v>1</v>
      </c>
      <c r="G34" s="27">
        <v>50</v>
      </c>
      <c r="H34" s="27">
        <v>44</v>
      </c>
      <c r="I34" s="27"/>
      <c r="J34" s="27">
        <v>6</v>
      </c>
      <c r="K34" s="27"/>
      <c r="L34" s="52" t="s">
        <v>76</v>
      </c>
      <c r="M34" s="73"/>
      <c r="N34" s="73"/>
      <c r="O34" s="73"/>
      <c r="P34" s="50" t="s">
        <v>96</v>
      </c>
    </row>
    <row r="35" spans="1:16" ht="18.75" customHeight="1" x14ac:dyDescent="0.3">
      <c r="A35" s="47"/>
      <c r="B35" s="102"/>
      <c r="C35" s="102"/>
      <c r="D35" s="48" t="s">
        <v>69</v>
      </c>
      <c r="E35" s="111"/>
      <c r="F35" s="27">
        <v>1</v>
      </c>
      <c r="G35" s="27">
        <v>16.2</v>
      </c>
      <c r="H35" s="27"/>
      <c r="I35" s="27"/>
      <c r="J35" s="27">
        <v>16</v>
      </c>
      <c r="K35" s="27"/>
      <c r="L35" s="52" t="s">
        <v>77</v>
      </c>
      <c r="M35" s="73"/>
      <c r="N35" s="73"/>
      <c r="O35" s="73"/>
      <c r="P35" s="50" t="s">
        <v>97</v>
      </c>
    </row>
    <row r="36" spans="1:16" ht="18.75" customHeight="1" x14ac:dyDescent="0.3">
      <c r="A36" s="47"/>
      <c r="B36" s="102"/>
      <c r="C36" s="102"/>
      <c r="D36" s="48" t="s">
        <v>70</v>
      </c>
      <c r="E36" s="111"/>
      <c r="F36" s="27">
        <v>1</v>
      </c>
      <c r="G36" s="27">
        <v>13.8</v>
      </c>
      <c r="H36" s="27"/>
      <c r="I36" s="27"/>
      <c r="J36" s="27">
        <v>13.8</v>
      </c>
      <c r="K36" s="27"/>
      <c r="L36" s="52" t="s">
        <v>78</v>
      </c>
      <c r="M36" s="73"/>
      <c r="N36" s="73"/>
      <c r="O36" s="73"/>
      <c r="P36" s="50" t="s">
        <v>104</v>
      </c>
    </row>
    <row r="37" spans="1:16" ht="18.75" customHeight="1" x14ac:dyDescent="0.3">
      <c r="A37" s="47"/>
      <c r="B37" s="102"/>
      <c r="C37" s="102"/>
      <c r="D37" s="48" t="s">
        <v>70</v>
      </c>
      <c r="E37" s="111"/>
      <c r="F37" s="27">
        <v>1</v>
      </c>
      <c r="G37" s="27">
        <v>35.9</v>
      </c>
      <c r="H37" s="27"/>
      <c r="I37" s="27"/>
      <c r="J37" s="27">
        <v>35.9</v>
      </c>
      <c r="K37" s="27"/>
      <c r="L37" s="52" t="s">
        <v>79</v>
      </c>
      <c r="M37" s="73"/>
      <c r="N37" s="73"/>
      <c r="O37" s="73"/>
      <c r="P37" s="50" t="s">
        <v>98</v>
      </c>
    </row>
    <row r="38" spans="1:16" ht="18.75" customHeight="1" x14ac:dyDescent="0.3">
      <c r="A38" s="47"/>
      <c r="B38" s="102"/>
      <c r="C38" s="102"/>
      <c r="D38" s="48" t="s">
        <v>71</v>
      </c>
      <c r="E38" s="112"/>
      <c r="F38" s="27">
        <v>1</v>
      </c>
      <c r="G38" s="27">
        <v>21</v>
      </c>
      <c r="H38" s="27"/>
      <c r="I38" s="27"/>
      <c r="J38" s="27">
        <v>20</v>
      </c>
      <c r="K38" s="27"/>
      <c r="L38" s="52" t="s">
        <v>80</v>
      </c>
      <c r="M38" s="73"/>
      <c r="N38" s="73"/>
      <c r="O38" s="73"/>
      <c r="P38" s="50" t="s">
        <v>99</v>
      </c>
    </row>
    <row r="39" spans="1:16" ht="18.75" customHeight="1" x14ac:dyDescent="0.3">
      <c r="A39" s="47"/>
      <c r="B39" s="102"/>
      <c r="C39" s="102"/>
      <c r="D39" s="74" t="s">
        <v>33</v>
      </c>
      <c r="E39" s="58">
        <f>SUM(E28)</f>
        <v>1</v>
      </c>
      <c r="F39" s="43">
        <f>SUM(F28:F38)</f>
        <v>11</v>
      </c>
      <c r="G39" s="43">
        <f>SUM(G28:G38)</f>
        <v>511.79999999999995</v>
      </c>
      <c r="H39" s="43">
        <f>SUM(H28:H38)</f>
        <v>162</v>
      </c>
      <c r="I39" s="43"/>
      <c r="J39" s="43">
        <f>SUM(J28:J38)</f>
        <v>342.7</v>
      </c>
      <c r="K39" s="27"/>
      <c r="L39" s="52"/>
      <c r="M39" s="73"/>
      <c r="N39" s="73"/>
      <c r="O39" s="73"/>
      <c r="P39" s="57"/>
    </row>
    <row r="40" spans="1:16" ht="18.75" customHeight="1" x14ac:dyDescent="0.3">
      <c r="A40" s="47"/>
      <c r="B40" s="102"/>
      <c r="C40" s="130" t="s">
        <v>121</v>
      </c>
      <c r="D40" s="48" t="s">
        <v>176</v>
      </c>
      <c r="E40" s="65">
        <v>1</v>
      </c>
      <c r="F40" s="27">
        <v>1</v>
      </c>
      <c r="G40" s="27">
        <v>32.799999999999997</v>
      </c>
      <c r="H40" s="27">
        <v>29</v>
      </c>
      <c r="I40" s="27"/>
      <c r="J40" s="27">
        <v>3</v>
      </c>
      <c r="K40" s="27"/>
      <c r="L40" s="52" t="s">
        <v>177</v>
      </c>
      <c r="M40" s="73"/>
      <c r="N40" s="73"/>
      <c r="O40" s="73"/>
      <c r="P40" s="57" t="s">
        <v>178</v>
      </c>
    </row>
    <row r="41" spans="1:16" ht="18.75" customHeight="1" x14ac:dyDescent="0.3">
      <c r="A41" s="47"/>
      <c r="B41" s="102"/>
      <c r="C41" s="130"/>
      <c r="D41" s="74" t="s">
        <v>33</v>
      </c>
      <c r="E41" s="58">
        <f>SUM(E40)</f>
        <v>1</v>
      </c>
      <c r="F41" s="58">
        <f t="shared" ref="F41:J41" si="11">SUM(F40)</f>
        <v>1</v>
      </c>
      <c r="G41" s="58">
        <f t="shared" si="11"/>
        <v>32.799999999999997</v>
      </c>
      <c r="H41" s="58">
        <f t="shared" si="11"/>
        <v>29</v>
      </c>
      <c r="I41" s="58"/>
      <c r="J41" s="58">
        <f t="shared" si="11"/>
        <v>3</v>
      </c>
      <c r="K41" s="27"/>
      <c r="L41" s="52"/>
      <c r="M41" s="73"/>
      <c r="N41" s="73"/>
      <c r="O41" s="73"/>
      <c r="P41" s="57"/>
    </row>
    <row r="42" spans="1:16" ht="18.75" customHeight="1" x14ac:dyDescent="0.3">
      <c r="A42" s="47"/>
      <c r="B42" s="103"/>
      <c r="C42" s="19"/>
      <c r="D42" s="35" t="s">
        <v>72</v>
      </c>
      <c r="E42" s="43">
        <f>E39+E41</f>
        <v>2</v>
      </c>
      <c r="F42" s="43">
        <f t="shared" ref="F42:J42" si="12">F39+F41</f>
        <v>12</v>
      </c>
      <c r="G42" s="43">
        <f t="shared" si="12"/>
        <v>544.59999999999991</v>
      </c>
      <c r="H42" s="43">
        <f t="shared" si="12"/>
        <v>191</v>
      </c>
      <c r="I42" s="43"/>
      <c r="J42" s="43">
        <f t="shared" si="12"/>
        <v>345.7</v>
      </c>
      <c r="K42" s="27"/>
      <c r="L42" s="59"/>
      <c r="M42" s="73"/>
      <c r="N42" s="73"/>
      <c r="O42" s="73"/>
      <c r="P42" s="23"/>
    </row>
    <row r="43" spans="1:16" ht="18.75" customHeight="1" x14ac:dyDescent="0.3">
      <c r="A43" s="47"/>
      <c r="B43" s="101" t="s">
        <v>107</v>
      </c>
      <c r="C43" s="101" t="s">
        <v>108</v>
      </c>
      <c r="D43" s="48" t="s">
        <v>117</v>
      </c>
      <c r="E43" s="27">
        <v>1</v>
      </c>
      <c r="F43" s="27">
        <v>1</v>
      </c>
      <c r="G43" s="27">
        <v>68.099999999999994</v>
      </c>
      <c r="H43" s="27"/>
      <c r="I43" s="27"/>
      <c r="J43" s="27">
        <v>67</v>
      </c>
      <c r="K43" s="27"/>
      <c r="L43" s="52" t="s">
        <v>109</v>
      </c>
      <c r="M43" s="73"/>
      <c r="N43" s="73"/>
      <c r="O43" s="73"/>
      <c r="P43" s="54" t="s">
        <v>118</v>
      </c>
    </row>
    <row r="44" spans="1:16" ht="18.75" customHeight="1" x14ac:dyDescent="0.3">
      <c r="A44" s="47"/>
      <c r="B44" s="102"/>
      <c r="C44" s="102"/>
      <c r="D44" s="96" t="s">
        <v>33</v>
      </c>
      <c r="E44" s="43">
        <f>SUM(E43)</f>
        <v>1</v>
      </c>
      <c r="F44" s="43">
        <f t="shared" ref="F44:J44" si="13">SUM(F43)</f>
        <v>1</v>
      </c>
      <c r="G44" s="43">
        <f t="shared" si="13"/>
        <v>68.099999999999994</v>
      </c>
      <c r="H44" s="43"/>
      <c r="I44" s="43"/>
      <c r="J44" s="43">
        <f t="shared" si="13"/>
        <v>67</v>
      </c>
      <c r="K44" s="27"/>
      <c r="L44" s="52"/>
      <c r="M44" s="86"/>
      <c r="N44" s="86"/>
      <c r="O44" s="86"/>
      <c r="P44" s="54"/>
    </row>
    <row r="45" spans="1:16" ht="18.75" customHeight="1" x14ac:dyDescent="0.3">
      <c r="A45" s="47"/>
      <c r="B45" s="102"/>
      <c r="C45" s="130" t="s">
        <v>288</v>
      </c>
      <c r="D45" s="48" t="s">
        <v>289</v>
      </c>
      <c r="E45" s="110">
        <v>1</v>
      </c>
      <c r="F45" s="27">
        <v>1</v>
      </c>
      <c r="G45" s="27">
        <v>19</v>
      </c>
      <c r="H45" s="27"/>
      <c r="I45" s="27"/>
      <c r="J45" s="48">
        <v>19</v>
      </c>
      <c r="K45" s="27"/>
      <c r="L45" s="52" t="s">
        <v>292</v>
      </c>
      <c r="M45" s="86"/>
      <c r="N45" s="86"/>
      <c r="O45" s="86"/>
      <c r="P45" s="54" t="s">
        <v>118</v>
      </c>
    </row>
    <row r="46" spans="1:16" ht="18.75" customHeight="1" x14ac:dyDescent="0.3">
      <c r="A46" s="47"/>
      <c r="B46" s="102"/>
      <c r="C46" s="130"/>
      <c r="D46" s="48" t="s">
        <v>290</v>
      </c>
      <c r="E46" s="111"/>
      <c r="F46" s="27">
        <v>1</v>
      </c>
      <c r="G46" s="27">
        <v>110.13</v>
      </c>
      <c r="H46" s="27"/>
      <c r="I46" s="27"/>
      <c r="J46" s="48">
        <v>110.13</v>
      </c>
      <c r="K46" s="27"/>
      <c r="L46" s="52" t="s">
        <v>293</v>
      </c>
      <c r="M46" s="86"/>
      <c r="N46" s="86"/>
      <c r="O46" s="86"/>
      <c r="P46" s="54" t="s">
        <v>323</v>
      </c>
    </row>
    <row r="47" spans="1:16" ht="18.75" customHeight="1" x14ac:dyDescent="0.3">
      <c r="A47" s="47"/>
      <c r="B47" s="102"/>
      <c r="C47" s="130"/>
      <c r="D47" s="48" t="s">
        <v>291</v>
      </c>
      <c r="E47" s="112"/>
      <c r="F47" s="27">
        <v>1</v>
      </c>
      <c r="G47" s="27">
        <v>126</v>
      </c>
      <c r="H47" s="27"/>
      <c r="I47" s="27"/>
      <c r="J47" s="48">
        <v>125</v>
      </c>
      <c r="K47" s="27"/>
      <c r="L47" s="52" t="s">
        <v>292</v>
      </c>
      <c r="M47" s="86"/>
      <c r="N47" s="86"/>
      <c r="O47" s="86"/>
      <c r="P47" s="54" t="s">
        <v>118</v>
      </c>
    </row>
    <row r="48" spans="1:16" ht="18.75" customHeight="1" x14ac:dyDescent="0.3">
      <c r="A48" s="47"/>
      <c r="B48" s="102"/>
      <c r="C48" s="130"/>
      <c r="D48" s="96" t="s">
        <v>33</v>
      </c>
      <c r="E48" s="43">
        <f>SUM(E45)</f>
        <v>1</v>
      </c>
      <c r="F48" s="43">
        <f>SUM(F45:F47)</f>
        <v>3</v>
      </c>
      <c r="G48" s="43">
        <f>SUM(G45:G47)</f>
        <v>255.13</v>
      </c>
      <c r="H48" s="43"/>
      <c r="I48" s="43"/>
      <c r="J48" s="43">
        <f>SUM(J45:J47)</f>
        <v>254.13</v>
      </c>
      <c r="K48" s="27"/>
      <c r="L48" s="52"/>
      <c r="M48" s="86"/>
      <c r="N48" s="86"/>
      <c r="O48" s="86"/>
      <c r="P48" s="54"/>
    </row>
    <row r="49" spans="1:16" ht="18.75" customHeight="1" x14ac:dyDescent="0.3">
      <c r="A49" s="47"/>
      <c r="B49" s="103"/>
      <c r="C49" s="95"/>
      <c r="D49" s="35" t="s">
        <v>110</v>
      </c>
      <c r="E49" s="43">
        <f>E44+E48</f>
        <v>2</v>
      </c>
      <c r="F49" s="43">
        <f t="shared" ref="F49:G49" si="14">F44+F48</f>
        <v>4</v>
      </c>
      <c r="G49" s="43">
        <f t="shared" si="14"/>
        <v>323.23</v>
      </c>
      <c r="H49" s="43"/>
      <c r="I49" s="43"/>
      <c r="J49" s="43">
        <f t="shared" ref="J49" si="15">J44+J48</f>
        <v>321.13</v>
      </c>
      <c r="K49" s="27"/>
      <c r="L49" s="59"/>
      <c r="M49" s="73"/>
      <c r="N49" s="73"/>
      <c r="O49" s="73"/>
      <c r="P49" s="23"/>
    </row>
    <row r="50" spans="1:16" ht="18.75" customHeight="1" x14ac:dyDescent="0.3">
      <c r="A50" s="47"/>
      <c r="B50" s="101" t="s">
        <v>122</v>
      </c>
      <c r="C50" s="101" t="s">
        <v>123</v>
      </c>
      <c r="D50" s="48" t="s">
        <v>124</v>
      </c>
      <c r="E50" s="110">
        <v>1</v>
      </c>
      <c r="F50" s="27">
        <v>1</v>
      </c>
      <c r="G50" s="27">
        <v>136</v>
      </c>
      <c r="H50" s="27">
        <v>136</v>
      </c>
      <c r="I50" s="27"/>
      <c r="J50" s="27"/>
      <c r="K50" s="27"/>
      <c r="L50" s="59" t="s">
        <v>125</v>
      </c>
      <c r="M50" s="73"/>
      <c r="N50" s="73"/>
      <c r="O50" s="73"/>
      <c r="P50" s="64" t="s">
        <v>262</v>
      </c>
    </row>
    <row r="51" spans="1:16" ht="18.75" customHeight="1" x14ac:dyDescent="0.3">
      <c r="A51" s="47"/>
      <c r="B51" s="102"/>
      <c r="C51" s="102"/>
      <c r="D51" s="48" t="s">
        <v>124</v>
      </c>
      <c r="E51" s="111"/>
      <c r="F51" s="27">
        <v>1</v>
      </c>
      <c r="G51" s="27">
        <v>48</v>
      </c>
      <c r="H51" s="27">
        <v>31</v>
      </c>
      <c r="I51" s="27"/>
      <c r="J51" s="27">
        <v>17</v>
      </c>
      <c r="K51" s="27"/>
      <c r="L51" s="59" t="s">
        <v>126</v>
      </c>
      <c r="M51" s="73"/>
      <c r="N51" s="73"/>
      <c r="O51" s="73"/>
      <c r="P51" s="25">
        <v>151140004761</v>
      </c>
    </row>
    <row r="52" spans="1:16" ht="18.75" customHeight="1" x14ac:dyDescent="0.3">
      <c r="A52" s="47"/>
      <c r="B52" s="102"/>
      <c r="C52" s="102"/>
      <c r="D52" s="48" t="s">
        <v>124</v>
      </c>
      <c r="E52" s="111"/>
      <c r="F52" s="27">
        <v>1</v>
      </c>
      <c r="G52" s="27">
        <v>140</v>
      </c>
      <c r="H52" s="27">
        <v>83.8</v>
      </c>
      <c r="I52" s="27"/>
      <c r="J52" s="27"/>
      <c r="K52" s="27"/>
      <c r="L52" s="59" t="s">
        <v>126</v>
      </c>
      <c r="M52" s="73"/>
      <c r="N52" s="73"/>
      <c r="O52" s="73"/>
      <c r="P52" s="25">
        <v>151140004761</v>
      </c>
    </row>
    <row r="53" spans="1:16" ht="18.75" customHeight="1" x14ac:dyDescent="0.3">
      <c r="A53" s="47"/>
      <c r="B53" s="102"/>
      <c r="C53" s="102"/>
      <c r="D53" s="48" t="s">
        <v>124</v>
      </c>
      <c r="E53" s="111"/>
      <c r="F53" s="27">
        <v>1</v>
      </c>
      <c r="G53" s="27">
        <v>58</v>
      </c>
      <c r="H53" s="27">
        <v>47</v>
      </c>
      <c r="I53" s="27"/>
      <c r="J53" s="27">
        <v>11</v>
      </c>
      <c r="K53" s="27"/>
      <c r="L53" s="59" t="s">
        <v>126</v>
      </c>
      <c r="M53" s="73"/>
      <c r="N53" s="73"/>
      <c r="O53" s="73"/>
      <c r="P53" s="25">
        <v>151140004761</v>
      </c>
    </row>
    <row r="54" spans="1:16" ht="18.75" customHeight="1" x14ac:dyDescent="0.3">
      <c r="A54" s="47"/>
      <c r="B54" s="102"/>
      <c r="C54" s="102"/>
      <c r="D54" s="48" t="s">
        <v>127</v>
      </c>
      <c r="E54" s="111"/>
      <c r="F54" s="27">
        <v>1</v>
      </c>
      <c r="G54" s="27">
        <v>56</v>
      </c>
      <c r="H54" s="27">
        <v>56</v>
      </c>
      <c r="I54" s="27"/>
      <c r="J54" s="27"/>
      <c r="K54" s="27"/>
      <c r="L54" s="59" t="s">
        <v>148</v>
      </c>
      <c r="M54" s="73"/>
      <c r="N54" s="73"/>
      <c r="O54" s="73"/>
      <c r="P54" s="25">
        <v>811019450167</v>
      </c>
    </row>
    <row r="55" spans="1:16" ht="18.75" customHeight="1" x14ac:dyDescent="0.3">
      <c r="A55" s="47"/>
      <c r="B55" s="102"/>
      <c r="C55" s="102"/>
      <c r="D55" s="48" t="s">
        <v>122</v>
      </c>
      <c r="E55" s="111"/>
      <c r="F55" s="27">
        <v>1</v>
      </c>
      <c r="G55" s="27">
        <v>65</v>
      </c>
      <c r="H55" s="27"/>
      <c r="I55" s="27"/>
      <c r="J55" s="27">
        <v>65</v>
      </c>
      <c r="K55" s="27"/>
      <c r="L55" s="59" t="s">
        <v>134</v>
      </c>
      <c r="M55" s="73"/>
      <c r="N55" s="73"/>
      <c r="O55" s="73"/>
      <c r="P55" s="25">
        <v>571218350100</v>
      </c>
    </row>
    <row r="56" spans="1:16" ht="18.75" customHeight="1" x14ac:dyDescent="0.3">
      <c r="A56" s="47"/>
      <c r="B56" s="102"/>
      <c r="C56" s="102"/>
      <c r="D56" s="48" t="s">
        <v>122</v>
      </c>
      <c r="E56" s="111"/>
      <c r="F56" s="27">
        <v>1</v>
      </c>
      <c r="G56" s="27">
        <v>135.5</v>
      </c>
      <c r="H56" s="27">
        <v>41</v>
      </c>
      <c r="I56" s="27"/>
      <c r="J56" s="27">
        <v>84</v>
      </c>
      <c r="K56" s="27"/>
      <c r="L56" s="59" t="s">
        <v>134</v>
      </c>
      <c r="M56" s="73"/>
      <c r="N56" s="73"/>
      <c r="O56" s="73"/>
      <c r="P56" s="25">
        <v>571218350100</v>
      </c>
    </row>
    <row r="57" spans="1:16" ht="18.75" customHeight="1" x14ac:dyDescent="0.3">
      <c r="A57" s="47"/>
      <c r="B57" s="102"/>
      <c r="C57" s="102"/>
      <c r="D57" s="48" t="s">
        <v>122</v>
      </c>
      <c r="E57" s="111"/>
      <c r="F57" s="27">
        <v>1</v>
      </c>
      <c r="G57" s="27">
        <v>111</v>
      </c>
      <c r="H57" s="27">
        <v>98</v>
      </c>
      <c r="I57" s="27"/>
      <c r="J57" s="27">
        <v>13</v>
      </c>
      <c r="K57" s="27"/>
      <c r="L57" s="59" t="s">
        <v>135</v>
      </c>
      <c r="M57" s="73"/>
      <c r="N57" s="73"/>
      <c r="O57" s="73"/>
      <c r="P57" s="25">
        <v>920908350242</v>
      </c>
    </row>
    <row r="58" spans="1:16" ht="18.75" customHeight="1" x14ac:dyDescent="0.3">
      <c r="A58" s="47"/>
      <c r="B58" s="102"/>
      <c r="C58" s="102"/>
      <c r="D58" s="48" t="s">
        <v>128</v>
      </c>
      <c r="E58" s="111"/>
      <c r="F58" s="27">
        <v>1</v>
      </c>
      <c r="G58" s="27">
        <v>80</v>
      </c>
      <c r="H58" s="27">
        <v>56</v>
      </c>
      <c r="I58" s="27"/>
      <c r="J58" s="27">
        <v>22</v>
      </c>
      <c r="K58" s="27"/>
      <c r="L58" s="38" t="s">
        <v>136</v>
      </c>
      <c r="M58" s="73"/>
      <c r="N58" s="73"/>
      <c r="O58" s="73"/>
      <c r="P58" s="25">
        <v>230240001943</v>
      </c>
    </row>
    <row r="59" spans="1:16" ht="18.75" customHeight="1" x14ac:dyDescent="0.3">
      <c r="A59" s="47"/>
      <c r="B59" s="102"/>
      <c r="C59" s="102"/>
      <c r="D59" s="48" t="s">
        <v>129</v>
      </c>
      <c r="E59" s="111"/>
      <c r="F59" s="27">
        <v>1</v>
      </c>
      <c r="G59" s="27">
        <v>60</v>
      </c>
      <c r="H59" s="27">
        <v>60</v>
      </c>
      <c r="I59" s="27"/>
      <c r="J59" s="27"/>
      <c r="K59" s="27"/>
      <c r="L59" s="59" t="s">
        <v>137</v>
      </c>
      <c r="M59" s="73"/>
      <c r="N59" s="73"/>
      <c r="O59" s="73"/>
      <c r="P59" s="25">
        <v>620820350539</v>
      </c>
    </row>
    <row r="60" spans="1:16" ht="18.75" customHeight="1" x14ac:dyDescent="0.3">
      <c r="A60" s="47"/>
      <c r="B60" s="102"/>
      <c r="C60" s="102"/>
      <c r="D60" s="48" t="s">
        <v>129</v>
      </c>
      <c r="E60" s="111"/>
      <c r="F60" s="27">
        <v>1</v>
      </c>
      <c r="G60" s="27">
        <v>201</v>
      </c>
      <c r="H60" s="27"/>
      <c r="I60" s="27"/>
      <c r="J60" s="27">
        <v>201</v>
      </c>
      <c r="K60" s="27"/>
      <c r="L60" s="59" t="s">
        <v>137</v>
      </c>
      <c r="M60" s="73"/>
      <c r="N60" s="73"/>
      <c r="O60" s="73"/>
      <c r="P60" s="25">
        <v>620820350539</v>
      </c>
    </row>
    <row r="61" spans="1:16" ht="18.75" customHeight="1" x14ac:dyDescent="0.3">
      <c r="A61" s="47"/>
      <c r="B61" s="102"/>
      <c r="C61" s="102"/>
      <c r="D61" s="48" t="s">
        <v>129</v>
      </c>
      <c r="E61" s="111"/>
      <c r="F61" s="27">
        <v>1</v>
      </c>
      <c r="G61" s="27">
        <v>254</v>
      </c>
      <c r="H61" s="27"/>
      <c r="I61" s="27"/>
      <c r="J61" s="27">
        <v>176.9</v>
      </c>
      <c r="K61" s="27"/>
      <c r="L61" s="59" t="s">
        <v>137</v>
      </c>
      <c r="M61" s="73"/>
      <c r="N61" s="73"/>
      <c r="O61" s="73"/>
      <c r="P61" s="25">
        <v>620820350539</v>
      </c>
    </row>
    <row r="62" spans="1:16" ht="18.75" customHeight="1" x14ac:dyDescent="0.3">
      <c r="A62" s="47"/>
      <c r="B62" s="102"/>
      <c r="C62" s="102"/>
      <c r="D62" s="48" t="s">
        <v>129</v>
      </c>
      <c r="E62" s="111"/>
      <c r="F62" s="27">
        <v>1</v>
      </c>
      <c r="G62" s="27">
        <v>37</v>
      </c>
      <c r="H62" s="27">
        <v>37</v>
      </c>
      <c r="I62" s="27"/>
      <c r="J62" s="27"/>
      <c r="K62" s="27"/>
      <c r="L62" s="59" t="s">
        <v>137</v>
      </c>
      <c r="M62" s="73"/>
      <c r="N62" s="73"/>
      <c r="O62" s="73"/>
      <c r="P62" s="25">
        <v>620820350539</v>
      </c>
    </row>
    <row r="63" spans="1:16" ht="18.75" customHeight="1" x14ac:dyDescent="0.3">
      <c r="A63" s="47"/>
      <c r="B63" s="102"/>
      <c r="C63" s="102"/>
      <c r="D63" s="48" t="s">
        <v>130</v>
      </c>
      <c r="E63" s="111"/>
      <c r="F63" s="27">
        <v>1</v>
      </c>
      <c r="G63" s="27">
        <v>128</v>
      </c>
      <c r="H63" s="27">
        <v>128</v>
      </c>
      <c r="I63" s="27"/>
      <c r="J63" s="27"/>
      <c r="K63" s="27"/>
      <c r="L63" s="59" t="s">
        <v>138</v>
      </c>
      <c r="M63" s="73"/>
      <c r="N63" s="73"/>
      <c r="O63" s="73"/>
      <c r="P63" s="25">
        <v>590308350458</v>
      </c>
    </row>
    <row r="64" spans="1:16" ht="18.75" customHeight="1" x14ac:dyDescent="0.3">
      <c r="A64" s="47"/>
      <c r="B64" s="102"/>
      <c r="C64" s="102"/>
      <c r="D64" s="48" t="s">
        <v>130</v>
      </c>
      <c r="E64" s="111"/>
      <c r="F64" s="27">
        <v>1</v>
      </c>
      <c r="G64" s="27">
        <v>61</v>
      </c>
      <c r="H64" s="27">
        <v>61</v>
      </c>
      <c r="I64" s="27"/>
      <c r="J64" s="27"/>
      <c r="K64" s="27"/>
      <c r="L64" s="59" t="s">
        <v>138</v>
      </c>
      <c r="M64" s="73"/>
      <c r="N64" s="73"/>
      <c r="O64" s="73"/>
      <c r="P64" s="25">
        <v>590308350458</v>
      </c>
    </row>
    <row r="65" spans="1:16" ht="18.75" customHeight="1" x14ac:dyDescent="0.3">
      <c r="A65" s="47"/>
      <c r="B65" s="102"/>
      <c r="C65" s="102"/>
      <c r="D65" s="48" t="s">
        <v>130</v>
      </c>
      <c r="E65" s="111"/>
      <c r="F65" s="27">
        <v>1</v>
      </c>
      <c r="G65" s="27">
        <v>69.7</v>
      </c>
      <c r="H65" s="27">
        <v>69.7</v>
      </c>
      <c r="I65" s="27"/>
      <c r="J65" s="27"/>
      <c r="K65" s="27"/>
      <c r="L65" s="59" t="s">
        <v>138</v>
      </c>
      <c r="M65" s="73"/>
      <c r="N65" s="73"/>
      <c r="O65" s="73"/>
      <c r="P65" s="25">
        <v>590308350458</v>
      </c>
    </row>
    <row r="66" spans="1:16" ht="18.75" customHeight="1" x14ac:dyDescent="0.3">
      <c r="A66" s="47"/>
      <c r="B66" s="102"/>
      <c r="C66" s="102"/>
      <c r="D66" s="48" t="s">
        <v>130</v>
      </c>
      <c r="E66" s="111"/>
      <c r="F66" s="27">
        <v>1</v>
      </c>
      <c r="G66" s="27">
        <v>262</v>
      </c>
      <c r="H66" s="27">
        <v>219.8</v>
      </c>
      <c r="I66" s="27"/>
      <c r="J66" s="27"/>
      <c r="K66" s="27"/>
      <c r="L66" s="59" t="s">
        <v>139</v>
      </c>
      <c r="M66" s="73"/>
      <c r="N66" s="73"/>
      <c r="O66" s="73"/>
      <c r="P66" s="25">
        <v>680408350084</v>
      </c>
    </row>
    <row r="67" spans="1:16" ht="18.75" customHeight="1" x14ac:dyDescent="0.3">
      <c r="A67" s="47"/>
      <c r="B67" s="102"/>
      <c r="C67" s="102"/>
      <c r="D67" s="48" t="s">
        <v>130</v>
      </c>
      <c r="E67" s="111"/>
      <c r="F67" s="27">
        <v>1</v>
      </c>
      <c r="G67" s="27">
        <v>265</v>
      </c>
      <c r="H67" s="27">
        <v>263</v>
      </c>
      <c r="I67" s="27"/>
      <c r="J67" s="27"/>
      <c r="K67" s="27"/>
      <c r="L67" s="59" t="s">
        <v>139</v>
      </c>
      <c r="M67" s="73"/>
      <c r="N67" s="73"/>
      <c r="O67" s="73"/>
      <c r="P67" s="25">
        <v>680408350084</v>
      </c>
    </row>
    <row r="68" spans="1:16" ht="18.75" customHeight="1" x14ac:dyDescent="0.3">
      <c r="A68" s="47"/>
      <c r="B68" s="102"/>
      <c r="C68" s="102"/>
      <c r="D68" s="48" t="s">
        <v>131</v>
      </c>
      <c r="E68" s="111"/>
      <c r="F68" s="27">
        <v>1</v>
      </c>
      <c r="G68" s="27">
        <v>95</v>
      </c>
      <c r="H68" s="27">
        <v>9</v>
      </c>
      <c r="I68" s="27"/>
      <c r="J68" s="27">
        <v>85</v>
      </c>
      <c r="K68" s="27"/>
      <c r="L68" s="59" t="s">
        <v>140</v>
      </c>
      <c r="M68" s="73"/>
      <c r="N68" s="73"/>
      <c r="O68" s="73"/>
      <c r="P68" s="25">
        <v>930901351274</v>
      </c>
    </row>
    <row r="69" spans="1:16" ht="18.75" customHeight="1" x14ac:dyDescent="0.3">
      <c r="A69" s="47"/>
      <c r="B69" s="102"/>
      <c r="C69" s="102"/>
      <c r="D69" s="48" t="s">
        <v>131</v>
      </c>
      <c r="E69" s="111"/>
      <c r="F69" s="27">
        <v>1</v>
      </c>
      <c r="G69" s="27">
        <v>56.5</v>
      </c>
      <c r="H69" s="27"/>
      <c r="I69" s="27"/>
      <c r="J69" s="27">
        <v>56.5</v>
      </c>
      <c r="K69" s="27"/>
      <c r="L69" s="59" t="s">
        <v>140</v>
      </c>
      <c r="M69" s="73"/>
      <c r="N69" s="73"/>
      <c r="O69" s="73"/>
      <c r="P69" s="25">
        <v>930901351274</v>
      </c>
    </row>
    <row r="70" spans="1:16" ht="18.75" customHeight="1" x14ac:dyDescent="0.3">
      <c r="A70" s="47"/>
      <c r="B70" s="102"/>
      <c r="C70" s="102"/>
      <c r="D70" s="48" t="s">
        <v>131</v>
      </c>
      <c r="E70" s="111"/>
      <c r="F70" s="27">
        <v>1</v>
      </c>
      <c r="G70" s="27">
        <v>85.5</v>
      </c>
      <c r="H70" s="27"/>
      <c r="I70" s="27"/>
      <c r="J70" s="27">
        <v>65</v>
      </c>
      <c r="K70" s="27"/>
      <c r="L70" s="59" t="s">
        <v>140</v>
      </c>
      <c r="M70" s="73"/>
      <c r="N70" s="73"/>
      <c r="O70" s="73"/>
      <c r="P70" s="25">
        <v>930901351274</v>
      </c>
    </row>
    <row r="71" spans="1:16" ht="18.75" customHeight="1" x14ac:dyDescent="0.3">
      <c r="A71" s="47"/>
      <c r="B71" s="102"/>
      <c r="C71" s="102"/>
      <c r="D71" s="48" t="s">
        <v>131</v>
      </c>
      <c r="E71" s="111"/>
      <c r="F71" s="27">
        <v>1</v>
      </c>
      <c r="G71" s="27">
        <v>81</v>
      </c>
      <c r="H71" s="27"/>
      <c r="I71" s="27"/>
      <c r="J71" s="27">
        <v>50</v>
      </c>
      <c r="K71" s="27"/>
      <c r="L71" s="59" t="s">
        <v>140</v>
      </c>
      <c r="M71" s="73"/>
      <c r="N71" s="73"/>
      <c r="O71" s="73"/>
      <c r="P71" s="25">
        <v>930901351274</v>
      </c>
    </row>
    <row r="72" spans="1:16" ht="18.75" customHeight="1" x14ac:dyDescent="0.3">
      <c r="A72" s="47"/>
      <c r="B72" s="102"/>
      <c r="C72" s="102"/>
      <c r="D72" s="48" t="s">
        <v>131</v>
      </c>
      <c r="E72" s="111"/>
      <c r="F72" s="27">
        <v>1</v>
      </c>
      <c r="G72" s="27">
        <v>76</v>
      </c>
      <c r="H72" s="27"/>
      <c r="I72" s="27"/>
      <c r="J72" s="27">
        <v>52</v>
      </c>
      <c r="K72" s="27"/>
      <c r="L72" s="59" t="s">
        <v>140</v>
      </c>
      <c r="M72" s="73"/>
      <c r="N72" s="73"/>
      <c r="O72" s="73"/>
      <c r="P72" s="25">
        <v>930901351274</v>
      </c>
    </row>
    <row r="73" spans="1:16" ht="18.75" customHeight="1" x14ac:dyDescent="0.3">
      <c r="A73" s="47"/>
      <c r="B73" s="102"/>
      <c r="C73" s="102"/>
      <c r="D73" s="48" t="s">
        <v>131</v>
      </c>
      <c r="E73" s="111"/>
      <c r="F73" s="27">
        <v>1</v>
      </c>
      <c r="G73" s="27">
        <v>320</v>
      </c>
      <c r="H73" s="27"/>
      <c r="I73" s="27"/>
      <c r="J73" s="27">
        <v>254</v>
      </c>
      <c r="K73" s="27"/>
      <c r="L73" s="59" t="s">
        <v>141</v>
      </c>
      <c r="M73" s="73"/>
      <c r="N73" s="73"/>
      <c r="O73" s="73"/>
      <c r="P73" s="25">
        <v>640201399014</v>
      </c>
    </row>
    <row r="74" spans="1:16" ht="18.75" customHeight="1" x14ac:dyDescent="0.3">
      <c r="A74" s="47"/>
      <c r="B74" s="102"/>
      <c r="C74" s="102"/>
      <c r="D74" s="48" t="s">
        <v>131</v>
      </c>
      <c r="E74" s="111"/>
      <c r="F74" s="27">
        <v>1</v>
      </c>
      <c r="G74" s="27">
        <v>323.3</v>
      </c>
      <c r="H74" s="27">
        <v>56.2</v>
      </c>
      <c r="I74" s="27"/>
      <c r="J74" s="27">
        <v>206.7</v>
      </c>
      <c r="K74" s="27"/>
      <c r="L74" s="59" t="s">
        <v>142</v>
      </c>
      <c r="M74" s="73"/>
      <c r="N74" s="73"/>
      <c r="O74" s="73"/>
      <c r="P74" s="25">
        <v>590529300205</v>
      </c>
    </row>
    <row r="75" spans="1:16" ht="18.75" customHeight="1" x14ac:dyDescent="0.3">
      <c r="A75" s="47"/>
      <c r="B75" s="102"/>
      <c r="C75" s="102"/>
      <c r="D75" s="48" t="s">
        <v>131</v>
      </c>
      <c r="E75" s="111"/>
      <c r="F75" s="27">
        <v>1</v>
      </c>
      <c r="G75" s="27">
        <v>275</v>
      </c>
      <c r="H75" s="27"/>
      <c r="I75" s="27"/>
      <c r="J75" s="27">
        <v>198.2</v>
      </c>
      <c r="K75" s="27"/>
      <c r="L75" s="59" t="s">
        <v>143</v>
      </c>
      <c r="M75" s="73"/>
      <c r="N75" s="73"/>
      <c r="O75" s="73"/>
      <c r="P75" s="25">
        <v>130540006161</v>
      </c>
    </row>
    <row r="76" spans="1:16" ht="18.75" customHeight="1" x14ac:dyDescent="0.3">
      <c r="A76" s="47"/>
      <c r="B76" s="102"/>
      <c r="C76" s="102"/>
      <c r="D76" s="48" t="s">
        <v>132</v>
      </c>
      <c r="E76" s="111"/>
      <c r="F76" s="27">
        <v>1</v>
      </c>
      <c r="G76" s="27">
        <v>215</v>
      </c>
      <c r="H76" s="27">
        <v>194</v>
      </c>
      <c r="I76" s="27"/>
      <c r="J76" s="27">
        <v>21</v>
      </c>
      <c r="K76" s="27"/>
      <c r="L76" s="59" t="s">
        <v>144</v>
      </c>
      <c r="M76" s="73"/>
      <c r="N76" s="73"/>
      <c r="O76" s="73"/>
      <c r="P76" s="25">
        <v>821225350668</v>
      </c>
    </row>
    <row r="77" spans="1:16" ht="18.75" customHeight="1" x14ac:dyDescent="0.3">
      <c r="A77" s="47"/>
      <c r="B77" s="102"/>
      <c r="C77" s="102"/>
      <c r="D77" s="48" t="s">
        <v>132</v>
      </c>
      <c r="E77" s="111"/>
      <c r="F77" s="27">
        <v>1</v>
      </c>
      <c r="G77" s="27">
        <v>62</v>
      </c>
      <c r="H77" s="27">
        <v>56.8</v>
      </c>
      <c r="I77" s="27"/>
      <c r="J77" s="27">
        <v>5.2</v>
      </c>
      <c r="K77" s="27"/>
      <c r="L77" s="59" t="s">
        <v>145</v>
      </c>
      <c r="M77" s="73"/>
      <c r="N77" s="73"/>
      <c r="O77" s="73"/>
      <c r="P77" s="25">
        <v>700314300826</v>
      </c>
    </row>
    <row r="78" spans="1:16" ht="18.75" customHeight="1" x14ac:dyDescent="0.3">
      <c r="A78" s="47"/>
      <c r="B78" s="102"/>
      <c r="C78" s="102"/>
      <c r="D78" s="48" t="s">
        <v>132</v>
      </c>
      <c r="E78" s="111"/>
      <c r="F78" s="27">
        <v>1</v>
      </c>
      <c r="G78" s="27">
        <v>25</v>
      </c>
      <c r="H78" s="27">
        <v>25</v>
      </c>
      <c r="I78" s="27"/>
      <c r="J78" s="27"/>
      <c r="K78" s="27"/>
      <c r="L78" s="59" t="s">
        <v>146</v>
      </c>
      <c r="M78" s="73"/>
      <c r="N78" s="73"/>
      <c r="O78" s="73"/>
      <c r="P78" s="25">
        <v>720124300798</v>
      </c>
    </row>
    <row r="79" spans="1:16" ht="18.75" customHeight="1" x14ac:dyDescent="0.3">
      <c r="A79" s="47"/>
      <c r="B79" s="102"/>
      <c r="C79" s="103"/>
      <c r="D79" s="48" t="s">
        <v>132</v>
      </c>
      <c r="E79" s="112"/>
      <c r="F79" s="27">
        <v>1</v>
      </c>
      <c r="G79" s="27">
        <v>53</v>
      </c>
      <c r="H79" s="27">
        <v>53</v>
      </c>
      <c r="I79" s="27"/>
      <c r="J79" s="27"/>
      <c r="K79" s="27"/>
      <c r="L79" s="59" t="s">
        <v>147</v>
      </c>
      <c r="M79" s="73"/>
      <c r="N79" s="73"/>
      <c r="O79" s="73"/>
      <c r="P79" s="25">
        <v>851030499028</v>
      </c>
    </row>
    <row r="80" spans="1:16" ht="18.75" customHeight="1" x14ac:dyDescent="0.3">
      <c r="A80" s="47"/>
      <c r="B80" s="103"/>
      <c r="C80" s="55"/>
      <c r="D80" s="35" t="s">
        <v>133</v>
      </c>
      <c r="E80" s="43">
        <f>SUM(E50:E79)</f>
        <v>1</v>
      </c>
      <c r="F80" s="43">
        <f t="shared" ref="F80:J80" si="16">SUM(F50:F79)</f>
        <v>30</v>
      </c>
      <c r="G80" s="43">
        <f t="shared" si="16"/>
        <v>3834.5</v>
      </c>
      <c r="H80" s="43">
        <f t="shared" si="16"/>
        <v>1781.3</v>
      </c>
      <c r="I80" s="43"/>
      <c r="J80" s="43">
        <f t="shared" si="16"/>
        <v>1583.5000000000002</v>
      </c>
      <c r="K80" s="27"/>
      <c r="L80" s="59"/>
      <c r="M80" s="73"/>
      <c r="N80" s="73"/>
      <c r="O80" s="73"/>
      <c r="P80" s="23"/>
    </row>
    <row r="81" spans="2:16" x14ac:dyDescent="0.3">
      <c r="B81" s="101" t="s">
        <v>181</v>
      </c>
      <c r="C81" s="101" t="s">
        <v>182</v>
      </c>
      <c r="D81" s="48" t="s">
        <v>183</v>
      </c>
      <c r="E81" s="110">
        <v>1</v>
      </c>
      <c r="F81" s="27">
        <v>1</v>
      </c>
      <c r="G81" s="27">
        <v>31</v>
      </c>
      <c r="H81" s="48"/>
      <c r="I81" s="48"/>
      <c r="J81" s="48">
        <v>31</v>
      </c>
      <c r="K81" s="27"/>
      <c r="L81" s="59" t="s">
        <v>184</v>
      </c>
      <c r="M81" s="77"/>
      <c r="N81" s="77"/>
      <c r="O81" s="77"/>
      <c r="P81" s="24">
        <v>221140054555</v>
      </c>
    </row>
    <row r="82" spans="2:16" x14ac:dyDescent="0.3">
      <c r="B82" s="102"/>
      <c r="C82" s="102"/>
      <c r="D82" s="48" t="s">
        <v>183</v>
      </c>
      <c r="E82" s="111"/>
      <c r="F82" s="27">
        <v>1</v>
      </c>
      <c r="G82" s="27">
        <v>40</v>
      </c>
      <c r="H82" s="48"/>
      <c r="I82" s="48"/>
      <c r="J82" s="48">
        <v>39.5</v>
      </c>
      <c r="K82" s="27"/>
      <c r="L82" s="59" t="s">
        <v>184</v>
      </c>
      <c r="M82" s="77"/>
      <c r="N82" s="77"/>
      <c r="O82" s="77"/>
      <c r="P82" s="24">
        <v>221140054555</v>
      </c>
    </row>
    <row r="83" spans="2:16" x14ac:dyDescent="0.3">
      <c r="B83" s="102"/>
      <c r="C83" s="102"/>
      <c r="D83" s="48" t="s">
        <v>185</v>
      </c>
      <c r="E83" s="111"/>
      <c r="F83" s="27">
        <v>1</v>
      </c>
      <c r="G83" s="27">
        <v>431.8</v>
      </c>
      <c r="H83" s="48"/>
      <c r="I83" s="48"/>
      <c r="J83" s="48">
        <v>402.9</v>
      </c>
      <c r="K83" s="27"/>
      <c r="L83" s="59" t="s">
        <v>186</v>
      </c>
      <c r="M83" s="77"/>
      <c r="N83" s="77"/>
      <c r="O83" s="77"/>
      <c r="P83" s="24">
        <v>930540000338</v>
      </c>
    </row>
    <row r="84" spans="2:16" x14ac:dyDescent="0.3">
      <c r="B84" s="102"/>
      <c r="C84" s="102"/>
      <c r="D84" s="48" t="s">
        <v>187</v>
      </c>
      <c r="E84" s="111"/>
      <c r="F84" s="27">
        <v>1</v>
      </c>
      <c r="G84" s="27">
        <v>851.4</v>
      </c>
      <c r="H84" s="48">
        <v>87.7</v>
      </c>
      <c r="I84" s="48"/>
      <c r="J84" s="48">
        <v>729.6</v>
      </c>
      <c r="K84" s="27"/>
      <c r="L84" s="59" t="s">
        <v>188</v>
      </c>
      <c r="M84" s="77"/>
      <c r="N84" s="77"/>
      <c r="O84" s="77"/>
      <c r="P84" s="79" t="s">
        <v>263</v>
      </c>
    </row>
    <row r="85" spans="2:16" x14ac:dyDescent="0.3">
      <c r="B85" s="102"/>
      <c r="C85" s="102"/>
      <c r="D85" s="48" t="s">
        <v>187</v>
      </c>
      <c r="E85" s="111"/>
      <c r="F85" s="27">
        <v>1</v>
      </c>
      <c r="G85" s="27">
        <v>131.4</v>
      </c>
      <c r="H85" s="48"/>
      <c r="I85" s="48"/>
      <c r="J85" s="48">
        <v>131.4</v>
      </c>
      <c r="K85" s="27"/>
      <c r="L85" s="59" t="s">
        <v>188</v>
      </c>
      <c r="M85" s="77"/>
      <c r="N85" s="77"/>
      <c r="O85" s="77"/>
      <c r="P85" s="79" t="s">
        <v>263</v>
      </c>
    </row>
    <row r="86" spans="2:16" x14ac:dyDescent="0.3">
      <c r="B86" s="102"/>
      <c r="C86" s="102"/>
      <c r="D86" s="48" t="s">
        <v>189</v>
      </c>
      <c r="E86" s="111"/>
      <c r="F86" s="27">
        <v>1</v>
      </c>
      <c r="G86" s="27">
        <v>634.79999999999995</v>
      </c>
      <c r="H86" s="48"/>
      <c r="I86" s="48"/>
      <c r="J86" s="48">
        <v>609.70000000000005</v>
      </c>
      <c r="K86" s="27"/>
      <c r="L86" s="59" t="s">
        <v>188</v>
      </c>
      <c r="M86" s="77"/>
      <c r="N86" s="77"/>
      <c r="O86" s="77"/>
      <c r="P86" s="79" t="s">
        <v>263</v>
      </c>
    </row>
    <row r="87" spans="2:16" x14ac:dyDescent="0.3">
      <c r="B87" s="102"/>
      <c r="C87" s="102"/>
      <c r="D87" s="48" t="s">
        <v>190</v>
      </c>
      <c r="E87" s="111"/>
      <c r="F87" s="27">
        <v>1</v>
      </c>
      <c r="G87" s="27">
        <v>327.10000000000002</v>
      </c>
      <c r="H87" s="48"/>
      <c r="I87" s="48"/>
      <c r="J87" s="48">
        <v>273.5</v>
      </c>
      <c r="K87" s="27"/>
      <c r="L87" s="59" t="s">
        <v>191</v>
      </c>
      <c r="M87" s="77"/>
      <c r="N87" s="77"/>
      <c r="O87" s="77"/>
      <c r="P87" s="82" t="s">
        <v>264</v>
      </c>
    </row>
    <row r="88" spans="2:16" x14ac:dyDescent="0.3">
      <c r="B88" s="102"/>
      <c r="C88" s="102"/>
      <c r="D88" s="48" t="s">
        <v>192</v>
      </c>
      <c r="E88" s="111"/>
      <c r="F88" s="27">
        <v>1</v>
      </c>
      <c r="G88" s="27">
        <v>301.10000000000002</v>
      </c>
      <c r="H88" s="48"/>
      <c r="I88" s="48"/>
      <c r="J88" s="48">
        <v>301.10000000000002</v>
      </c>
      <c r="K88" s="27"/>
      <c r="L88" s="59" t="s">
        <v>193</v>
      </c>
      <c r="M88" s="77"/>
      <c r="N88" s="77"/>
      <c r="O88" s="77"/>
      <c r="P88" s="24">
        <v>180440034053</v>
      </c>
    </row>
    <row r="89" spans="2:16" x14ac:dyDescent="0.3">
      <c r="B89" s="102"/>
      <c r="C89" s="102"/>
      <c r="D89" s="48" t="s">
        <v>192</v>
      </c>
      <c r="E89" s="111"/>
      <c r="F89" s="27">
        <v>1</v>
      </c>
      <c r="G89" s="27">
        <v>10.7</v>
      </c>
      <c r="H89" s="48"/>
      <c r="I89" s="48"/>
      <c r="J89" s="48">
        <v>10.7</v>
      </c>
      <c r="K89" s="27"/>
      <c r="L89" s="59" t="s">
        <v>193</v>
      </c>
      <c r="M89" s="77"/>
      <c r="N89" s="77"/>
      <c r="O89" s="77"/>
      <c r="P89" s="24">
        <v>180440034053</v>
      </c>
    </row>
    <row r="90" spans="2:16" x14ac:dyDescent="0.3">
      <c r="B90" s="102"/>
      <c r="C90" s="102"/>
      <c r="D90" s="48" t="s">
        <v>192</v>
      </c>
      <c r="E90" s="111"/>
      <c r="F90" s="27">
        <v>1</v>
      </c>
      <c r="G90" s="27">
        <v>23.2</v>
      </c>
      <c r="H90" s="48">
        <v>23.2</v>
      </c>
      <c r="I90" s="48"/>
      <c r="J90" s="48"/>
      <c r="K90" s="27"/>
      <c r="L90" s="59" t="s">
        <v>188</v>
      </c>
      <c r="M90" s="77"/>
      <c r="N90" s="77"/>
      <c r="O90" s="77"/>
      <c r="P90" s="79" t="s">
        <v>263</v>
      </c>
    </row>
    <row r="91" spans="2:16" x14ac:dyDescent="0.3">
      <c r="B91" s="102"/>
      <c r="C91" s="102"/>
      <c r="D91" s="48" t="s">
        <v>194</v>
      </c>
      <c r="E91" s="111"/>
      <c r="F91" s="27">
        <v>1</v>
      </c>
      <c r="G91" s="27">
        <v>41.1</v>
      </c>
      <c r="H91" s="48"/>
      <c r="I91" s="48"/>
      <c r="J91" s="48">
        <v>41.1</v>
      </c>
      <c r="K91" s="27"/>
      <c r="L91" s="59" t="s">
        <v>195</v>
      </c>
      <c r="M91" s="77"/>
      <c r="N91" s="77"/>
      <c r="O91" s="77"/>
      <c r="P91" s="79" t="s">
        <v>265</v>
      </c>
    </row>
    <row r="92" spans="2:16" x14ac:dyDescent="0.3">
      <c r="B92" s="102"/>
      <c r="C92" s="102"/>
      <c r="D92" s="48" t="s">
        <v>194</v>
      </c>
      <c r="E92" s="111"/>
      <c r="F92" s="27">
        <v>1</v>
      </c>
      <c r="G92" s="27">
        <v>30.6</v>
      </c>
      <c r="H92" s="48"/>
      <c r="I92" s="48"/>
      <c r="J92" s="48">
        <v>30.6</v>
      </c>
      <c r="K92" s="27"/>
      <c r="L92" s="59" t="s">
        <v>195</v>
      </c>
      <c r="M92" s="77"/>
      <c r="N92" s="77"/>
      <c r="O92" s="77"/>
      <c r="P92" s="79" t="s">
        <v>265</v>
      </c>
    </row>
    <row r="93" spans="2:16" x14ac:dyDescent="0.3">
      <c r="B93" s="102"/>
      <c r="C93" s="103"/>
      <c r="D93" s="48" t="s">
        <v>194</v>
      </c>
      <c r="E93" s="112"/>
      <c r="F93" s="27">
        <v>1</v>
      </c>
      <c r="G93" s="27">
        <v>38.799999999999997</v>
      </c>
      <c r="H93" s="48">
        <v>2.2000000000000002</v>
      </c>
      <c r="I93" s="48"/>
      <c r="J93" s="48">
        <v>36.6</v>
      </c>
      <c r="K93" s="27"/>
      <c r="L93" s="59" t="s">
        <v>195</v>
      </c>
      <c r="M93" s="77"/>
      <c r="N93" s="77"/>
      <c r="O93" s="77"/>
      <c r="P93" s="79" t="s">
        <v>265</v>
      </c>
    </row>
    <row r="94" spans="2:16" x14ac:dyDescent="0.3">
      <c r="B94" s="103"/>
      <c r="C94" s="61"/>
      <c r="D94" s="35" t="s">
        <v>196</v>
      </c>
      <c r="E94" s="43">
        <f>SUM(E81)</f>
        <v>1</v>
      </c>
      <c r="F94" s="43">
        <f>SUM(F81:F93)</f>
        <v>13</v>
      </c>
      <c r="G94" s="43">
        <f>SUM(G81:G93)</f>
        <v>2892.9999999999995</v>
      </c>
      <c r="H94" s="43">
        <f>SUM(H81:H93)</f>
        <v>113.10000000000001</v>
      </c>
      <c r="I94" s="43"/>
      <c r="J94" s="43">
        <f>SUM(J81:J93)</f>
        <v>2637.7</v>
      </c>
      <c r="K94" s="43"/>
      <c r="L94" s="75"/>
      <c r="M94" s="77"/>
      <c r="N94" s="77"/>
      <c r="O94" s="77"/>
      <c r="P94" s="61"/>
    </row>
    <row r="95" spans="2:16" x14ac:dyDescent="0.3">
      <c r="B95" s="101" t="s">
        <v>197</v>
      </c>
      <c r="C95" s="101" t="s">
        <v>198</v>
      </c>
      <c r="D95" s="48" t="s">
        <v>199</v>
      </c>
      <c r="E95" s="104">
        <v>1</v>
      </c>
      <c r="F95" s="17">
        <v>1</v>
      </c>
      <c r="G95" s="27">
        <v>494</v>
      </c>
      <c r="H95" s="48">
        <v>445</v>
      </c>
      <c r="I95" s="17"/>
      <c r="J95" s="48">
        <v>42</v>
      </c>
      <c r="K95" s="17"/>
      <c r="L95" s="52" t="s">
        <v>200</v>
      </c>
      <c r="M95" s="77"/>
      <c r="N95" s="77"/>
      <c r="O95" s="77"/>
      <c r="P95" s="24">
        <v>861212399082</v>
      </c>
    </row>
    <row r="96" spans="2:16" x14ac:dyDescent="0.3">
      <c r="B96" s="102"/>
      <c r="C96" s="102"/>
      <c r="D96" s="48" t="s">
        <v>199</v>
      </c>
      <c r="E96" s="105"/>
      <c r="F96" s="17">
        <v>1</v>
      </c>
      <c r="G96" s="27">
        <v>642</v>
      </c>
      <c r="H96" s="48">
        <v>599</v>
      </c>
      <c r="I96" s="17"/>
      <c r="J96" s="48">
        <v>37</v>
      </c>
      <c r="K96" s="17"/>
      <c r="L96" s="52" t="s">
        <v>212</v>
      </c>
      <c r="M96" s="77"/>
      <c r="N96" s="77"/>
      <c r="O96" s="77"/>
      <c r="P96" s="24">
        <v>570616300829</v>
      </c>
    </row>
    <row r="97" spans="2:16" x14ac:dyDescent="0.3">
      <c r="B97" s="102"/>
      <c r="C97" s="102"/>
      <c r="D97" s="48" t="s">
        <v>199</v>
      </c>
      <c r="E97" s="105"/>
      <c r="F97" s="17">
        <v>1</v>
      </c>
      <c r="G97" s="27">
        <v>78</v>
      </c>
      <c r="H97" s="48">
        <v>77</v>
      </c>
      <c r="I97" s="17"/>
      <c r="J97" s="48">
        <v>1</v>
      </c>
      <c r="K97" s="17"/>
      <c r="L97" s="52" t="s">
        <v>200</v>
      </c>
      <c r="M97" s="77"/>
      <c r="N97" s="77"/>
      <c r="O97" s="77"/>
      <c r="P97" s="24">
        <v>861212399082</v>
      </c>
    </row>
    <row r="98" spans="2:16" x14ac:dyDescent="0.3">
      <c r="B98" s="102"/>
      <c r="C98" s="102"/>
      <c r="D98" s="48" t="s">
        <v>250</v>
      </c>
      <c r="E98" s="105"/>
      <c r="F98" s="17">
        <v>1</v>
      </c>
      <c r="G98" s="27">
        <v>7</v>
      </c>
      <c r="H98" s="48">
        <v>6</v>
      </c>
      <c r="I98" s="17"/>
      <c r="J98" s="48"/>
      <c r="K98" s="17"/>
      <c r="L98" s="52" t="s">
        <v>201</v>
      </c>
      <c r="M98" s="77"/>
      <c r="N98" s="77"/>
      <c r="O98" s="77"/>
      <c r="P98" s="24">
        <v>790102301411</v>
      </c>
    </row>
    <row r="99" spans="2:16" x14ac:dyDescent="0.3">
      <c r="B99" s="102"/>
      <c r="C99" s="103"/>
      <c r="D99" s="48" t="s">
        <v>250</v>
      </c>
      <c r="E99" s="106"/>
      <c r="F99" s="17">
        <v>1</v>
      </c>
      <c r="G99" s="27">
        <v>6.7</v>
      </c>
      <c r="H99" s="48">
        <v>6</v>
      </c>
      <c r="I99" s="17"/>
      <c r="J99" s="48"/>
      <c r="K99" s="17"/>
      <c r="L99" s="52" t="s">
        <v>201</v>
      </c>
      <c r="M99" s="77"/>
      <c r="N99" s="77"/>
      <c r="O99" s="77"/>
      <c r="P99" s="24">
        <v>790102301411</v>
      </c>
    </row>
    <row r="100" spans="2:16" x14ac:dyDescent="0.3">
      <c r="B100" s="103"/>
      <c r="C100" s="18"/>
      <c r="D100" s="35" t="s">
        <v>202</v>
      </c>
      <c r="E100" s="74">
        <f>SUM(E95)</f>
        <v>1</v>
      </c>
      <c r="F100" s="74">
        <f>SUM(F95:F99)</f>
        <v>5</v>
      </c>
      <c r="G100" s="74">
        <f t="shared" ref="G100:J100" si="17">SUM(G95:G99)</f>
        <v>1227.7</v>
      </c>
      <c r="H100" s="74">
        <f t="shared" si="17"/>
        <v>1133</v>
      </c>
      <c r="I100" s="74"/>
      <c r="J100" s="74">
        <f t="shared" si="17"/>
        <v>80</v>
      </c>
      <c r="K100" s="17"/>
      <c r="L100" s="18"/>
      <c r="M100" s="77"/>
      <c r="N100" s="77"/>
      <c r="O100" s="77"/>
      <c r="P100" s="61"/>
    </row>
    <row r="101" spans="2:16" x14ac:dyDescent="0.3">
      <c r="B101" s="127" t="s">
        <v>203</v>
      </c>
      <c r="C101" s="101" t="s">
        <v>198</v>
      </c>
      <c r="D101" s="48" t="s">
        <v>124</v>
      </c>
      <c r="E101" s="104">
        <v>1</v>
      </c>
      <c r="F101" s="27">
        <v>1</v>
      </c>
      <c r="G101" s="27">
        <v>30</v>
      </c>
      <c r="H101" s="48">
        <v>30</v>
      </c>
      <c r="I101" s="17"/>
      <c r="J101" s="48"/>
      <c r="K101" s="17"/>
      <c r="L101" s="52" t="s">
        <v>207</v>
      </c>
      <c r="M101" s="77"/>
      <c r="N101" s="77"/>
      <c r="O101" s="77"/>
      <c r="P101" s="24">
        <v>260240000782</v>
      </c>
    </row>
    <row r="102" spans="2:16" x14ac:dyDescent="0.3">
      <c r="B102" s="128"/>
      <c r="C102" s="102"/>
      <c r="D102" s="48" t="s">
        <v>124</v>
      </c>
      <c r="E102" s="105"/>
      <c r="F102" s="27">
        <v>1</v>
      </c>
      <c r="G102" s="27">
        <v>18.8</v>
      </c>
      <c r="H102" s="48">
        <v>17.600000000000001</v>
      </c>
      <c r="I102" s="17"/>
      <c r="J102" s="48">
        <v>1.1000000000000001</v>
      </c>
      <c r="K102" s="17"/>
      <c r="L102" s="52" t="s">
        <v>207</v>
      </c>
      <c r="M102" s="77"/>
      <c r="N102" s="77"/>
      <c r="O102" s="77"/>
      <c r="P102" s="24">
        <v>260240000782</v>
      </c>
    </row>
    <row r="103" spans="2:16" x14ac:dyDescent="0.3">
      <c r="B103" s="128"/>
      <c r="C103" s="102"/>
      <c r="D103" s="48" t="s">
        <v>204</v>
      </c>
      <c r="E103" s="105"/>
      <c r="F103" s="27">
        <v>1</v>
      </c>
      <c r="G103" s="27">
        <v>160.4</v>
      </c>
      <c r="H103" s="48">
        <v>120</v>
      </c>
      <c r="I103" s="17"/>
      <c r="J103" s="48">
        <v>40</v>
      </c>
      <c r="K103" s="17"/>
      <c r="L103" s="52" t="s">
        <v>213</v>
      </c>
      <c r="M103" s="77"/>
      <c r="N103" s="77"/>
      <c r="O103" s="77"/>
      <c r="P103" s="24">
        <v>581122350527</v>
      </c>
    </row>
    <row r="104" spans="2:16" x14ac:dyDescent="0.3">
      <c r="B104" s="128"/>
      <c r="C104" s="102"/>
      <c r="D104" s="48" t="s">
        <v>204</v>
      </c>
      <c r="E104" s="105"/>
      <c r="F104" s="27">
        <v>1</v>
      </c>
      <c r="G104" s="27">
        <v>83</v>
      </c>
      <c r="H104" s="48">
        <v>22</v>
      </c>
      <c r="I104" s="17"/>
      <c r="J104" s="48">
        <v>59</v>
      </c>
      <c r="K104" s="17"/>
      <c r="L104" s="52" t="s">
        <v>213</v>
      </c>
      <c r="M104" s="77"/>
      <c r="N104" s="77"/>
      <c r="O104" s="77"/>
      <c r="P104" s="24">
        <v>581122350527</v>
      </c>
    </row>
    <row r="105" spans="2:16" x14ac:dyDescent="0.3">
      <c r="B105" s="128"/>
      <c r="C105" s="102"/>
      <c r="D105" s="48" t="s">
        <v>204</v>
      </c>
      <c r="E105" s="105"/>
      <c r="F105" s="27">
        <v>1</v>
      </c>
      <c r="G105" s="27">
        <v>64</v>
      </c>
      <c r="H105" s="48"/>
      <c r="I105" s="17"/>
      <c r="J105" s="48">
        <v>64</v>
      </c>
      <c r="K105" s="17"/>
      <c r="L105" s="52" t="s">
        <v>208</v>
      </c>
      <c r="M105" s="77"/>
      <c r="N105" s="77"/>
      <c r="O105" s="77"/>
      <c r="P105" s="83" t="s">
        <v>259</v>
      </c>
    </row>
    <row r="106" spans="2:16" x14ac:dyDescent="0.3">
      <c r="B106" s="128"/>
      <c r="C106" s="102"/>
      <c r="D106" s="48" t="s">
        <v>205</v>
      </c>
      <c r="E106" s="105"/>
      <c r="F106" s="27">
        <v>1</v>
      </c>
      <c r="G106" s="27">
        <v>172.8</v>
      </c>
      <c r="H106" s="48">
        <v>170.1</v>
      </c>
      <c r="I106" s="17"/>
      <c r="J106" s="48">
        <v>2.7</v>
      </c>
      <c r="K106" s="17"/>
      <c r="L106" s="52" t="s">
        <v>208</v>
      </c>
      <c r="M106" s="77"/>
      <c r="N106" s="77"/>
      <c r="O106" s="77"/>
      <c r="P106" s="79" t="s">
        <v>259</v>
      </c>
    </row>
    <row r="107" spans="2:16" x14ac:dyDescent="0.3">
      <c r="B107" s="128"/>
      <c r="C107" s="102"/>
      <c r="D107" s="48" t="s">
        <v>203</v>
      </c>
      <c r="E107" s="105"/>
      <c r="F107" s="27">
        <v>1</v>
      </c>
      <c r="G107" s="27">
        <v>41.6</v>
      </c>
      <c r="H107" s="48">
        <v>40</v>
      </c>
      <c r="I107" s="17"/>
      <c r="J107" s="48">
        <v>1</v>
      </c>
      <c r="K107" s="17"/>
      <c r="L107" s="52" t="s">
        <v>209</v>
      </c>
      <c r="M107" s="77"/>
      <c r="N107" s="77"/>
      <c r="O107" s="77"/>
      <c r="P107" s="24">
        <v>200340014498</v>
      </c>
    </row>
    <row r="108" spans="2:16" x14ac:dyDescent="0.3">
      <c r="B108" s="128"/>
      <c r="C108" s="102"/>
      <c r="D108" s="48" t="s">
        <v>206</v>
      </c>
      <c r="E108" s="105"/>
      <c r="F108" s="27">
        <v>1</v>
      </c>
      <c r="G108" s="27">
        <v>31</v>
      </c>
      <c r="H108" s="48">
        <v>31</v>
      </c>
      <c r="I108" s="17"/>
      <c r="J108" s="48"/>
      <c r="K108" s="17"/>
      <c r="L108" s="52" t="s">
        <v>207</v>
      </c>
      <c r="M108" s="77"/>
      <c r="N108" s="77"/>
      <c r="O108" s="77"/>
      <c r="P108" s="24">
        <v>260240000782</v>
      </c>
    </row>
    <row r="109" spans="2:16" x14ac:dyDescent="0.3">
      <c r="B109" s="128"/>
      <c r="C109" s="102"/>
      <c r="D109" s="48" t="s">
        <v>206</v>
      </c>
      <c r="E109" s="105"/>
      <c r="F109" s="27">
        <v>1</v>
      </c>
      <c r="G109" s="27">
        <v>64</v>
      </c>
      <c r="H109" s="48">
        <v>64</v>
      </c>
      <c r="I109" s="17"/>
      <c r="J109" s="48"/>
      <c r="K109" s="17"/>
      <c r="L109" s="52" t="s">
        <v>207</v>
      </c>
      <c r="M109" s="77"/>
      <c r="N109" s="77"/>
      <c r="O109" s="77"/>
      <c r="P109" s="24">
        <v>260240000782</v>
      </c>
    </row>
    <row r="110" spans="2:16" x14ac:dyDescent="0.3">
      <c r="B110" s="128"/>
      <c r="C110" s="102"/>
      <c r="D110" s="48" t="s">
        <v>206</v>
      </c>
      <c r="E110" s="105"/>
      <c r="F110" s="27">
        <v>1</v>
      </c>
      <c r="G110" s="27">
        <v>117.7</v>
      </c>
      <c r="H110" s="48">
        <v>80</v>
      </c>
      <c r="I110" s="17"/>
      <c r="J110" s="48">
        <v>37</v>
      </c>
      <c r="K110" s="17"/>
      <c r="L110" s="52" t="s">
        <v>210</v>
      </c>
      <c r="M110" s="77"/>
      <c r="N110" s="77"/>
      <c r="O110" s="77"/>
      <c r="P110" s="24">
        <v>851231350458</v>
      </c>
    </row>
    <row r="111" spans="2:16" x14ac:dyDescent="0.3">
      <c r="B111" s="128"/>
      <c r="C111" s="102"/>
      <c r="D111" s="48" t="s">
        <v>206</v>
      </c>
      <c r="E111" s="105"/>
      <c r="F111" s="27">
        <v>1</v>
      </c>
      <c r="G111" s="27">
        <v>32</v>
      </c>
      <c r="H111" s="48"/>
      <c r="I111" s="17"/>
      <c r="J111" s="48">
        <v>32</v>
      </c>
      <c r="K111" s="17"/>
      <c r="L111" s="52" t="s">
        <v>210</v>
      </c>
      <c r="M111" s="77"/>
      <c r="N111" s="77"/>
      <c r="O111" s="77"/>
      <c r="P111" s="24">
        <v>851231350458</v>
      </c>
    </row>
    <row r="112" spans="2:16" x14ac:dyDescent="0.3">
      <c r="B112" s="128"/>
      <c r="C112" s="102"/>
      <c r="D112" s="48" t="s">
        <v>257</v>
      </c>
      <c r="E112" s="105"/>
      <c r="F112" s="27">
        <v>1</v>
      </c>
      <c r="G112" s="27">
        <v>90</v>
      </c>
      <c r="H112" s="48"/>
      <c r="I112" s="17"/>
      <c r="J112" s="48">
        <v>90</v>
      </c>
      <c r="K112" s="17"/>
      <c r="L112" s="52" t="s">
        <v>214</v>
      </c>
      <c r="M112" s="77"/>
      <c r="N112" s="77"/>
      <c r="O112" s="77"/>
      <c r="P112" s="79" t="s">
        <v>260</v>
      </c>
    </row>
    <row r="113" spans="2:16" x14ac:dyDescent="0.3">
      <c r="B113" s="128"/>
      <c r="C113" s="102"/>
      <c r="D113" s="48" t="s">
        <v>257</v>
      </c>
      <c r="E113" s="105"/>
      <c r="F113" s="27">
        <v>1</v>
      </c>
      <c r="G113" s="27">
        <v>34</v>
      </c>
      <c r="H113" s="48">
        <v>34</v>
      </c>
      <c r="I113" s="17"/>
      <c r="J113" s="48"/>
      <c r="K113" s="17"/>
      <c r="L113" s="52" t="s">
        <v>214</v>
      </c>
      <c r="M113" s="77"/>
      <c r="N113" s="77"/>
      <c r="O113" s="77"/>
      <c r="P113" s="79" t="s">
        <v>260</v>
      </c>
    </row>
    <row r="114" spans="2:16" x14ac:dyDescent="0.3">
      <c r="B114" s="128"/>
      <c r="C114" s="102"/>
      <c r="D114" s="48" t="s">
        <v>258</v>
      </c>
      <c r="E114" s="105"/>
      <c r="F114" s="27">
        <v>1</v>
      </c>
      <c r="G114" s="27">
        <v>544.5</v>
      </c>
      <c r="H114" s="48"/>
      <c r="I114" s="17"/>
      <c r="J114" s="48">
        <v>453.1</v>
      </c>
      <c r="K114" s="17"/>
      <c r="L114" s="52" t="s">
        <v>215</v>
      </c>
      <c r="M114" s="77"/>
      <c r="N114" s="77"/>
      <c r="O114" s="77"/>
      <c r="P114" s="24">
        <v>490709350070</v>
      </c>
    </row>
    <row r="115" spans="2:16" x14ac:dyDescent="0.3">
      <c r="B115" s="128"/>
      <c r="C115" s="102"/>
      <c r="D115" s="48" t="s">
        <v>258</v>
      </c>
      <c r="E115" s="105"/>
      <c r="F115" s="27">
        <v>1</v>
      </c>
      <c r="G115" s="27">
        <v>66</v>
      </c>
      <c r="H115" s="48">
        <v>66</v>
      </c>
      <c r="I115" s="17"/>
      <c r="J115" s="48"/>
      <c r="K115" s="17"/>
      <c r="L115" s="52" t="s">
        <v>216</v>
      </c>
      <c r="M115" s="77"/>
      <c r="N115" s="77"/>
      <c r="O115" s="77"/>
      <c r="P115" s="24">
        <v>630519450263</v>
      </c>
    </row>
    <row r="116" spans="2:16" x14ac:dyDescent="0.3">
      <c r="B116" s="128"/>
      <c r="C116" s="102"/>
      <c r="D116" s="48" t="s">
        <v>258</v>
      </c>
      <c r="E116" s="105"/>
      <c r="F116" s="27">
        <v>1</v>
      </c>
      <c r="G116" s="27">
        <v>31</v>
      </c>
      <c r="H116" s="48">
        <v>31</v>
      </c>
      <c r="I116" s="17"/>
      <c r="J116" s="48"/>
      <c r="K116" s="17"/>
      <c r="L116" s="52" t="s">
        <v>216</v>
      </c>
      <c r="M116" s="77"/>
      <c r="N116" s="77"/>
      <c r="O116" s="77"/>
      <c r="P116" s="24">
        <v>630519450263</v>
      </c>
    </row>
    <row r="117" spans="2:16" x14ac:dyDescent="0.3">
      <c r="B117" s="128"/>
      <c r="C117" s="103"/>
      <c r="D117" s="48" t="s">
        <v>258</v>
      </c>
      <c r="E117" s="106"/>
      <c r="F117" s="27">
        <v>1</v>
      </c>
      <c r="G117" s="27">
        <v>37.5</v>
      </c>
      <c r="H117" s="48"/>
      <c r="I117" s="17"/>
      <c r="J117" s="48">
        <v>37.5</v>
      </c>
      <c r="K117" s="17"/>
      <c r="L117" s="52" t="s">
        <v>216</v>
      </c>
      <c r="M117" s="77"/>
      <c r="N117" s="77"/>
      <c r="O117" s="77"/>
      <c r="P117" s="24">
        <v>630519450263</v>
      </c>
    </row>
    <row r="118" spans="2:16" x14ac:dyDescent="0.3">
      <c r="B118" s="129"/>
      <c r="C118" s="34"/>
      <c r="D118" s="35" t="s">
        <v>211</v>
      </c>
      <c r="E118" s="74">
        <f>SUM(E101)</f>
        <v>1</v>
      </c>
      <c r="F118" s="43">
        <f>SUM(F101:F117)</f>
        <v>17</v>
      </c>
      <c r="G118" s="43">
        <f>SUM(G101:G117)</f>
        <v>1618.3000000000002</v>
      </c>
      <c r="H118" s="43">
        <f>SUM(H101:H117)</f>
        <v>705.7</v>
      </c>
      <c r="I118" s="17"/>
      <c r="J118" s="43">
        <f>SUM(J101:J117)</f>
        <v>817.4</v>
      </c>
      <c r="K118" s="17"/>
      <c r="L118" s="18"/>
      <c r="M118" s="77"/>
      <c r="N118" s="77"/>
      <c r="O118" s="77"/>
      <c r="P118" s="61"/>
    </row>
    <row r="119" spans="2:16" x14ac:dyDescent="0.3">
      <c r="B119" s="101" t="s">
        <v>270</v>
      </c>
      <c r="C119" s="101" t="s">
        <v>284</v>
      </c>
      <c r="D119" s="48" t="s">
        <v>271</v>
      </c>
      <c r="E119" s="116">
        <v>1</v>
      </c>
      <c r="F119" s="27">
        <v>1</v>
      </c>
      <c r="G119" s="48">
        <v>119</v>
      </c>
      <c r="H119" s="48">
        <v>13</v>
      </c>
      <c r="I119" s="27"/>
      <c r="J119" s="27">
        <v>98</v>
      </c>
      <c r="K119" s="17"/>
      <c r="L119" s="18" t="s">
        <v>280</v>
      </c>
      <c r="M119" s="77"/>
      <c r="N119" s="77"/>
      <c r="O119" s="77"/>
      <c r="P119" s="24">
        <v>820106351349</v>
      </c>
    </row>
    <row r="120" spans="2:16" x14ac:dyDescent="0.3">
      <c r="B120" s="102"/>
      <c r="C120" s="103"/>
      <c r="D120" s="48" t="s">
        <v>271</v>
      </c>
      <c r="E120" s="116"/>
      <c r="F120" s="27">
        <v>1</v>
      </c>
      <c r="G120" s="48">
        <v>80.599999999999994</v>
      </c>
      <c r="H120" s="48">
        <v>6</v>
      </c>
      <c r="I120" s="27"/>
      <c r="J120" s="27">
        <v>74.5</v>
      </c>
      <c r="K120" s="17"/>
      <c r="L120" s="18" t="s">
        <v>280</v>
      </c>
      <c r="M120" s="77"/>
      <c r="N120" s="77"/>
      <c r="O120" s="77"/>
      <c r="P120" s="24">
        <v>820106351349</v>
      </c>
    </row>
    <row r="121" spans="2:16" x14ac:dyDescent="0.3">
      <c r="B121" s="102"/>
      <c r="C121" s="88"/>
      <c r="D121" s="96" t="s">
        <v>33</v>
      </c>
      <c r="E121" s="96">
        <f>SUM(E119)</f>
        <v>1</v>
      </c>
      <c r="F121" s="96">
        <f>SUM(F119:F120)</f>
        <v>2</v>
      </c>
      <c r="G121" s="96">
        <f t="shared" ref="G121:J121" si="18">SUM(G119:G120)</f>
        <v>199.6</v>
      </c>
      <c r="H121" s="96">
        <f t="shared" si="18"/>
        <v>19</v>
      </c>
      <c r="I121" s="96"/>
      <c r="J121" s="96">
        <f t="shared" si="18"/>
        <v>172.5</v>
      </c>
      <c r="K121" s="92"/>
      <c r="L121" s="18"/>
      <c r="M121" s="77"/>
      <c r="N121" s="77"/>
      <c r="O121" s="77"/>
      <c r="P121" s="24"/>
    </row>
    <row r="122" spans="2:16" x14ac:dyDescent="0.3">
      <c r="B122" s="102"/>
      <c r="C122" s="101" t="s">
        <v>294</v>
      </c>
      <c r="D122" s="98" t="s">
        <v>295</v>
      </c>
      <c r="E122" s="104">
        <v>1</v>
      </c>
      <c r="F122" s="27">
        <v>1</v>
      </c>
      <c r="G122" s="98">
        <v>983</v>
      </c>
      <c r="H122" s="48"/>
      <c r="I122" s="27"/>
      <c r="J122" s="97">
        <v>980</v>
      </c>
      <c r="K122" s="92"/>
      <c r="L122" s="52" t="s">
        <v>354</v>
      </c>
      <c r="M122" s="77"/>
      <c r="N122" s="77"/>
      <c r="O122" s="77"/>
      <c r="P122" s="24">
        <v>830929350505</v>
      </c>
    </row>
    <row r="123" spans="2:16" x14ac:dyDescent="0.3">
      <c r="B123" s="102"/>
      <c r="C123" s="102"/>
      <c r="D123" s="98" t="s">
        <v>295</v>
      </c>
      <c r="E123" s="105"/>
      <c r="F123" s="27">
        <v>1</v>
      </c>
      <c r="G123" s="98">
        <v>957</v>
      </c>
      <c r="H123" s="48"/>
      <c r="I123" s="27"/>
      <c r="J123" s="97">
        <v>952</v>
      </c>
      <c r="K123" s="92"/>
      <c r="L123" s="52" t="s">
        <v>354</v>
      </c>
      <c r="M123" s="77"/>
      <c r="N123" s="77"/>
      <c r="O123" s="77"/>
      <c r="P123" s="24">
        <v>830929350505</v>
      </c>
    </row>
    <row r="124" spans="2:16" x14ac:dyDescent="0.3">
      <c r="B124" s="102"/>
      <c r="C124" s="102"/>
      <c r="D124" s="98" t="s">
        <v>296</v>
      </c>
      <c r="E124" s="105"/>
      <c r="F124" s="27">
        <v>1</v>
      </c>
      <c r="G124" s="98">
        <v>142</v>
      </c>
      <c r="H124" s="48">
        <v>141</v>
      </c>
      <c r="I124" s="27"/>
      <c r="J124" s="97"/>
      <c r="K124" s="92"/>
      <c r="L124" s="52" t="s">
        <v>299</v>
      </c>
      <c r="M124" s="77"/>
      <c r="N124" s="77"/>
      <c r="O124" s="77"/>
      <c r="P124" s="24">
        <v>880924350408</v>
      </c>
    </row>
    <row r="125" spans="2:16" x14ac:dyDescent="0.3">
      <c r="B125" s="102"/>
      <c r="C125" s="102"/>
      <c r="D125" s="98" t="s">
        <v>296</v>
      </c>
      <c r="E125" s="105"/>
      <c r="F125" s="27">
        <v>1</v>
      </c>
      <c r="G125" s="98">
        <v>183</v>
      </c>
      <c r="H125" s="48"/>
      <c r="I125" s="27"/>
      <c r="J125" s="97">
        <v>183</v>
      </c>
      <c r="K125" s="92"/>
      <c r="L125" s="52" t="s">
        <v>300</v>
      </c>
      <c r="M125" s="77"/>
      <c r="N125" s="77"/>
      <c r="O125" s="77"/>
      <c r="P125" s="24">
        <v>170864037725</v>
      </c>
    </row>
    <row r="126" spans="2:16" x14ac:dyDescent="0.3">
      <c r="B126" s="102"/>
      <c r="C126" s="102"/>
      <c r="D126" s="98" t="s">
        <v>296</v>
      </c>
      <c r="E126" s="105"/>
      <c r="F126" s="27">
        <v>1</v>
      </c>
      <c r="G126" s="98">
        <v>818</v>
      </c>
      <c r="H126" s="48"/>
      <c r="I126" s="27"/>
      <c r="J126" s="97">
        <v>816</v>
      </c>
      <c r="K126" s="92"/>
      <c r="L126" s="52" t="s">
        <v>301</v>
      </c>
      <c r="M126" s="77"/>
      <c r="N126" s="77"/>
      <c r="O126" s="77"/>
      <c r="P126" s="24">
        <v>810126350893</v>
      </c>
    </row>
    <row r="127" spans="2:16" x14ac:dyDescent="0.3">
      <c r="B127" s="102"/>
      <c r="C127" s="102"/>
      <c r="D127" s="98" t="s">
        <v>297</v>
      </c>
      <c r="E127" s="105"/>
      <c r="F127" s="27">
        <v>1</v>
      </c>
      <c r="G127" s="98">
        <v>435</v>
      </c>
      <c r="H127" s="48"/>
      <c r="I127" s="27"/>
      <c r="J127" s="97">
        <v>433</v>
      </c>
      <c r="K127" s="92"/>
      <c r="L127" s="52" t="s">
        <v>353</v>
      </c>
      <c r="M127" s="77"/>
      <c r="N127" s="77"/>
      <c r="O127" s="77"/>
      <c r="P127" s="24">
        <v>900520350319</v>
      </c>
    </row>
    <row r="128" spans="2:16" x14ac:dyDescent="0.3">
      <c r="B128" s="102"/>
      <c r="C128" s="102"/>
      <c r="D128" s="98" t="s">
        <v>295</v>
      </c>
      <c r="E128" s="105"/>
      <c r="F128" s="27">
        <v>1</v>
      </c>
      <c r="G128" s="98">
        <v>1198</v>
      </c>
      <c r="H128" s="48"/>
      <c r="I128" s="27"/>
      <c r="J128" s="97">
        <v>1189</v>
      </c>
      <c r="K128" s="92"/>
      <c r="L128" s="52" t="s">
        <v>298</v>
      </c>
      <c r="M128" s="77"/>
      <c r="N128" s="77"/>
      <c r="O128" s="77"/>
      <c r="P128" s="24">
        <v>830929350505</v>
      </c>
    </row>
    <row r="129" spans="2:16" x14ac:dyDescent="0.3">
      <c r="B129" s="102"/>
      <c r="C129" s="103"/>
      <c r="D129" s="98" t="s">
        <v>295</v>
      </c>
      <c r="E129" s="106"/>
      <c r="F129" s="27">
        <v>1</v>
      </c>
      <c r="G129" s="98">
        <v>432</v>
      </c>
      <c r="H129" s="48"/>
      <c r="I129" s="27"/>
      <c r="J129" s="97">
        <v>429</v>
      </c>
      <c r="K129" s="92"/>
      <c r="L129" s="52" t="s">
        <v>352</v>
      </c>
      <c r="M129" s="77"/>
      <c r="N129" s="77"/>
      <c r="O129" s="77"/>
      <c r="P129" s="24">
        <v>840526350586</v>
      </c>
    </row>
    <row r="130" spans="2:16" x14ac:dyDescent="0.3">
      <c r="B130" s="102"/>
      <c r="C130" s="88"/>
      <c r="D130" s="96" t="s">
        <v>33</v>
      </c>
      <c r="E130" s="96">
        <f>SUM(E122)</f>
        <v>1</v>
      </c>
      <c r="F130" s="96">
        <f>SUM(F122:F129)</f>
        <v>8</v>
      </c>
      <c r="G130" s="29">
        <f>SUM(G122:G129)</f>
        <v>5148</v>
      </c>
      <c r="H130" s="29">
        <f t="shared" ref="H130:J130" si="19">SUM(H122:H129)</f>
        <v>141</v>
      </c>
      <c r="I130" s="29"/>
      <c r="J130" s="29">
        <f t="shared" si="19"/>
        <v>4982</v>
      </c>
      <c r="K130" s="92"/>
      <c r="L130" s="18"/>
      <c r="M130" s="77"/>
      <c r="N130" s="77"/>
      <c r="O130" s="77"/>
      <c r="P130" s="24"/>
    </row>
    <row r="131" spans="2:16" x14ac:dyDescent="0.3">
      <c r="B131" s="102"/>
      <c r="C131" s="101" t="s">
        <v>302</v>
      </c>
      <c r="D131" s="48" t="s">
        <v>303</v>
      </c>
      <c r="E131" s="104">
        <v>1</v>
      </c>
      <c r="F131" s="27">
        <v>1</v>
      </c>
      <c r="G131" s="48">
        <v>323</v>
      </c>
      <c r="H131" s="48"/>
      <c r="I131" s="27"/>
      <c r="J131" s="27">
        <v>322</v>
      </c>
      <c r="K131" s="92"/>
      <c r="L131" s="52" t="s">
        <v>299</v>
      </c>
      <c r="M131" s="77"/>
      <c r="N131" s="77"/>
      <c r="O131" s="77"/>
      <c r="P131" s="24">
        <v>880924350408</v>
      </c>
    </row>
    <row r="132" spans="2:16" x14ac:dyDescent="0.3">
      <c r="B132" s="102"/>
      <c r="C132" s="102"/>
      <c r="D132" s="48" t="s">
        <v>303</v>
      </c>
      <c r="E132" s="105"/>
      <c r="F132" s="27">
        <v>1</v>
      </c>
      <c r="G132" s="48">
        <v>241</v>
      </c>
      <c r="H132" s="48"/>
      <c r="I132" s="27"/>
      <c r="J132" s="27">
        <v>240</v>
      </c>
      <c r="K132" s="92"/>
      <c r="L132" s="52" t="s">
        <v>299</v>
      </c>
      <c r="M132" s="77"/>
      <c r="N132" s="77"/>
      <c r="O132" s="77"/>
      <c r="P132" s="24">
        <v>880924350408</v>
      </c>
    </row>
    <row r="133" spans="2:16" x14ac:dyDescent="0.3">
      <c r="B133" s="102"/>
      <c r="C133" s="102"/>
      <c r="D133" s="48" t="s">
        <v>303</v>
      </c>
      <c r="E133" s="105"/>
      <c r="F133" s="27">
        <v>1</v>
      </c>
      <c r="G133" s="48">
        <v>125</v>
      </c>
      <c r="H133" s="48"/>
      <c r="I133" s="27"/>
      <c r="J133" s="27">
        <v>124</v>
      </c>
      <c r="K133" s="92"/>
      <c r="L133" s="52" t="s">
        <v>299</v>
      </c>
      <c r="M133" s="77"/>
      <c r="N133" s="77"/>
      <c r="O133" s="77"/>
      <c r="P133" s="24">
        <v>880924350408</v>
      </c>
    </row>
    <row r="134" spans="2:16" x14ac:dyDescent="0.3">
      <c r="B134" s="102"/>
      <c r="C134" s="102"/>
      <c r="D134" s="48" t="s">
        <v>303</v>
      </c>
      <c r="E134" s="105"/>
      <c r="F134" s="27">
        <v>1</v>
      </c>
      <c r="G134" s="48">
        <v>314</v>
      </c>
      <c r="H134" s="48"/>
      <c r="I134" s="27"/>
      <c r="J134" s="27">
        <v>313</v>
      </c>
      <c r="K134" s="92"/>
      <c r="L134" s="52" t="s">
        <v>299</v>
      </c>
      <c r="M134" s="77"/>
      <c r="N134" s="77"/>
      <c r="O134" s="77"/>
      <c r="P134" s="24">
        <v>880924350408</v>
      </c>
    </row>
    <row r="135" spans="2:16" x14ac:dyDescent="0.3">
      <c r="B135" s="102"/>
      <c r="C135" s="102"/>
      <c r="D135" s="48" t="s">
        <v>303</v>
      </c>
      <c r="E135" s="105"/>
      <c r="F135" s="27">
        <v>1</v>
      </c>
      <c r="G135" s="48">
        <v>114</v>
      </c>
      <c r="H135" s="98">
        <v>114</v>
      </c>
      <c r="I135" s="27"/>
      <c r="J135" s="27"/>
      <c r="K135" s="92"/>
      <c r="L135" s="52" t="s">
        <v>355</v>
      </c>
      <c r="M135" s="77"/>
      <c r="N135" s="77"/>
      <c r="O135" s="77"/>
      <c r="P135" s="24">
        <v>970104350825</v>
      </c>
    </row>
    <row r="136" spans="2:16" x14ac:dyDescent="0.3">
      <c r="B136" s="102"/>
      <c r="C136" s="102"/>
      <c r="D136" s="48" t="s">
        <v>303</v>
      </c>
      <c r="E136" s="105"/>
      <c r="F136" s="27">
        <v>1</v>
      </c>
      <c r="G136" s="48">
        <v>671</v>
      </c>
      <c r="H136" s="98">
        <v>360</v>
      </c>
      <c r="I136" s="27"/>
      <c r="J136" s="27">
        <v>301</v>
      </c>
      <c r="K136" s="92"/>
      <c r="L136" s="52" t="s">
        <v>353</v>
      </c>
      <c r="M136" s="77"/>
      <c r="N136" s="77"/>
      <c r="O136" s="77"/>
      <c r="P136" s="24">
        <v>900520350319</v>
      </c>
    </row>
    <row r="137" spans="2:16" x14ac:dyDescent="0.3">
      <c r="B137" s="102"/>
      <c r="C137" s="102"/>
      <c r="D137" s="48" t="s">
        <v>303</v>
      </c>
      <c r="E137" s="105"/>
      <c r="F137" s="27">
        <v>1</v>
      </c>
      <c r="G137" s="48">
        <v>148</v>
      </c>
      <c r="H137" s="98">
        <v>147</v>
      </c>
      <c r="I137" s="27"/>
      <c r="J137" s="27"/>
      <c r="K137" s="92"/>
      <c r="L137" s="52" t="s">
        <v>306</v>
      </c>
      <c r="M137" s="77"/>
      <c r="N137" s="77"/>
      <c r="O137" s="77"/>
      <c r="P137" s="24">
        <v>900617350217</v>
      </c>
    </row>
    <row r="138" spans="2:16" x14ac:dyDescent="0.3">
      <c r="B138" s="102"/>
      <c r="C138" s="102"/>
      <c r="D138" s="48" t="s">
        <v>303</v>
      </c>
      <c r="E138" s="105"/>
      <c r="F138" s="27">
        <v>1</v>
      </c>
      <c r="G138" s="48">
        <v>730</v>
      </c>
      <c r="H138" s="98"/>
      <c r="I138" s="27"/>
      <c r="J138" s="27">
        <v>727</v>
      </c>
      <c r="K138" s="92"/>
      <c r="L138" s="52" t="s">
        <v>353</v>
      </c>
      <c r="M138" s="77"/>
      <c r="N138" s="77"/>
      <c r="O138" s="77"/>
      <c r="P138" s="24">
        <v>900520350319</v>
      </c>
    </row>
    <row r="139" spans="2:16" x14ac:dyDescent="0.3">
      <c r="B139" s="102"/>
      <c r="C139" s="102"/>
      <c r="D139" s="48" t="s">
        <v>304</v>
      </c>
      <c r="E139" s="105"/>
      <c r="F139" s="27">
        <v>1</v>
      </c>
      <c r="G139" s="48">
        <v>520</v>
      </c>
      <c r="H139" s="98"/>
      <c r="I139" s="27"/>
      <c r="J139" s="27">
        <v>516</v>
      </c>
      <c r="K139" s="92"/>
      <c r="L139" s="52" t="s">
        <v>307</v>
      </c>
      <c r="M139" s="77"/>
      <c r="N139" s="77"/>
      <c r="O139" s="77"/>
      <c r="P139" s="24">
        <v>220640046361</v>
      </c>
    </row>
    <row r="140" spans="2:16" x14ac:dyDescent="0.3">
      <c r="B140" s="102"/>
      <c r="C140" s="102"/>
      <c r="D140" s="48" t="s">
        <v>304</v>
      </c>
      <c r="E140" s="105"/>
      <c r="F140" s="27">
        <v>1</v>
      </c>
      <c r="G140" s="48">
        <v>1115</v>
      </c>
      <c r="H140" s="98"/>
      <c r="I140" s="27"/>
      <c r="J140" s="27">
        <v>1111</v>
      </c>
      <c r="K140" s="92"/>
      <c r="L140" s="52" t="s">
        <v>307</v>
      </c>
      <c r="M140" s="77"/>
      <c r="N140" s="77"/>
      <c r="O140" s="77"/>
      <c r="P140" s="24">
        <v>220640046361</v>
      </c>
    </row>
    <row r="141" spans="2:16" x14ac:dyDescent="0.3">
      <c r="B141" s="102"/>
      <c r="C141" s="102"/>
      <c r="D141" s="48" t="s">
        <v>304</v>
      </c>
      <c r="E141" s="105"/>
      <c r="F141" s="27">
        <v>1</v>
      </c>
      <c r="G141" s="48">
        <v>376</v>
      </c>
      <c r="H141" s="98">
        <v>374</v>
      </c>
      <c r="I141" s="27"/>
      <c r="J141" s="27"/>
      <c r="K141" s="92"/>
      <c r="L141" s="52" t="s">
        <v>307</v>
      </c>
      <c r="M141" s="77"/>
      <c r="N141" s="77"/>
      <c r="O141" s="77"/>
      <c r="P141" s="24">
        <v>220640046361</v>
      </c>
    </row>
    <row r="142" spans="2:16" x14ac:dyDescent="0.3">
      <c r="B142" s="102"/>
      <c r="C142" s="102"/>
      <c r="D142" s="48" t="s">
        <v>304</v>
      </c>
      <c r="E142" s="105"/>
      <c r="F142" s="27">
        <v>1</v>
      </c>
      <c r="G142" s="48">
        <v>101</v>
      </c>
      <c r="H142" s="98"/>
      <c r="I142" s="27"/>
      <c r="J142" s="27">
        <v>101</v>
      </c>
      <c r="K142" s="92"/>
      <c r="L142" s="52" t="s">
        <v>307</v>
      </c>
      <c r="M142" s="77"/>
      <c r="N142" s="77"/>
      <c r="O142" s="77"/>
      <c r="P142" s="24">
        <v>220640046361</v>
      </c>
    </row>
    <row r="143" spans="2:16" x14ac:dyDescent="0.3">
      <c r="B143" s="102"/>
      <c r="C143" s="103"/>
      <c r="D143" s="48" t="s">
        <v>305</v>
      </c>
      <c r="E143" s="106"/>
      <c r="F143" s="27">
        <v>1</v>
      </c>
      <c r="G143" s="48">
        <v>100</v>
      </c>
      <c r="H143" s="98">
        <v>100</v>
      </c>
      <c r="I143" s="27"/>
      <c r="J143" s="27"/>
      <c r="K143" s="92"/>
      <c r="L143" s="52" t="s">
        <v>308</v>
      </c>
      <c r="M143" s="77"/>
      <c r="N143" s="77"/>
      <c r="O143" s="77"/>
      <c r="P143" s="24">
        <v>490106300988</v>
      </c>
    </row>
    <row r="144" spans="2:16" x14ac:dyDescent="0.3">
      <c r="B144" s="102"/>
      <c r="C144" s="88"/>
      <c r="D144" s="96" t="s">
        <v>33</v>
      </c>
      <c r="E144" s="96">
        <f>SUM(E131)</f>
        <v>1</v>
      </c>
      <c r="F144" s="43">
        <f>SUM(F131:F143)</f>
        <v>13</v>
      </c>
      <c r="G144" s="43">
        <f t="shared" ref="G144:J144" si="20">SUM(G131:G143)</f>
        <v>4878</v>
      </c>
      <c r="H144" s="43">
        <f t="shared" si="20"/>
        <v>1095</v>
      </c>
      <c r="I144" s="43"/>
      <c r="J144" s="43">
        <f t="shared" si="20"/>
        <v>3755</v>
      </c>
      <c r="K144" s="92"/>
      <c r="L144" s="18"/>
      <c r="M144" s="77"/>
      <c r="N144" s="77"/>
      <c r="O144" s="77"/>
      <c r="P144" s="24"/>
    </row>
    <row r="145" spans="2:16" x14ac:dyDescent="0.3">
      <c r="B145" s="103"/>
      <c r="C145" s="34"/>
      <c r="D145" s="35" t="s">
        <v>272</v>
      </c>
      <c r="E145" s="74">
        <f>E121+E130+E144</f>
        <v>3</v>
      </c>
      <c r="F145" s="43">
        <f>F121+F130+F144</f>
        <v>23</v>
      </c>
      <c r="G145" s="43">
        <f t="shared" ref="G145:J145" si="21">G121+G130+G144</f>
        <v>10225.6</v>
      </c>
      <c r="H145" s="43">
        <f t="shared" si="21"/>
        <v>1255</v>
      </c>
      <c r="I145" s="43"/>
      <c r="J145" s="43">
        <f t="shared" si="21"/>
        <v>8909.5</v>
      </c>
      <c r="K145" s="17"/>
      <c r="L145" s="18"/>
      <c r="M145" s="77"/>
      <c r="N145" s="77"/>
      <c r="O145" s="77"/>
      <c r="P145" s="61"/>
    </row>
    <row r="146" spans="2:16" x14ac:dyDescent="0.3">
      <c r="B146" s="101" t="s">
        <v>309</v>
      </c>
      <c r="C146" s="101" t="s">
        <v>310</v>
      </c>
      <c r="D146" s="48" t="s">
        <v>311</v>
      </c>
      <c r="E146" s="104">
        <v>1</v>
      </c>
      <c r="F146" s="27">
        <v>1</v>
      </c>
      <c r="G146" s="97">
        <v>64</v>
      </c>
      <c r="H146" s="98">
        <v>64</v>
      </c>
      <c r="I146" s="43"/>
      <c r="J146" s="97"/>
      <c r="K146" s="92"/>
      <c r="L146" s="99" t="s">
        <v>319</v>
      </c>
      <c r="M146" s="77"/>
      <c r="N146" s="77"/>
      <c r="O146" s="77"/>
      <c r="P146" s="24">
        <v>110264016175</v>
      </c>
    </row>
    <row r="147" spans="2:16" x14ac:dyDescent="0.3">
      <c r="B147" s="102"/>
      <c r="C147" s="102"/>
      <c r="D147" s="48" t="s">
        <v>311</v>
      </c>
      <c r="E147" s="105"/>
      <c r="F147" s="27">
        <v>1</v>
      </c>
      <c r="G147" s="97">
        <v>1334</v>
      </c>
      <c r="H147" s="98"/>
      <c r="I147" s="43"/>
      <c r="J147" s="97">
        <v>1330</v>
      </c>
      <c r="K147" s="92"/>
      <c r="L147" s="99" t="s">
        <v>319</v>
      </c>
      <c r="M147" s="77"/>
      <c r="N147" s="77"/>
      <c r="O147" s="77"/>
      <c r="P147" s="24">
        <v>110264016175</v>
      </c>
    </row>
    <row r="148" spans="2:16" x14ac:dyDescent="0.3">
      <c r="B148" s="102"/>
      <c r="C148" s="102"/>
      <c r="D148" s="48" t="s">
        <v>312</v>
      </c>
      <c r="E148" s="105"/>
      <c r="F148" s="27">
        <v>1</v>
      </c>
      <c r="G148" s="97">
        <v>171.3</v>
      </c>
      <c r="H148" s="98">
        <v>152</v>
      </c>
      <c r="I148" s="43"/>
      <c r="J148" s="97"/>
      <c r="K148" s="92"/>
      <c r="L148" s="99" t="s">
        <v>315</v>
      </c>
      <c r="M148" s="77"/>
      <c r="N148" s="77"/>
      <c r="O148" s="77"/>
      <c r="P148" s="24">
        <v>870613451033</v>
      </c>
    </row>
    <row r="149" spans="2:16" x14ac:dyDescent="0.3">
      <c r="B149" s="102"/>
      <c r="C149" s="102"/>
      <c r="D149" s="48" t="s">
        <v>312</v>
      </c>
      <c r="E149" s="105"/>
      <c r="F149" s="27">
        <v>1</v>
      </c>
      <c r="G149" s="97">
        <v>102</v>
      </c>
      <c r="H149" s="98">
        <v>102</v>
      </c>
      <c r="I149" s="43"/>
      <c r="J149" s="97">
        <v>19</v>
      </c>
      <c r="K149" s="92"/>
      <c r="L149" s="99" t="s">
        <v>316</v>
      </c>
      <c r="M149" s="77"/>
      <c r="N149" s="77"/>
      <c r="O149" s="77"/>
      <c r="P149" s="24">
        <v>150164017098</v>
      </c>
    </row>
    <row r="150" spans="2:16" x14ac:dyDescent="0.3">
      <c r="B150" s="102"/>
      <c r="C150" s="102"/>
      <c r="D150" s="48" t="s">
        <v>312</v>
      </c>
      <c r="E150" s="105"/>
      <c r="F150" s="27">
        <v>1</v>
      </c>
      <c r="G150" s="97">
        <v>121</v>
      </c>
      <c r="H150" s="98">
        <v>120</v>
      </c>
      <c r="I150" s="43"/>
      <c r="J150" s="97"/>
      <c r="K150" s="92"/>
      <c r="L150" s="99" t="s">
        <v>316</v>
      </c>
      <c r="M150" s="77"/>
      <c r="N150" s="77"/>
      <c r="O150" s="77"/>
      <c r="P150" s="24">
        <v>150164017098</v>
      </c>
    </row>
    <row r="151" spans="2:16" x14ac:dyDescent="0.3">
      <c r="B151" s="102"/>
      <c r="C151" s="102"/>
      <c r="D151" s="48" t="s">
        <v>313</v>
      </c>
      <c r="E151" s="105"/>
      <c r="F151" s="27">
        <v>1</v>
      </c>
      <c r="G151" s="98">
        <v>91.2</v>
      </c>
      <c r="H151" s="98">
        <v>90</v>
      </c>
      <c r="I151" s="43"/>
      <c r="J151" s="97"/>
      <c r="K151" s="92"/>
      <c r="L151" s="99" t="s">
        <v>315</v>
      </c>
      <c r="M151" s="77"/>
      <c r="N151" s="77"/>
      <c r="O151" s="77"/>
      <c r="P151" s="24">
        <v>870613451033</v>
      </c>
    </row>
    <row r="152" spans="2:16" x14ac:dyDescent="0.3">
      <c r="B152" s="102"/>
      <c r="C152" s="102"/>
      <c r="D152" s="48" t="s">
        <v>314</v>
      </c>
      <c r="E152" s="105"/>
      <c r="F152" s="27">
        <v>1</v>
      </c>
      <c r="G152" s="98">
        <v>434</v>
      </c>
      <c r="H152" s="98">
        <v>413</v>
      </c>
      <c r="I152" s="43"/>
      <c r="J152" s="97">
        <v>15</v>
      </c>
      <c r="K152" s="92"/>
      <c r="L152" s="99" t="s">
        <v>317</v>
      </c>
      <c r="M152" s="77"/>
      <c r="N152" s="77"/>
      <c r="O152" s="77"/>
      <c r="P152" s="24">
        <v>251040005482</v>
      </c>
    </row>
    <row r="153" spans="2:16" x14ac:dyDescent="0.3">
      <c r="B153" s="102"/>
      <c r="C153" s="102"/>
      <c r="D153" s="48" t="s">
        <v>314</v>
      </c>
      <c r="E153" s="106"/>
      <c r="F153" s="27">
        <v>1</v>
      </c>
      <c r="G153" s="98">
        <v>98</v>
      </c>
      <c r="H153" s="98">
        <v>98</v>
      </c>
      <c r="I153" s="43"/>
      <c r="J153" s="97"/>
      <c r="K153" s="92"/>
      <c r="L153" s="99" t="s">
        <v>318</v>
      </c>
      <c r="M153" s="77"/>
      <c r="N153" s="77"/>
      <c r="O153" s="77"/>
      <c r="P153" s="24">
        <v>880605350077</v>
      </c>
    </row>
    <row r="154" spans="2:16" x14ac:dyDescent="0.3">
      <c r="B154" s="102"/>
      <c r="C154" s="103"/>
      <c r="D154" s="96" t="s">
        <v>33</v>
      </c>
      <c r="E154" s="96">
        <f>SUM(E146)</f>
        <v>1</v>
      </c>
      <c r="F154" s="43">
        <f>SUM(F146:F153)</f>
        <v>8</v>
      </c>
      <c r="G154" s="43">
        <f t="shared" ref="G154:J154" si="22">SUM(G146:G153)</f>
        <v>2415.5</v>
      </c>
      <c r="H154" s="43">
        <f t="shared" si="22"/>
        <v>1039</v>
      </c>
      <c r="I154" s="43"/>
      <c r="J154" s="43">
        <f t="shared" si="22"/>
        <v>1364</v>
      </c>
      <c r="K154" s="92"/>
      <c r="L154" s="18"/>
      <c r="M154" s="77"/>
      <c r="N154" s="77"/>
      <c r="O154" s="77"/>
      <c r="P154" s="61"/>
    </row>
    <row r="155" spans="2:16" x14ac:dyDescent="0.3">
      <c r="B155" s="103"/>
      <c r="C155" s="49"/>
      <c r="D155" s="35" t="s">
        <v>320</v>
      </c>
      <c r="E155" s="96">
        <f>E154</f>
        <v>1</v>
      </c>
      <c r="F155" s="96">
        <f t="shared" ref="F155:J155" si="23">F154</f>
        <v>8</v>
      </c>
      <c r="G155" s="96">
        <f t="shared" si="23"/>
        <v>2415.5</v>
      </c>
      <c r="H155" s="96">
        <f t="shared" si="23"/>
        <v>1039</v>
      </c>
      <c r="I155" s="96"/>
      <c r="J155" s="96">
        <f t="shared" si="23"/>
        <v>1364</v>
      </c>
      <c r="K155" s="92"/>
      <c r="L155" s="18"/>
      <c r="M155" s="77"/>
      <c r="N155" s="77"/>
      <c r="O155" s="77"/>
      <c r="P155" s="61"/>
    </row>
    <row r="156" spans="2:16" x14ac:dyDescent="0.3">
      <c r="B156" s="62"/>
      <c r="C156" s="34"/>
      <c r="D156" s="37" t="s">
        <v>31</v>
      </c>
      <c r="E156" s="43">
        <f>E21+E27+E42+E49+E80+E94+E100+E118+E145+E155</f>
        <v>21</v>
      </c>
      <c r="F156" s="43">
        <f t="shared" ref="F156:J156" si="24">F21+F27+F42+F49+F80+F94+F100+F118+F145+F155</f>
        <v>125</v>
      </c>
      <c r="G156" s="43">
        <f t="shared" si="24"/>
        <v>24457.129999999997</v>
      </c>
      <c r="H156" s="43">
        <f t="shared" si="24"/>
        <v>6711.1</v>
      </c>
      <c r="I156" s="43"/>
      <c r="J156" s="43">
        <f t="shared" si="24"/>
        <v>16842.43</v>
      </c>
      <c r="K156" s="43"/>
      <c r="L156" s="43"/>
      <c r="M156" s="18"/>
      <c r="N156" s="18"/>
      <c r="O156" s="84"/>
      <c r="P156" s="18"/>
    </row>
  </sheetData>
  <mergeCells count="53">
    <mergeCell ref="P3:P4"/>
    <mergeCell ref="N22:N24"/>
    <mergeCell ref="O22:O24"/>
    <mergeCell ref="C7:C8"/>
    <mergeCell ref="C22:C26"/>
    <mergeCell ref="M22:M24"/>
    <mergeCell ref="E22:E26"/>
    <mergeCell ref="C9:C10"/>
    <mergeCell ref="C11:C12"/>
    <mergeCell ref="C5:C6"/>
    <mergeCell ref="A1:O1"/>
    <mergeCell ref="A3:A4"/>
    <mergeCell ref="B3:B4"/>
    <mergeCell ref="C3:C4"/>
    <mergeCell ref="D3:D4"/>
    <mergeCell ref="E3:E4"/>
    <mergeCell ref="F3:F4"/>
    <mergeCell ref="G3:G4"/>
    <mergeCell ref="H3:K3"/>
    <mergeCell ref="L3:L4"/>
    <mergeCell ref="M3:O3"/>
    <mergeCell ref="B119:B145"/>
    <mergeCell ref="B5:B21"/>
    <mergeCell ref="B81:B94"/>
    <mergeCell ref="C81:C93"/>
    <mergeCell ref="E81:E93"/>
    <mergeCell ref="E50:E79"/>
    <mergeCell ref="B50:B80"/>
    <mergeCell ref="C50:C79"/>
    <mergeCell ref="B43:B49"/>
    <mergeCell ref="B28:B42"/>
    <mergeCell ref="E28:E38"/>
    <mergeCell ref="C28:C39"/>
    <mergeCell ref="C40:C41"/>
    <mergeCell ref="B22:B27"/>
    <mergeCell ref="C43:C44"/>
    <mergeCell ref="C45:C48"/>
    <mergeCell ref="E146:E153"/>
    <mergeCell ref="B146:B155"/>
    <mergeCell ref="C146:C154"/>
    <mergeCell ref="E45:E47"/>
    <mergeCell ref="E122:E129"/>
    <mergeCell ref="C122:C129"/>
    <mergeCell ref="E131:E143"/>
    <mergeCell ref="C131:C143"/>
    <mergeCell ref="E119:E120"/>
    <mergeCell ref="C119:C120"/>
    <mergeCell ref="C95:C99"/>
    <mergeCell ref="B95:B100"/>
    <mergeCell ref="E95:E99"/>
    <mergeCell ref="B101:B118"/>
    <mergeCell ref="C101:C117"/>
    <mergeCell ref="E101:E117"/>
  </mergeCells>
  <pageMargins left="0.31496062992125984" right="0.31496062992125984" top="0.55118110236220474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гос.</vt:lpstr>
      <vt:lpstr>рус.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2026-10-02T10:49:08Z</dcterms:modified>
</cp:coreProperties>
</file>