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ЭтаКнига"/>
  <mc:AlternateContent xmlns:mc="http://schemas.openxmlformats.org/markup-compatibility/2006">
    <mc:Choice Requires="x15">
      <x15ac:absPath xmlns:x15ac="http://schemas.microsoft.com/office/spreadsheetml/2010/11/ac" url="C:\Users\Альпикер\Downloads\"/>
    </mc:Choice>
  </mc:AlternateContent>
  <bookViews>
    <workbookView xWindow="0" yWindow="0" windowWidth="28800" windowHeight="12015"/>
  </bookViews>
  <sheets>
    <sheet name="ПРО ПМ каз" sheetId="5" r:id="rId1"/>
  </sheets>
  <definedNames>
    <definedName name="_xlnm._FilterDatabase" localSheetId="0" hidden="1">'ПРО ПМ каз'!$A$7:$O$7</definedName>
    <definedName name="_xlnm.Print_Titles" localSheetId="0">'ПРО ПМ каз'!$4:$6</definedName>
    <definedName name="_xlnm.Print_Area" localSheetId="0">'ПРО ПМ каз'!$A$1:$Q$286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21" i="5" l="1"/>
  <c r="J123" i="5"/>
  <c r="H171" i="5"/>
  <c r="I137" i="5"/>
  <c r="H137" i="5"/>
  <c r="N138" i="5"/>
  <c r="M138" i="5"/>
  <c r="L138" i="5"/>
  <c r="K138" i="5"/>
  <c r="J137" i="5"/>
  <c r="H132" i="5" l="1"/>
  <c r="H170" i="5" s="1"/>
  <c r="I274" i="5" l="1"/>
  <c r="J274" i="5"/>
  <c r="K274" i="5"/>
  <c r="L274" i="5"/>
  <c r="M274" i="5"/>
  <c r="N274" i="5"/>
  <c r="H274" i="5"/>
  <c r="K162" i="5" l="1"/>
  <c r="J235" i="5"/>
  <c r="J168" i="5"/>
  <c r="J161" i="5"/>
  <c r="J167" i="5" s="1"/>
  <c r="J160" i="5" l="1"/>
  <c r="N266" i="5"/>
  <c r="M266" i="5"/>
  <c r="L266" i="5"/>
  <c r="K266" i="5"/>
  <c r="J266" i="5"/>
  <c r="I266" i="5"/>
  <c r="H266" i="5"/>
  <c r="N264" i="5"/>
  <c r="M264" i="5"/>
  <c r="L264" i="5"/>
  <c r="K264" i="5"/>
  <c r="J264" i="5"/>
  <c r="I264" i="5"/>
  <c r="H264" i="5"/>
  <c r="N261" i="5"/>
  <c r="M261" i="5"/>
  <c r="L261" i="5"/>
  <c r="K261" i="5"/>
  <c r="J261" i="5"/>
  <c r="I261" i="5"/>
  <c r="H261" i="5"/>
  <c r="N260" i="5"/>
  <c r="N265" i="5" s="1"/>
  <c r="M260" i="5"/>
  <c r="M265" i="5" s="1"/>
  <c r="M263" i="5" s="1"/>
  <c r="L260" i="5"/>
  <c r="L265" i="5" s="1"/>
  <c r="K260" i="5"/>
  <c r="K265" i="5" s="1"/>
  <c r="J260" i="5"/>
  <c r="J265" i="5" s="1"/>
  <c r="I260" i="5"/>
  <c r="I265" i="5" s="1"/>
  <c r="H260" i="5"/>
  <c r="H265" i="5" s="1"/>
  <c r="N259" i="5"/>
  <c r="M259" i="5"/>
  <c r="L259" i="5"/>
  <c r="K259" i="5"/>
  <c r="J259" i="5"/>
  <c r="J248" i="5"/>
  <c r="I248" i="5"/>
  <c r="K243" i="5"/>
  <c r="I236" i="5"/>
  <c r="J233" i="5"/>
  <c r="H234" i="5"/>
  <c r="N233" i="5"/>
  <c r="M233" i="5"/>
  <c r="L233" i="5"/>
  <c r="K233" i="5"/>
  <c r="N216" i="5"/>
  <c r="N272" i="5" s="1"/>
  <c r="M216" i="5"/>
  <c r="M272" i="5" s="1"/>
  <c r="L216" i="5"/>
  <c r="L272" i="5" s="1"/>
  <c r="K216" i="5"/>
  <c r="K272" i="5" s="1"/>
  <c r="J216" i="5"/>
  <c r="J272" i="5" s="1"/>
  <c r="I216" i="5"/>
  <c r="H216" i="5"/>
  <c r="H272" i="5" s="1"/>
  <c r="N215" i="5"/>
  <c r="N271" i="5" s="1"/>
  <c r="M215" i="5"/>
  <c r="M271" i="5" s="1"/>
  <c r="L215" i="5"/>
  <c r="L271" i="5" s="1"/>
  <c r="K215" i="5"/>
  <c r="K271" i="5" s="1"/>
  <c r="J215" i="5"/>
  <c r="I215" i="5"/>
  <c r="I271" i="5" s="1"/>
  <c r="H215" i="5"/>
  <c r="H271" i="5" s="1"/>
  <c r="N214" i="5"/>
  <c r="M214" i="5"/>
  <c r="L214" i="5"/>
  <c r="K214" i="5"/>
  <c r="J214" i="5"/>
  <c r="I214" i="5"/>
  <c r="N204" i="5"/>
  <c r="M204" i="5"/>
  <c r="L204" i="5"/>
  <c r="K204" i="5"/>
  <c r="J204" i="5"/>
  <c r="I204" i="5"/>
  <c r="H204" i="5"/>
  <c r="N203" i="5"/>
  <c r="M203" i="5"/>
  <c r="L203" i="5"/>
  <c r="K203" i="5"/>
  <c r="J203" i="5"/>
  <c r="I203" i="5"/>
  <c r="H203" i="5"/>
  <c r="N191" i="5"/>
  <c r="M191" i="5"/>
  <c r="L191" i="5"/>
  <c r="K191" i="5"/>
  <c r="J191" i="5"/>
  <c r="I191" i="5"/>
  <c r="H191" i="5"/>
  <c r="N171" i="5"/>
  <c r="M171" i="5"/>
  <c r="L171" i="5"/>
  <c r="K171" i="5"/>
  <c r="J171" i="5"/>
  <c r="N170" i="5"/>
  <c r="N273" i="5" s="1"/>
  <c r="M170" i="5"/>
  <c r="M273" i="5" s="1"/>
  <c r="L170" i="5"/>
  <c r="L273" i="5" s="1"/>
  <c r="K170" i="5"/>
  <c r="K273" i="5" s="1"/>
  <c r="J169" i="5"/>
  <c r="N167" i="5"/>
  <c r="N163" i="5"/>
  <c r="M163" i="5"/>
  <c r="L163" i="5"/>
  <c r="I163" i="5"/>
  <c r="H163" i="5"/>
  <c r="N162" i="5"/>
  <c r="M162" i="5"/>
  <c r="L162" i="5"/>
  <c r="I162" i="5"/>
  <c r="H162" i="5"/>
  <c r="N161" i="5"/>
  <c r="M161" i="5"/>
  <c r="L161" i="5"/>
  <c r="K161" i="5"/>
  <c r="I133" i="5"/>
  <c r="I171" i="5" s="1"/>
  <c r="I132" i="5"/>
  <c r="H273" i="5"/>
  <c r="H279" i="5" s="1"/>
  <c r="N131" i="5"/>
  <c r="M131" i="5"/>
  <c r="L131" i="5"/>
  <c r="K131" i="5"/>
  <c r="I130" i="5"/>
  <c r="N129" i="5"/>
  <c r="M129" i="5"/>
  <c r="L129" i="5"/>
  <c r="K129" i="5"/>
  <c r="I129" i="5"/>
  <c r="J128" i="5"/>
  <c r="H128" i="5"/>
  <c r="J170" i="5"/>
  <c r="N122" i="5"/>
  <c r="N130" i="5" s="1"/>
  <c r="N139" i="5" s="1"/>
  <c r="M122" i="5"/>
  <c r="M130" i="5" s="1"/>
  <c r="M139" i="5" s="1"/>
  <c r="L122" i="5"/>
  <c r="K122" i="5"/>
  <c r="I122" i="5"/>
  <c r="H122" i="5"/>
  <c r="N121" i="5"/>
  <c r="M121" i="5"/>
  <c r="L121" i="5"/>
  <c r="K121" i="5"/>
  <c r="I121" i="5"/>
  <c r="H121" i="5"/>
  <c r="N120" i="5"/>
  <c r="M120" i="5"/>
  <c r="L120" i="5"/>
  <c r="K120" i="5"/>
  <c r="I120" i="5"/>
  <c r="H120" i="5"/>
  <c r="H167" i="5" s="1"/>
  <c r="K29" i="5"/>
  <c r="J29" i="5"/>
  <c r="I29" i="5"/>
  <c r="I263" i="5" l="1"/>
  <c r="I170" i="5"/>
  <c r="I273" i="5" s="1"/>
  <c r="I279" i="5" s="1"/>
  <c r="H168" i="5"/>
  <c r="I169" i="5"/>
  <c r="I167" i="5"/>
  <c r="I168" i="5"/>
  <c r="H169" i="5"/>
  <c r="H278" i="5" s="1"/>
  <c r="H270" i="5"/>
  <c r="H269" i="5" s="1"/>
  <c r="H196" i="5" s="1"/>
  <c r="J270" i="5"/>
  <c r="J276" i="5" s="1"/>
  <c r="N270" i="5"/>
  <c r="N269" i="5" s="1"/>
  <c r="L270" i="5"/>
  <c r="L269" i="5" s="1"/>
  <c r="I270" i="5"/>
  <c r="K270" i="5"/>
  <c r="K269" i="5" s="1"/>
  <c r="M270" i="5"/>
  <c r="M269" i="5" s="1"/>
  <c r="I233" i="5"/>
  <c r="I272" i="5"/>
  <c r="J271" i="5"/>
  <c r="J277" i="5" s="1"/>
  <c r="J273" i="5"/>
  <c r="L258" i="5"/>
  <c r="H202" i="5"/>
  <c r="N160" i="5"/>
  <c r="K263" i="5"/>
  <c r="I258" i="5"/>
  <c r="L167" i="5"/>
  <c r="N280" i="5"/>
  <c r="J202" i="5"/>
  <c r="I213" i="5"/>
  <c r="M213" i="5"/>
  <c r="M258" i="5"/>
  <c r="K202" i="5"/>
  <c r="L119" i="5"/>
  <c r="N128" i="5"/>
  <c r="I160" i="5"/>
  <c r="K119" i="5"/>
  <c r="L202" i="5"/>
  <c r="N276" i="5"/>
  <c r="H258" i="5"/>
  <c r="K279" i="5"/>
  <c r="H280" i="5"/>
  <c r="H160" i="5"/>
  <c r="L160" i="5"/>
  <c r="N202" i="5"/>
  <c r="K258" i="5"/>
  <c r="J278" i="5"/>
  <c r="M279" i="5"/>
  <c r="I119" i="5"/>
  <c r="M169" i="5"/>
  <c r="M278" i="5" s="1"/>
  <c r="I202" i="5"/>
  <c r="M202" i="5"/>
  <c r="J213" i="5"/>
  <c r="H233" i="5"/>
  <c r="J258" i="5"/>
  <c r="N258" i="5"/>
  <c r="L279" i="5"/>
  <c r="M280" i="5"/>
  <c r="I128" i="5"/>
  <c r="N169" i="5"/>
  <c r="N278" i="5" s="1"/>
  <c r="J280" i="5"/>
  <c r="M168" i="5"/>
  <c r="M277" i="5" s="1"/>
  <c r="L280" i="5"/>
  <c r="H119" i="5"/>
  <c r="M119" i="5"/>
  <c r="N119" i="5"/>
  <c r="L169" i="5"/>
  <c r="L278" i="5" s="1"/>
  <c r="K169" i="5"/>
  <c r="K278" i="5" s="1"/>
  <c r="K213" i="5"/>
  <c r="N279" i="5"/>
  <c r="J166" i="5"/>
  <c r="J119" i="5"/>
  <c r="L130" i="5"/>
  <c r="N168" i="5"/>
  <c r="K130" i="5"/>
  <c r="M128" i="5"/>
  <c r="K167" i="5"/>
  <c r="K160" i="5"/>
  <c r="M167" i="5"/>
  <c r="M160" i="5"/>
  <c r="I277" i="5"/>
  <c r="H213" i="5"/>
  <c r="L213" i="5"/>
  <c r="N213" i="5"/>
  <c r="H263" i="5"/>
  <c r="J263" i="5"/>
  <c r="L263" i="5"/>
  <c r="N263" i="5"/>
  <c r="I280" i="5"/>
  <c r="K280" i="5"/>
  <c r="H166" i="5" l="1"/>
  <c r="J269" i="5"/>
  <c r="K168" i="5"/>
  <c r="K277" i="5" s="1"/>
  <c r="L276" i="5"/>
  <c r="L128" i="5"/>
  <c r="L139" i="5"/>
  <c r="I269" i="5"/>
  <c r="I196" i="5" s="1"/>
  <c r="J279" i="5"/>
  <c r="J275" i="5" s="1"/>
  <c r="L196" i="5"/>
  <c r="N166" i="5"/>
  <c r="H276" i="5"/>
  <c r="J196" i="5"/>
  <c r="I278" i="5"/>
  <c r="H277" i="5"/>
  <c r="N277" i="5"/>
  <c r="N275" i="5" s="1"/>
  <c r="M166" i="5"/>
  <c r="N196" i="5"/>
  <c r="M276" i="5"/>
  <c r="M275" i="5" s="1"/>
  <c r="M196" i="5"/>
  <c r="I276" i="5"/>
  <c r="K128" i="5"/>
  <c r="K139" i="5" s="1"/>
  <c r="L168" i="5"/>
  <c r="L166" i="5" s="1"/>
  <c r="I166" i="5"/>
  <c r="K276" i="5"/>
  <c r="K196" i="5"/>
  <c r="K275" i="5" l="1"/>
  <c r="K166" i="5"/>
  <c r="I275" i="5"/>
  <c r="H275" i="5"/>
  <c r="L277" i="5"/>
  <c r="L275" i="5" s="1"/>
</calcChain>
</file>

<file path=xl/sharedStrings.xml><?xml version="1.0" encoding="utf-8"?>
<sst xmlns="http://schemas.openxmlformats.org/spreadsheetml/2006/main" count="729" uniqueCount="307">
  <si>
    <t>№</t>
  </si>
  <si>
    <t>%</t>
  </si>
  <si>
    <t>Человеческие ресурсы</t>
  </si>
  <si>
    <t>-</t>
  </si>
  <si>
    <t>РБ</t>
  </si>
  <si>
    <t>млн. тенге</t>
  </si>
  <si>
    <t>чел.</t>
  </si>
  <si>
    <t>ЦГО</t>
  </si>
  <si>
    <t>млрд.тенге</t>
  </si>
  <si>
    <t>Государственные инвестиционные проекты</t>
  </si>
  <si>
    <t>Район (город областного значения)</t>
  </si>
  <si>
    <t xml:space="preserve">Мероприятие / проект </t>
  </si>
  <si>
    <t xml:space="preserve">результат </t>
  </si>
  <si>
    <t>Проекты за счет других источников</t>
  </si>
  <si>
    <t>ед.</t>
  </si>
  <si>
    <t>2026-2030 г.</t>
  </si>
  <si>
    <t>2026-2030 гг</t>
  </si>
  <si>
    <t>млн.тг</t>
  </si>
  <si>
    <t>2026-2030</t>
  </si>
  <si>
    <t>км</t>
  </si>
  <si>
    <t>279.114.015</t>
  </si>
  <si>
    <t>279.038.015</t>
  </si>
  <si>
    <t>4,897 км</t>
  </si>
  <si>
    <t>279.114.011</t>
  </si>
  <si>
    <t>14,1 км</t>
  </si>
  <si>
    <t>8 км</t>
  </si>
  <si>
    <t>5,8 км</t>
  </si>
  <si>
    <t>4,7 км</t>
  </si>
  <si>
    <t>13,2 км</t>
  </si>
  <si>
    <t>7,5 км</t>
  </si>
  <si>
    <t>4,1 км</t>
  </si>
  <si>
    <t>3,9 км</t>
  </si>
  <si>
    <t>7,2 км</t>
  </si>
  <si>
    <t>100 мест</t>
  </si>
  <si>
    <t>м.</t>
  </si>
  <si>
    <t>км.</t>
  </si>
  <si>
    <t>768.096.015</t>
  </si>
  <si>
    <t>268.002.015</t>
  </si>
  <si>
    <t xml:space="preserve">ЦИ - 1.                                         
ИОК </t>
  </si>
  <si>
    <t>Енбек.kz</t>
  </si>
  <si>
    <t>Спорт</t>
  </si>
  <si>
    <t>ОБ</t>
  </si>
  <si>
    <t>268.114; 458-022-028</t>
  </si>
  <si>
    <t>268.113; 458-022-028</t>
  </si>
  <si>
    <t>458-045-015</t>
  </si>
  <si>
    <t>288.027.015; 472-079-028</t>
  </si>
  <si>
    <t>288.114.015; 472-079-028</t>
  </si>
  <si>
    <t>288.144.015; 472-079-028</t>
  </si>
  <si>
    <t>458-113-124-011</t>
  </si>
  <si>
    <t>472-006-011</t>
  </si>
  <si>
    <t>А.Есмаханов</t>
  </si>
  <si>
    <t>Атауы</t>
  </si>
  <si>
    <t>Жауапты орындаушы</t>
  </si>
  <si>
    <t>Ақпарат көзі</t>
  </si>
  <si>
    <t>Өлшем бірлігі</t>
  </si>
  <si>
    <t>Орындау мерзімі</t>
  </si>
  <si>
    <t>Аяқтау нысаны</t>
  </si>
  <si>
    <t xml:space="preserve"> есепті жыл 2024 жыл</t>
  </si>
  <si>
    <t>2025 жылғы жоспар / факт</t>
  </si>
  <si>
    <t>2026 ж.</t>
  </si>
  <si>
    <t>2027 ж.</t>
  </si>
  <si>
    <t>2028 ж.</t>
  </si>
  <si>
    <t>2029 ж.</t>
  </si>
  <si>
    <t>2030 ж.</t>
  </si>
  <si>
    <t>Жоспарлы кезең</t>
  </si>
  <si>
    <t>Қаржыландыру көзі</t>
  </si>
  <si>
    <t>Бюджеттік бағдарламаның коды</t>
  </si>
  <si>
    <t>Жобаны іске асырудан күтілетін нәтиже, оның ішінде құрылған жұмыс орындарына (тұрақты/уақытша)</t>
  </si>
  <si>
    <t>облыс бойынша</t>
  </si>
  <si>
    <t>статистикалық деректер</t>
  </si>
  <si>
    <t>2026-2029 жж</t>
  </si>
  <si>
    <t>Басқа көздер</t>
  </si>
  <si>
    <t>млн. адам</t>
  </si>
  <si>
    <t>адам</t>
  </si>
  <si>
    <t>Қазалы ауданы</t>
  </si>
  <si>
    <t>саны
жылдар</t>
  </si>
  <si>
    <t>2026-2030 ж.</t>
  </si>
  <si>
    <t>Мақсат 2. Көрсетілетін медициналық қызметтердің қолжетімділігі мен сапасын жақсарту</t>
  </si>
  <si>
    <t>2-міндет.  Ана мен баланың денсаулығын қорғауды қамтамасыз ету</t>
  </si>
  <si>
    <t>Барлық қаржы ресурстары , оның ішінде</t>
  </si>
  <si>
    <t>Мақсат 1. Халықты жұмыспен қамтуға жәрдемдесу және әлеуметтік қолдаудың атаулылығын күшейту</t>
  </si>
  <si>
    <t>Әкімшілік деректер</t>
  </si>
  <si>
    <t>мың адам</t>
  </si>
  <si>
    <t>20 886 оның ішінде жастар 11139</t>
  </si>
  <si>
    <t>22 278  оның ішінде жастар 12996</t>
  </si>
  <si>
    <t>22 278 оның ішінде жастар15084</t>
  </si>
  <si>
    <t>22 278 оның ішінде жастар 19494</t>
  </si>
  <si>
    <t>2 035  оның ішінде жастар           1 642</t>
  </si>
  <si>
    <t>2 035 оның ішінде жастар                1 672</t>
  </si>
  <si>
    <t>2 035  оның ішінде жастар             1 778</t>
  </si>
  <si>
    <t>2 035  оның ішінде жастар             1 849</t>
  </si>
  <si>
    <t>2 520  оның ішінде жастар                      1 618</t>
  </si>
  <si>
    <t>2 492  оның ішінде жастар                              1 588</t>
  </si>
  <si>
    <t>2 035  оның ішінде жастар           1 702</t>
  </si>
  <si>
    <t>22 278              оның ішінде жастар19261</t>
  </si>
  <si>
    <t>22 278               оның ішінде жастар 19494</t>
  </si>
  <si>
    <t>әкімшілік деректер</t>
  </si>
  <si>
    <t>ведомстволық деректер</t>
  </si>
  <si>
    <t>қала</t>
  </si>
  <si>
    <t>ауыл</t>
  </si>
  <si>
    <t>Жол инфрақұрылымы</t>
  </si>
  <si>
    <t>Қазалы ауданының "Қазалы-Қожабахы-Бозкөл-Кәукей" аудандық маңызы бар автомобиль жолының Қарлан учаскесінің 16-шы шақырымында Сырдария өзені арқылы өтетін көпір өткелін салу. Сметалық құжаттаманы түзету"</t>
  </si>
  <si>
    <t>қабылдау актісі</t>
  </si>
  <si>
    <t>Халықты асфальт жолдармен қамтамасыз ету: Қазалы ауданының 7000-нан астам тұрғыны Сырдария өзені арқылы тұрақты және қауіпсіз көлік қатынасымен қамтамасыз етіледі.
Жұмыс орындарының саны: уақытша 40 жұмыс орны</t>
  </si>
  <si>
    <t>"Қазалы ауданының" Әйтеке би - Қазалы "аудандық маңызы бар автомобиль жолын қайта жаңарту" сметалық құжаттаманы түзету</t>
  </si>
  <si>
    <t>"Қазалы ауданы Әйтеке би кентіндегі Жанқожа батыр көшесінің айналма жолын қайта жаңарту"</t>
  </si>
  <si>
    <t>2026ж</t>
  </si>
  <si>
    <t>2022-2026 жж</t>
  </si>
  <si>
    <t>"Қазалы ауданы Әйтеке би кентіндегі А. Н. Талқанбаев көшесіндегі автомобиль жолын қайта жаңарту"</t>
  </si>
  <si>
    <t>"Қазалы ауданының "Қазалы-Қожабақы-Бозкөл-Кәукей" аудандық маңызы бар автомобиль жолының 32,1 км темірбетон көпірін күрделі жөндеу.</t>
  </si>
  <si>
    <t>Халықты асфальт жолдармен қамтамасыз ету: Қазалы ауданының 7000-ға жуық тұрғыны тұрақты және қауіпсіз көлік қатынасымен қамтамасыз етіледі.                           Тозу жағдайы: апаттық жағдайдағы бар көпір.         Жұмыс орындарының саны: 11 уақытша құл.орындар</t>
  </si>
  <si>
    <t xml:space="preserve"> Қазалы ауданының тұрғын үй-коммуналдық шаруашылық, жолаушылар көлігі және автомобиль жолдары бөлімі (аудан әкімінің орынбасары Әбсұлтанов М.Б.)</t>
  </si>
  <si>
    <t>2026 ж</t>
  </si>
  <si>
    <t>Жобаны іске асыру өңірдің экономикалық және экологиялық жағдайын жақсартады, Қазалы ауданының аудандық жолдары мен Әйтеке-би кентінің көшелерінің техникалық жай-күйін арттырады, Қауіпсіз жол қозғалысын қамтамасыз етеді және қолайлы жағдайларда халықтың өмір сүру деңгейін арттырады.</t>
  </si>
  <si>
    <t>Инженерлік инфрақұрылым</t>
  </si>
  <si>
    <t>Қазалы ауданының құрылыс, сәулет және қала құрылысы бөлімі (аудан әкімінің орынбасары Сүйеубаев Ж.О.)</t>
  </si>
  <si>
    <t xml:space="preserve"> 
2865 адам газбен қамтамасыз етіледі. 
35 уақытша жұмыс орны / 1 тұрақты жұмыс орны. 
Жалпы ұзындығы 27 км.</t>
  </si>
  <si>
    <t>2026-2027 жж.</t>
  </si>
  <si>
    <t>2026-2027 ж.</t>
  </si>
  <si>
    <t xml:space="preserve"> 
1628 адам газбен қамтамасыз етіледі. 
27 уақытша жұмыс орны / 1 тұрақты жұмыс орны.
Жалпы ұзындығы 15,7 км.</t>
  </si>
  <si>
    <t xml:space="preserve"> 
1820 адам газбен қамтамасыз етіледі. 
14 уақытша жұмыс орны / 1 тұрақты жұмыс орны. 
Жалпы ұзындығы 25 км.</t>
  </si>
  <si>
    <t>Ақсуат ауылы мен Байқожа ст. кентішілік газбен жабдықтау желілерін салу</t>
  </si>
  <si>
    <t>2026-2028 ж.</t>
  </si>
  <si>
    <t xml:space="preserve"> 
1033 адам газбен қамтамасыз етіледі. 
21 уақытша жұмыс орны / 1 тұрақты жұмыс орны.
Жалпы ұзындығы 12,9 км.</t>
  </si>
  <si>
    <t>басқа көздер</t>
  </si>
  <si>
    <t>Бағыт 4. Экономика мен қоғамның түпкілікті өзгерістері</t>
  </si>
  <si>
    <t>жоба</t>
  </si>
  <si>
    <t>АБП (аудан әкімінің орынбасары Әбсұлтанов М.Б.)</t>
  </si>
  <si>
    <t>2026-2030 жж</t>
  </si>
  <si>
    <t>Ведомстволық мәліметтер</t>
  </si>
  <si>
    <t>ҰҚ</t>
  </si>
  <si>
    <t>Мақсат 1. Су ресурстарын басқару тиімділігін арттыру</t>
  </si>
  <si>
    <t>Тапсырма 1. Суару каналдарын қайта құру және жөндеу жұмыстары</t>
  </si>
  <si>
    <t>«Қазалы ауданының құрылыс, сәулет және қала құрылысы бөлімі» ММ (аудан әкімінің орынбасары Сүйеубаев Ж.О.)</t>
  </si>
  <si>
    <t>Мәдениет</t>
  </si>
  <si>
    <t>ОҚАД, аудан, қала әкімдіктері (облыс әкімінің орынбасары Шермағанбет М.З.)</t>
  </si>
  <si>
    <t>Қазалы ауданы Майдакөл ауылында типтік жобадағы 100 орындық клуб құрылысы</t>
  </si>
  <si>
    <t>«Қазалы ауданының құрылыс, сәулет және қала құрылысы бөлімі» ММ (әкім орынбасары Сүйеубаев Ж.О.)</t>
  </si>
  <si>
    <t>нәтижесі</t>
  </si>
  <si>
    <t>Құрылыс кезінде 2 адам жұмыспен қамтылады.</t>
  </si>
  <si>
    <t>2024-2026 жылы</t>
  </si>
  <si>
    <t>"Қазалы ауданы Бекарыстан би ауылында спорт кешенін салу"(байланыстыру)"</t>
  </si>
  <si>
    <t>Ғимараттардың ауданы 1028 м2</t>
  </si>
  <si>
    <t>Ғимараттардың ауданы 1223 м2</t>
  </si>
  <si>
    <t>Жобаны іске асыру кезеңінде қосымша жұмыс орындарының пайда болуымен спортпен шұғылданушылар санының өсуіне және жастардың салауатты өмір салтын ұстануына бағытталатын болады. Құрылыс барысында 2 адам жұмысқа орналастырыладыка</t>
  </si>
  <si>
    <t>Қуаты 3 дана трансформаторлар (КТПН) орнатылады, ұзындығы 1,26 км ӘЖ-10 кВ электр желілері және ұзындығы 11,6 км ӘЖ-0,4 кВ электр желілері жүргізіледі.</t>
  </si>
  <si>
    <t>"Қазалы ауданы Әйтеке би кентіндегі "Жеңіс" саябағында спорт кешенін салу"</t>
  </si>
  <si>
    <t>Ғимараттардың ауданы 1928 м2</t>
  </si>
  <si>
    <t>Құрылыс барысында 2 адам жұмысқа орналасады</t>
  </si>
  <si>
    <t>Қызылорда облысы Қазалы ауданы Әйтеке би кентіндегі қазандықтан (оң жақтан) цтп-8,4, локомотив депосынан, вагон депосынан, "Ақбота" балабақшасынан, ПТШ-5, я. Михайлюк көшесіндегі тұрғын үйлерден магистральдық және кварталаралық жылу желілерін қайта жаңарту</t>
  </si>
  <si>
    <t>2027 ж</t>
  </si>
  <si>
    <t>Абаттандыру</t>
  </si>
  <si>
    <t>Әйтеке би кентінің әкімдігі</t>
  </si>
  <si>
    <t>Ведомстволардың деректер</t>
  </si>
  <si>
    <t>2025-2026 жж.</t>
  </si>
  <si>
    <t>Жалпы абаттандыру аумағы 2 км. жұмыс орындары - 10 уақытша орын.</t>
  </si>
  <si>
    <t>Қазалы ауданы Сол жағалау алабының 1-ГД, 2-ГД, К-3-2 коллекторлық жүйесін қайта құру.</t>
  </si>
  <si>
    <t>Қазалы ауданы бойынша сол жағалау массивінің инженерлік жүйесі жақсарады, егіс алқаптарының сарқынды суларын уақтылы бұру есебінен егін өнімділігі артады, жайылымдық жерлерге су айдалады, жердің бітелуіне ықпал етпейді, экологиялық жағдай жақсарады. Жоба бойынша ұзындығы 89,94 км елді мекендердің ауыспалы егістерінен су бұру жүйесі механикалық тазартылады, 6-орындарда 19 дана су сорғылары салынады, 34,289 км ӘЖ-10 кВ электр желілері орнатылады,барлығы 5 дана КТПН-10/0, 4 кВ. Сол жағалау массивінде 13472 гектар жер толық игерілетін болады. құрылыс мерзімі-11 ай. Құрылыс кезінде 15 адам уақытша жұмысқа орналасады.</t>
  </si>
  <si>
    <t>2026-2028 жж.</t>
  </si>
  <si>
    <t>есепв МФ РК</t>
  </si>
  <si>
    <t>Мемлекеттік-жекешелік әріптестік шеңберіндегі жобалар</t>
  </si>
  <si>
    <t>Қазалы ауданы Әйтеке би кентіндегі спорт кешенін жалға алу Қазалы ауданы Әйтеке би кентіндегі спорт кешенін жалға алу</t>
  </si>
  <si>
    <t>2020-2030 жж</t>
  </si>
  <si>
    <t>Қазақ спорт түрлері: күрес, бокс, дзюдо, таеквондо бойынша 250 балаға дейін оқу-жаттығу процестерін өткізу</t>
  </si>
  <si>
    <t>оның ішінде нысаналы индикаторлармен және нәтижелер көрсеткіштерімен қамтылмаған қаржы ресурстары (001БП)</t>
  </si>
  <si>
    <t>Қазалы ауданының әкімі</t>
  </si>
  <si>
    <t>ҰЭМ, ОМО, ЖАО</t>
  </si>
  <si>
    <t>ЖКжАЖБ</t>
  </si>
  <si>
    <t>2021-2028 жж</t>
  </si>
  <si>
    <t>ДШСжТБ, аудандар мен қалалардың әкімдіктері (облыс әкімінің орынбасары Шермаганбет М.З.)</t>
  </si>
  <si>
    <t xml:space="preserve">ҚСжҚҚБ, Қазалы ауданының құрылыс, сәулет және қала құрылысы бөлімі (әкімнің орынбасары Сүйеубаев Ж.О.)
</t>
  </si>
  <si>
    <t>ЭжТҮКШБ, аудандар мен Қызылорда қаласының әкімдіктері</t>
  </si>
  <si>
    <t>ЭжТҮКШБ</t>
  </si>
  <si>
    <t>ДШСжТБ</t>
  </si>
  <si>
    <t>459-005, 459-021</t>
  </si>
  <si>
    <t>402.203</t>
  </si>
  <si>
    <t>Жылумен 5 мың тұрғынға қызмет көрсетіледі. Ағымдағы желі амортизациясы қайта құрудан кейін 90%-дан 0%-ға дейін төмендейді. 28 уақытша жұмыс орны құрылады.
4897 шақырымы қайта жаңартылады.
Жалпы амортизацияның 1%-ға төмендейді.</t>
  </si>
  <si>
    <t>СЖжРА ҰСБ (статистикалық дерек)</t>
  </si>
  <si>
    <t>ТСМ, ЖАО</t>
  </si>
  <si>
    <t xml:space="preserve">ЭҚБ Қызылорда қаласы мен аудан әкімдіктері
(облыс әкімінің бірінші орынбасары
Жаналинов Д.Е.)
</t>
  </si>
  <si>
    <t>Бағыт 2. Өсудің жаңа нүктелері</t>
  </si>
  <si>
    <t>3-бағыт: Өмірдің жоғары сапасы</t>
  </si>
  <si>
    <t>ДСМ, ЕХӘҚМ, ІІМ, ТСМ, ОАМ, ЭТРМ, СРИМ, МАМ, ЦДИАӨМ, ҒЖБМ, КМ, ЖАО</t>
  </si>
  <si>
    <t xml:space="preserve">ДБ, Қызылорда қаласы мен аудан әкімдіктері (облыс әкімінің бірінші орынбасары
Жаналинов Д.Е.)
</t>
  </si>
  <si>
    <t>Ведомстволық деректер</t>
  </si>
  <si>
    <t>1000 тірі туылғанға</t>
  </si>
  <si>
    <t>1001 тірі туылғанға</t>
  </si>
  <si>
    <t>АБ</t>
  </si>
  <si>
    <t>бірыңғай халық тіркелімі деректер қоймасы</t>
  </si>
  <si>
    <t>ЕХӘҚМ, ҰЭМ, ҒЖБМ, ОАМ, МАМ, ЦДИАӨМ, ҚМ, ЖАО</t>
  </si>
  <si>
    <t xml:space="preserve">ҚО ЖҚҮӘББ,
(облыс әкімінің бірінші орынбасар
Жаналинов Д.Е.)
</t>
  </si>
  <si>
    <t>1-міндет. 3,3 млн астам азаматты жұмысқа орналастыру, оның ішінде жастар – 2,3 млн адамнан кем емес</t>
  </si>
  <si>
    <t>ҚР ОАМ</t>
  </si>
  <si>
    <t>ЭЫДҰ есебі</t>
  </si>
  <si>
    <t>балл</t>
  </si>
  <si>
    <t xml:space="preserve">ББ, Қызылорда қаласы мен аудан әкімдіктері (облыс әкімінің орынбасары
Шермаганбет М.З.)
</t>
  </si>
  <si>
    <t>ОАМ</t>
  </si>
  <si>
    <t xml:space="preserve">ББ, Қызылорда қаласы мен аудан әкімдіктері (облыс әкімінің орынбасары
Шермаганбет М.З.)
</t>
  </si>
  <si>
    <t xml:space="preserve">Мақсат 1. Мектеп жасына дейінгі балалардың дағдылары мен дағдыларын дамыту деңгейін арттыру  </t>
  </si>
  <si>
    <t>ДДҰ әкімшілік деректері</t>
  </si>
  <si>
    <t>ТҰИ -12. қала</t>
  </si>
  <si>
    <t xml:space="preserve">ТҰИ - 13 ауыл                                       </t>
  </si>
  <si>
    <t>Мақсат 1. Елді мекендерінің типіне (қаласына, ауылына) және мөлшеріне (халық санына) байланысты объектілер мен көрсетілетін қызметтердің (игіліктердің) халыққа қолжетімділігінің ең төмен міндетті деңгейін қамтамасыз ету</t>
  </si>
  <si>
    <t xml:space="preserve">ҚО
ЭҚБ, Қызылорда қаласы мен аудан әкімдіктері
(облыс әкімінің бірінші орынбасары Жаналинов Д.Е.)
</t>
  </si>
  <si>
    <t>Міндет. Ауыл және қала тұрғындары үшін қолайлы орта құру</t>
  </si>
  <si>
    <t>ҚО ЖКАЖБ Қызылорда қаласы мен аудан әкімдіктері (облыс әкімінің орынбасары Жаханов Б.Д.)</t>
  </si>
  <si>
    <t>Қазалы ауданының тұрғын үй-коммуналдық шаруашылығы, жолаушылар көлігі және автомобиль жолдары бөлімі (аудан әкімінің орынбасары Әбсұлтанов М.Б.)</t>
  </si>
  <si>
    <t>ЖКжАЖБ, Қазалы ауданының тұрғын үй-коммуналдық шаруашылық, жолаушылар көлігі және автомобиль жолдары бөлімі (аудан әкімінің орынбасары Әбсұлтанов М.Б.)</t>
  </si>
  <si>
    <t>Халықты асфальт жолдармен қамтамасыз ету: Әйтеке би кентінің 40 000-нан астам тұрғыны тұрақты және қауіпсіз көлік қатынасымен қамтамасыз етілетін болады. Тозу жағдайы: қолданыстағы асфальтбетон жол жабыны, қанағаттанарлықсыз жағдайда.                  Жұмыс орындарының саны: 7 уақытша жұмыс.орындар</t>
  </si>
  <si>
    <t xml:space="preserve">Халықты асфальт жолдармен қамтамасыз ету: Қазалы ауданының 50 000-нан астам тұрғыны тұрақты және қауіпсіз көлік қатынасымен қамтамасыз етіледі. Тозу жағдайы: қолданыстағы асфальтты бетон жол жабыны, қанағаттанарлықсыз жағдайда.                  Жұмыс орындарының саны: 6 уақытша </t>
  </si>
  <si>
    <t>Халықты асфальт жолдармен қамтамасыз ету: Әйтеке би кентінің 40 000-нан астам тұрғыны тұрақты және қауіпсіз көлік қатынасымен қамтамасыз етілетін болады. Тозу жағдайы: қолданыстағы асфальтбетон жол жабыны, қанағаттанарлықсыз жағдайда.                  Жұмыс орындарының саны: 12 уақытша</t>
  </si>
  <si>
    <t>УПТиАД, Қазалы ауданының тұрғын үй-коммуналдық шаруашылық, жолаушылар көлігі және автомобиль жолдары бөлімі (аудан әкімінің орынбасары Әбсұлтанов М.Б.)</t>
  </si>
  <si>
    <t>ҚО ЭТҮКШБ Қызылорда қаласы мен аудан әкімдіктері (облыс әкімінің орынбасары Жаханов Б.Д.)</t>
  </si>
  <si>
    <t>Қазалы ауданының тұрғын үй-коммуналдық шаруашылығы, жолаушылар көлігі және автомобиль жолдары бөлімі, Қазалы ауданының құрылыс, сәулет және қала құрылысы бөлімі (аудан әкімінің орынбасары Әбсұлтанов М.Б., Сүйеубаев Ж.О.)</t>
  </si>
  <si>
    <t>Қазалы ауданы, Бекарыстан би елді мекеніндегі орамішілік газ құбырын салу</t>
  </si>
  <si>
    <t>Қазалы ауданы, Жанқожа батыр елді мекеніндегі орамішілік газ желілерінің құрылысы</t>
  </si>
  <si>
    <t>Қазалы ауданы, У. Түктібаев елді мекеніндегі орамішілік газ құбырын салу</t>
  </si>
  <si>
    <t>Қазалы ауданы Майдакөл елді мекеніндегі орамішілік газ құбырын салу</t>
  </si>
  <si>
    <t>1510 адам газбен қамтамасыз етіледі. 
35 уақытша жұмыс орны.    Жалпы ұзындығы 24,6 км.</t>
  </si>
  <si>
    <t xml:space="preserve">ҰЭМ, СІМ,
барлық салалық
ОМО, ЖАО
</t>
  </si>
  <si>
    <t>Мақсат 1. Мемлекеттік тілдің толыққанды қызмет етуін қамтамасыз ететін үйлесімді тіл саясаты</t>
  </si>
  <si>
    <t>ҚО ҚДБ (облыс әкімінің орынбасары Шермаганбет М.З.)</t>
  </si>
  <si>
    <t>Ведомстволық дерек</t>
  </si>
  <si>
    <t>Өзге құжаттар мен функцияларды жүзеге асыруға арналған қаржылық, ресурстардың жалпы сомасы</t>
  </si>
  <si>
    <t>Спорт нысандарын салу</t>
  </si>
  <si>
    <t>сауалнама</t>
  </si>
  <si>
    <t>Іс шаралар</t>
  </si>
  <si>
    <r>
      <rPr>
        <b/>
        <sz val="12"/>
        <rFont val="Times New Roman"/>
        <family val="1"/>
        <charset val="204"/>
      </rPr>
      <t>5.1-нәтиже көрсеткіші</t>
    </r>
    <r>
      <rPr>
        <sz val="12"/>
        <rFont val="Times New Roman"/>
        <family val="1"/>
        <charset val="204"/>
      </rPr>
      <t xml:space="preserve"> Жақсы және қанағаттанарлық жағдайдағы ішкі жолдардың үлесін ұлғайту</t>
    </r>
  </si>
  <si>
    <r>
      <rPr>
        <b/>
        <sz val="12"/>
        <rFont val="Times New Roman"/>
        <family val="1"/>
        <charset val="204"/>
      </rPr>
      <t>ТҰИ- 12, 13</t>
    </r>
    <r>
      <rPr>
        <sz val="12"/>
        <rFont val="Times New Roman"/>
        <family val="1"/>
        <charset val="204"/>
      </rPr>
      <t xml:space="preserve">
Өңірлік стандарттар жүйесіне сәйкес әлеуметтік игіліктермен және қызметтермен қамтамасыз ету деңгейі, %
қала
</t>
    </r>
  </si>
  <si>
    <r>
      <rPr>
        <b/>
        <sz val="12"/>
        <rFont val="Times New Roman"/>
        <family val="1"/>
        <charset val="204"/>
      </rPr>
      <t>Негізгі ұлттық индикатор</t>
    </r>
    <r>
      <rPr>
        <sz val="12"/>
        <rFont val="Times New Roman"/>
        <family val="1"/>
        <charset val="204"/>
      </rPr>
      <t xml:space="preserve">
Өңірлік стандарттар жүйесіне сәйкес әлеуметтік игіліктермен және қызметтермен қамтамасыз ету деңгейі, % (республика бойынша)
</t>
    </r>
  </si>
  <si>
    <r>
      <rPr>
        <b/>
        <sz val="12"/>
        <rFont val="Times New Roman"/>
        <family val="1"/>
        <charset val="204"/>
      </rPr>
      <t xml:space="preserve">ТҰИ-7.   </t>
    </r>
    <r>
      <rPr>
        <sz val="12"/>
        <rFont val="Times New Roman"/>
        <family val="1"/>
        <charset val="204"/>
      </rPr>
      <t xml:space="preserve">               PISA тестілеуі негізінде орта білім беру нәтижелерінің сапасы, балл</t>
    </r>
  </si>
  <si>
    <r>
      <rPr>
        <b/>
        <sz val="12"/>
        <rFont val="Times New Roman"/>
        <family val="1"/>
        <charset val="204"/>
      </rPr>
      <t>ТҰИ- 8</t>
    </r>
    <r>
      <rPr>
        <sz val="12"/>
        <rFont val="Times New Roman"/>
        <family val="1"/>
        <charset val="204"/>
      </rPr>
      <t xml:space="preserve">
PISA тестілеуі негізінде орта білім беру нәтижелерінің сапасы, балл математикалық сауаттылығы (республика бойынша)
</t>
    </r>
  </si>
  <si>
    <r>
      <rPr>
        <b/>
        <sz val="12"/>
        <rFont val="Times New Roman"/>
        <family val="1"/>
        <charset val="204"/>
      </rPr>
      <t>ТҰИ- 9</t>
    </r>
    <r>
      <rPr>
        <sz val="12"/>
        <rFont val="Times New Roman"/>
        <family val="1"/>
        <charset val="204"/>
      </rPr>
      <t xml:space="preserve">
PISA тестілеуі негізінде орта білім беру нәтижелерінің сапасы, балл жаратылыстану сауаттылығы (республика бойынша)
</t>
    </r>
  </si>
  <si>
    <r>
      <rPr>
        <b/>
        <sz val="12"/>
        <rFont val="Times New Roman"/>
        <family val="1"/>
        <charset val="204"/>
      </rPr>
      <t>ТҰИ-2.</t>
    </r>
    <r>
      <rPr>
        <sz val="12"/>
        <rFont val="Times New Roman"/>
        <family val="1"/>
        <charset val="204"/>
      </rPr>
      <t xml:space="preserve">
Экономиканың нақты өсу қарқыны, өткен жылмен салыстырғанда % (облыс бойынша)
</t>
    </r>
  </si>
  <si>
    <r>
      <rPr>
        <b/>
        <sz val="12"/>
        <rFont val="Times New Roman"/>
        <family val="1"/>
        <charset val="204"/>
      </rPr>
      <t>ТҰИ-3.</t>
    </r>
    <r>
      <rPr>
        <sz val="12"/>
        <rFont val="Times New Roman"/>
        <family val="1"/>
        <charset val="204"/>
      </rPr>
      <t xml:space="preserve">
Еңбек өнімділігінің жинақталған өсу индексі, 2022=100 (облыс бойынша)
</t>
    </r>
  </si>
  <si>
    <r>
      <rPr>
        <b/>
        <sz val="12"/>
        <rFont val="Times New Roman"/>
        <family val="1"/>
        <charset val="204"/>
      </rPr>
      <t>2.1 нәтиже көрсеткіші</t>
    </r>
    <r>
      <rPr>
        <sz val="12"/>
        <rFont val="Times New Roman"/>
        <family val="1"/>
        <charset val="204"/>
      </rPr>
      <t xml:space="preserve">
Нәресте өлімінің төмендеуі
</t>
    </r>
  </si>
  <si>
    <r>
      <rPr>
        <b/>
        <sz val="12"/>
        <rFont val="Times New Roman"/>
        <family val="1"/>
        <charset val="204"/>
      </rPr>
      <t>2.5 нәтиже көрсеткіш</t>
    </r>
    <r>
      <rPr>
        <sz val="12"/>
        <rFont val="Times New Roman"/>
        <family val="1"/>
        <charset val="204"/>
      </rPr>
      <t>і Ана өлімінің төмендеуі</t>
    </r>
  </si>
  <si>
    <t>Бағыт 1. Экономиканың берік іргетасы</t>
  </si>
  <si>
    <r>
      <rPr>
        <b/>
        <sz val="12"/>
        <rFont val="Times New Roman"/>
        <family val="1"/>
        <charset val="204"/>
      </rPr>
      <t>ТҰИ-26.</t>
    </r>
    <r>
      <rPr>
        <sz val="12"/>
        <rFont val="Times New Roman"/>
        <family val="1"/>
        <charset val="204"/>
      </rPr>
      <t xml:space="preserve"> Орналастыру орындарымен қызмет көрсетілетін ішкі туристер саны, млн адам</t>
    </r>
  </si>
  <si>
    <r>
      <rPr>
        <b/>
        <sz val="12"/>
        <rFont val="Times New Roman"/>
        <family val="1"/>
        <charset val="204"/>
      </rPr>
      <t>ТҰИ-27.</t>
    </r>
    <r>
      <rPr>
        <sz val="12"/>
        <rFont val="Times New Roman"/>
        <family val="1"/>
        <charset val="204"/>
      </rPr>
      <t xml:space="preserve"> Орналастыру орындарында қызмет көрсетілген келуші туристер саны, млн адам</t>
    </r>
  </si>
  <si>
    <r>
      <rPr>
        <b/>
        <sz val="12"/>
        <rFont val="Times New Roman"/>
        <family val="1"/>
        <charset val="204"/>
      </rPr>
      <t xml:space="preserve">ТҰИ-6. </t>
    </r>
    <r>
      <rPr>
        <sz val="12"/>
        <rFont val="Times New Roman"/>
        <family val="1"/>
        <charset val="204"/>
      </rPr>
      <t>Туғандағы күтілетін өмір сүру ұзақтығы, жылдар</t>
    </r>
  </si>
  <si>
    <r>
      <rPr>
        <b/>
        <sz val="12"/>
        <rFont val="Times New Roman"/>
        <family val="1"/>
        <charset val="204"/>
      </rPr>
      <t>ТҰИ-11.</t>
    </r>
    <r>
      <rPr>
        <sz val="12"/>
        <rFont val="Times New Roman"/>
        <family val="1"/>
        <charset val="204"/>
      </rPr>
      <t xml:space="preserve"> Табысы ең төменгі күнкөріс деңгейінен/кедейлік шегінен төмен халықтың үлесі, %</t>
    </r>
  </si>
  <si>
    <r>
      <rPr>
        <b/>
        <sz val="12"/>
        <rFont val="Times New Roman"/>
        <family val="1"/>
        <charset val="204"/>
      </rPr>
      <t>1.1 нәтиже көрсеткіші</t>
    </r>
    <r>
      <rPr>
        <sz val="12"/>
        <rFont val="Times New Roman"/>
        <family val="1"/>
        <charset val="204"/>
      </rPr>
      <t xml:space="preserve"> Жұмысқа орналастырылған азаматтардың, оның ішінде жастардың саны</t>
    </r>
  </si>
  <si>
    <r>
      <rPr>
        <b/>
        <sz val="12"/>
        <rFont val="Times New Roman"/>
        <family val="1"/>
        <charset val="204"/>
      </rPr>
      <t>Нысаналы индикатор 1</t>
    </r>
    <r>
      <rPr>
        <sz val="12"/>
        <rFont val="Times New Roman"/>
        <family val="1"/>
        <charset val="204"/>
      </rPr>
      <t xml:space="preserve">
2 жастан 6 жасқа дейінгі балаларды мектепке дейінгі тәрбиемен және оқытумен қамту
</t>
    </r>
  </si>
  <si>
    <r>
      <rPr>
        <b/>
        <sz val="12"/>
        <rFont val="Times New Roman"/>
        <family val="1"/>
        <charset val="204"/>
      </rPr>
      <t>6.1-нәтиже көрсеткіші</t>
    </r>
    <r>
      <rPr>
        <sz val="12"/>
        <rFont val="Times New Roman"/>
        <family val="1"/>
        <charset val="204"/>
      </rPr>
      <t xml:space="preserve"> Халықтың сумен жабдықтау қызметтеріне қолжетімділігін қамтамасыз ету</t>
    </r>
  </si>
  <si>
    <r>
      <rPr>
        <b/>
        <sz val="12"/>
        <rFont val="Times New Roman"/>
        <family val="1"/>
        <charset val="204"/>
      </rPr>
      <t>6.6-нәтиже көрсеткіші</t>
    </r>
    <r>
      <rPr>
        <sz val="12"/>
        <rFont val="Times New Roman"/>
        <family val="1"/>
        <charset val="204"/>
      </rPr>
      <t xml:space="preserve"> Халықтың газбен қамтамасыз етілуі</t>
    </r>
  </si>
  <si>
    <t>Барлығы қаржылық ресурстар жиыны (3 бағыт бойынша)</t>
  </si>
  <si>
    <t>Республикалық бюджеттен</t>
  </si>
  <si>
    <t>Облыстық бюджеттен</t>
  </si>
  <si>
    <t>ҚР ұлттық қорынан</t>
  </si>
  <si>
    <t>Басқа көздерден</t>
  </si>
  <si>
    <t>Аудандық бюджеттен</t>
  </si>
  <si>
    <t>"Қазалы ауданы Қожабақы ауылында спорт кешенінің құрылысы"</t>
  </si>
  <si>
    <r>
      <rPr>
        <b/>
        <sz val="12"/>
        <rFont val="Times New Roman"/>
        <family val="1"/>
        <charset val="204"/>
      </rPr>
      <t>НИ 7.</t>
    </r>
    <r>
      <rPr>
        <sz val="12"/>
        <rFont val="Times New Roman"/>
        <family val="1"/>
        <charset val="204"/>
      </rPr>
      <t xml:space="preserve"> Инклюзивті білім беруге жағдай жасаған мектептердің үлесі
</t>
    </r>
  </si>
  <si>
    <r>
      <rPr>
        <b/>
        <sz val="12"/>
        <rFont val="Times New Roman"/>
        <family val="1"/>
        <charset val="204"/>
      </rPr>
      <t xml:space="preserve">Нысаналы индикатор 2. </t>
    </r>
    <r>
      <rPr>
        <sz val="12"/>
        <rFont val="Times New Roman"/>
        <family val="1"/>
        <charset val="204"/>
      </rPr>
      <t>Мемлекеттік тілді меңгерген тұрғындардың үлесі</t>
    </r>
  </si>
  <si>
    <r>
      <rPr>
        <b/>
        <sz val="12"/>
        <rFont val="Times New Roman"/>
        <family val="1"/>
        <charset val="204"/>
      </rPr>
      <t xml:space="preserve">ТҰИ-30. </t>
    </r>
    <r>
      <rPr>
        <sz val="12"/>
        <rFont val="Times New Roman"/>
        <family val="1"/>
        <charset val="204"/>
      </rPr>
      <t>Негізгі капиталға инвестициялар (НКИ), ЖІӨ-ден %</t>
    </r>
  </si>
  <si>
    <r>
      <rPr>
        <b/>
        <sz val="12"/>
        <color theme="1"/>
        <rFont val="Times New Roman"/>
        <family val="1"/>
        <charset val="204"/>
      </rPr>
      <t xml:space="preserve">Нәтиже көрсеткіші 3.1 </t>
    </r>
    <r>
      <rPr>
        <sz val="12"/>
        <color theme="1"/>
        <rFont val="Times New Roman"/>
        <family val="1"/>
        <charset val="204"/>
      </rPr>
      <t>Жаңартылған мәдениет объектілерінің саны, оның ішінде шалғай елді мекендердегі</t>
    </r>
  </si>
  <si>
    <r>
      <rPr>
        <b/>
        <sz val="12"/>
        <color theme="1"/>
        <rFont val="Times New Roman"/>
        <family val="1"/>
        <charset val="204"/>
      </rPr>
      <t>Нәтиже көрсеткіші 4.1</t>
    </r>
    <r>
      <rPr>
        <sz val="12"/>
        <color theme="1"/>
        <rFont val="Times New Roman"/>
        <family val="1"/>
        <charset val="204"/>
      </rPr>
      <t xml:space="preserve"> дене шынықтырумен және спортпен шұғылданатын азаматтар санын жалпы халықтың 50% - на дейін жеткізу</t>
    </r>
  </si>
  <si>
    <r>
      <rPr>
        <b/>
        <sz val="12"/>
        <color theme="1"/>
        <rFont val="Times New Roman"/>
        <family val="1"/>
        <charset val="204"/>
      </rPr>
      <t>нәтиже көрсеткіші 6.5</t>
    </r>
    <r>
      <rPr>
        <sz val="12"/>
        <color theme="1"/>
        <rFont val="Times New Roman"/>
        <family val="1"/>
        <charset val="204"/>
      </rPr>
      <t xml:space="preserve"> жылумен жабдықтау тозуының төмендеуі</t>
    </r>
  </si>
  <si>
    <t>Қаржылық ресурстар жиыны
(2 бағыт бойынша)</t>
  </si>
  <si>
    <t>Қаржылық ресурстар жиыны, соның ішінде</t>
  </si>
  <si>
    <t>Қаржылық ресурстар жиыны</t>
  </si>
  <si>
    <t>Қаржылық ресурстар жиыны
(басқа мақсаттар бойынша)</t>
  </si>
  <si>
    <t>Т. Бөріқұлақов көшесінде жаяу жүргіншілер жолының құрылысын аяқтау (2025 жылға дейінгі өтпелі жоба)</t>
  </si>
  <si>
    <t>2. Жоспарлау бойынша өзге құжаттарды, мемлекеттік функцияларды, өкілеттіктерді және (немесе) мемлекеттік көрсетілетін қызметтерді іске асыру</t>
  </si>
  <si>
    <t>1-бағыт Өзге де мақсаттар</t>
  </si>
  <si>
    <t>Орнықты даму мақсаттарының іске асырылуы</t>
  </si>
  <si>
    <t>Жергілікті атқарушы органның  жоғары тұрған бюджет алдындағы борышын өтеу</t>
  </si>
  <si>
    <t>Өзге бюджеттік бағдарламалар (Ауданның (облыстық маңызы бар қаланың) жергілікті атқарушы органының резерві</t>
  </si>
  <si>
    <t>Қазалы ауданының 2026-2030 жылдарға арналған инвестциялық жоспары</t>
  </si>
  <si>
    <t>Ауданның даму жоспарын жүзеге асыруға арналған қаржылық ресурстар жиыны</t>
  </si>
  <si>
    <t>Реализация Национального плана развития и Плана регионального развития</t>
  </si>
  <si>
    <t>"Ауыл аманаты" аясында жүзеге асырылатын жобалар</t>
  </si>
  <si>
    <t>млн. теңге</t>
  </si>
  <si>
    <t>ҚА АШжЖҚБ 
(аудан әкімінің орынбасары Ж.О.Сүйеубаев)</t>
  </si>
  <si>
    <t>"Ауыл аманаты" жобасы аясында  жүзеге асырылатын жобалар</t>
  </si>
  <si>
    <t xml:space="preserve">оның ішінде, құрылатын кооперативтер бойынша жоба </t>
  </si>
  <si>
    <t>124/55</t>
  </si>
  <si>
    <t>Қазалы ауданы Әйтеке би кентінен 10 көшеге күрделі және орташа жөндеу жұмыстары (Әйтеке би кенті Ж.Сайн, Жәнібек батыр, Қыз-жібек, А.Құлтасбекова, А.Әбжанов көшелерін күрделі жөндеу жұмыстарын бастауға; Әйтеке би кентінің Нұртуған жырау, Бекарыстан би, С.Байкөбеков, Сүлейменов, Жалаңтөс Баһадүр көшелерін орташа жөндеу жұмыстарын бастауға)</t>
  </si>
  <si>
    <r>
      <rPr>
        <b/>
        <sz val="12"/>
        <rFont val="Times New Roman"/>
        <family val="1"/>
        <charset val="204"/>
      </rPr>
      <t xml:space="preserve">6.3-нәтиже көрсеткіші </t>
    </r>
    <r>
      <rPr>
        <sz val="12"/>
        <rFont val="Times New Roman"/>
        <family val="1"/>
        <charset val="204"/>
      </rPr>
      <t>Пайдалануға берілген тұрғын үйлердің жалпы ауданы</t>
    </r>
  </si>
  <si>
    <t>Ведомствалық деректер</t>
  </si>
  <si>
    <t>мың.кв.м</t>
  </si>
  <si>
    <t xml:space="preserve">Қазалы ауданының құрылыс, сәулет және қала құрылысы бөлімі (аудан әкімінің орынбасары Сүйеубаев Ж.О.) </t>
  </si>
  <si>
    <t>жыл</t>
  </si>
  <si>
    <t>млн.теңге</t>
  </si>
  <si>
    <t>ҚР Премьер-Министрінің орынбасары 
Қ.А. Бозымбаевтың төрағалық еткен  Өңірлік саясат жөніндегі жобалық кеңсе отырысының 2026 жылғы 13 қаңтардағы хаттамасына сәйкес,   «Ауыл аманаты» жобаларын енгізу туралы тапсырмасына сәйкес</t>
  </si>
  <si>
    <t>"Халықтың әлеуметтік осал топтарына жататын және тұрғын үйге мұқтаждар есебінде тұрған азаматтар үшін одан әрі беру мақсатында тұрғын үй салу үшін құрылыс салушыларға уақытша өтеулі жер пайдалну құқығымен жер учаскелерін табыстау"</t>
  </si>
  <si>
    <t>2026 жыл</t>
  </si>
  <si>
    <t xml:space="preserve">Қазалы ауданының құрылыс, сәулет және қала құрылысы бөлімі, Қазалы ауданының ауылшаруашылығы мен жер қатынастары бөлімі
 (аудан әкімінің орынбасары Сүйеубаев Ж.О.) </t>
  </si>
  <si>
    <t xml:space="preserve">учаске саны </t>
  </si>
  <si>
    <t>Облыстық бюджеттің ішкі көздерінің қаражатынан берілетін кредиттер есебінен</t>
  </si>
  <si>
    <t>472-098-034</t>
  </si>
  <si>
    <t xml:space="preserve">2026 жылға ауданда әлеуметтік осал топтарына жататын және тұрғын үйге мұқтаж ретінде есепте тұрған азаматтарды тұрғын үймен қамтамасыз ету. </t>
  </si>
  <si>
    <t xml:space="preserve">ҚО ДШСТБ (облыс әкімінің орынбасары
Аманкул Н.А.) 
</t>
  </si>
  <si>
    <t>Қазалы ауданының дене тәрбиесі, спорт және туризм бөлімі (аудан әкімінің орынбасары Алиев Ж.А.)</t>
  </si>
  <si>
    <t>Қазалы аудандық көпбейінді орталық ауруханасы, Қазалы теміржол ауруханасы  (келісімі бойынша) (әкімнің орынбасары Алиев Ж.А.)</t>
  </si>
  <si>
    <t xml:space="preserve">Қазалы ауданының жұмыспен қамту және әлеуметтік бағдарламалар бөлімі (аудан әкімінің орынбасары  Алиев Ж.А.)
</t>
  </si>
  <si>
    <t>Қазалы ауданы бойынша білім бөлімі (келісімі бойынша) (аудан әкімінің орынбасары  Алиев Ж.А.)</t>
  </si>
  <si>
    <t xml:space="preserve">ҚО КӨБ,
(облыс әкімінің орынбасары
Аманкул Н.А.)
</t>
  </si>
  <si>
    <t>Қазалы ауданының мәдениет және тілдерді дамыту бөлімі (аудан әкімінің орынбасары Алиев Ж.А.)</t>
  </si>
  <si>
    <t>Қазалы ауданының білім бөлімі (келісімі бойынша)
(Аудан әкімінің орынбасары Алиев Ж.А.)</t>
  </si>
  <si>
    <t xml:space="preserve">Қазалы аудандық мәслихатының 2026 жылғы
07 тамыздағы  № _____ шешіміне қосымша </t>
  </si>
  <si>
    <t xml:space="preserve">Қазалы аудандық мәслихатының 2025 жылғы
26 желтоқсандағы № 541 шешіміне қосымша </t>
  </si>
  <si>
    <t>ЭҚБ 
(облыс әкімінің бірінші орынбасары Жаналинов Д.Е.)</t>
  </si>
  <si>
    <t>ДБ, Қызылорда қаласы мен аудан әкімдіктері (облыс әкімінің бірінші орынбасары
Жаналинов Д.Е.)</t>
  </si>
  <si>
    <t>ББ, Қызылорда қаласы мен аудан әкімдіктері (облыс әкімінің орынбасары
Шермаганбет М.З.)</t>
  </si>
  <si>
    <t>ҚО ҚСҚҚБ, Қызылорда қаласы мен аудан әкімдіктері (облыс әкімінің орынбасары 
Жаханов Б.Д.)</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</si>
</sst>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_-* #,##0.0\ _₽_-;\-* #,##0.0\ _₽_-;_-* &quot;-&quot;??\ _₽_-;_-@_-"/>
    <numFmt numFmtId="167" formatCode="_-* #,##0.0\ _₸_-;\-* #,##0.0\ _₸_-;_-* &quot;-&quot;?\ _₸_-;_-@_-"/>
  </numFmts>
  <fonts count="36">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theme="1"/>
      <name val="Calibri"/>
      <family val="2"/>
      <scheme val="minor"/>
    </font>
    <font>
      <sz val="11"/>
      <color rgb="FF000000"/>
      <name val="Calibri"/>
      <family val="2"/>
      <charset val="204"/>
    </font>
    <font>
      <sz val="10"/>
      <name val="Arial Cyr"/>
      <charset val="204"/>
    </font>
    <font>
      <sz val="12"/>
      <name val="Times New Roman"/>
      <family val="1"/>
      <charset val="204"/>
    </font>
    <font>
      <sz val="12"/>
      <color theme="1"/>
      <name val="Times New Roman"/>
      <family val="1"/>
      <charset val="204"/>
    </font>
    <font>
      <sz val="12"/>
      <color rgb="FF000000"/>
      <name val="Times New Roman"/>
      <family val="1"/>
      <charset val="204"/>
    </font>
    <font>
      <sz val="12"/>
      <color rgb="FFFF0000"/>
      <name val="Times New Roman"/>
      <family val="1"/>
      <charset val="204"/>
    </font>
    <font>
      <sz val="12"/>
      <name val="Calibri"/>
      <family val="2"/>
      <scheme val="minor"/>
    </font>
    <font>
      <sz val="12"/>
      <name val="Calibri"/>
      <family val="2"/>
      <charset val="204"/>
    </font>
    <font>
      <u/>
      <sz val="12"/>
      <name val="Times New Roman"/>
      <family val="1"/>
      <charset val="204"/>
    </font>
    <font>
      <sz val="12"/>
      <color rgb="FFFF0000"/>
      <name val="Calibri"/>
      <family val="2"/>
      <scheme val="minor"/>
    </font>
    <font>
      <sz val="12"/>
      <color rgb="FFFF0000"/>
      <name val="Calibri"/>
      <family val="2"/>
      <charset val="204"/>
    </font>
    <font>
      <sz val="12"/>
      <color rgb="FF0070C0"/>
      <name val="Times New Roman"/>
      <family val="1"/>
      <charset val="204"/>
    </font>
    <font>
      <b/>
      <sz val="12"/>
      <color rgb="FF0070C0"/>
      <name val="Times New Roman"/>
      <family val="1"/>
      <charset val="204"/>
    </font>
    <font>
      <sz val="11"/>
      <color theme="1"/>
      <name val="Times New Roman"/>
      <family val="1"/>
      <charset val="204"/>
    </font>
    <font>
      <sz val="12"/>
      <color theme="1"/>
      <name val="Calibri"/>
      <family val="2"/>
      <charset val="204"/>
      <scheme val="minor"/>
    </font>
    <font>
      <sz val="12"/>
      <color theme="1"/>
      <name val="Calibri"/>
      <family val="2"/>
      <scheme val="minor"/>
    </font>
    <font>
      <sz val="12"/>
      <color theme="1"/>
      <name val="Calibri"/>
      <family val="2"/>
      <charset val="204"/>
    </font>
    <font>
      <b/>
      <sz val="12"/>
      <name val="Times New Roman"/>
      <family val="1"/>
      <charset val="204"/>
    </font>
    <font>
      <i/>
      <sz val="12"/>
      <name val="Times New Roman"/>
      <family val="1"/>
      <charset val="204"/>
    </font>
    <font>
      <b/>
      <i/>
      <sz val="12"/>
      <name val="Times New Roman"/>
      <family val="1"/>
      <charset val="204"/>
    </font>
    <font>
      <b/>
      <sz val="12"/>
      <color theme="1"/>
      <name val="Times New Roman"/>
      <family val="1"/>
      <charset val="204"/>
    </font>
    <font>
      <b/>
      <sz val="12"/>
      <color rgb="FF1F1F1F"/>
      <name val="Inherit"/>
      <charset val="204"/>
    </font>
    <font>
      <i/>
      <sz val="12"/>
      <color rgb="FF0070C0"/>
      <name val="Times New Roman"/>
      <family val="1"/>
      <charset val="204"/>
    </font>
    <font>
      <b/>
      <u/>
      <sz val="12"/>
      <name val="Times New Roman"/>
      <family val="1"/>
      <charset val="204"/>
    </font>
    <font>
      <b/>
      <i/>
      <sz val="12"/>
      <color theme="1"/>
      <name val="Times New Roman"/>
      <family val="1"/>
      <charset val="204"/>
    </font>
    <font>
      <i/>
      <sz val="12"/>
      <color theme="1"/>
      <name val="Times New Roman"/>
      <family val="1"/>
      <charset val="204"/>
    </font>
    <font>
      <b/>
      <sz val="12"/>
      <color rgb="FFFF0000"/>
      <name val="Calibri"/>
      <family val="2"/>
      <charset val="204"/>
      <scheme val="minor"/>
    </font>
    <font>
      <b/>
      <sz val="12"/>
      <color rgb="FFFF0000"/>
      <name val="Times New Roman"/>
      <family val="1"/>
      <charset val="204"/>
    </font>
    <font>
      <b/>
      <sz val="12"/>
      <color theme="1"/>
      <name val="Calibri"/>
      <family val="2"/>
      <charset val="204"/>
      <scheme val="minor"/>
    </font>
  </fonts>
  <fills count="8">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rgb="FFFFC0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indexed="64"/>
      </right>
      <top style="thin">
        <color indexed="64"/>
      </top>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top style="thin">
        <color rgb="FF000000"/>
      </top>
      <bottom/>
      <diagonal/>
    </border>
    <border>
      <left/>
      <right style="thin">
        <color indexed="64"/>
      </right>
      <top/>
      <bottom style="thin">
        <color indexed="64"/>
      </bottom>
      <diagonal/>
    </border>
    <border>
      <left/>
      <right/>
      <top/>
      <bottom style="thin">
        <color rgb="FF000000"/>
      </bottom>
      <diagonal/>
    </border>
    <border>
      <left style="thin">
        <color rgb="FF000000"/>
      </left>
      <right style="thin">
        <color rgb="FF000000"/>
      </right>
      <top style="thin">
        <color indexed="64"/>
      </top>
      <bottom/>
      <diagonal/>
    </border>
    <border>
      <left style="thin">
        <color rgb="FF000000"/>
      </left>
      <right/>
      <top/>
      <bottom/>
      <diagonal/>
    </border>
    <border>
      <left/>
      <right style="thin">
        <color rgb="FF000000"/>
      </right>
      <top style="thin">
        <color rgb="FF000000"/>
      </top>
      <bottom style="thin">
        <color rgb="FF000000"/>
      </bottom>
      <diagonal/>
    </border>
    <border>
      <left/>
      <right/>
      <top style="thin">
        <color indexed="64"/>
      </top>
      <bottom/>
      <diagonal/>
    </border>
    <border>
      <left/>
      <right/>
      <top/>
      <bottom style="thin">
        <color indexed="64"/>
      </bottom>
      <diagonal/>
    </border>
    <border>
      <left/>
      <right style="thin">
        <color rgb="FF000000"/>
      </right>
      <top style="thin">
        <color rgb="FF000000"/>
      </top>
      <bottom/>
      <diagonal/>
    </border>
    <border>
      <left/>
      <right style="thin">
        <color rgb="FF000000"/>
      </right>
      <top/>
      <bottom style="thin">
        <color rgb="FF000000"/>
      </bottom>
      <diagonal/>
    </border>
  </borders>
  <cellStyleXfs count="12">
    <xf numFmtId="0" fontId="0" fillId="0" borderId="0"/>
    <xf numFmtId="0" fontId="4" fillId="0" borderId="0"/>
    <xf numFmtId="0" fontId="3" fillId="0" borderId="0"/>
    <xf numFmtId="0" fontId="2" fillId="0" borderId="0"/>
    <xf numFmtId="0" fontId="2" fillId="0" borderId="0"/>
    <xf numFmtId="0" fontId="5" fillId="0" borderId="0"/>
    <xf numFmtId="0" fontId="1" fillId="0" borderId="0"/>
    <xf numFmtId="0" fontId="1" fillId="0" borderId="0"/>
    <xf numFmtId="0" fontId="6" fillId="0" borderId="0"/>
    <xf numFmtId="0" fontId="7" fillId="0" borderId="0"/>
    <xf numFmtId="0" fontId="8" fillId="0" borderId="0"/>
    <xf numFmtId="0" fontId="11" fillId="0" borderId="0">
      <alignment horizontal="left" vertical="top"/>
    </xf>
  </cellStyleXfs>
  <cellXfs count="471">
    <xf numFmtId="0" fontId="0" fillId="0" borderId="0" xfId="0"/>
    <xf numFmtId="0" fontId="9" fillId="0" borderId="0" xfId="0" applyFont="1" applyFill="1" applyBorder="1" applyAlignment="1">
      <alignment horizontal="left" vertical="center"/>
    </xf>
    <xf numFmtId="0" fontId="9" fillId="0" borderId="0" xfId="0" applyFont="1" applyFill="1" applyBorder="1" applyAlignment="1">
      <alignment horizontal="center"/>
    </xf>
    <xf numFmtId="0" fontId="9" fillId="0" borderId="0" xfId="0" applyFont="1" applyFill="1" applyBorder="1" applyAlignment="1">
      <alignment vertical="center"/>
    </xf>
    <xf numFmtId="0" fontId="9" fillId="0" borderId="0" xfId="0" applyFont="1" applyFill="1" applyBorder="1"/>
    <xf numFmtId="0" fontId="9" fillId="0" borderId="1" xfId="0" applyFont="1" applyFill="1" applyBorder="1"/>
    <xf numFmtId="0" fontId="9" fillId="5" borderId="0" xfId="0" applyFont="1" applyFill="1" applyBorder="1" applyAlignment="1">
      <alignment horizontal="center"/>
    </xf>
    <xf numFmtId="0" fontId="9" fillId="5" borderId="1" xfId="0" applyFont="1" applyFill="1" applyBorder="1" applyAlignment="1">
      <alignment horizontal="center"/>
    </xf>
    <xf numFmtId="0" fontId="9" fillId="5" borderId="0" xfId="0" applyFont="1" applyFill="1" applyBorder="1"/>
    <xf numFmtId="0" fontId="9" fillId="5" borderId="1" xfId="0" applyFont="1" applyFill="1" applyBorder="1"/>
    <xf numFmtId="164" fontId="9"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xf>
    <xf numFmtId="0" fontId="9" fillId="0" borderId="6" xfId="0" applyFont="1" applyFill="1" applyBorder="1" applyAlignment="1">
      <alignment horizontal="left" vertical="center"/>
    </xf>
    <xf numFmtId="164" fontId="9" fillId="0" borderId="1" xfId="0" applyNumberFormat="1" applyFont="1" applyFill="1" applyBorder="1" applyAlignment="1">
      <alignment horizontal="center" vertical="center"/>
    </xf>
    <xf numFmtId="164" fontId="9" fillId="0" borderId="1" xfId="0" applyNumberFormat="1" applyFont="1" applyFill="1" applyBorder="1" applyAlignment="1">
      <alignment horizontal="center" vertical="center" wrapText="1" readingOrder="1"/>
    </xf>
    <xf numFmtId="0" fontId="13" fillId="0" borderId="0" xfId="0" applyFont="1" applyFill="1" applyAlignment="1"/>
    <xf numFmtId="0" fontId="9" fillId="0" borderId="13" xfId="0" applyFont="1" applyFill="1" applyBorder="1" applyAlignment="1">
      <alignment horizontal="center" vertical="center" wrapText="1"/>
    </xf>
    <xf numFmtId="0" fontId="9" fillId="0" borderId="6" xfId="0" applyFont="1" applyFill="1" applyBorder="1" applyAlignment="1">
      <alignment horizontal="left"/>
    </xf>
    <xf numFmtId="0" fontId="9" fillId="0" borderId="2" xfId="0" applyFont="1" applyFill="1" applyBorder="1" applyAlignment="1">
      <alignment vertical="center" wrapText="1"/>
    </xf>
    <xf numFmtId="165" fontId="9" fillId="0" borderId="2" xfId="0" applyNumberFormat="1" applyFont="1" applyFill="1" applyBorder="1" applyAlignment="1">
      <alignment horizontal="center" vertical="center" wrapText="1"/>
    </xf>
    <xf numFmtId="165" fontId="9" fillId="0" borderId="12" xfId="0" applyNumberFormat="1" applyFont="1" applyFill="1" applyBorder="1" applyAlignment="1">
      <alignment horizontal="center" vertical="center" wrapText="1"/>
    </xf>
    <xf numFmtId="165" fontId="9" fillId="0" borderId="14" xfId="0" applyNumberFormat="1" applyFont="1" applyFill="1" applyBorder="1" applyAlignment="1">
      <alignment horizontal="center" vertical="center" wrapText="1"/>
    </xf>
    <xf numFmtId="0" fontId="9" fillId="2" borderId="1" xfId="0" applyFont="1" applyFill="1" applyBorder="1"/>
    <xf numFmtId="0" fontId="9" fillId="2" borderId="0" xfId="0" applyFont="1" applyFill="1" applyBorder="1"/>
    <xf numFmtId="0" fontId="9" fillId="4" borderId="1" xfId="0" applyFont="1" applyFill="1" applyBorder="1" applyAlignment="1">
      <alignment vertical="center" wrapText="1"/>
    </xf>
    <xf numFmtId="0" fontId="9" fillId="3" borderId="0" xfId="0" applyFont="1" applyFill="1" applyAlignment="1">
      <alignment horizontal="center" vertical="center" wrapText="1"/>
    </xf>
    <xf numFmtId="165" fontId="9" fillId="0" borderId="2" xfId="0" applyNumberFormat="1" applyFont="1" applyFill="1" applyBorder="1" applyAlignment="1">
      <alignment horizontal="center" vertical="center" wrapText="1" readingOrder="1"/>
    </xf>
    <xf numFmtId="167" fontId="9" fillId="0" borderId="0" xfId="0" applyNumberFormat="1" applyFont="1" applyFill="1" applyBorder="1" applyAlignment="1">
      <alignment horizontal="center" vertical="center"/>
    </xf>
    <xf numFmtId="0" fontId="9" fillId="2" borderId="1" xfId="0" applyFont="1" applyFill="1" applyBorder="1" applyAlignment="1">
      <alignment horizontal="center" vertical="center" wrapText="1" readingOrder="1"/>
    </xf>
    <xf numFmtId="0" fontId="9" fillId="3" borderId="1" xfId="0" applyFont="1" applyFill="1" applyBorder="1" applyAlignment="1">
      <alignment horizontal="center" vertical="center" wrapText="1" readingOrder="1"/>
    </xf>
    <xf numFmtId="164" fontId="9" fillId="3" borderId="1" xfId="0" applyNumberFormat="1" applyFont="1" applyFill="1" applyBorder="1" applyAlignment="1">
      <alignment horizontal="center" vertical="center" wrapText="1" readingOrder="1"/>
    </xf>
    <xf numFmtId="0" fontId="9" fillId="0" borderId="13" xfId="0" applyFont="1" applyFill="1" applyBorder="1" applyAlignment="1">
      <alignment horizontal="left" vertical="center" wrapText="1"/>
    </xf>
    <xf numFmtId="165" fontId="9" fillId="2" borderId="1" xfId="0" applyNumberFormat="1" applyFont="1" applyFill="1" applyBorder="1" applyAlignment="1">
      <alignment horizontal="center" vertical="center" wrapText="1" readingOrder="1"/>
    </xf>
    <xf numFmtId="0" fontId="15" fillId="0" borderId="0" xfId="0" applyFont="1" applyFill="1" applyBorder="1" applyAlignment="1">
      <alignment horizontal="center" vertical="center"/>
    </xf>
    <xf numFmtId="0" fontId="9" fillId="3" borderId="1" xfId="0" applyFont="1" applyFill="1" applyBorder="1" applyAlignment="1">
      <alignment horizontal="left" vertical="center" wrapText="1" readingOrder="1"/>
    </xf>
    <xf numFmtId="0" fontId="9" fillId="3" borderId="1" xfId="0" applyFont="1" applyFill="1" applyBorder="1"/>
    <xf numFmtId="0" fontId="9" fillId="3" borderId="0" xfId="0" applyFont="1" applyFill="1" applyBorder="1"/>
    <xf numFmtId="0" fontId="9" fillId="2" borderId="1" xfId="0" applyFont="1" applyFill="1" applyBorder="1" applyAlignment="1">
      <alignment horizontal="left" vertical="center" wrapText="1" readingOrder="1"/>
    </xf>
    <xf numFmtId="167" fontId="9" fillId="3" borderId="1" xfId="0" applyNumberFormat="1" applyFont="1" applyFill="1" applyBorder="1" applyAlignment="1">
      <alignment horizontal="center" vertical="center" wrapText="1" readingOrder="1"/>
    </xf>
    <xf numFmtId="0" fontId="9" fillId="0" borderId="4" xfId="0" applyFont="1" applyFill="1" applyBorder="1"/>
    <xf numFmtId="0" fontId="9" fillId="0" borderId="4" xfId="0" applyFont="1" applyFill="1" applyBorder="1" applyAlignment="1">
      <alignment horizontal="center"/>
    </xf>
    <xf numFmtId="0" fontId="9" fillId="5" borderId="4" xfId="0" applyFont="1" applyFill="1" applyBorder="1" applyAlignment="1">
      <alignment horizontal="center"/>
    </xf>
    <xf numFmtId="0" fontId="9" fillId="5" borderId="4" xfId="0" applyFont="1" applyFill="1" applyBorder="1"/>
    <xf numFmtId="0" fontId="9" fillId="0" borderId="4" xfId="0" applyFont="1" applyFill="1" applyBorder="1" applyAlignment="1">
      <alignment horizontal="left" vertical="center"/>
    </xf>
    <xf numFmtId="0" fontId="9" fillId="3" borderId="4" xfId="0" applyFont="1" applyFill="1" applyBorder="1"/>
    <xf numFmtId="0" fontId="9" fillId="2" borderId="4" xfId="0" applyFont="1" applyFill="1" applyBorder="1"/>
    <xf numFmtId="0" fontId="13" fillId="0" borderId="0" xfId="0" applyFont="1" applyFill="1" applyBorder="1" applyAlignment="1"/>
    <xf numFmtId="0" fontId="9" fillId="4" borderId="0"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9" fillId="6" borderId="1" xfId="0" applyFont="1" applyFill="1" applyBorder="1" applyAlignment="1">
      <alignment horizontal="center" vertical="center" wrapText="1" readingOrder="1"/>
    </xf>
    <xf numFmtId="0" fontId="9" fillId="6" borderId="1" xfId="0" applyFont="1" applyFill="1" applyBorder="1"/>
    <xf numFmtId="0" fontId="9" fillId="6" borderId="0" xfId="0" applyFont="1" applyFill="1" applyBorder="1"/>
    <xf numFmtId="0" fontId="9" fillId="6" borderId="4" xfId="0" applyFont="1" applyFill="1" applyBorder="1"/>
    <xf numFmtId="167" fontId="9" fillId="6" borderId="1" xfId="0" applyNumberFormat="1" applyFont="1" applyFill="1" applyBorder="1" applyAlignment="1">
      <alignment horizontal="center" vertical="center" wrapText="1" readingOrder="1"/>
    </xf>
    <xf numFmtId="0" fontId="9" fillId="0" borderId="0" xfId="0" applyFont="1" applyFill="1" applyBorder="1" applyAlignment="1">
      <alignment horizontal="left"/>
    </xf>
    <xf numFmtId="0" fontId="9" fillId="2" borderId="6" xfId="0" applyFont="1" applyFill="1" applyBorder="1" applyAlignment="1">
      <alignment horizontal="left"/>
    </xf>
    <xf numFmtId="0" fontId="9" fillId="3" borderId="6" xfId="0" applyFont="1" applyFill="1" applyBorder="1" applyAlignment="1">
      <alignment horizontal="left" vertical="center" wrapText="1"/>
    </xf>
    <xf numFmtId="0" fontId="9" fillId="4" borderId="6"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6" borderId="6" xfId="0" applyFont="1" applyFill="1" applyBorder="1" applyAlignment="1">
      <alignment horizontal="left"/>
    </xf>
    <xf numFmtId="0" fontId="9" fillId="0" borderId="2" xfId="0" applyFont="1" applyFill="1" applyBorder="1" applyAlignment="1">
      <alignment horizontal="center" vertical="center" wrapText="1"/>
    </xf>
    <xf numFmtId="3" fontId="9" fillId="0" borderId="2"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165" fontId="9" fillId="4" borderId="1" xfId="0" applyNumberFormat="1" applyFont="1" applyFill="1" applyBorder="1" applyAlignment="1">
      <alignment horizontal="center" vertical="center" wrapText="1"/>
    </xf>
    <xf numFmtId="164" fontId="9" fillId="4" borderId="1" xfId="0" applyNumberFormat="1" applyFont="1" applyFill="1" applyBorder="1" applyAlignment="1">
      <alignment horizontal="center" vertical="center" wrapText="1"/>
    </xf>
    <xf numFmtId="0" fontId="9" fillId="4" borderId="0" xfId="0" applyFont="1" applyFill="1" applyBorder="1"/>
    <xf numFmtId="0" fontId="9" fillId="4" borderId="0" xfId="0" applyFont="1" applyFill="1"/>
    <xf numFmtId="0" fontId="9" fillId="4" borderId="1" xfId="0" applyFont="1" applyFill="1" applyBorder="1" applyAlignment="1">
      <alignment horizontal="left" vertical="center" wrapText="1" readingOrder="1"/>
    </xf>
    <xf numFmtId="164" fontId="9" fillId="4" borderId="1" xfId="0" applyNumberFormat="1" applyFont="1" applyFill="1" applyBorder="1" applyAlignment="1">
      <alignment horizontal="center" vertical="center" wrapText="1" readingOrder="1"/>
    </xf>
    <xf numFmtId="0" fontId="9" fillId="4" borderId="4" xfId="0" applyFont="1" applyFill="1" applyBorder="1" applyAlignment="1">
      <alignment horizontal="center" vertical="center" wrapText="1"/>
    </xf>
    <xf numFmtId="0" fontId="9" fillId="4" borderId="1" xfId="0" applyFont="1" applyFill="1" applyBorder="1" applyAlignment="1">
      <alignment horizontal="left" vertical="center" wrapText="1"/>
    </xf>
    <xf numFmtId="2" fontId="9" fillId="4" borderId="1" xfId="0" applyNumberFormat="1" applyFont="1" applyFill="1" applyBorder="1" applyAlignment="1">
      <alignment horizontal="center" vertical="center"/>
    </xf>
    <xf numFmtId="0" fontId="9" fillId="4" borderId="1" xfId="0" applyFont="1" applyFill="1" applyBorder="1"/>
    <xf numFmtId="0" fontId="9" fillId="4" borderId="6" xfId="0" applyFont="1" applyFill="1" applyBorder="1" applyAlignment="1">
      <alignment horizontal="left"/>
    </xf>
    <xf numFmtId="0" fontId="9" fillId="4" borderId="4" xfId="0" applyFont="1" applyFill="1" applyBorder="1"/>
    <xf numFmtId="0" fontId="10" fillId="4" borderId="1" xfId="0" applyFont="1" applyFill="1" applyBorder="1" applyAlignment="1">
      <alignment horizontal="center" vertical="center" wrapText="1"/>
    </xf>
    <xf numFmtId="0" fontId="9" fillId="4" borderId="1" xfId="0" applyFont="1" applyFill="1" applyBorder="1" applyAlignment="1">
      <alignment vertical="center" wrapText="1" readingOrder="1"/>
    </xf>
    <xf numFmtId="164" fontId="9" fillId="4" borderId="1" xfId="0" applyNumberFormat="1" applyFont="1" applyFill="1" applyBorder="1" applyAlignment="1">
      <alignment horizontal="center" vertical="center"/>
    </xf>
    <xf numFmtId="0" fontId="9" fillId="4" borderId="6" xfId="0" applyFont="1" applyFill="1" applyBorder="1" applyAlignment="1">
      <alignment horizontal="left" vertical="center" wrapText="1" readingOrder="1"/>
    </xf>
    <xf numFmtId="0" fontId="18" fillId="4" borderId="1" xfId="0" applyFont="1" applyFill="1" applyBorder="1" applyAlignment="1">
      <alignment horizontal="center" vertical="center" wrapText="1" readingOrder="1"/>
    </xf>
    <xf numFmtId="0" fontId="18" fillId="4" borderId="1" xfId="0" applyFont="1" applyFill="1" applyBorder="1" applyAlignment="1">
      <alignment horizontal="left" vertical="center" wrapText="1" readingOrder="1"/>
    </xf>
    <xf numFmtId="165" fontId="18" fillId="4" borderId="1" xfId="0" applyNumberFormat="1" applyFont="1" applyFill="1" applyBorder="1" applyAlignment="1">
      <alignment horizontal="center" vertical="center" wrapText="1" readingOrder="1"/>
    </xf>
    <xf numFmtId="0" fontId="18" fillId="4" borderId="6" xfId="0" applyFont="1" applyFill="1" applyBorder="1" applyAlignment="1">
      <alignment horizontal="left" vertical="center" wrapText="1"/>
    </xf>
    <xf numFmtId="0" fontId="18" fillId="4" borderId="0" xfId="0" applyFont="1" applyFill="1" applyBorder="1"/>
    <xf numFmtId="0" fontId="18" fillId="4" borderId="4" xfId="0" applyFont="1" applyFill="1" applyBorder="1"/>
    <xf numFmtId="0" fontId="18" fillId="4" borderId="1" xfId="0" applyFont="1" applyFill="1" applyBorder="1"/>
    <xf numFmtId="0" fontId="9" fillId="4" borderId="2" xfId="0" applyFont="1" applyFill="1" applyBorder="1" applyAlignment="1">
      <alignment vertical="top" wrapText="1"/>
    </xf>
    <xf numFmtId="0" fontId="9" fillId="4" borderId="1" xfId="0" applyFont="1" applyFill="1" applyBorder="1" applyAlignment="1">
      <alignment vertical="top" wrapText="1"/>
    </xf>
    <xf numFmtId="0" fontId="9" fillId="4" borderId="3" xfId="0" applyFont="1" applyFill="1" applyBorder="1" applyAlignment="1">
      <alignment horizontal="left" vertical="top" wrapText="1"/>
    </xf>
    <xf numFmtId="164" fontId="19" fillId="4" borderId="1" xfId="0" applyNumberFormat="1" applyFont="1" applyFill="1" applyBorder="1" applyAlignment="1">
      <alignment horizontal="center" vertical="center" wrapText="1" readingOrder="1"/>
    </xf>
    <xf numFmtId="164" fontId="18" fillId="4" borderId="1" xfId="0" applyNumberFormat="1" applyFont="1" applyFill="1" applyBorder="1" applyAlignment="1">
      <alignment horizontal="center" vertical="center" wrapText="1" readingOrder="1"/>
    </xf>
    <xf numFmtId="0" fontId="18" fillId="4" borderId="1" xfId="0" applyFont="1" applyFill="1" applyBorder="1" applyAlignment="1">
      <alignment horizontal="center" vertical="center"/>
    </xf>
    <xf numFmtId="0" fontId="18" fillId="4" borderId="6" xfId="0" applyFont="1" applyFill="1" applyBorder="1" applyAlignment="1">
      <alignment horizontal="left"/>
    </xf>
    <xf numFmtId="0" fontId="9" fillId="4" borderId="2" xfId="0" applyFont="1" applyFill="1" applyBorder="1" applyAlignment="1">
      <alignment vertical="center"/>
    </xf>
    <xf numFmtId="0" fontId="13" fillId="4" borderId="0" xfId="0" applyFont="1" applyFill="1" applyBorder="1" applyAlignment="1"/>
    <xf numFmtId="0" fontId="13" fillId="4" borderId="0" xfId="0" applyFont="1" applyFill="1" applyAlignment="1"/>
    <xf numFmtId="0" fontId="9" fillId="4" borderId="14" xfId="0" applyFont="1" applyFill="1" applyBorder="1" applyAlignment="1">
      <alignment horizontal="center" vertical="center" wrapText="1"/>
    </xf>
    <xf numFmtId="165" fontId="9" fillId="4" borderId="13" xfId="0" applyNumberFormat="1" applyFont="1" applyFill="1" applyBorder="1" applyAlignment="1">
      <alignment horizontal="center" vertical="center" wrapText="1"/>
    </xf>
    <xf numFmtId="165" fontId="9" fillId="4" borderId="1" xfId="0" applyNumberFormat="1" applyFont="1" applyFill="1" applyBorder="1" applyAlignment="1">
      <alignment horizontal="center" vertical="center"/>
    </xf>
    <xf numFmtId="0" fontId="9" fillId="4" borderId="1" xfId="0" applyFont="1" applyFill="1" applyBorder="1" applyAlignment="1">
      <alignment vertical="center"/>
    </xf>
    <xf numFmtId="164" fontId="9" fillId="4" borderId="0" xfId="0" applyNumberFormat="1" applyFont="1" applyFill="1" applyBorder="1"/>
    <xf numFmtId="0" fontId="9" fillId="4" borderId="3" xfId="0" applyFont="1" applyFill="1" applyBorder="1" applyAlignment="1">
      <alignment horizontal="left" vertical="center" wrapText="1" readingOrder="1"/>
    </xf>
    <xf numFmtId="164" fontId="9" fillId="4" borderId="3" xfId="0" applyNumberFormat="1" applyFont="1" applyFill="1" applyBorder="1" applyAlignment="1">
      <alignment horizontal="center" vertical="center" wrapText="1" readingOrder="1"/>
    </xf>
    <xf numFmtId="165" fontId="9" fillId="4" borderId="3" xfId="0" applyNumberFormat="1" applyFont="1" applyFill="1" applyBorder="1" applyAlignment="1">
      <alignment horizontal="center" vertical="center" wrapText="1" readingOrder="1"/>
    </xf>
    <xf numFmtId="0" fontId="10" fillId="0" borderId="1" xfId="0" applyFont="1" applyBorder="1" applyAlignment="1">
      <alignment horizontal="center" vertical="center"/>
    </xf>
    <xf numFmtId="0" fontId="17" fillId="4" borderId="14" xfId="0" applyFont="1" applyFill="1" applyBorder="1"/>
    <xf numFmtId="0" fontId="16" fillId="4" borderId="0" xfId="0" applyFont="1" applyFill="1" applyBorder="1" applyAlignment="1"/>
    <xf numFmtId="0" fontId="16" fillId="4" borderId="0" xfId="0" applyFont="1" applyFill="1" applyAlignment="1"/>
    <xf numFmtId="0" fontId="17" fillId="4" borderId="18" xfId="0" applyFont="1" applyFill="1" applyBorder="1"/>
    <xf numFmtId="0" fontId="17" fillId="4" borderId="21" xfId="0" applyFont="1" applyFill="1" applyBorder="1" applyAlignment="1">
      <alignment horizontal="left"/>
    </xf>
    <xf numFmtId="0" fontId="12" fillId="4" borderId="1" xfId="0" applyFont="1" applyFill="1" applyBorder="1" applyAlignment="1">
      <alignment horizontal="center" vertical="center" wrapText="1"/>
    </xf>
    <xf numFmtId="165" fontId="12" fillId="4" borderId="1" xfId="0" applyNumberFormat="1" applyFont="1" applyFill="1" applyBorder="1" applyAlignment="1">
      <alignment horizontal="center" vertical="center" wrapText="1"/>
    </xf>
    <xf numFmtId="164" fontId="12" fillId="4" borderId="1" xfId="0" applyNumberFormat="1" applyFont="1" applyFill="1" applyBorder="1" applyAlignment="1">
      <alignment horizontal="center" vertical="center" wrapText="1"/>
    </xf>
    <xf numFmtId="0" fontId="12" fillId="4" borderId="1" xfId="0" applyFont="1" applyFill="1" applyBorder="1" applyAlignment="1">
      <alignment vertical="center"/>
    </xf>
    <xf numFmtId="165" fontId="10" fillId="4" borderId="1" xfId="0" applyNumberFormat="1" applyFont="1" applyFill="1" applyBorder="1" applyAlignment="1">
      <alignment horizontal="center" vertical="center" wrapText="1"/>
    </xf>
    <xf numFmtId="0" fontId="18" fillId="7" borderId="0" xfId="0" applyFont="1" applyFill="1" applyBorder="1"/>
    <xf numFmtId="0" fontId="18" fillId="7" borderId="4" xfId="0" applyFont="1" applyFill="1" applyBorder="1"/>
    <xf numFmtId="0" fontId="18" fillId="7" borderId="1" xfId="0" applyFont="1" applyFill="1" applyBorder="1"/>
    <xf numFmtId="0" fontId="18" fillId="7" borderId="1" xfId="0" applyFont="1" applyFill="1" applyBorder="1" applyAlignment="1">
      <alignment horizontal="center" vertical="center" wrapText="1" readingOrder="1"/>
    </xf>
    <xf numFmtId="4" fontId="9" fillId="3" borderId="1" xfId="0" applyNumberFormat="1" applyFont="1" applyFill="1" applyBorder="1" applyAlignment="1">
      <alignment horizontal="center" vertical="center" wrapText="1" readingOrder="1"/>
    </xf>
    <xf numFmtId="167" fontId="9" fillId="3" borderId="1" xfId="0" applyNumberFormat="1" applyFont="1" applyFill="1" applyBorder="1" applyAlignment="1">
      <alignment vertical="center" wrapText="1" readingOrder="1"/>
    </xf>
    <xf numFmtId="0" fontId="9" fillId="4" borderId="3" xfId="0" applyFont="1" applyFill="1" applyBorder="1" applyAlignment="1">
      <alignment horizontal="center" vertical="center" wrapText="1" readingOrder="1"/>
    </xf>
    <xf numFmtId="0" fontId="9" fillId="4" borderId="12" xfId="0" applyFont="1" applyFill="1" applyBorder="1" applyAlignment="1">
      <alignment horizontal="center" vertical="center"/>
    </xf>
    <xf numFmtId="0" fontId="9" fillId="0" borderId="12"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4" borderId="1" xfId="0" applyFont="1" applyFill="1" applyBorder="1" applyAlignment="1">
      <alignment horizontal="justify" vertical="center" wrapText="1"/>
    </xf>
    <xf numFmtId="0" fontId="9" fillId="0" borderId="1" xfId="0" applyFont="1" applyFill="1" applyBorder="1" applyAlignment="1">
      <alignment horizontal="left" vertical="center" wrapText="1" readingOrder="1"/>
    </xf>
    <xf numFmtId="0" fontId="9" fillId="0" borderId="1" xfId="0" applyFont="1" applyFill="1" applyBorder="1" applyAlignment="1">
      <alignment horizontal="center" vertical="center" wrapText="1" readingOrder="1"/>
    </xf>
    <xf numFmtId="0" fontId="9" fillId="0" borderId="1" xfId="0" applyFont="1" applyFill="1" applyBorder="1" applyAlignment="1">
      <alignment horizontal="center" vertical="center"/>
    </xf>
    <xf numFmtId="0" fontId="9" fillId="0" borderId="1" xfId="0" applyFont="1" applyFill="1" applyBorder="1" applyAlignment="1">
      <alignment horizontal="justify" vertical="center" wrapText="1"/>
    </xf>
    <xf numFmtId="0" fontId="9" fillId="4"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9" fillId="0" borderId="0" xfId="0" applyFont="1" applyFill="1" applyBorder="1" applyAlignment="1">
      <alignment horizontal="center" vertical="center"/>
    </xf>
    <xf numFmtId="0" fontId="9" fillId="0" borderId="6" xfId="0" applyFont="1" applyFill="1" applyBorder="1" applyAlignment="1">
      <alignment horizontal="left" vertical="center" wrapText="1"/>
    </xf>
    <xf numFmtId="0" fontId="9" fillId="5" borderId="1" xfId="0" applyFont="1" applyFill="1" applyBorder="1" applyAlignment="1">
      <alignment horizontal="center" vertical="center" wrapText="1" readingOrder="1"/>
    </xf>
    <xf numFmtId="0" fontId="9" fillId="0" borderId="1" xfId="0" applyFont="1" applyFill="1" applyBorder="1" applyAlignment="1">
      <alignment horizontal="center" vertical="center" wrapText="1"/>
    </xf>
    <xf numFmtId="0" fontId="9" fillId="4" borderId="1" xfId="0" applyFont="1" applyFill="1" applyBorder="1" applyAlignment="1">
      <alignment horizontal="center" vertical="center" wrapText="1" readingOrder="1"/>
    </xf>
    <xf numFmtId="0" fontId="9" fillId="4" borderId="1"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3" xfId="0"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0" borderId="1" xfId="0" applyFont="1" applyFill="1" applyBorder="1" applyAlignment="1">
      <alignment horizontal="center"/>
    </xf>
    <xf numFmtId="0" fontId="9" fillId="4" borderId="6" xfId="0" applyFont="1" applyFill="1" applyBorder="1" applyAlignment="1">
      <alignment horizontal="center" vertical="center" wrapText="1"/>
    </xf>
    <xf numFmtId="0" fontId="9" fillId="4" borderId="3" xfId="0" applyFont="1" applyFill="1" applyBorder="1" applyAlignment="1">
      <alignment horizontal="center" vertical="center" wrapText="1" readingOrder="1"/>
    </xf>
    <xf numFmtId="0" fontId="10" fillId="0" borderId="0" xfId="0" applyFont="1" applyAlignment="1">
      <alignment horizontal="center" vertical="center" wrapText="1"/>
    </xf>
    <xf numFmtId="0" fontId="9" fillId="4" borderId="2" xfId="0" applyFont="1" applyFill="1" applyBorder="1" applyAlignment="1">
      <alignment vertical="center" wrapText="1"/>
    </xf>
    <xf numFmtId="0" fontId="9" fillId="4" borderId="6" xfId="0" applyFont="1" applyFill="1" applyBorder="1" applyAlignment="1">
      <alignment horizontal="center" vertical="center" wrapText="1" readingOrder="1"/>
    </xf>
    <xf numFmtId="0" fontId="9" fillId="4" borderId="1" xfId="0" applyFont="1" applyFill="1" applyBorder="1" applyAlignment="1">
      <alignment horizontal="center" vertical="center" wrapText="1" readingOrder="1"/>
    </xf>
    <xf numFmtId="0" fontId="9" fillId="4" borderId="3" xfId="0" applyFont="1" applyFill="1" applyBorder="1" applyAlignment="1">
      <alignment horizontal="center" vertical="center" wrapText="1"/>
    </xf>
    <xf numFmtId="0" fontId="10" fillId="4" borderId="1" xfId="0" applyFont="1" applyFill="1" applyBorder="1" applyAlignment="1">
      <alignment horizontal="center" vertical="center" wrapText="1" readingOrder="1"/>
    </xf>
    <xf numFmtId="0" fontId="18" fillId="4" borderId="1" xfId="0" applyFont="1" applyFill="1" applyBorder="1" applyAlignment="1">
      <alignment horizontal="center" vertical="center" wrapText="1"/>
    </xf>
    <xf numFmtId="0" fontId="18" fillId="4" borderId="0" xfId="0" applyFont="1" applyFill="1"/>
    <xf numFmtId="164" fontId="18" fillId="4" borderId="1" xfId="0" applyNumberFormat="1" applyFont="1" applyFill="1" applyBorder="1" applyAlignment="1">
      <alignment horizontal="center" vertical="center" wrapText="1"/>
    </xf>
    <xf numFmtId="0" fontId="18" fillId="4" borderId="3" xfId="0" applyFont="1" applyFill="1" applyBorder="1" applyAlignment="1">
      <alignment horizontal="center" vertical="center" wrapText="1"/>
    </xf>
    <xf numFmtId="0" fontId="10" fillId="4" borderId="1" xfId="0" applyFont="1" applyFill="1" applyBorder="1" applyAlignment="1">
      <alignment horizontal="left" vertical="center" wrapText="1" readingOrder="1"/>
    </xf>
    <xf numFmtId="164" fontId="10" fillId="4" borderId="1" xfId="0" applyNumberFormat="1" applyFont="1" applyFill="1" applyBorder="1" applyAlignment="1">
      <alignment horizontal="center" vertical="center" wrapText="1" readingOrder="1"/>
    </xf>
    <xf numFmtId="164" fontId="10" fillId="4" borderId="1" xfId="0" applyNumberFormat="1" applyFont="1" applyFill="1" applyBorder="1" applyAlignment="1">
      <alignment horizontal="center" vertical="center"/>
    </xf>
    <xf numFmtId="0" fontId="10" fillId="4" borderId="1" xfId="0" applyFont="1" applyFill="1" applyBorder="1" applyAlignment="1">
      <alignment horizontal="center" vertical="center"/>
    </xf>
    <xf numFmtId="0" fontId="10" fillId="4" borderId="1" xfId="0" applyFont="1" applyFill="1" applyBorder="1"/>
    <xf numFmtId="0" fontId="10" fillId="4" borderId="6" xfId="0" applyFont="1" applyFill="1" applyBorder="1" applyAlignment="1">
      <alignment horizontal="left"/>
    </xf>
    <xf numFmtId="0" fontId="10" fillId="4" borderId="0" xfId="0" applyFont="1" applyFill="1" applyBorder="1"/>
    <xf numFmtId="0" fontId="10" fillId="4" borderId="4" xfId="0" applyFont="1" applyFill="1" applyBorder="1"/>
    <xf numFmtId="165" fontId="10" fillId="4" borderId="1" xfId="0" applyNumberFormat="1" applyFont="1" applyFill="1" applyBorder="1" applyAlignment="1">
      <alignment horizontal="center" vertical="center" wrapText="1" readingOrder="1"/>
    </xf>
    <xf numFmtId="0" fontId="10" fillId="4" borderId="0" xfId="0" applyFont="1" applyFill="1"/>
    <xf numFmtId="0" fontId="10" fillId="4" borderId="1" xfId="0" applyFont="1" applyFill="1" applyBorder="1" applyAlignment="1">
      <alignment horizontal="left" vertical="center" wrapText="1"/>
    </xf>
    <xf numFmtId="0" fontId="10" fillId="4" borderId="6" xfId="0" applyFont="1" applyFill="1" applyBorder="1" applyAlignment="1">
      <alignment horizontal="left" vertical="center" wrapText="1"/>
    </xf>
    <xf numFmtId="164" fontId="10" fillId="4" borderId="1" xfId="0" applyNumberFormat="1" applyFont="1" applyFill="1" applyBorder="1" applyAlignment="1">
      <alignment horizontal="center" vertical="center" wrapText="1"/>
    </xf>
    <xf numFmtId="0" fontId="10" fillId="4" borderId="9"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20" xfId="0" applyFont="1" applyFill="1" applyBorder="1" applyAlignment="1">
      <alignment horizontal="center" vertical="center" wrapText="1"/>
    </xf>
    <xf numFmtId="0" fontId="10" fillId="4" borderId="9" xfId="0" applyFont="1" applyFill="1" applyBorder="1" applyAlignment="1">
      <alignment horizontal="left" vertical="center" wrapText="1"/>
    </xf>
    <xf numFmtId="0" fontId="21" fillId="4" borderId="1" xfId="0" applyFont="1" applyFill="1" applyBorder="1" applyAlignment="1">
      <alignment horizontal="center" vertical="center" wrapText="1"/>
    </xf>
    <xf numFmtId="0" fontId="10" fillId="4" borderId="12" xfId="0" applyFont="1" applyFill="1" applyBorder="1" applyAlignment="1">
      <alignment horizontal="center" vertical="center" wrapText="1"/>
    </xf>
    <xf numFmtId="164" fontId="10" fillId="4" borderId="2" xfId="0" applyNumberFormat="1" applyFont="1" applyFill="1" applyBorder="1" applyAlignment="1">
      <alignment vertical="center" wrapText="1"/>
    </xf>
    <xf numFmtId="0" fontId="10" fillId="4" borderId="2" xfId="0" applyFont="1" applyFill="1" applyBorder="1" applyAlignment="1">
      <alignment vertical="center"/>
    </xf>
    <xf numFmtId="0" fontId="22" fillId="4" borderId="0" xfId="0" applyFont="1" applyFill="1" applyBorder="1" applyAlignment="1"/>
    <xf numFmtId="0" fontId="22" fillId="4" borderId="0" xfId="0" applyFont="1" applyFill="1" applyAlignment="1"/>
    <xf numFmtId="0" fontId="10" fillId="4" borderId="13" xfId="0" applyFont="1" applyFill="1" applyBorder="1" applyAlignment="1">
      <alignment horizontal="center" vertical="center" wrapText="1"/>
    </xf>
    <xf numFmtId="0" fontId="10" fillId="4" borderId="2" xfId="0" applyFont="1" applyFill="1" applyBorder="1" applyAlignment="1">
      <alignment horizontal="center" vertical="center" wrapText="1"/>
    </xf>
    <xf numFmtId="165" fontId="10" fillId="4" borderId="2" xfId="0" applyNumberFormat="1" applyFont="1" applyFill="1" applyBorder="1" applyAlignment="1">
      <alignment horizontal="center" vertical="center" wrapText="1"/>
    </xf>
    <xf numFmtId="164" fontId="10" fillId="4" borderId="2" xfId="0" applyNumberFormat="1" applyFont="1" applyFill="1" applyBorder="1" applyAlignment="1">
      <alignment horizontal="center" vertical="center" wrapText="1"/>
    </xf>
    <xf numFmtId="0" fontId="9" fillId="4" borderId="3" xfId="0" applyFont="1" applyFill="1" applyBorder="1" applyAlignment="1">
      <alignment horizontal="center" vertical="top" wrapText="1" readingOrder="1"/>
    </xf>
    <xf numFmtId="0" fontId="9" fillId="4" borderId="3" xfId="0" applyFont="1" applyFill="1" applyBorder="1" applyAlignment="1">
      <alignment horizontal="left" vertical="top" wrapText="1" readingOrder="1"/>
    </xf>
    <xf numFmtId="4" fontId="10" fillId="4" borderId="1" xfId="0" applyNumberFormat="1" applyFont="1" applyFill="1" applyBorder="1" applyAlignment="1">
      <alignment horizontal="center" vertical="center" wrapText="1"/>
    </xf>
    <xf numFmtId="4" fontId="10" fillId="4" borderId="1" xfId="0" applyNumberFormat="1" applyFont="1" applyFill="1" applyBorder="1" applyAlignment="1">
      <alignment vertical="center" wrapText="1"/>
    </xf>
    <xf numFmtId="166" fontId="9" fillId="4" borderId="4" xfId="0" applyNumberFormat="1" applyFont="1" applyFill="1" applyBorder="1" applyAlignment="1">
      <alignment horizontal="center" vertical="top" wrapText="1" readingOrder="1"/>
    </xf>
    <xf numFmtId="166" fontId="9" fillId="4" borderId="1" xfId="0" applyNumberFormat="1" applyFont="1" applyFill="1" applyBorder="1" applyAlignment="1">
      <alignment horizontal="center" vertical="top" wrapText="1" readingOrder="1"/>
    </xf>
    <xf numFmtId="0" fontId="9" fillId="4" borderId="1" xfId="0" applyFont="1" applyFill="1" applyBorder="1" applyAlignment="1">
      <alignment horizontal="left" vertical="top" wrapText="1"/>
    </xf>
    <xf numFmtId="0" fontId="11" fillId="4" borderId="1" xfId="11" quotePrefix="1" applyFont="1" applyFill="1" applyBorder="1" applyAlignment="1">
      <alignment horizontal="left" vertical="center" wrapText="1"/>
    </xf>
    <xf numFmtId="0" fontId="9" fillId="4" borderId="16" xfId="0" applyFont="1" applyFill="1" applyBorder="1" applyAlignment="1">
      <alignment vertical="center" wrapText="1"/>
    </xf>
    <xf numFmtId="0" fontId="11" fillId="4" borderId="6" xfId="11" quotePrefix="1" applyFont="1" applyFill="1" applyBorder="1" applyAlignment="1">
      <alignment horizontal="left" vertical="center" wrapText="1"/>
    </xf>
    <xf numFmtId="0" fontId="18" fillId="4" borderId="6" xfId="0" applyFont="1" applyFill="1" applyBorder="1" applyAlignment="1">
      <alignment horizontal="center" vertical="center"/>
    </xf>
    <xf numFmtId="0" fontId="18" fillId="4" borderId="1" xfId="0" applyFont="1" applyFill="1" applyBorder="1" applyAlignment="1">
      <alignment horizontal="justify" vertical="center" wrapText="1"/>
    </xf>
    <xf numFmtId="0" fontId="18" fillId="4" borderId="4" xfId="0" applyFont="1" applyFill="1" applyBorder="1" applyAlignment="1">
      <alignment horizontal="center" vertical="center"/>
    </xf>
    <xf numFmtId="0" fontId="18" fillId="4" borderId="8" xfId="0" applyFont="1" applyFill="1" applyBorder="1" applyAlignment="1">
      <alignment horizontal="center" vertical="center"/>
    </xf>
    <xf numFmtId="0" fontId="18" fillId="4" borderId="2" xfId="0" applyFont="1" applyFill="1" applyBorder="1" applyAlignment="1">
      <alignment horizontal="justify" vertical="center" wrapText="1"/>
    </xf>
    <xf numFmtId="0" fontId="18" fillId="4" borderId="2" xfId="0" applyFont="1" applyFill="1" applyBorder="1" applyAlignment="1">
      <alignment horizontal="center" vertical="center" wrapText="1"/>
    </xf>
    <xf numFmtId="0" fontId="18" fillId="4" borderId="16" xfId="0" applyFont="1" applyFill="1" applyBorder="1" applyAlignment="1">
      <alignment horizontal="center" vertical="center"/>
    </xf>
    <xf numFmtId="0" fontId="18" fillId="4" borderId="2" xfId="0" applyFont="1" applyFill="1" applyBorder="1" applyAlignment="1">
      <alignment horizontal="center" vertical="center"/>
    </xf>
    <xf numFmtId="164" fontId="18" fillId="4" borderId="2" xfId="0" applyNumberFormat="1" applyFont="1" applyFill="1" applyBorder="1" applyAlignment="1">
      <alignment horizontal="center" vertical="center" wrapText="1"/>
    </xf>
    <xf numFmtId="0" fontId="18" fillId="4" borderId="2" xfId="0" applyFont="1" applyFill="1" applyBorder="1"/>
    <xf numFmtId="0" fontId="18" fillId="4" borderId="8" xfId="0" applyFont="1" applyFill="1" applyBorder="1" applyAlignment="1">
      <alignment horizontal="left"/>
    </xf>
    <xf numFmtId="0" fontId="18" fillId="4" borderId="2" xfId="0" applyFont="1" applyFill="1" applyBorder="1" applyAlignment="1">
      <alignment horizontal="left" vertical="center" wrapText="1"/>
    </xf>
    <xf numFmtId="0" fontId="18" fillId="4" borderId="2" xfId="0" applyFont="1" applyFill="1" applyBorder="1" applyAlignment="1">
      <alignment horizontal="center" vertical="top" wrapText="1"/>
    </xf>
    <xf numFmtId="165" fontId="18" fillId="4" borderId="2" xfId="0" applyNumberFormat="1" applyFont="1" applyFill="1" applyBorder="1" applyAlignment="1">
      <alignment horizontal="center" vertical="center" wrapText="1"/>
    </xf>
    <xf numFmtId="165" fontId="18" fillId="4" borderId="2" xfId="0" applyNumberFormat="1" applyFont="1" applyFill="1" applyBorder="1" applyAlignment="1">
      <alignment horizontal="center" vertical="center"/>
    </xf>
    <xf numFmtId="49" fontId="18" fillId="4" borderId="2" xfId="0" applyNumberFormat="1" applyFont="1" applyFill="1" applyBorder="1" applyAlignment="1">
      <alignment vertical="center"/>
    </xf>
    <xf numFmtId="0" fontId="18" fillId="4" borderId="5" xfId="0" applyFont="1" applyFill="1" applyBorder="1" applyAlignment="1">
      <alignment horizontal="center" vertical="center"/>
    </xf>
    <xf numFmtId="0" fontId="18" fillId="4" borderId="5" xfId="0" applyFont="1" applyFill="1" applyBorder="1" applyAlignment="1">
      <alignment horizontal="left" vertical="center" wrapText="1"/>
    </xf>
    <xf numFmtId="0" fontId="18" fillId="4" borderId="5" xfId="0" applyFont="1" applyFill="1" applyBorder="1" applyAlignment="1">
      <alignment horizontal="center" vertical="center" wrapText="1"/>
    </xf>
    <xf numFmtId="0" fontId="18" fillId="4" borderId="3" xfId="0" applyFont="1" applyFill="1" applyBorder="1" applyAlignment="1">
      <alignment horizontal="center" vertical="center"/>
    </xf>
    <xf numFmtId="0" fontId="18" fillId="4" borderId="3" xfId="0" applyFont="1" applyFill="1" applyBorder="1" applyAlignment="1">
      <alignment horizontal="center" vertical="top" wrapText="1"/>
    </xf>
    <xf numFmtId="165" fontId="18" fillId="4" borderId="3" xfId="0" applyNumberFormat="1" applyFont="1" applyFill="1" applyBorder="1" applyAlignment="1">
      <alignment horizontal="center" vertical="center" wrapText="1"/>
    </xf>
    <xf numFmtId="165" fontId="18" fillId="4" borderId="3" xfId="0" applyNumberFormat="1" applyFont="1" applyFill="1" applyBorder="1" applyAlignment="1">
      <alignment horizontal="center" vertical="center"/>
    </xf>
    <xf numFmtId="164" fontId="18" fillId="4" borderId="3" xfId="0" applyNumberFormat="1" applyFont="1" applyFill="1" applyBorder="1" applyAlignment="1">
      <alignment horizontal="center" vertical="center" wrapText="1"/>
    </xf>
    <xf numFmtId="49" fontId="18" fillId="4" borderId="3" xfId="0" applyNumberFormat="1" applyFont="1" applyFill="1" applyBorder="1" applyAlignment="1">
      <alignment vertical="center"/>
    </xf>
    <xf numFmtId="49" fontId="18" fillId="4" borderId="2" xfId="0" applyNumberFormat="1" applyFont="1" applyFill="1" applyBorder="1" applyAlignment="1">
      <alignment horizontal="center" vertical="center"/>
    </xf>
    <xf numFmtId="3" fontId="18" fillId="4" borderId="1" xfId="0" applyNumberFormat="1" applyFont="1" applyFill="1" applyBorder="1" applyAlignment="1">
      <alignment horizontal="center" vertical="center" wrapText="1" readingOrder="1"/>
    </xf>
    <xf numFmtId="4" fontId="12" fillId="4" borderId="1" xfId="0" applyNumberFormat="1"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4" borderId="1" xfId="0" applyFont="1" applyFill="1" applyBorder="1" applyAlignment="1">
      <alignment horizontal="center" vertical="center" wrapText="1" readingOrder="1"/>
    </xf>
    <xf numFmtId="0" fontId="20" fillId="0" borderId="1" xfId="0" applyFont="1" applyBorder="1" applyAlignment="1">
      <alignment horizontal="center" vertical="center" wrapText="1"/>
    </xf>
    <xf numFmtId="0" fontId="9" fillId="0" borderId="1" xfId="0" applyFont="1" applyFill="1" applyBorder="1" applyAlignment="1">
      <alignment horizontal="center" vertical="center"/>
    </xf>
    <xf numFmtId="0" fontId="9" fillId="4" borderId="1" xfId="0" applyFont="1" applyFill="1" applyBorder="1" applyAlignment="1">
      <alignment horizontal="center" vertical="center" wrapText="1" readingOrder="1"/>
    </xf>
    <xf numFmtId="0" fontId="9" fillId="4" borderId="1" xfId="0" applyFont="1" applyFill="1" applyBorder="1" applyAlignment="1">
      <alignment horizontal="center" vertical="center" wrapText="1"/>
    </xf>
    <xf numFmtId="0" fontId="9" fillId="4" borderId="1" xfId="0" applyFont="1" applyFill="1" applyBorder="1" applyAlignment="1">
      <alignment horizontal="center" vertical="center"/>
    </xf>
    <xf numFmtId="0" fontId="9" fillId="4" borderId="2" xfId="0" applyFont="1" applyFill="1" applyBorder="1" applyAlignment="1">
      <alignment horizontal="center" vertical="center" wrapText="1"/>
    </xf>
    <xf numFmtId="0" fontId="9" fillId="4" borderId="2" xfId="0" applyFont="1" applyFill="1" applyBorder="1" applyAlignment="1">
      <alignment horizontal="center" vertical="center" wrapText="1" readingOrder="1"/>
    </xf>
    <xf numFmtId="0" fontId="9" fillId="4" borderId="8" xfId="0" applyFont="1" applyFill="1" applyBorder="1" applyAlignment="1">
      <alignment horizontal="left" vertical="center" wrapText="1"/>
    </xf>
    <xf numFmtId="0" fontId="9" fillId="4" borderId="2" xfId="0" applyFont="1" applyFill="1" applyBorder="1" applyAlignment="1">
      <alignment vertical="center" wrapText="1"/>
    </xf>
    <xf numFmtId="0" fontId="9" fillId="4" borderId="2" xfId="0" applyFont="1" applyFill="1" applyBorder="1" applyAlignment="1">
      <alignment horizontal="left" vertical="center" wrapText="1" readingOrder="1"/>
    </xf>
    <xf numFmtId="0" fontId="9" fillId="4" borderId="8" xfId="0" applyFont="1" applyFill="1" applyBorder="1" applyAlignment="1">
      <alignment horizontal="left" vertical="center" wrapText="1" readingOrder="1"/>
    </xf>
    <xf numFmtId="0" fontId="24" fillId="4" borderId="1" xfId="0" applyFont="1" applyFill="1" applyBorder="1" applyAlignment="1">
      <alignment horizontal="left" vertical="center" wrapText="1" readingOrder="1"/>
    </xf>
    <xf numFmtId="0" fontId="24" fillId="4" borderId="2" xfId="0" applyFont="1" applyFill="1" applyBorder="1" applyAlignment="1">
      <alignment horizontal="left" vertical="center" wrapText="1" readingOrder="1"/>
    </xf>
    <xf numFmtId="0" fontId="24" fillId="4" borderId="1" xfId="0" applyFont="1" applyFill="1" applyBorder="1" applyAlignment="1">
      <alignment horizontal="left" vertical="center" wrapText="1"/>
    </xf>
    <xf numFmtId="0" fontId="24" fillId="0" borderId="6" xfId="0" applyFont="1" applyFill="1" applyBorder="1" applyAlignment="1">
      <alignment horizontal="left"/>
    </xf>
    <xf numFmtId="0" fontId="24" fillId="0" borderId="1" xfId="0" applyFont="1" applyFill="1" applyBorder="1" applyAlignment="1">
      <alignment horizontal="left"/>
    </xf>
    <xf numFmtId="0" fontId="9" fillId="4" borderId="22" xfId="0" applyFont="1" applyFill="1" applyBorder="1" applyAlignment="1">
      <alignment vertical="center" wrapText="1"/>
    </xf>
    <xf numFmtId="165" fontId="9" fillId="4" borderId="24" xfId="0" applyNumberFormat="1" applyFont="1" applyFill="1" applyBorder="1" applyAlignment="1">
      <alignment horizontal="center" vertical="center" wrapText="1"/>
    </xf>
    <xf numFmtId="0" fontId="14" fillId="4" borderId="1" xfId="0" applyFont="1" applyFill="1" applyBorder="1" applyAlignment="1"/>
    <xf numFmtId="165" fontId="9" fillId="4" borderId="27" xfId="0" applyNumberFormat="1" applyFont="1" applyFill="1" applyBorder="1" applyAlignment="1">
      <alignment horizontal="center" vertical="center" wrapText="1"/>
    </xf>
    <xf numFmtId="0" fontId="25" fillId="2" borderId="1" xfId="0" applyFont="1" applyFill="1" applyBorder="1" applyAlignment="1">
      <alignment horizontal="center" vertical="center" wrapText="1" readingOrder="1"/>
    </xf>
    <xf numFmtId="0" fontId="26" fillId="2" borderId="1" xfId="0" applyFont="1" applyFill="1" applyBorder="1" applyAlignment="1">
      <alignment horizontal="center" vertical="center" wrapText="1" readingOrder="1"/>
    </xf>
    <xf numFmtId="0" fontId="27" fillId="4" borderId="1" xfId="0" applyFont="1" applyFill="1" applyBorder="1" applyAlignment="1">
      <alignment horizontal="left" vertical="center" wrapText="1"/>
    </xf>
    <xf numFmtId="0" fontId="29" fillId="4" borderId="1" xfId="0" applyFont="1" applyFill="1" applyBorder="1" applyAlignment="1">
      <alignment horizontal="left" vertical="center" wrapText="1" readingOrder="1"/>
    </xf>
    <xf numFmtId="0" fontId="27" fillId="4" borderId="1" xfId="0" applyFont="1" applyFill="1" applyBorder="1" applyAlignment="1">
      <alignment horizontal="left" vertical="center" wrapText="1" readingOrder="1"/>
    </xf>
    <xf numFmtId="0" fontId="29" fillId="4" borderId="1" xfId="0" applyFont="1" applyFill="1" applyBorder="1" applyAlignment="1">
      <alignment horizontal="center" vertical="center" wrapText="1" readingOrder="1"/>
    </xf>
    <xf numFmtId="0" fontId="25" fillId="3" borderId="1" xfId="0" applyFont="1" applyFill="1" applyBorder="1" applyAlignment="1">
      <alignment horizontal="left" vertical="center" wrapText="1" readingOrder="1"/>
    </xf>
    <xf numFmtId="0" fontId="25" fillId="2" borderId="1" xfId="0" applyFont="1" applyFill="1" applyBorder="1" applyAlignment="1">
      <alignment horizontal="left" vertical="center" wrapText="1" readingOrder="1"/>
    </xf>
    <xf numFmtId="0" fontId="25" fillId="6" borderId="1" xfId="0" applyFont="1" applyFill="1" applyBorder="1" applyAlignment="1">
      <alignment horizontal="left" vertical="center" wrapText="1" readingOrder="1"/>
    </xf>
    <xf numFmtId="0" fontId="9" fillId="0" borderId="0" xfId="0" applyFont="1" applyFill="1" applyBorder="1" applyAlignment="1">
      <alignment horizontal="center" vertical="center" wrapText="1" readingOrder="1"/>
    </xf>
    <xf numFmtId="0" fontId="9" fillId="0" borderId="0" xfId="0" applyFont="1" applyFill="1" applyBorder="1" applyAlignment="1">
      <alignment horizontal="left" vertical="center" wrapText="1" readingOrder="1"/>
    </xf>
    <xf numFmtId="0" fontId="9" fillId="4" borderId="0" xfId="0" applyFont="1" applyFill="1" applyBorder="1" applyAlignment="1">
      <alignment horizontal="center" vertical="center" wrapText="1" readingOrder="1"/>
    </xf>
    <xf numFmtId="0" fontId="30" fillId="0" borderId="0" xfId="0" applyFont="1" applyFill="1" applyBorder="1" applyAlignment="1">
      <alignment horizontal="left" vertical="center"/>
    </xf>
    <xf numFmtId="0" fontId="24" fillId="0" borderId="0" xfId="0" applyFont="1" applyFill="1" applyBorder="1" applyAlignment="1">
      <alignment horizontal="center" vertical="center"/>
    </xf>
    <xf numFmtId="0" fontId="30" fillId="0" borderId="0" xfId="0" applyFont="1" applyFill="1" applyBorder="1" applyAlignment="1">
      <alignment horizontal="center" vertical="center"/>
    </xf>
    <xf numFmtId="0" fontId="9" fillId="0" borderId="1" xfId="0" applyFont="1" applyFill="1" applyBorder="1" applyAlignment="1">
      <alignment horizontal="center" vertical="center" wrapText="1" readingOrder="1"/>
    </xf>
    <xf numFmtId="0" fontId="9" fillId="0" borderId="1" xfId="0" applyFont="1" applyFill="1" applyBorder="1" applyAlignment="1">
      <alignment horizontal="center" vertical="center" wrapText="1"/>
    </xf>
    <xf numFmtId="0" fontId="9" fillId="0" borderId="6" xfId="0" applyFont="1" applyFill="1" applyBorder="1" applyAlignment="1">
      <alignment horizontal="left" vertical="center" wrapText="1"/>
    </xf>
    <xf numFmtId="0" fontId="12" fillId="2" borderId="1" xfId="0" applyFont="1" applyFill="1" applyBorder="1" applyAlignment="1">
      <alignment horizontal="center" vertical="center" wrapText="1" readingOrder="1"/>
    </xf>
    <xf numFmtId="164" fontId="12" fillId="2" borderId="1" xfId="0" applyNumberFormat="1" applyFont="1" applyFill="1" applyBorder="1" applyAlignment="1">
      <alignment horizontal="center" vertical="center" wrapText="1" readingOrder="1"/>
    </xf>
    <xf numFmtId="0" fontId="31" fillId="2" borderId="1" xfId="0" applyFont="1" applyFill="1" applyBorder="1" applyAlignment="1">
      <alignment horizontal="center" vertical="center" wrapText="1" readingOrder="1"/>
    </xf>
    <xf numFmtId="0" fontId="10" fillId="2" borderId="1" xfId="0" applyFont="1" applyFill="1" applyBorder="1" applyAlignment="1">
      <alignment horizontal="center" vertical="center" wrapText="1" readingOrder="1"/>
    </xf>
    <xf numFmtId="164" fontId="10" fillId="2" borderId="1" xfId="0" applyNumberFormat="1" applyFont="1" applyFill="1" applyBorder="1" applyAlignment="1">
      <alignment horizontal="center" vertical="center" wrapText="1" readingOrder="1"/>
    </xf>
    <xf numFmtId="0" fontId="32" fillId="2" borderId="1" xfId="0" applyFont="1" applyFill="1" applyBorder="1" applyAlignment="1">
      <alignment horizontal="center" vertical="center" wrapText="1" readingOrder="1"/>
    </xf>
    <xf numFmtId="0" fontId="18" fillId="0" borderId="1" xfId="0" applyFont="1" applyFill="1" applyBorder="1" applyAlignment="1">
      <alignment horizontal="center" vertical="center" wrapText="1" readingOrder="1"/>
    </xf>
    <xf numFmtId="0" fontId="9" fillId="0" borderId="3" xfId="0" applyFont="1" applyFill="1" applyBorder="1" applyAlignment="1">
      <alignment horizontal="center" vertical="center" wrapText="1" readingOrder="1"/>
    </xf>
    <xf numFmtId="0" fontId="18" fillId="0" borderId="0" xfId="0" applyFont="1" applyFill="1" applyBorder="1"/>
    <xf numFmtId="0" fontId="18" fillId="0" borderId="4" xfId="0" applyFont="1" applyFill="1" applyBorder="1"/>
    <xf numFmtId="0" fontId="18" fillId="0" borderId="1" xfId="0" applyFont="1" applyFill="1" applyBorder="1"/>
    <xf numFmtId="0" fontId="18" fillId="0" borderId="6" xfId="0" applyFont="1" applyFill="1" applyBorder="1" applyAlignment="1">
      <alignment horizontal="left" vertical="center" wrapText="1"/>
    </xf>
    <xf numFmtId="0" fontId="29" fillId="0" borderId="1" xfId="0" applyFont="1" applyFill="1" applyBorder="1" applyAlignment="1">
      <alignment horizontal="left" vertical="center" wrapText="1" readingOrder="1"/>
    </xf>
    <xf numFmtId="164" fontId="19" fillId="0" borderId="1" xfId="0" applyNumberFormat="1" applyFont="1" applyFill="1" applyBorder="1" applyAlignment="1">
      <alignment horizontal="center" vertical="center" wrapText="1" readingOrder="1"/>
    </xf>
    <xf numFmtId="0" fontId="18" fillId="0" borderId="1" xfId="0" applyFont="1" applyFill="1" applyBorder="1" applyAlignment="1">
      <alignment horizontal="center" vertical="center"/>
    </xf>
    <xf numFmtId="0" fontId="18" fillId="0" borderId="6" xfId="0" applyFont="1" applyFill="1" applyBorder="1" applyAlignment="1">
      <alignment horizontal="left"/>
    </xf>
    <xf numFmtId="164" fontId="18" fillId="0" borderId="1" xfId="0" applyNumberFormat="1" applyFont="1" applyFill="1" applyBorder="1" applyAlignment="1">
      <alignment horizontal="center" vertical="center" wrapText="1" readingOrder="1"/>
    </xf>
    <xf numFmtId="165" fontId="18" fillId="0" borderId="1" xfId="0" applyNumberFormat="1" applyFont="1" applyFill="1" applyBorder="1" applyAlignment="1">
      <alignment horizontal="center" vertical="center" wrapText="1" readingOrder="1"/>
    </xf>
    <xf numFmtId="164" fontId="10" fillId="0" borderId="1" xfId="0" applyNumberFormat="1" applyFont="1" applyFill="1" applyBorder="1" applyAlignment="1">
      <alignment horizontal="center" vertical="center" wrapText="1"/>
    </xf>
    <xf numFmtId="0" fontId="24" fillId="0" borderId="1" xfId="0" applyFont="1" applyFill="1" applyBorder="1" applyAlignment="1">
      <alignment horizontal="center" vertical="center" wrapText="1"/>
    </xf>
    <xf numFmtId="0" fontId="9" fillId="0" borderId="0" xfId="0" applyFont="1" applyFill="1" applyBorder="1" applyAlignment="1">
      <alignment horizontal="center" vertical="center"/>
    </xf>
    <xf numFmtId="0" fontId="10" fillId="4" borderId="3" xfId="0" applyFont="1" applyFill="1" applyBorder="1" applyAlignment="1">
      <alignment horizontal="center" vertical="center" wrapText="1"/>
    </xf>
    <xf numFmtId="0" fontId="9" fillId="4" borderId="3" xfId="0" applyFont="1" applyFill="1" applyBorder="1" applyAlignment="1">
      <alignment horizontal="center" vertical="center" wrapText="1" readingOrder="1"/>
    </xf>
    <xf numFmtId="0" fontId="9" fillId="4"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1" xfId="0" applyFont="1" applyFill="1" applyBorder="1" applyAlignment="1">
      <alignment horizontal="center" vertical="center" wrapText="1" readingOrder="1"/>
    </xf>
    <xf numFmtId="0" fontId="9" fillId="4" borderId="1" xfId="0" applyFont="1" applyFill="1" applyBorder="1" applyAlignment="1">
      <alignment horizontal="justify" vertical="center" wrapText="1"/>
    </xf>
    <xf numFmtId="0" fontId="9" fillId="0" borderId="1" xfId="0" applyFont="1" applyFill="1" applyBorder="1" applyAlignment="1">
      <alignment horizontal="center" vertical="center" wrapText="1" readingOrder="1"/>
    </xf>
    <xf numFmtId="0" fontId="9" fillId="0" borderId="1" xfId="0" applyFont="1" applyFill="1" applyBorder="1" applyAlignment="1">
      <alignment horizontal="center" vertical="center"/>
    </xf>
    <xf numFmtId="0" fontId="9" fillId="0" borderId="1" xfId="0" applyFont="1" applyFill="1" applyBorder="1" applyAlignment="1">
      <alignment horizontal="justify" vertical="center" wrapText="1"/>
    </xf>
    <xf numFmtId="0" fontId="9" fillId="0" borderId="1" xfId="0" applyFont="1" applyFill="1" applyBorder="1" applyAlignment="1">
      <alignment horizontal="center" vertical="center" wrapText="1"/>
    </xf>
    <xf numFmtId="0" fontId="9" fillId="0" borderId="0" xfId="0" applyFont="1" applyFill="1" applyBorder="1" applyAlignment="1">
      <alignment horizontal="center" vertical="center"/>
    </xf>
    <xf numFmtId="0" fontId="17" fillId="4" borderId="14" xfId="0" applyFont="1" applyFill="1" applyBorder="1" applyAlignment="1">
      <alignment vertical="center"/>
    </xf>
    <xf numFmtId="0" fontId="12" fillId="0" borderId="0" xfId="0" applyFont="1" applyFill="1" applyBorder="1"/>
    <xf numFmtId="0" fontId="12" fillId="0" borderId="0" xfId="0" applyFont="1" applyFill="1"/>
    <xf numFmtId="0" fontId="33" fillId="4" borderId="0" xfId="0" applyFont="1" applyFill="1" applyBorder="1" applyAlignment="1">
      <alignment wrapText="1"/>
    </xf>
    <xf numFmtId="0" fontId="16" fillId="4" borderId="0" xfId="0" applyFont="1" applyFill="1" applyBorder="1" applyAlignment="1">
      <alignment vertical="center" wrapText="1"/>
    </xf>
    <xf numFmtId="0" fontId="34" fillId="4" borderId="0" xfId="0" applyFont="1" applyFill="1" applyBorder="1" applyAlignment="1">
      <alignment vertical="center" wrapText="1"/>
    </xf>
    <xf numFmtId="0" fontId="33" fillId="0" borderId="0" xfId="0" applyFont="1" applyFill="1" applyBorder="1" applyAlignment="1">
      <alignment vertical="center"/>
    </xf>
    <xf numFmtId="0" fontId="9" fillId="4" borderId="2" xfId="0" applyFont="1" applyFill="1" applyBorder="1" applyAlignment="1">
      <alignment horizontal="center" vertical="center" wrapText="1"/>
    </xf>
    <xf numFmtId="0" fontId="9" fillId="4" borderId="1" xfId="0" applyFont="1" applyFill="1" applyBorder="1" applyAlignment="1">
      <alignment horizontal="center" vertical="center" wrapText="1" readingOrder="1"/>
    </xf>
    <xf numFmtId="0" fontId="9" fillId="4" borderId="1" xfId="0" applyFont="1" applyFill="1" applyBorder="1" applyAlignment="1">
      <alignment horizontal="center" vertical="center" wrapText="1"/>
    </xf>
    <xf numFmtId="0" fontId="9" fillId="4" borderId="1" xfId="0" applyFont="1" applyFill="1" applyBorder="1" applyAlignment="1">
      <alignment horizontal="center" vertical="center"/>
    </xf>
    <xf numFmtId="0" fontId="9" fillId="4" borderId="3" xfId="0" applyFont="1" applyFill="1" applyBorder="1" applyAlignment="1">
      <alignment horizontal="center" vertical="center" wrapText="1" readingOrder="1"/>
    </xf>
    <xf numFmtId="0" fontId="9" fillId="4" borderId="8" xfId="0" applyFont="1" applyFill="1" applyBorder="1" applyAlignment="1">
      <alignment horizontal="left" vertical="center" wrapText="1"/>
    </xf>
    <xf numFmtId="0" fontId="9" fillId="4" borderId="9" xfId="0" applyFont="1" applyFill="1" applyBorder="1" applyAlignment="1">
      <alignment horizontal="left" vertical="center" wrapText="1"/>
    </xf>
    <xf numFmtId="0" fontId="10" fillId="4" borderId="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20" fillId="4" borderId="0" xfId="0" applyFont="1" applyFill="1" applyAlignment="1">
      <alignment horizontal="center" vertical="center" wrapText="1"/>
    </xf>
    <xf numFmtId="0" fontId="10" fillId="4" borderId="2" xfId="0" applyFont="1" applyFill="1" applyBorder="1" applyAlignment="1">
      <alignment vertical="center" wrapText="1"/>
    </xf>
    <xf numFmtId="0" fontId="22" fillId="4" borderId="1" xfId="0" applyFont="1" applyFill="1" applyBorder="1"/>
    <xf numFmtId="1" fontId="10" fillId="4" borderId="1" xfId="0" applyNumberFormat="1" applyFont="1" applyFill="1" applyBorder="1" applyAlignment="1">
      <alignment horizontal="center" vertical="center" wrapText="1"/>
    </xf>
    <xf numFmtId="0" fontId="10" fillId="4" borderId="1" xfId="0" applyFont="1" applyFill="1" applyBorder="1" applyAlignment="1">
      <alignment vertical="center" wrapText="1"/>
    </xf>
    <xf numFmtId="0" fontId="10" fillId="4" borderId="3" xfId="0" applyFont="1" applyFill="1" applyBorder="1" applyAlignment="1">
      <alignment horizontal="left" vertical="top" wrapText="1"/>
    </xf>
    <xf numFmtId="0" fontId="10" fillId="0" borderId="1" xfId="0" applyFont="1" applyFill="1" applyBorder="1" applyAlignment="1">
      <alignment horizontal="center" vertical="center" wrapText="1"/>
    </xf>
    <xf numFmtId="2" fontId="10" fillId="0" borderId="1"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0" xfId="0" applyFont="1" applyFill="1" applyBorder="1" applyAlignment="1">
      <alignment vertical="center"/>
    </xf>
    <xf numFmtId="0" fontId="10" fillId="0" borderId="0" xfId="0" applyFont="1" applyFill="1" applyBorder="1"/>
    <xf numFmtId="0" fontId="10" fillId="0" borderId="0" xfId="0" applyFont="1" applyFill="1"/>
    <xf numFmtId="0" fontId="10" fillId="4" borderId="3" xfId="0" applyFont="1" applyFill="1" applyBorder="1" applyAlignment="1">
      <alignment vertical="center" wrapText="1"/>
    </xf>
    <xf numFmtId="165" fontId="10" fillId="4" borderId="28" xfId="0" applyNumberFormat="1" applyFont="1" applyFill="1" applyBorder="1" applyAlignment="1">
      <alignment horizontal="center" vertical="center" wrapText="1"/>
    </xf>
    <xf numFmtId="165" fontId="10" fillId="4" borderId="3" xfId="0" applyNumberFormat="1" applyFont="1" applyFill="1" applyBorder="1" applyAlignment="1">
      <alignment horizontal="center" vertical="center"/>
    </xf>
    <xf numFmtId="165" fontId="10" fillId="4" borderId="3" xfId="0" applyNumberFormat="1" applyFont="1" applyFill="1" applyBorder="1" applyAlignment="1">
      <alignment horizontal="center" vertical="center" wrapText="1"/>
    </xf>
    <xf numFmtId="164" fontId="10" fillId="4" borderId="3" xfId="0" applyNumberFormat="1" applyFont="1" applyFill="1" applyBorder="1" applyAlignment="1">
      <alignment horizontal="center" vertical="center" wrapText="1"/>
    </xf>
    <xf numFmtId="165" fontId="10" fillId="4" borderId="24" xfId="0" applyNumberFormat="1" applyFont="1" applyFill="1" applyBorder="1" applyAlignment="1">
      <alignment horizontal="center" vertical="center" wrapText="1"/>
    </xf>
    <xf numFmtId="165" fontId="10" fillId="4" borderId="1" xfId="0" applyNumberFormat="1" applyFont="1" applyFill="1" applyBorder="1" applyAlignment="1">
      <alignment horizontal="center" vertical="center"/>
    </xf>
    <xf numFmtId="0" fontId="35" fillId="4" borderId="0" xfId="0" applyFont="1" applyFill="1" applyBorder="1" applyAlignment="1">
      <alignment vertical="center" wrapText="1"/>
    </xf>
    <xf numFmtId="0" fontId="10" fillId="4" borderId="0" xfId="0" applyFont="1" applyFill="1" applyAlignment="1">
      <alignment horizontal="center" vertical="center" wrapText="1"/>
    </xf>
    <xf numFmtId="0" fontId="28" fillId="4" borderId="0" xfId="0" applyFont="1" applyFill="1" applyAlignment="1">
      <alignment horizontal="left" vertical="center"/>
    </xf>
    <xf numFmtId="0" fontId="20" fillId="4" borderId="0" xfId="0" applyFont="1" applyFill="1" applyAlignment="1">
      <alignment vertical="top"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24" fillId="0" borderId="25" xfId="0" applyFont="1" applyFill="1" applyBorder="1" applyAlignment="1">
      <alignment horizontal="center" vertical="center" wrapText="1" readingOrder="1"/>
    </xf>
    <xf numFmtId="0" fontId="9" fillId="0" borderId="1" xfId="0" applyFont="1" applyFill="1" applyBorder="1" applyAlignment="1">
      <alignment horizontal="center" vertical="center" wrapText="1" readingOrder="1"/>
    </xf>
    <xf numFmtId="0" fontId="9" fillId="4" borderId="8" xfId="0" applyFont="1" applyFill="1" applyBorder="1" applyAlignment="1">
      <alignment horizontal="left" vertical="top" wrapText="1"/>
    </xf>
    <xf numFmtId="0" fontId="9" fillId="4" borderId="10" xfId="0" applyFont="1" applyFill="1" applyBorder="1" applyAlignment="1">
      <alignment horizontal="left" vertical="top" wrapText="1"/>
    </xf>
    <xf numFmtId="0" fontId="9" fillId="4" borderId="9" xfId="0" applyFont="1" applyFill="1" applyBorder="1" applyAlignment="1">
      <alignment horizontal="left" vertical="top" wrapText="1"/>
    </xf>
    <xf numFmtId="0" fontId="9" fillId="4" borderId="2"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10" fillId="4" borderId="12" xfId="0" applyFont="1" applyFill="1" applyBorder="1" applyAlignment="1">
      <alignment horizontal="center" vertical="center"/>
    </xf>
    <xf numFmtId="0" fontId="23" fillId="4" borderId="14" xfId="0" applyFont="1" applyFill="1" applyBorder="1"/>
    <xf numFmtId="0" fontId="9" fillId="4" borderId="25" xfId="0" applyFont="1" applyFill="1" applyBorder="1" applyAlignment="1">
      <alignment horizontal="center" vertical="center" wrapText="1"/>
    </xf>
    <xf numFmtId="0" fontId="9" fillId="4" borderId="26" xfId="0" applyFont="1" applyFill="1" applyBorder="1" applyAlignment="1">
      <alignment horizontal="center" vertical="center" wrapText="1"/>
    </xf>
    <xf numFmtId="0" fontId="14" fillId="4" borderId="2" xfId="0" applyFont="1" applyFill="1" applyBorder="1" applyAlignment="1">
      <alignment horizontal="center"/>
    </xf>
    <xf numFmtId="0" fontId="14" fillId="4" borderId="3" xfId="0" applyFont="1" applyFill="1" applyBorder="1" applyAlignment="1">
      <alignment horizontal="center"/>
    </xf>
    <xf numFmtId="165" fontId="10" fillId="4" borderId="2" xfId="10" applyNumberFormat="1" applyFont="1" applyFill="1" applyBorder="1" applyAlignment="1">
      <alignment horizontal="center" vertical="center" wrapText="1"/>
    </xf>
    <xf numFmtId="165" fontId="10" fillId="4" borderId="3" xfId="10" applyNumberFormat="1" applyFont="1" applyFill="1" applyBorder="1" applyAlignment="1">
      <alignment horizontal="center" vertical="center" wrapText="1"/>
    </xf>
    <xf numFmtId="0" fontId="10" fillId="0" borderId="2" xfId="0" applyFont="1" applyFill="1" applyBorder="1" applyAlignment="1">
      <alignment horizontal="center" vertical="center" wrapText="1" readingOrder="1"/>
    </xf>
    <xf numFmtId="0" fontId="10" fillId="0" borderId="3" xfId="0" applyFont="1" applyFill="1" applyBorder="1" applyAlignment="1">
      <alignment horizontal="center" vertical="center" wrapText="1" readingOrder="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164" fontId="10" fillId="0" borderId="2" xfId="0" applyNumberFormat="1" applyFont="1" applyFill="1" applyBorder="1" applyAlignment="1">
      <alignment horizontal="center" vertical="center" wrapText="1"/>
    </xf>
    <xf numFmtId="164" fontId="10" fillId="0" borderId="3" xfId="0"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0"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24" fillId="5" borderId="6" xfId="0" applyFont="1" applyFill="1" applyBorder="1" applyAlignment="1">
      <alignment horizontal="center" vertical="center" wrapText="1" readingOrder="1"/>
    </xf>
    <xf numFmtId="0" fontId="24" fillId="5" borderId="7" xfId="0" applyFont="1" applyFill="1" applyBorder="1" applyAlignment="1">
      <alignment horizontal="center" vertical="center" wrapText="1" readingOrder="1"/>
    </xf>
    <xf numFmtId="0" fontId="24" fillId="5" borderId="4" xfId="0" applyFont="1" applyFill="1" applyBorder="1" applyAlignment="1">
      <alignment horizontal="center" vertical="center" wrapText="1" readingOrder="1"/>
    </xf>
    <xf numFmtId="0" fontId="9" fillId="5" borderId="1" xfId="0" applyFont="1" applyFill="1" applyBorder="1" applyAlignment="1">
      <alignment horizontal="center" vertical="center" wrapText="1" readingOrder="1"/>
    </xf>
    <xf numFmtId="0" fontId="24" fillId="5" borderId="1" xfId="0" applyFont="1" applyFill="1" applyBorder="1" applyAlignment="1">
      <alignment horizontal="center" vertical="center" wrapText="1" readingOrder="1"/>
    </xf>
    <xf numFmtId="0" fontId="9" fillId="0" borderId="1" xfId="0" applyFont="1" applyFill="1" applyBorder="1" applyAlignment="1">
      <alignment horizontal="center" vertical="center" readingOrder="1"/>
    </xf>
    <xf numFmtId="0" fontId="9" fillId="0" borderId="6" xfId="0" applyFont="1" applyFill="1" applyBorder="1" applyAlignment="1">
      <alignment horizontal="left" vertical="center" wrapText="1"/>
    </xf>
    <xf numFmtId="0" fontId="24" fillId="0" borderId="6" xfId="0" applyFont="1" applyFill="1" applyBorder="1" applyAlignment="1">
      <alignment horizontal="left" vertical="center" wrapText="1" readingOrder="1"/>
    </xf>
    <xf numFmtId="0" fontId="24" fillId="0" borderId="7" xfId="0" applyFont="1" applyFill="1" applyBorder="1" applyAlignment="1">
      <alignment horizontal="left" vertical="center" wrapText="1" readingOrder="1"/>
    </xf>
    <xf numFmtId="0" fontId="24" fillId="0" borderId="4" xfId="0" applyFont="1" applyFill="1" applyBorder="1" applyAlignment="1">
      <alignment horizontal="left" vertical="center" wrapText="1" readingOrder="1"/>
    </xf>
    <xf numFmtId="0" fontId="9" fillId="0" borderId="1" xfId="0" applyFont="1" applyFill="1" applyBorder="1" applyAlignment="1">
      <alignment horizontal="justify" vertical="center" wrapText="1"/>
    </xf>
    <xf numFmtId="0" fontId="9" fillId="4" borderId="1" xfId="0" applyFont="1" applyFill="1" applyBorder="1" applyAlignment="1">
      <alignment horizontal="center" vertical="center" wrapText="1"/>
    </xf>
    <xf numFmtId="0" fontId="24" fillId="0" borderId="6" xfId="0" applyFont="1" applyFill="1" applyBorder="1" applyAlignment="1">
      <alignment horizontal="left" vertical="center" wrapText="1"/>
    </xf>
    <xf numFmtId="0" fontId="24" fillId="0" borderId="7" xfId="0" applyFont="1" applyFill="1" applyBorder="1" applyAlignment="1">
      <alignment horizontal="left" vertical="center" wrapText="1"/>
    </xf>
    <xf numFmtId="0" fontId="24" fillId="0" borderId="4" xfId="0" applyFont="1" applyFill="1" applyBorder="1" applyAlignment="1">
      <alignment horizontal="left" vertical="center" wrapText="1"/>
    </xf>
    <xf numFmtId="0" fontId="9" fillId="4" borderId="1" xfId="0" applyFont="1" applyFill="1" applyBorder="1" applyAlignment="1">
      <alignment horizontal="center" vertical="center" wrapText="1" readingOrder="1"/>
    </xf>
    <xf numFmtId="0" fontId="24" fillId="4" borderId="6" xfId="0" applyFont="1" applyFill="1" applyBorder="1" applyAlignment="1">
      <alignment horizontal="left" vertical="center" wrapText="1" readingOrder="1"/>
    </xf>
    <xf numFmtId="0" fontId="24" fillId="4" borderId="7" xfId="0" applyFont="1" applyFill="1" applyBorder="1" applyAlignment="1">
      <alignment horizontal="left" vertical="center" wrapText="1" readingOrder="1"/>
    </xf>
    <xf numFmtId="0" fontId="24" fillId="4" borderId="4" xfId="0" applyFont="1" applyFill="1" applyBorder="1" applyAlignment="1">
      <alignment horizontal="left" vertical="center" wrapText="1" readingOrder="1"/>
    </xf>
    <xf numFmtId="0" fontId="9" fillId="4" borderId="1" xfId="0" applyFont="1" applyFill="1" applyBorder="1" applyAlignment="1">
      <alignment horizontal="center" vertical="center"/>
    </xf>
    <xf numFmtId="0" fontId="9" fillId="4" borderId="1" xfId="0" applyFont="1" applyFill="1" applyBorder="1" applyAlignment="1">
      <alignment horizontal="justify" vertical="center" wrapText="1"/>
    </xf>
    <xf numFmtId="0" fontId="10" fillId="4" borderId="2"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2"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10" fillId="4" borderId="2" xfId="0" applyFont="1" applyFill="1" applyBorder="1" applyAlignment="1">
      <alignment horizontal="center" vertical="center" wrapText="1" readingOrder="1"/>
    </xf>
    <xf numFmtId="0" fontId="10" fillId="4" borderId="5" xfId="0" applyFont="1" applyFill="1" applyBorder="1" applyAlignment="1">
      <alignment horizontal="center" vertical="center" wrapText="1" readingOrder="1"/>
    </xf>
    <xf numFmtId="0" fontId="10" fillId="4" borderId="3" xfId="0" applyFont="1" applyFill="1" applyBorder="1" applyAlignment="1">
      <alignment horizontal="center" vertical="center" wrapText="1" readingOrder="1"/>
    </xf>
    <xf numFmtId="49" fontId="10" fillId="4" borderId="2" xfId="0" applyNumberFormat="1" applyFont="1" applyFill="1" applyBorder="1" applyAlignment="1">
      <alignment horizontal="center" vertical="center"/>
    </xf>
    <xf numFmtId="49" fontId="10" fillId="4" borderId="5" xfId="0" applyNumberFormat="1" applyFont="1" applyFill="1" applyBorder="1" applyAlignment="1">
      <alignment horizontal="center" vertical="center"/>
    </xf>
    <xf numFmtId="49" fontId="10" fillId="4" borderId="3" xfId="0" applyNumberFormat="1" applyFont="1" applyFill="1" applyBorder="1" applyAlignment="1">
      <alignment horizontal="center" vertical="center"/>
    </xf>
    <xf numFmtId="0" fontId="10" fillId="4" borderId="8" xfId="0" applyFont="1" applyFill="1" applyBorder="1" applyAlignment="1">
      <alignment horizontal="left" vertical="top" wrapText="1"/>
    </xf>
    <xf numFmtId="0" fontId="10" fillId="4" borderId="10" xfId="0" applyFont="1" applyFill="1" applyBorder="1" applyAlignment="1">
      <alignment horizontal="left" vertical="top" wrapText="1"/>
    </xf>
    <xf numFmtId="0" fontId="10" fillId="4" borderId="9" xfId="0" applyFont="1" applyFill="1" applyBorder="1" applyAlignment="1">
      <alignment horizontal="left" vertical="top" wrapText="1"/>
    </xf>
    <xf numFmtId="0" fontId="24" fillId="4" borderId="6" xfId="0" applyFont="1" applyFill="1" applyBorder="1" applyAlignment="1">
      <alignment horizontal="left" vertical="center" wrapText="1"/>
    </xf>
    <xf numFmtId="0" fontId="24" fillId="4" borderId="7" xfId="0" applyFont="1" applyFill="1" applyBorder="1" applyAlignment="1">
      <alignment horizontal="left" vertical="center" wrapText="1"/>
    </xf>
    <xf numFmtId="0" fontId="9" fillId="4" borderId="2" xfId="0" applyFont="1" applyFill="1" applyBorder="1" applyAlignment="1">
      <alignment horizontal="center" vertical="center" wrapText="1" readingOrder="1"/>
    </xf>
    <xf numFmtId="0" fontId="9" fillId="4" borderId="3" xfId="0" applyFont="1" applyFill="1" applyBorder="1" applyAlignment="1">
      <alignment horizontal="center" vertical="center" wrapText="1" readingOrder="1"/>
    </xf>
    <xf numFmtId="49" fontId="9" fillId="4" borderId="2" xfId="0" applyNumberFormat="1" applyFont="1" applyFill="1" applyBorder="1" applyAlignment="1">
      <alignment horizontal="center" vertical="center" wrapText="1"/>
    </xf>
    <xf numFmtId="49" fontId="9" fillId="4" borderId="3" xfId="0" applyNumberFormat="1"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5" xfId="0" applyFont="1" applyFill="1" applyBorder="1" applyAlignment="1">
      <alignment horizontal="center" vertical="center" wrapText="1" readingOrder="1"/>
    </xf>
    <xf numFmtId="49" fontId="9" fillId="4" borderId="2" xfId="0" applyNumberFormat="1" applyFont="1" applyFill="1" applyBorder="1" applyAlignment="1">
      <alignment horizontal="center" vertical="center"/>
    </xf>
    <xf numFmtId="49" fontId="9" fillId="4" borderId="5" xfId="0" applyNumberFormat="1" applyFont="1" applyFill="1" applyBorder="1" applyAlignment="1">
      <alignment horizontal="center" vertical="center"/>
    </xf>
    <xf numFmtId="49" fontId="9" fillId="4" borderId="3" xfId="0" applyNumberFormat="1"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23" fillId="4" borderId="15" xfId="0" applyFont="1" applyFill="1" applyBorder="1"/>
    <xf numFmtId="0" fontId="10" fillId="4" borderId="15" xfId="0" applyFont="1" applyFill="1" applyBorder="1" applyAlignment="1">
      <alignment horizontal="left" vertical="center" wrapText="1"/>
    </xf>
    <xf numFmtId="0" fontId="23" fillId="4" borderId="15" xfId="0" applyFont="1" applyFill="1" applyBorder="1" applyAlignment="1">
      <alignment vertical="center"/>
    </xf>
    <xf numFmtId="0" fontId="23" fillId="4" borderId="14" xfId="0" applyFont="1" applyFill="1" applyBorder="1" applyAlignment="1">
      <alignment vertical="center"/>
    </xf>
    <xf numFmtId="0" fontId="10" fillId="4" borderId="23" xfId="0" applyFont="1" applyFill="1" applyBorder="1" applyAlignment="1">
      <alignment horizontal="center" vertical="center"/>
    </xf>
    <xf numFmtId="0" fontId="23" fillId="4" borderId="23" xfId="0" applyFont="1" applyFill="1" applyBorder="1"/>
    <xf numFmtId="0" fontId="23" fillId="4" borderId="18" xfId="0" applyFont="1" applyFill="1" applyBorder="1"/>
    <xf numFmtId="0" fontId="10" fillId="4" borderId="8" xfId="0" applyFont="1" applyFill="1" applyBorder="1" applyAlignment="1">
      <alignment horizontal="left" vertical="center" wrapText="1"/>
    </xf>
    <xf numFmtId="0" fontId="10" fillId="4" borderId="10" xfId="0" applyFont="1" applyFill="1" applyBorder="1" applyAlignment="1">
      <alignment horizontal="left" vertical="center" wrapText="1"/>
    </xf>
    <xf numFmtId="0" fontId="10" fillId="4" borderId="9" xfId="0" applyFont="1" applyFill="1" applyBorder="1" applyAlignment="1">
      <alignment horizontal="left" vertical="center" wrapText="1"/>
    </xf>
    <xf numFmtId="165" fontId="9" fillId="4" borderId="2" xfId="10" applyNumberFormat="1" applyFont="1" applyFill="1" applyBorder="1" applyAlignment="1">
      <alignment horizontal="center" vertical="top" wrapText="1"/>
    </xf>
    <xf numFmtId="165" fontId="9" fillId="4" borderId="3" xfId="10" applyNumberFormat="1" applyFont="1" applyFill="1" applyBorder="1" applyAlignment="1">
      <alignment horizontal="center" vertical="top" wrapText="1"/>
    </xf>
    <xf numFmtId="49" fontId="10" fillId="0" borderId="2" xfId="0" applyNumberFormat="1" applyFont="1" applyFill="1" applyBorder="1" applyAlignment="1">
      <alignment horizontal="center" vertical="center"/>
    </xf>
    <xf numFmtId="49" fontId="10" fillId="0" borderId="3" xfId="0" applyNumberFormat="1" applyFont="1" applyFill="1" applyBorder="1" applyAlignment="1">
      <alignment horizontal="center" vertical="center"/>
    </xf>
    <xf numFmtId="0" fontId="10" fillId="0" borderId="8" xfId="0" applyFont="1" applyFill="1" applyBorder="1" applyAlignment="1">
      <alignment horizontal="center" vertical="top" wrapText="1"/>
    </xf>
    <xf numFmtId="0" fontId="10" fillId="0" borderId="9" xfId="0" applyFont="1" applyFill="1" applyBorder="1" applyAlignment="1">
      <alignment horizontal="center" vertical="top" wrapText="1"/>
    </xf>
    <xf numFmtId="0" fontId="9" fillId="4" borderId="12" xfId="0" applyFont="1" applyFill="1" applyBorder="1" applyAlignment="1">
      <alignment horizontal="center" vertical="center"/>
    </xf>
    <xf numFmtId="0" fontId="14" fillId="4" borderId="14" xfId="0" applyFont="1" applyFill="1" applyBorder="1"/>
    <xf numFmtId="0" fontId="9" fillId="4" borderId="12" xfId="0" applyFont="1" applyFill="1" applyBorder="1" applyAlignment="1">
      <alignment horizontal="center" vertical="center" wrapText="1"/>
    </xf>
    <xf numFmtId="0" fontId="14" fillId="4" borderId="15" xfId="0" applyFont="1" applyFill="1" applyBorder="1"/>
    <xf numFmtId="0" fontId="9" fillId="4" borderId="12" xfId="0" applyFont="1" applyFill="1" applyBorder="1" applyAlignment="1">
      <alignment horizontal="left" vertical="center" wrapText="1"/>
    </xf>
    <xf numFmtId="0" fontId="14" fillId="4" borderId="15" xfId="0" applyFont="1" applyFill="1" applyBorder="1" applyAlignment="1">
      <alignment vertical="center"/>
    </xf>
    <xf numFmtId="0" fontId="14" fillId="4" borderId="14" xfId="0" applyFont="1" applyFill="1" applyBorder="1" applyAlignment="1">
      <alignment vertical="center"/>
    </xf>
    <xf numFmtId="0" fontId="14" fillId="4" borderId="23" xfId="0" applyFont="1" applyFill="1" applyBorder="1"/>
    <xf numFmtId="0" fontId="14" fillId="4" borderId="18" xfId="0" applyFont="1" applyFill="1" applyBorder="1"/>
    <xf numFmtId="0" fontId="9" fillId="4" borderId="8" xfId="0" applyFont="1" applyFill="1" applyBorder="1" applyAlignment="1">
      <alignment horizontal="left" vertical="center" wrapText="1"/>
    </xf>
    <xf numFmtId="0" fontId="9" fillId="4" borderId="10" xfId="0"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17" xfId="0" applyFont="1" applyFill="1" applyBorder="1" applyAlignment="1">
      <alignment horizontal="center" vertical="center"/>
    </xf>
    <xf numFmtId="0" fontId="27" fillId="4" borderId="6" xfId="0" applyFont="1" applyFill="1" applyBorder="1" applyAlignment="1">
      <alignment horizontal="left" vertical="top" wrapText="1" readingOrder="1"/>
    </xf>
    <xf numFmtId="0" fontId="27" fillId="4" borderId="7" xfId="0" applyFont="1" applyFill="1" applyBorder="1" applyAlignment="1">
      <alignment horizontal="left" vertical="top" wrapText="1" readingOrder="1"/>
    </xf>
    <xf numFmtId="0" fontId="27" fillId="4" borderId="4" xfId="0" applyFont="1" applyFill="1" applyBorder="1" applyAlignment="1">
      <alignment horizontal="left" vertical="top" wrapText="1" readingOrder="1"/>
    </xf>
    <xf numFmtId="3" fontId="10" fillId="4" borderId="2" xfId="0" applyNumberFormat="1" applyFont="1" applyFill="1" applyBorder="1" applyAlignment="1">
      <alignment horizontal="center" vertical="center" wrapText="1"/>
    </xf>
    <xf numFmtId="3" fontId="10" fillId="4" borderId="5" xfId="0" applyNumberFormat="1" applyFont="1" applyFill="1" applyBorder="1" applyAlignment="1">
      <alignment horizontal="center" vertical="center" wrapText="1"/>
    </xf>
    <xf numFmtId="3" fontId="10" fillId="4" borderId="3" xfId="0" applyNumberFormat="1" applyFont="1" applyFill="1" applyBorder="1" applyAlignment="1">
      <alignment horizontal="center" vertical="center" wrapText="1"/>
    </xf>
    <xf numFmtId="0" fontId="9" fillId="7" borderId="1" xfId="0" applyFont="1" applyFill="1" applyBorder="1" applyAlignment="1">
      <alignment horizontal="center" vertical="center" wrapText="1" readingOrder="1"/>
    </xf>
    <xf numFmtId="0" fontId="9" fillId="4" borderId="2" xfId="0" applyFont="1" applyFill="1" applyBorder="1" applyAlignment="1">
      <alignment vertical="center" wrapText="1"/>
    </xf>
    <xf numFmtId="0" fontId="9" fillId="4" borderId="3" xfId="0" applyFont="1" applyFill="1" applyBorder="1" applyAlignment="1">
      <alignment vertical="center" wrapText="1"/>
    </xf>
    <xf numFmtId="0" fontId="24" fillId="0" borderId="1" xfId="0" applyFont="1" applyFill="1" applyBorder="1" applyAlignment="1">
      <alignment horizontal="center"/>
    </xf>
    <xf numFmtId="0" fontId="24" fillId="4" borderId="6" xfId="0" applyFont="1" applyFill="1" applyBorder="1" applyAlignment="1">
      <alignment horizontal="center" vertical="center" readingOrder="1"/>
    </xf>
    <xf numFmtId="0" fontId="24" fillId="4" borderId="7" xfId="0" applyFont="1" applyFill="1" applyBorder="1" applyAlignment="1">
      <alignment horizontal="center" vertical="center" readingOrder="1"/>
    </xf>
    <xf numFmtId="0" fontId="27" fillId="4" borderId="6" xfId="0" applyFont="1" applyFill="1" applyBorder="1" applyAlignment="1">
      <alignment horizontal="left" vertical="center" wrapText="1"/>
    </xf>
    <xf numFmtId="0" fontId="27" fillId="4" borderId="7" xfId="0" applyFont="1" applyFill="1" applyBorder="1" applyAlignment="1">
      <alignment horizontal="left" vertical="center" wrapText="1"/>
    </xf>
    <xf numFmtId="0" fontId="27" fillId="4" borderId="4" xfId="0" applyFont="1" applyFill="1" applyBorder="1" applyAlignment="1">
      <alignment horizontal="left" vertical="center" wrapText="1"/>
    </xf>
    <xf numFmtId="0" fontId="18" fillId="4" borderId="8" xfId="0" applyFont="1" applyFill="1" applyBorder="1" applyAlignment="1">
      <alignment horizontal="center" vertical="top" wrapText="1"/>
    </xf>
    <xf numFmtId="0" fontId="18" fillId="4" borderId="10" xfId="0" applyFont="1" applyFill="1" applyBorder="1" applyAlignment="1">
      <alignment horizontal="center" vertical="top" wrapText="1"/>
    </xf>
    <xf numFmtId="0" fontId="18" fillId="4" borderId="9" xfId="0" applyFont="1" applyFill="1" applyBorder="1" applyAlignment="1">
      <alignment horizontal="center" vertical="top" wrapText="1"/>
    </xf>
    <xf numFmtId="0" fontId="9" fillId="4" borderId="17" xfId="0" applyFont="1" applyFill="1" applyBorder="1" applyAlignment="1">
      <alignment horizontal="left" vertical="center" wrapText="1"/>
    </xf>
    <xf numFmtId="0" fontId="14" fillId="4" borderId="18" xfId="0" applyFont="1" applyFill="1" applyBorder="1" applyAlignment="1">
      <alignment horizontal="left"/>
    </xf>
    <xf numFmtId="0" fontId="9" fillId="0" borderId="12"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4" borderId="12" xfId="0" applyFont="1" applyFill="1" applyBorder="1" applyAlignment="1">
      <alignment horizontal="left" vertical="top" wrapText="1"/>
    </xf>
    <xf numFmtId="0" fontId="9" fillId="4" borderId="14" xfId="0" applyFont="1" applyFill="1" applyBorder="1" applyAlignment="1">
      <alignment horizontal="left" vertical="top" wrapText="1"/>
    </xf>
    <xf numFmtId="0" fontId="9" fillId="0" borderId="19" xfId="0" applyFont="1" applyFill="1" applyBorder="1" applyAlignment="1">
      <alignment horizontal="left" vertical="top" wrapText="1"/>
    </xf>
    <xf numFmtId="0" fontId="9" fillId="0" borderId="9" xfId="0" applyFont="1" applyFill="1" applyBorder="1" applyAlignment="1">
      <alignment horizontal="left" vertical="top" wrapText="1"/>
    </xf>
    <xf numFmtId="0" fontId="10" fillId="4" borderId="12" xfId="0" applyFont="1" applyFill="1" applyBorder="1" applyAlignment="1">
      <alignment horizontal="center" vertical="center" wrapText="1"/>
    </xf>
    <xf numFmtId="0" fontId="10" fillId="4" borderId="12" xfId="0" applyFont="1" applyFill="1" applyBorder="1" applyAlignment="1">
      <alignment horizontal="left" vertical="center" wrapText="1"/>
    </xf>
    <xf numFmtId="0" fontId="10" fillId="4" borderId="22"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33" fillId="4" borderId="0" xfId="0" applyFont="1" applyFill="1" applyBorder="1" applyAlignment="1">
      <alignment horizontal="center" vertical="center" wrapText="1"/>
    </xf>
    <xf numFmtId="0" fontId="33" fillId="4" borderId="0" xfId="0" applyFont="1" applyFill="1" applyBorder="1" applyAlignment="1">
      <alignment horizontal="center" vertical="center"/>
    </xf>
  </cellXfs>
  <cellStyles count="12">
    <cellStyle name="Excel Built-in Normal" xfId="9"/>
    <cellStyle name="S8" xfId="11"/>
    <cellStyle name="Обычный" xfId="0" builtinId="0"/>
    <cellStyle name="Обычный 111" xfId="10"/>
    <cellStyle name="Обычный 15 2" xfId="7"/>
    <cellStyle name="Обычный 2" xfId="2"/>
    <cellStyle name="Обычный 2 2" xfId="4"/>
    <cellStyle name="Обычный 20" xfId="8"/>
    <cellStyle name="Обычный 22 2" xfId="1"/>
    <cellStyle name="Обычный 22 2 2" xfId="3"/>
    <cellStyle name="Обычный 22 2 2 2 2 2" xfId="6"/>
    <cellStyle name="Обычный 8 2" xfId="5"/>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631031</xdr:colOff>
      <xdr:row>5</xdr:row>
      <xdr:rowOff>83343</xdr:rowOff>
    </xdr:from>
    <xdr:to>
      <xdr:col>6</xdr:col>
      <xdr:colOff>714375</xdr:colOff>
      <xdr:row>5</xdr:row>
      <xdr:rowOff>142874</xdr:rowOff>
    </xdr:to>
    <xdr:sp macro="" textlink="">
      <xdr:nvSpPr>
        <xdr:cNvPr id="2" name="TextBox 1">
          <a:extLst>
            <a:ext uri="{FF2B5EF4-FFF2-40B4-BE49-F238E27FC236}">
              <a16:creationId xmlns:a16="http://schemas.microsoft.com/office/drawing/2014/main" xmlns="" id="{00000000-0008-0000-0000-000002000000}"/>
            </a:ext>
          </a:extLst>
        </xdr:cNvPr>
        <xdr:cNvSpPr txBox="1"/>
      </xdr:nvSpPr>
      <xdr:spPr>
        <a:xfrm>
          <a:off x="8393906" y="1893093"/>
          <a:ext cx="83344" cy="595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x-none" sz="1100" kern="1200"/>
        </a:p>
      </xdr:txBody>
    </xdr:sp>
    <xdr:clientData/>
  </xdr:twoCellAnchor>
  <xdr:oneCellAnchor>
    <xdr:from>
      <xdr:col>1</xdr:col>
      <xdr:colOff>125015</xdr:colOff>
      <xdr:row>247</xdr:row>
      <xdr:rowOff>0</xdr:rowOff>
    </xdr:from>
    <xdr:ext cx="2437755" cy="168033"/>
    <xdr:sp macro="" textlink="">
      <xdr:nvSpPr>
        <xdr:cNvPr id="3" name="Text Box 2">
          <a:extLst>
            <a:ext uri="{FF2B5EF4-FFF2-40B4-BE49-F238E27FC236}">
              <a16:creationId xmlns:a16="http://schemas.microsoft.com/office/drawing/2014/main" xmlns="" id="{00000000-0008-0000-0000-000003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 name="Text Box 2">
          <a:extLst>
            <a:ext uri="{FF2B5EF4-FFF2-40B4-BE49-F238E27FC236}">
              <a16:creationId xmlns:a16="http://schemas.microsoft.com/office/drawing/2014/main" xmlns="" id="{00000000-0008-0000-0000-000004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 name="Text Box 2">
          <a:extLst>
            <a:ext uri="{FF2B5EF4-FFF2-40B4-BE49-F238E27FC236}">
              <a16:creationId xmlns:a16="http://schemas.microsoft.com/office/drawing/2014/main" xmlns="" id="{00000000-0008-0000-0000-000005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 name="Text Box 2">
          <a:extLst>
            <a:ext uri="{FF2B5EF4-FFF2-40B4-BE49-F238E27FC236}">
              <a16:creationId xmlns:a16="http://schemas.microsoft.com/office/drawing/2014/main" xmlns="" id="{00000000-0008-0000-0000-000006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7" name="Text Box 2">
          <a:extLst>
            <a:ext uri="{FF2B5EF4-FFF2-40B4-BE49-F238E27FC236}">
              <a16:creationId xmlns:a16="http://schemas.microsoft.com/office/drawing/2014/main" xmlns="" id="{00000000-0008-0000-0000-000007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8" name="Text Box 2">
          <a:extLst>
            <a:ext uri="{FF2B5EF4-FFF2-40B4-BE49-F238E27FC236}">
              <a16:creationId xmlns:a16="http://schemas.microsoft.com/office/drawing/2014/main" xmlns="" id="{00000000-0008-0000-0000-000008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9" name="Text Box 2">
          <a:extLst>
            <a:ext uri="{FF2B5EF4-FFF2-40B4-BE49-F238E27FC236}">
              <a16:creationId xmlns:a16="http://schemas.microsoft.com/office/drawing/2014/main" xmlns="" id="{00000000-0008-0000-0000-000009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0" name="Text Box 2">
          <a:extLst>
            <a:ext uri="{FF2B5EF4-FFF2-40B4-BE49-F238E27FC236}">
              <a16:creationId xmlns:a16="http://schemas.microsoft.com/office/drawing/2014/main" xmlns="" id="{00000000-0008-0000-0000-00000A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1" name="Text Box 2">
          <a:extLst>
            <a:ext uri="{FF2B5EF4-FFF2-40B4-BE49-F238E27FC236}">
              <a16:creationId xmlns:a16="http://schemas.microsoft.com/office/drawing/2014/main" xmlns="" id="{00000000-0008-0000-0000-00000B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2" name="Text Box 2">
          <a:extLst>
            <a:ext uri="{FF2B5EF4-FFF2-40B4-BE49-F238E27FC236}">
              <a16:creationId xmlns:a16="http://schemas.microsoft.com/office/drawing/2014/main" xmlns="" id="{00000000-0008-0000-0000-00000C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3" name="Text Box 2">
          <a:extLst>
            <a:ext uri="{FF2B5EF4-FFF2-40B4-BE49-F238E27FC236}">
              <a16:creationId xmlns:a16="http://schemas.microsoft.com/office/drawing/2014/main" xmlns="" id="{00000000-0008-0000-0000-00000D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4" name="Text Box 2">
          <a:extLst>
            <a:ext uri="{FF2B5EF4-FFF2-40B4-BE49-F238E27FC236}">
              <a16:creationId xmlns:a16="http://schemas.microsoft.com/office/drawing/2014/main" xmlns="" id="{00000000-0008-0000-0000-00000E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5" name="Text Box 2">
          <a:extLst>
            <a:ext uri="{FF2B5EF4-FFF2-40B4-BE49-F238E27FC236}">
              <a16:creationId xmlns:a16="http://schemas.microsoft.com/office/drawing/2014/main" xmlns="" id="{00000000-0008-0000-0000-00000F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6" name="Text Box 2">
          <a:extLst>
            <a:ext uri="{FF2B5EF4-FFF2-40B4-BE49-F238E27FC236}">
              <a16:creationId xmlns:a16="http://schemas.microsoft.com/office/drawing/2014/main" xmlns="" id="{00000000-0008-0000-0000-000010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7" name="Text Box 2">
          <a:extLst>
            <a:ext uri="{FF2B5EF4-FFF2-40B4-BE49-F238E27FC236}">
              <a16:creationId xmlns:a16="http://schemas.microsoft.com/office/drawing/2014/main" xmlns="" id="{00000000-0008-0000-0000-000011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8" name="Text Box 2">
          <a:extLst>
            <a:ext uri="{FF2B5EF4-FFF2-40B4-BE49-F238E27FC236}">
              <a16:creationId xmlns:a16="http://schemas.microsoft.com/office/drawing/2014/main" xmlns="" id="{00000000-0008-0000-0000-000012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9" name="Text Box 2">
          <a:extLst>
            <a:ext uri="{FF2B5EF4-FFF2-40B4-BE49-F238E27FC236}">
              <a16:creationId xmlns:a16="http://schemas.microsoft.com/office/drawing/2014/main" xmlns="" id="{00000000-0008-0000-0000-000013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0" name="Text Box 2">
          <a:extLst>
            <a:ext uri="{FF2B5EF4-FFF2-40B4-BE49-F238E27FC236}">
              <a16:creationId xmlns:a16="http://schemas.microsoft.com/office/drawing/2014/main" xmlns="" id="{00000000-0008-0000-0000-000014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1" name="Text Box 2">
          <a:extLst>
            <a:ext uri="{FF2B5EF4-FFF2-40B4-BE49-F238E27FC236}">
              <a16:creationId xmlns:a16="http://schemas.microsoft.com/office/drawing/2014/main" xmlns="" id="{00000000-0008-0000-0000-000015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2" name="Text Box 2">
          <a:extLst>
            <a:ext uri="{FF2B5EF4-FFF2-40B4-BE49-F238E27FC236}">
              <a16:creationId xmlns:a16="http://schemas.microsoft.com/office/drawing/2014/main" xmlns="" id="{00000000-0008-0000-0000-000016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3" name="Text Box 2">
          <a:extLst>
            <a:ext uri="{FF2B5EF4-FFF2-40B4-BE49-F238E27FC236}">
              <a16:creationId xmlns:a16="http://schemas.microsoft.com/office/drawing/2014/main" xmlns="" id="{00000000-0008-0000-0000-000017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4" name="Text Box 2">
          <a:extLst>
            <a:ext uri="{FF2B5EF4-FFF2-40B4-BE49-F238E27FC236}">
              <a16:creationId xmlns:a16="http://schemas.microsoft.com/office/drawing/2014/main" xmlns="" id="{00000000-0008-0000-0000-000018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5" name="Text Box 2">
          <a:extLst>
            <a:ext uri="{FF2B5EF4-FFF2-40B4-BE49-F238E27FC236}">
              <a16:creationId xmlns:a16="http://schemas.microsoft.com/office/drawing/2014/main" xmlns="" id="{00000000-0008-0000-0000-000019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6" name="Text Box 2">
          <a:extLst>
            <a:ext uri="{FF2B5EF4-FFF2-40B4-BE49-F238E27FC236}">
              <a16:creationId xmlns:a16="http://schemas.microsoft.com/office/drawing/2014/main" xmlns="" id="{00000000-0008-0000-0000-00001A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7" name="Text Box 2">
          <a:extLst>
            <a:ext uri="{FF2B5EF4-FFF2-40B4-BE49-F238E27FC236}">
              <a16:creationId xmlns:a16="http://schemas.microsoft.com/office/drawing/2014/main" xmlns="" id="{00000000-0008-0000-0000-00001B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8" name="Text Box 2">
          <a:extLst>
            <a:ext uri="{FF2B5EF4-FFF2-40B4-BE49-F238E27FC236}">
              <a16:creationId xmlns:a16="http://schemas.microsoft.com/office/drawing/2014/main" xmlns="" id="{00000000-0008-0000-0000-00001C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9" name="Text Box 2">
          <a:extLst>
            <a:ext uri="{FF2B5EF4-FFF2-40B4-BE49-F238E27FC236}">
              <a16:creationId xmlns:a16="http://schemas.microsoft.com/office/drawing/2014/main" xmlns="" id="{00000000-0008-0000-0000-00001D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0" name="Text Box 2">
          <a:extLst>
            <a:ext uri="{FF2B5EF4-FFF2-40B4-BE49-F238E27FC236}">
              <a16:creationId xmlns:a16="http://schemas.microsoft.com/office/drawing/2014/main" xmlns="" id="{00000000-0008-0000-0000-00001E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1" name="Text Box 2">
          <a:extLst>
            <a:ext uri="{FF2B5EF4-FFF2-40B4-BE49-F238E27FC236}">
              <a16:creationId xmlns:a16="http://schemas.microsoft.com/office/drawing/2014/main" xmlns="" id="{00000000-0008-0000-0000-00001F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2" name="Text Box 2">
          <a:extLst>
            <a:ext uri="{FF2B5EF4-FFF2-40B4-BE49-F238E27FC236}">
              <a16:creationId xmlns:a16="http://schemas.microsoft.com/office/drawing/2014/main" xmlns="" id="{00000000-0008-0000-0000-000020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3" name="Text Box 2">
          <a:extLst>
            <a:ext uri="{FF2B5EF4-FFF2-40B4-BE49-F238E27FC236}">
              <a16:creationId xmlns:a16="http://schemas.microsoft.com/office/drawing/2014/main" xmlns="" id="{00000000-0008-0000-0000-000021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4" name="Text Box 2">
          <a:extLst>
            <a:ext uri="{FF2B5EF4-FFF2-40B4-BE49-F238E27FC236}">
              <a16:creationId xmlns:a16="http://schemas.microsoft.com/office/drawing/2014/main" xmlns="" id="{00000000-0008-0000-0000-000022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5" name="Text Box 2">
          <a:extLst>
            <a:ext uri="{FF2B5EF4-FFF2-40B4-BE49-F238E27FC236}">
              <a16:creationId xmlns:a16="http://schemas.microsoft.com/office/drawing/2014/main" xmlns="" id="{00000000-0008-0000-0000-000023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6" name="Text Box 2">
          <a:extLst>
            <a:ext uri="{FF2B5EF4-FFF2-40B4-BE49-F238E27FC236}">
              <a16:creationId xmlns:a16="http://schemas.microsoft.com/office/drawing/2014/main" xmlns="" id="{00000000-0008-0000-0000-000024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7" name="Text Box 2">
          <a:extLst>
            <a:ext uri="{FF2B5EF4-FFF2-40B4-BE49-F238E27FC236}">
              <a16:creationId xmlns:a16="http://schemas.microsoft.com/office/drawing/2014/main" xmlns="" id="{00000000-0008-0000-0000-000025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8" name="Text Box 2">
          <a:extLst>
            <a:ext uri="{FF2B5EF4-FFF2-40B4-BE49-F238E27FC236}">
              <a16:creationId xmlns:a16="http://schemas.microsoft.com/office/drawing/2014/main" xmlns="" id="{00000000-0008-0000-0000-000026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9" name="Text Box 2">
          <a:extLst>
            <a:ext uri="{FF2B5EF4-FFF2-40B4-BE49-F238E27FC236}">
              <a16:creationId xmlns:a16="http://schemas.microsoft.com/office/drawing/2014/main" xmlns="" id="{00000000-0008-0000-0000-000027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0" name="Text Box 2">
          <a:extLst>
            <a:ext uri="{FF2B5EF4-FFF2-40B4-BE49-F238E27FC236}">
              <a16:creationId xmlns:a16="http://schemas.microsoft.com/office/drawing/2014/main" xmlns="" id="{00000000-0008-0000-0000-000028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1" name="Text Box 2">
          <a:extLst>
            <a:ext uri="{FF2B5EF4-FFF2-40B4-BE49-F238E27FC236}">
              <a16:creationId xmlns:a16="http://schemas.microsoft.com/office/drawing/2014/main" xmlns="" id="{00000000-0008-0000-0000-000029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2" name="Text Box 2">
          <a:extLst>
            <a:ext uri="{FF2B5EF4-FFF2-40B4-BE49-F238E27FC236}">
              <a16:creationId xmlns:a16="http://schemas.microsoft.com/office/drawing/2014/main" xmlns="" id="{00000000-0008-0000-0000-00002A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3" name="Text Box 2">
          <a:extLst>
            <a:ext uri="{FF2B5EF4-FFF2-40B4-BE49-F238E27FC236}">
              <a16:creationId xmlns:a16="http://schemas.microsoft.com/office/drawing/2014/main" xmlns="" id="{00000000-0008-0000-0000-00002B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4" name="Text Box 2">
          <a:extLst>
            <a:ext uri="{FF2B5EF4-FFF2-40B4-BE49-F238E27FC236}">
              <a16:creationId xmlns:a16="http://schemas.microsoft.com/office/drawing/2014/main" xmlns="" id="{00000000-0008-0000-0000-00002C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5" name="Text Box 2">
          <a:extLst>
            <a:ext uri="{FF2B5EF4-FFF2-40B4-BE49-F238E27FC236}">
              <a16:creationId xmlns:a16="http://schemas.microsoft.com/office/drawing/2014/main" xmlns="" id="{00000000-0008-0000-0000-00002D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6" name="Text Box 2">
          <a:extLst>
            <a:ext uri="{FF2B5EF4-FFF2-40B4-BE49-F238E27FC236}">
              <a16:creationId xmlns:a16="http://schemas.microsoft.com/office/drawing/2014/main" xmlns="" id="{00000000-0008-0000-0000-00002E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7" name="Text Box 2">
          <a:extLst>
            <a:ext uri="{FF2B5EF4-FFF2-40B4-BE49-F238E27FC236}">
              <a16:creationId xmlns:a16="http://schemas.microsoft.com/office/drawing/2014/main" xmlns="" id="{00000000-0008-0000-0000-00002F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8" name="Text Box 2">
          <a:extLst>
            <a:ext uri="{FF2B5EF4-FFF2-40B4-BE49-F238E27FC236}">
              <a16:creationId xmlns:a16="http://schemas.microsoft.com/office/drawing/2014/main" xmlns="" id="{00000000-0008-0000-0000-000030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9" name="Text Box 2">
          <a:extLst>
            <a:ext uri="{FF2B5EF4-FFF2-40B4-BE49-F238E27FC236}">
              <a16:creationId xmlns:a16="http://schemas.microsoft.com/office/drawing/2014/main" xmlns="" id="{00000000-0008-0000-0000-000031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0" name="Text Box 2">
          <a:extLst>
            <a:ext uri="{FF2B5EF4-FFF2-40B4-BE49-F238E27FC236}">
              <a16:creationId xmlns:a16="http://schemas.microsoft.com/office/drawing/2014/main" xmlns="" id="{00000000-0008-0000-0000-000032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1" name="Text Box 2">
          <a:extLst>
            <a:ext uri="{FF2B5EF4-FFF2-40B4-BE49-F238E27FC236}">
              <a16:creationId xmlns:a16="http://schemas.microsoft.com/office/drawing/2014/main" xmlns="" id="{00000000-0008-0000-0000-000033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2" name="Text Box 2">
          <a:extLst>
            <a:ext uri="{FF2B5EF4-FFF2-40B4-BE49-F238E27FC236}">
              <a16:creationId xmlns:a16="http://schemas.microsoft.com/office/drawing/2014/main" xmlns="" id="{00000000-0008-0000-0000-000034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3" name="Text Box 2">
          <a:extLst>
            <a:ext uri="{FF2B5EF4-FFF2-40B4-BE49-F238E27FC236}">
              <a16:creationId xmlns:a16="http://schemas.microsoft.com/office/drawing/2014/main" xmlns="" id="{00000000-0008-0000-0000-000035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4" name="Text Box 2">
          <a:extLst>
            <a:ext uri="{FF2B5EF4-FFF2-40B4-BE49-F238E27FC236}">
              <a16:creationId xmlns:a16="http://schemas.microsoft.com/office/drawing/2014/main" xmlns="" id="{00000000-0008-0000-0000-000036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5" name="Text Box 2">
          <a:extLst>
            <a:ext uri="{FF2B5EF4-FFF2-40B4-BE49-F238E27FC236}">
              <a16:creationId xmlns:a16="http://schemas.microsoft.com/office/drawing/2014/main" xmlns="" id="{00000000-0008-0000-0000-000037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6" name="Text Box 2">
          <a:extLst>
            <a:ext uri="{FF2B5EF4-FFF2-40B4-BE49-F238E27FC236}">
              <a16:creationId xmlns:a16="http://schemas.microsoft.com/office/drawing/2014/main" xmlns="" id="{00000000-0008-0000-0000-000038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7" name="Text Box 2">
          <a:extLst>
            <a:ext uri="{FF2B5EF4-FFF2-40B4-BE49-F238E27FC236}">
              <a16:creationId xmlns:a16="http://schemas.microsoft.com/office/drawing/2014/main" xmlns="" id="{00000000-0008-0000-0000-000039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8" name="Text Box 2">
          <a:extLst>
            <a:ext uri="{FF2B5EF4-FFF2-40B4-BE49-F238E27FC236}">
              <a16:creationId xmlns:a16="http://schemas.microsoft.com/office/drawing/2014/main" xmlns="" id="{00000000-0008-0000-0000-00003A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txBody>
        <a:bodyPr/>
        <a:lstStyle/>
        <a:p>
          <a:endParaRPr lang="x-none"/>
        </a:p>
      </xdr:txBody>
    </xdr:sp>
    <xdr:clientData/>
  </xdr:oneCellAnchor>
  <xdr:oneCellAnchor>
    <xdr:from>
      <xdr:col>1</xdr:col>
      <xdr:colOff>125015</xdr:colOff>
      <xdr:row>247</xdr:row>
      <xdr:rowOff>0</xdr:rowOff>
    </xdr:from>
    <xdr:ext cx="2437755" cy="168033"/>
    <xdr:sp macro="" textlink="">
      <xdr:nvSpPr>
        <xdr:cNvPr id="59" name="Text Box 2">
          <a:extLst>
            <a:ext uri="{FF2B5EF4-FFF2-40B4-BE49-F238E27FC236}">
              <a16:creationId xmlns:a16="http://schemas.microsoft.com/office/drawing/2014/main" xmlns="" id="{00000000-0008-0000-0000-00003B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0" name="Text Box 2">
          <a:extLst>
            <a:ext uri="{FF2B5EF4-FFF2-40B4-BE49-F238E27FC236}">
              <a16:creationId xmlns:a16="http://schemas.microsoft.com/office/drawing/2014/main" xmlns="" id="{00000000-0008-0000-0000-00003C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1" name="Text Box 2">
          <a:extLst>
            <a:ext uri="{FF2B5EF4-FFF2-40B4-BE49-F238E27FC236}">
              <a16:creationId xmlns:a16="http://schemas.microsoft.com/office/drawing/2014/main" xmlns="" id="{00000000-0008-0000-0000-00003D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2" name="Text Box 2">
          <a:extLst>
            <a:ext uri="{FF2B5EF4-FFF2-40B4-BE49-F238E27FC236}">
              <a16:creationId xmlns:a16="http://schemas.microsoft.com/office/drawing/2014/main" xmlns="" id="{00000000-0008-0000-0000-00003E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3" name="Text Box 2">
          <a:extLst>
            <a:ext uri="{FF2B5EF4-FFF2-40B4-BE49-F238E27FC236}">
              <a16:creationId xmlns:a16="http://schemas.microsoft.com/office/drawing/2014/main" xmlns="" id="{00000000-0008-0000-0000-00003F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4" name="Text Box 2">
          <a:extLst>
            <a:ext uri="{FF2B5EF4-FFF2-40B4-BE49-F238E27FC236}">
              <a16:creationId xmlns:a16="http://schemas.microsoft.com/office/drawing/2014/main" xmlns="" id="{00000000-0008-0000-0000-000040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5" name="Text Box 2">
          <a:extLst>
            <a:ext uri="{FF2B5EF4-FFF2-40B4-BE49-F238E27FC236}">
              <a16:creationId xmlns:a16="http://schemas.microsoft.com/office/drawing/2014/main" xmlns="" id="{00000000-0008-0000-0000-000041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6" name="Text Box 2">
          <a:extLst>
            <a:ext uri="{FF2B5EF4-FFF2-40B4-BE49-F238E27FC236}">
              <a16:creationId xmlns:a16="http://schemas.microsoft.com/office/drawing/2014/main" xmlns="" id="{00000000-0008-0000-0000-000042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7" name="Text Box 2">
          <a:extLst>
            <a:ext uri="{FF2B5EF4-FFF2-40B4-BE49-F238E27FC236}">
              <a16:creationId xmlns:a16="http://schemas.microsoft.com/office/drawing/2014/main" xmlns="" id="{00000000-0008-0000-0000-000043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8" name="Text Box 2">
          <a:extLst>
            <a:ext uri="{FF2B5EF4-FFF2-40B4-BE49-F238E27FC236}">
              <a16:creationId xmlns:a16="http://schemas.microsoft.com/office/drawing/2014/main" xmlns="" id="{00000000-0008-0000-0000-000044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9" name="Text Box 2">
          <a:extLst>
            <a:ext uri="{FF2B5EF4-FFF2-40B4-BE49-F238E27FC236}">
              <a16:creationId xmlns:a16="http://schemas.microsoft.com/office/drawing/2014/main" xmlns="" id="{00000000-0008-0000-0000-000045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70" name="Text Box 2">
          <a:extLst>
            <a:ext uri="{FF2B5EF4-FFF2-40B4-BE49-F238E27FC236}">
              <a16:creationId xmlns:a16="http://schemas.microsoft.com/office/drawing/2014/main" xmlns="" id="{00000000-0008-0000-0000-000046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71" name="Text Box 2">
          <a:extLst>
            <a:ext uri="{FF2B5EF4-FFF2-40B4-BE49-F238E27FC236}">
              <a16:creationId xmlns:a16="http://schemas.microsoft.com/office/drawing/2014/main" xmlns="" id="{00000000-0008-0000-0000-000047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72" name="Text Box 2">
          <a:extLst>
            <a:ext uri="{FF2B5EF4-FFF2-40B4-BE49-F238E27FC236}">
              <a16:creationId xmlns:a16="http://schemas.microsoft.com/office/drawing/2014/main" xmlns="" id="{00000000-0008-0000-0000-000048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73" name="Text Box 2">
          <a:extLst>
            <a:ext uri="{FF2B5EF4-FFF2-40B4-BE49-F238E27FC236}">
              <a16:creationId xmlns:a16="http://schemas.microsoft.com/office/drawing/2014/main" xmlns="" id="{00000000-0008-0000-0000-000049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74" name="Text Box 2">
          <a:extLst>
            <a:ext uri="{FF2B5EF4-FFF2-40B4-BE49-F238E27FC236}">
              <a16:creationId xmlns:a16="http://schemas.microsoft.com/office/drawing/2014/main" xmlns="" id="{00000000-0008-0000-0000-00004A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75" name="Text Box 2">
          <a:extLst>
            <a:ext uri="{FF2B5EF4-FFF2-40B4-BE49-F238E27FC236}">
              <a16:creationId xmlns:a16="http://schemas.microsoft.com/office/drawing/2014/main" xmlns="" id="{00000000-0008-0000-0000-00004B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76" name="Text Box 2">
          <a:extLst>
            <a:ext uri="{FF2B5EF4-FFF2-40B4-BE49-F238E27FC236}">
              <a16:creationId xmlns:a16="http://schemas.microsoft.com/office/drawing/2014/main" xmlns="" id="{00000000-0008-0000-0000-00004C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77" name="Text Box 2">
          <a:extLst>
            <a:ext uri="{FF2B5EF4-FFF2-40B4-BE49-F238E27FC236}">
              <a16:creationId xmlns:a16="http://schemas.microsoft.com/office/drawing/2014/main" xmlns="" id="{00000000-0008-0000-0000-00004D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78" name="Text Box 2">
          <a:extLst>
            <a:ext uri="{FF2B5EF4-FFF2-40B4-BE49-F238E27FC236}">
              <a16:creationId xmlns:a16="http://schemas.microsoft.com/office/drawing/2014/main" xmlns="" id="{00000000-0008-0000-0000-00004E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79" name="Text Box 2">
          <a:extLst>
            <a:ext uri="{FF2B5EF4-FFF2-40B4-BE49-F238E27FC236}">
              <a16:creationId xmlns:a16="http://schemas.microsoft.com/office/drawing/2014/main" xmlns="" id="{00000000-0008-0000-0000-00004F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80" name="Text Box 2">
          <a:extLst>
            <a:ext uri="{FF2B5EF4-FFF2-40B4-BE49-F238E27FC236}">
              <a16:creationId xmlns:a16="http://schemas.microsoft.com/office/drawing/2014/main" xmlns="" id="{00000000-0008-0000-0000-000050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81" name="Text Box 2">
          <a:extLst>
            <a:ext uri="{FF2B5EF4-FFF2-40B4-BE49-F238E27FC236}">
              <a16:creationId xmlns:a16="http://schemas.microsoft.com/office/drawing/2014/main" xmlns="" id="{00000000-0008-0000-0000-000051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82" name="Text Box 2">
          <a:extLst>
            <a:ext uri="{FF2B5EF4-FFF2-40B4-BE49-F238E27FC236}">
              <a16:creationId xmlns:a16="http://schemas.microsoft.com/office/drawing/2014/main" xmlns="" id="{00000000-0008-0000-0000-000052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83" name="Text Box 2">
          <a:extLst>
            <a:ext uri="{FF2B5EF4-FFF2-40B4-BE49-F238E27FC236}">
              <a16:creationId xmlns:a16="http://schemas.microsoft.com/office/drawing/2014/main" xmlns="" id="{00000000-0008-0000-0000-000053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84" name="Text Box 2">
          <a:extLst>
            <a:ext uri="{FF2B5EF4-FFF2-40B4-BE49-F238E27FC236}">
              <a16:creationId xmlns:a16="http://schemas.microsoft.com/office/drawing/2014/main" xmlns="" id="{00000000-0008-0000-0000-000054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85" name="Text Box 2">
          <a:extLst>
            <a:ext uri="{FF2B5EF4-FFF2-40B4-BE49-F238E27FC236}">
              <a16:creationId xmlns:a16="http://schemas.microsoft.com/office/drawing/2014/main" xmlns="" id="{00000000-0008-0000-0000-000055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86" name="Text Box 2">
          <a:extLst>
            <a:ext uri="{FF2B5EF4-FFF2-40B4-BE49-F238E27FC236}">
              <a16:creationId xmlns:a16="http://schemas.microsoft.com/office/drawing/2014/main" xmlns="" id="{00000000-0008-0000-0000-000056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87" name="Text Box 2">
          <a:extLst>
            <a:ext uri="{FF2B5EF4-FFF2-40B4-BE49-F238E27FC236}">
              <a16:creationId xmlns:a16="http://schemas.microsoft.com/office/drawing/2014/main" xmlns="" id="{00000000-0008-0000-0000-000057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88" name="Text Box 2">
          <a:extLst>
            <a:ext uri="{FF2B5EF4-FFF2-40B4-BE49-F238E27FC236}">
              <a16:creationId xmlns:a16="http://schemas.microsoft.com/office/drawing/2014/main" xmlns="" id="{00000000-0008-0000-0000-000058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89" name="Text Box 2">
          <a:extLst>
            <a:ext uri="{FF2B5EF4-FFF2-40B4-BE49-F238E27FC236}">
              <a16:creationId xmlns:a16="http://schemas.microsoft.com/office/drawing/2014/main" xmlns="" id="{00000000-0008-0000-0000-000059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90" name="Text Box 2">
          <a:extLst>
            <a:ext uri="{FF2B5EF4-FFF2-40B4-BE49-F238E27FC236}">
              <a16:creationId xmlns:a16="http://schemas.microsoft.com/office/drawing/2014/main" xmlns="" id="{00000000-0008-0000-0000-00005A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91" name="Text Box 2">
          <a:extLst>
            <a:ext uri="{FF2B5EF4-FFF2-40B4-BE49-F238E27FC236}">
              <a16:creationId xmlns:a16="http://schemas.microsoft.com/office/drawing/2014/main" xmlns="" id="{00000000-0008-0000-0000-00005B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92" name="Text Box 2">
          <a:extLst>
            <a:ext uri="{FF2B5EF4-FFF2-40B4-BE49-F238E27FC236}">
              <a16:creationId xmlns:a16="http://schemas.microsoft.com/office/drawing/2014/main" xmlns="" id="{00000000-0008-0000-0000-00005C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93" name="Text Box 2">
          <a:extLst>
            <a:ext uri="{FF2B5EF4-FFF2-40B4-BE49-F238E27FC236}">
              <a16:creationId xmlns:a16="http://schemas.microsoft.com/office/drawing/2014/main" xmlns="" id="{00000000-0008-0000-0000-00005D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94" name="Text Box 2">
          <a:extLst>
            <a:ext uri="{FF2B5EF4-FFF2-40B4-BE49-F238E27FC236}">
              <a16:creationId xmlns:a16="http://schemas.microsoft.com/office/drawing/2014/main" xmlns="" id="{00000000-0008-0000-0000-00005E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95" name="Text Box 2">
          <a:extLst>
            <a:ext uri="{FF2B5EF4-FFF2-40B4-BE49-F238E27FC236}">
              <a16:creationId xmlns:a16="http://schemas.microsoft.com/office/drawing/2014/main" xmlns="" id="{00000000-0008-0000-0000-00005F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96" name="Text Box 2">
          <a:extLst>
            <a:ext uri="{FF2B5EF4-FFF2-40B4-BE49-F238E27FC236}">
              <a16:creationId xmlns:a16="http://schemas.microsoft.com/office/drawing/2014/main" xmlns="" id="{00000000-0008-0000-0000-000060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97" name="Text Box 2">
          <a:extLst>
            <a:ext uri="{FF2B5EF4-FFF2-40B4-BE49-F238E27FC236}">
              <a16:creationId xmlns:a16="http://schemas.microsoft.com/office/drawing/2014/main" xmlns="" id="{00000000-0008-0000-0000-000061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98" name="Text Box 2">
          <a:extLst>
            <a:ext uri="{FF2B5EF4-FFF2-40B4-BE49-F238E27FC236}">
              <a16:creationId xmlns:a16="http://schemas.microsoft.com/office/drawing/2014/main" xmlns="" id="{00000000-0008-0000-0000-000062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99" name="Text Box 2">
          <a:extLst>
            <a:ext uri="{FF2B5EF4-FFF2-40B4-BE49-F238E27FC236}">
              <a16:creationId xmlns:a16="http://schemas.microsoft.com/office/drawing/2014/main" xmlns="" id="{00000000-0008-0000-0000-000063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txBody>
        <a:bodyPr/>
        <a:lstStyle/>
        <a:p>
          <a:endParaRPr lang="x-none"/>
        </a:p>
      </xdr:txBody>
    </xdr:sp>
    <xdr:clientData/>
  </xdr:oneCellAnchor>
  <xdr:oneCellAnchor>
    <xdr:from>
      <xdr:col>1</xdr:col>
      <xdr:colOff>125015</xdr:colOff>
      <xdr:row>247</xdr:row>
      <xdr:rowOff>0</xdr:rowOff>
    </xdr:from>
    <xdr:ext cx="2437755" cy="168033"/>
    <xdr:sp macro="" textlink="">
      <xdr:nvSpPr>
        <xdr:cNvPr id="100" name="Text Box 2">
          <a:extLst>
            <a:ext uri="{FF2B5EF4-FFF2-40B4-BE49-F238E27FC236}">
              <a16:creationId xmlns:a16="http://schemas.microsoft.com/office/drawing/2014/main" xmlns="" id="{00000000-0008-0000-0000-000064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01" name="Text Box 2">
          <a:extLst>
            <a:ext uri="{FF2B5EF4-FFF2-40B4-BE49-F238E27FC236}">
              <a16:creationId xmlns:a16="http://schemas.microsoft.com/office/drawing/2014/main" xmlns="" id="{00000000-0008-0000-0000-000065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02" name="Text Box 2">
          <a:extLst>
            <a:ext uri="{FF2B5EF4-FFF2-40B4-BE49-F238E27FC236}">
              <a16:creationId xmlns:a16="http://schemas.microsoft.com/office/drawing/2014/main" xmlns="" id="{00000000-0008-0000-0000-000066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03" name="Text Box 2">
          <a:extLst>
            <a:ext uri="{FF2B5EF4-FFF2-40B4-BE49-F238E27FC236}">
              <a16:creationId xmlns:a16="http://schemas.microsoft.com/office/drawing/2014/main" xmlns="" id="{00000000-0008-0000-0000-000067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04" name="Text Box 2">
          <a:extLst>
            <a:ext uri="{FF2B5EF4-FFF2-40B4-BE49-F238E27FC236}">
              <a16:creationId xmlns:a16="http://schemas.microsoft.com/office/drawing/2014/main" xmlns="" id="{00000000-0008-0000-0000-000068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05" name="Text Box 2">
          <a:extLst>
            <a:ext uri="{FF2B5EF4-FFF2-40B4-BE49-F238E27FC236}">
              <a16:creationId xmlns:a16="http://schemas.microsoft.com/office/drawing/2014/main" xmlns="" id="{00000000-0008-0000-0000-000069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06" name="Text Box 2">
          <a:extLst>
            <a:ext uri="{FF2B5EF4-FFF2-40B4-BE49-F238E27FC236}">
              <a16:creationId xmlns:a16="http://schemas.microsoft.com/office/drawing/2014/main" xmlns="" id="{00000000-0008-0000-0000-00006A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07" name="Text Box 2">
          <a:extLst>
            <a:ext uri="{FF2B5EF4-FFF2-40B4-BE49-F238E27FC236}">
              <a16:creationId xmlns:a16="http://schemas.microsoft.com/office/drawing/2014/main" xmlns="" id="{00000000-0008-0000-0000-00006B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08" name="Text Box 2">
          <a:extLst>
            <a:ext uri="{FF2B5EF4-FFF2-40B4-BE49-F238E27FC236}">
              <a16:creationId xmlns:a16="http://schemas.microsoft.com/office/drawing/2014/main" xmlns="" id="{00000000-0008-0000-0000-00006C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09" name="Text Box 2">
          <a:extLst>
            <a:ext uri="{FF2B5EF4-FFF2-40B4-BE49-F238E27FC236}">
              <a16:creationId xmlns:a16="http://schemas.microsoft.com/office/drawing/2014/main" xmlns="" id="{00000000-0008-0000-0000-00006D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10" name="Text Box 2">
          <a:extLst>
            <a:ext uri="{FF2B5EF4-FFF2-40B4-BE49-F238E27FC236}">
              <a16:creationId xmlns:a16="http://schemas.microsoft.com/office/drawing/2014/main" xmlns="" id="{00000000-0008-0000-0000-00006E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11" name="Text Box 2">
          <a:extLst>
            <a:ext uri="{FF2B5EF4-FFF2-40B4-BE49-F238E27FC236}">
              <a16:creationId xmlns:a16="http://schemas.microsoft.com/office/drawing/2014/main" xmlns="" id="{00000000-0008-0000-0000-00006F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12" name="Text Box 2">
          <a:extLst>
            <a:ext uri="{FF2B5EF4-FFF2-40B4-BE49-F238E27FC236}">
              <a16:creationId xmlns:a16="http://schemas.microsoft.com/office/drawing/2014/main" xmlns="" id="{00000000-0008-0000-0000-000070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13" name="Text Box 2">
          <a:extLst>
            <a:ext uri="{FF2B5EF4-FFF2-40B4-BE49-F238E27FC236}">
              <a16:creationId xmlns:a16="http://schemas.microsoft.com/office/drawing/2014/main" xmlns="" id="{00000000-0008-0000-0000-000071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txBody>
        <a:bodyPr/>
        <a:lstStyle/>
        <a:p>
          <a:endParaRPr lang="x-none"/>
        </a:p>
      </xdr:txBody>
    </xdr:sp>
    <xdr:clientData/>
  </xdr:oneCellAnchor>
  <xdr:oneCellAnchor>
    <xdr:from>
      <xdr:col>1</xdr:col>
      <xdr:colOff>125015</xdr:colOff>
      <xdr:row>247</xdr:row>
      <xdr:rowOff>0</xdr:rowOff>
    </xdr:from>
    <xdr:ext cx="2437755" cy="168033"/>
    <xdr:sp macro="" textlink="">
      <xdr:nvSpPr>
        <xdr:cNvPr id="114" name="Text Box 2">
          <a:extLst>
            <a:ext uri="{FF2B5EF4-FFF2-40B4-BE49-F238E27FC236}">
              <a16:creationId xmlns:a16="http://schemas.microsoft.com/office/drawing/2014/main" xmlns="" id="{00000000-0008-0000-0000-000072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15" name="Text Box 2">
          <a:extLst>
            <a:ext uri="{FF2B5EF4-FFF2-40B4-BE49-F238E27FC236}">
              <a16:creationId xmlns:a16="http://schemas.microsoft.com/office/drawing/2014/main" xmlns="" id="{00000000-0008-0000-0000-000073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16" name="Text Box 2">
          <a:extLst>
            <a:ext uri="{FF2B5EF4-FFF2-40B4-BE49-F238E27FC236}">
              <a16:creationId xmlns:a16="http://schemas.microsoft.com/office/drawing/2014/main" xmlns="" id="{00000000-0008-0000-0000-000074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17" name="Text Box 2">
          <a:extLst>
            <a:ext uri="{FF2B5EF4-FFF2-40B4-BE49-F238E27FC236}">
              <a16:creationId xmlns:a16="http://schemas.microsoft.com/office/drawing/2014/main" xmlns="" id="{00000000-0008-0000-0000-000075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18" name="Text Box 2">
          <a:extLst>
            <a:ext uri="{FF2B5EF4-FFF2-40B4-BE49-F238E27FC236}">
              <a16:creationId xmlns:a16="http://schemas.microsoft.com/office/drawing/2014/main" xmlns="" id="{00000000-0008-0000-0000-000076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19" name="Text Box 2">
          <a:extLst>
            <a:ext uri="{FF2B5EF4-FFF2-40B4-BE49-F238E27FC236}">
              <a16:creationId xmlns:a16="http://schemas.microsoft.com/office/drawing/2014/main" xmlns="" id="{00000000-0008-0000-0000-000077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20" name="Text Box 2">
          <a:extLst>
            <a:ext uri="{FF2B5EF4-FFF2-40B4-BE49-F238E27FC236}">
              <a16:creationId xmlns:a16="http://schemas.microsoft.com/office/drawing/2014/main" xmlns="" id="{00000000-0008-0000-0000-000078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21" name="Text Box 2">
          <a:extLst>
            <a:ext uri="{FF2B5EF4-FFF2-40B4-BE49-F238E27FC236}">
              <a16:creationId xmlns:a16="http://schemas.microsoft.com/office/drawing/2014/main" xmlns="" id="{00000000-0008-0000-0000-000079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22" name="Text Box 2">
          <a:extLst>
            <a:ext uri="{FF2B5EF4-FFF2-40B4-BE49-F238E27FC236}">
              <a16:creationId xmlns:a16="http://schemas.microsoft.com/office/drawing/2014/main" xmlns="" id="{00000000-0008-0000-0000-00007A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23" name="Text Box 2">
          <a:extLst>
            <a:ext uri="{FF2B5EF4-FFF2-40B4-BE49-F238E27FC236}">
              <a16:creationId xmlns:a16="http://schemas.microsoft.com/office/drawing/2014/main" xmlns="" id="{00000000-0008-0000-0000-00007B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24" name="Text Box 2">
          <a:extLst>
            <a:ext uri="{FF2B5EF4-FFF2-40B4-BE49-F238E27FC236}">
              <a16:creationId xmlns:a16="http://schemas.microsoft.com/office/drawing/2014/main" xmlns="" id="{00000000-0008-0000-0000-00007C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25" name="Text Box 2">
          <a:extLst>
            <a:ext uri="{FF2B5EF4-FFF2-40B4-BE49-F238E27FC236}">
              <a16:creationId xmlns:a16="http://schemas.microsoft.com/office/drawing/2014/main" xmlns="" id="{00000000-0008-0000-0000-00007D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26" name="Text Box 2">
          <a:extLst>
            <a:ext uri="{FF2B5EF4-FFF2-40B4-BE49-F238E27FC236}">
              <a16:creationId xmlns:a16="http://schemas.microsoft.com/office/drawing/2014/main" xmlns="" id="{00000000-0008-0000-0000-00007E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27" name="Text Box 2">
          <a:extLst>
            <a:ext uri="{FF2B5EF4-FFF2-40B4-BE49-F238E27FC236}">
              <a16:creationId xmlns:a16="http://schemas.microsoft.com/office/drawing/2014/main" xmlns="" id="{00000000-0008-0000-0000-00007F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28" name="Text Box 2">
          <a:extLst>
            <a:ext uri="{FF2B5EF4-FFF2-40B4-BE49-F238E27FC236}">
              <a16:creationId xmlns:a16="http://schemas.microsoft.com/office/drawing/2014/main" xmlns="" id="{00000000-0008-0000-0000-000080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29" name="Text Box 2">
          <a:extLst>
            <a:ext uri="{FF2B5EF4-FFF2-40B4-BE49-F238E27FC236}">
              <a16:creationId xmlns:a16="http://schemas.microsoft.com/office/drawing/2014/main" xmlns="" id="{00000000-0008-0000-0000-000081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30" name="Text Box 2">
          <a:extLst>
            <a:ext uri="{FF2B5EF4-FFF2-40B4-BE49-F238E27FC236}">
              <a16:creationId xmlns:a16="http://schemas.microsoft.com/office/drawing/2014/main" xmlns="" id="{00000000-0008-0000-0000-000082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31" name="Text Box 2">
          <a:extLst>
            <a:ext uri="{FF2B5EF4-FFF2-40B4-BE49-F238E27FC236}">
              <a16:creationId xmlns:a16="http://schemas.microsoft.com/office/drawing/2014/main" xmlns="" id="{00000000-0008-0000-0000-000083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32" name="Text Box 2">
          <a:extLst>
            <a:ext uri="{FF2B5EF4-FFF2-40B4-BE49-F238E27FC236}">
              <a16:creationId xmlns:a16="http://schemas.microsoft.com/office/drawing/2014/main" xmlns="" id="{00000000-0008-0000-0000-000084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33" name="Text Box 2">
          <a:extLst>
            <a:ext uri="{FF2B5EF4-FFF2-40B4-BE49-F238E27FC236}">
              <a16:creationId xmlns:a16="http://schemas.microsoft.com/office/drawing/2014/main" xmlns="" id="{00000000-0008-0000-0000-000085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34" name="Text Box 2">
          <a:extLst>
            <a:ext uri="{FF2B5EF4-FFF2-40B4-BE49-F238E27FC236}">
              <a16:creationId xmlns:a16="http://schemas.microsoft.com/office/drawing/2014/main" xmlns="" id="{00000000-0008-0000-0000-000086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35" name="Text Box 2">
          <a:extLst>
            <a:ext uri="{FF2B5EF4-FFF2-40B4-BE49-F238E27FC236}">
              <a16:creationId xmlns:a16="http://schemas.microsoft.com/office/drawing/2014/main" xmlns="" id="{00000000-0008-0000-0000-000087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36" name="Text Box 2">
          <a:extLst>
            <a:ext uri="{FF2B5EF4-FFF2-40B4-BE49-F238E27FC236}">
              <a16:creationId xmlns:a16="http://schemas.microsoft.com/office/drawing/2014/main" xmlns="" id="{00000000-0008-0000-0000-000088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37" name="Text Box 2">
          <a:extLst>
            <a:ext uri="{FF2B5EF4-FFF2-40B4-BE49-F238E27FC236}">
              <a16:creationId xmlns:a16="http://schemas.microsoft.com/office/drawing/2014/main" xmlns="" id="{00000000-0008-0000-0000-000089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38" name="Text Box 2">
          <a:extLst>
            <a:ext uri="{FF2B5EF4-FFF2-40B4-BE49-F238E27FC236}">
              <a16:creationId xmlns:a16="http://schemas.microsoft.com/office/drawing/2014/main" xmlns="" id="{00000000-0008-0000-0000-00008A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39" name="Text Box 2">
          <a:extLst>
            <a:ext uri="{FF2B5EF4-FFF2-40B4-BE49-F238E27FC236}">
              <a16:creationId xmlns:a16="http://schemas.microsoft.com/office/drawing/2014/main" xmlns="" id="{00000000-0008-0000-0000-00008B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40" name="Text Box 2">
          <a:extLst>
            <a:ext uri="{FF2B5EF4-FFF2-40B4-BE49-F238E27FC236}">
              <a16:creationId xmlns:a16="http://schemas.microsoft.com/office/drawing/2014/main" xmlns="" id="{00000000-0008-0000-0000-00008C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41" name="Text Box 2">
          <a:extLst>
            <a:ext uri="{FF2B5EF4-FFF2-40B4-BE49-F238E27FC236}">
              <a16:creationId xmlns:a16="http://schemas.microsoft.com/office/drawing/2014/main" xmlns="" id="{00000000-0008-0000-0000-00008D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42" name="Text Box 2">
          <a:extLst>
            <a:ext uri="{FF2B5EF4-FFF2-40B4-BE49-F238E27FC236}">
              <a16:creationId xmlns:a16="http://schemas.microsoft.com/office/drawing/2014/main" xmlns="" id="{00000000-0008-0000-0000-00008E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43" name="Text Box 2">
          <a:extLst>
            <a:ext uri="{FF2B5EF4-FFF2-40B4-BE49-F238E27FC236}">
              <a16:creationId xmlns:a16="http://schemas.microsoft.com/office/drawing/2014/main" xmlns="" id="{00000000-0008-0000-0000-00008F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44" name="Text Box 2">
          <a:extLst>
            <a:ext uri="{FF2B5EF4-FFF2-40B4-BE49-F238E27FC236}">
              <a16:creationId xmlns:a16="http://schemas.microsoft.com/office/drawing/2014/main" xmlns="" id="{00000000-0008-0000-0000-000090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45" name="Text Box 2">
          <a:extLst>
            <a:ext uri="{FF2B5EF4-FFF2-40B4-BE49-F238E27FC236}">
              <a16:creationId xmlns:a16="http://schemas.microsoft.com/office/drawing/2014/main" xmlns="" id="{00000000-0008-0000-0000-000091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46" name="Text Box 2">
          <a:extLst>
            <a:ext uri="{FF2B5EF4-FFF2-40B4-BE49-F238E27FC236}">
              <a16:creationId xmlns:a16="http://schemas.microsoft.com/office/drawing/2014/main" xmlns="" id="{00000000-0008-0000-0000-000092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47" name="Text Box 2">
          <a:extLst>
            <a:ext uri="{FF2B5EF4-FFF2-40B4-BE49-F238E27FC236}">
              <a16:creationId xmlns:a16="http://schemas.microsoft.com/office/drawing/2014/main" xmlns="" id="{00000000-0008-0000-0000-000093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48" name="Text Box 2">
          <a:extLst>
            <a:ext uri="{FF2B5EF4-FFF2-40B4-BE49-F238E27FC236}">
              <a16:creationId xmlns:a16="http://schemas.microsoft.com/office/drawing/2014/main" xmlns="" id="{00000000-0008-0000-0000-000094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49" name="Text Box 2">
          <a:extLst>
            <a:ext uri="{FF2B5EF4-FFF2-40B4-BE49-F238E27FC236}">
              <a16:creationId xmlns:a16="http://schemas.microsoft.com/office/drawing/2014/main" xmlns="" id="{00000000-0008-0000-0000-000095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50" name="Text Box 2">
          <a:extLst>
            <a:ext uri="{FF2B5EF4-FFF2-40B4-BE49-F238E27FC236}">
              <a16:creationId xmlns:a16="http://schemas.microsoft.com/office/drawing/2014/main" xmlns="" id="{00000000-0008-0000-0000-000096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51" name="Text Box 2">
          <a:extLst>
            <a:ext uri="{FF2B5EF4-FFF2-40B4-BE49-F238E27FC236}">
              <a16:creationId xmlns:a16="http://schemas.microsoft.com/office/drawing/2014/main" xmlns="" id="{00000000-0008-0000-0000-000097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52" name="Text Box 2">
          <a:extLst>
            <a:ext uri="{FF2B5EF4-FFF2-40B4-BE49-F238E27FC236}">
              <a16:creationId xmlns:a16="http://schemas.microsoft.com/office/drawing/2014/main" xmlns="" id="{00000000-0008-0000-0000-000098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53" name="Text Box 2">
          <a:extLst>
            <a:ext uri="{FF2B5EF4-FFF2-40B4-BE49-F238E27FC236}">
              <a16:creationId xmlns:a16="http://schemas.microsoft.com/office/drawing/2014/main" xmlns="" id="{00000000-0008-0000-0000-000099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54" name="Text Box 2">
          <a:extLst>
            <a:ext uri="{FF2B5EF4-FFF2-40B4-BE49-F238E27FC236}">
              <a16:creationId xmlns:a16="http://schemas.microsoft.com/office/drawing/2014/main" xmlns="" id="{00000000-0008-0000-0000-00009A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55" name="Text Box 2">
          <a:extLst>
            <a:ext uri="{FF2B5EF4-FFF2-40B4-BE49-F238E27FC236}">
              <a16:creationId xmlns:a16="http://schemas.microsoft.com/office/drawing/2014/main" xmlns="" id="{00000000-0008-0000-0000-00009B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56" name="Text Box 2">
          <a:extLst>
            <a:ext uri="{FF2B5EF4-FFF2-40B4-BE49-F238E27FC236}">
              <a16:creationId xmlns:a16="http://schemas.microsoft.com/office/drawing/2014/main" xmlns="" id="{00000000-0008-0000-0000-00009C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57" name="Text Box 2">
          <a:extLst>
            <a:ext uri="{FF2B5EF4-FFF2-40B4-BE49-F238E27FC236}">
              <a16:creationId xmlns:a16="http://schemas.microsoft.com/office/drawing/2014/main" xmlns="" id="{00000000-0008-0000-0000-00009D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58" name="Text Box 2">
          <a:extLst>
            <a:ext uri="{FF2B5EF4-FFF2-40B4-BE49-F238E27FC236}">
              <a16:creationId xmlns:a16="http://schemas.microsoft.com/office/drawing/2014/main" xmlns="" id="{00000000-0008-0000-0000-00009E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59" name="Text Box 2">
          <a:extLst>
            <a:ext uri="{FF2B5EF4-FFF2-40B4-BE49-F238E27FC236}">
              <a16:creationId xmlns:a16="http://schemas.microsoft.com/office/drawing/2014/main" xmlns="" id="{00000000-0008-0000-0000-00009F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60" name="Text Box 2">
          <a:extLst>
            <a:ext uri="{FF2B5EF4-FFF2-40B4-BE49-F238E27FC236}">
              <a16:creationId xmlns:a16="http://schemas.microsoft.com/office/drawing/2014/main" xmlns="" id="{00000000-0008-0000-0000-0000A0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61" name="Text Box 2">
          <a:extLst>
            <a:ext uri="{FF2B5EF4-FFF2-40B4-BE49-F238E27FC236}">
              <a16:creationId xmlns:a16="http://schemas.microsoft.com/office/drawing/2014/main" xmlns="" id="{00000000-0008-0000-0000-0000A1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62" name="Text Box 2">
          <a:extLst>
            <a:ext uri="{FF2B5EF4-FFF2-40B4-BE49-F238E27FC236}">
              <a16:creationId xmlns:a16="http://schemas.microsoft.com/office/drawing/2014/main" xmlns="" id="{00000000-0008-0000-0000-0000A2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63" name="Text Box 2">
          <a:extLst>
            <a:ext uri="{FF2B5EF4-FFF2-40B4-BE49-F238E27FC236}">
              <a16:creationId xmlns:a16="http://schemas.microsoft.com/office/drawing/2014/main" xmlns="" id="{00000000-0008-0000-0000-0000A3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64" name="Text Box 2">
          <a:extLst>
            <a:ext uri="{FF2B5EF4-FFF2-40B4-BE49-F238E27FC236}">
              <a16:creationId xmlns:a16="http://schemas.microsoft.com/office/drawing/2014/main" xmlns="" id="{00000000-0008-0000-0000-0000A4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65" name="Text Box 2">
          <a:extLst>
            <a:ext uri="{FF2B5EF4-FFF2-40B4-BE49-F238E27FC236}">
              <a16:creationId xmlns:a16="http://schemas.microsoft.com/office/drawing/2014/main" xmlns="" id="{00000000-0008-0000-0000-0000A5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66" name="Text Box 2">
          <a:extLst>
            <a:ext uri="{FF2B5EF4-FFF2-40B4-BE49-F238E27FC236}">
              <a16:creationId xmlns:a16="http://schemas.microsoft.com/office/drawing/2014/main" xmlns="" id="{00000000-0008-0000-0000-0000A6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67" name="Text Box 2">
          <a:extLst>
            <a:ext uri="{FF2B5EF4-FFF2-40B4-BE49-F238E27FC236}">
              <a16:creationId xmlns:a16="http://schemas.microsoft.com/office/drawing/2014/main" xmlns="" id="{00000000-0008-0000-0000-0000A7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68" name="Text Box 2">
          <a:extLst>
            <a:ext uri="{FF2B5EF4-FFF2-40B4-BE49-F238E27FC236}">
              <a16:creationId xmlns:a16="http://schemas.microsoft.com/office/drawing/2014/main" xmlns="" id="{00000000-0008-0000-0000-0000A8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69" name="Text Box 2">
          <a:extLst>
            <a:ext uri="{FF2B5EF4-FFF2-40B4-BE49-F238E27FC236}">
              <a16:creationId xmlns:a16="http://schemas.microsoft.com/office/drawing/2014/main" xmlns="" id="{00000000-0008-0000-0000-0000A9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txBody>
        <a:bodyPr/>
        <a:lstStyle/>
        <a:p>
          <a:endParaRPr lang="x-none"/>
        </a:p>
      </xdr:txBody>
    </xdr:sp>
    <xdr:clientData/>
  </xdr:oneCellAnchor>
  <xdr:oneCellAnchor>
    <xdr:from>
      <xdr:col>1</xdr:col>
      <xdr:colOff>125015</xdr:colOff>
      <xdr:row>247</xdr:row>
      <xdr:rowOff>0</xdr:rowOff>
    </xdr:from>
    <xdr:ext cx="2437755" cy="168033"/>
    <xdr:sp macro="" textlink="">
      <xdr:nvSpPr>
        <xdr:cNvPr id="170" name="Text Box 2">
          <a:extLst>
            <a:ext uri="{FF2B5EF4-FFF2-40B4-BE49-F238E27FC236}">
              <a16:creationId xmlns:a16="http://schemas.microsoft.com/office/drawing/2014/main" xmlns="" id="{00000000-0008-0000-0000-0000AA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71" name="Text Box 2">
          <a:extLst>
            <a:ext uri="{FF2B5EF4-FFF2-40B4-BE49-F238E27FC236}">
              <a16:creationId xmlns:a16="http://schemas.microsoft.com/office/drawing/2014/main" xmlns="" id="{00000000-0008-0000-0000-0000AB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72" name="Text Box 2">
          <a:extLst>
            <a:ext uri="{FF2B5EF4-FFF2-40B4-BE49-F238E27FC236}">
              <a16:creationId xmlns:a16="http://schemas.microsoft.com/office/drawing/2014/main" xmlns="" id="{00000000-0008-0000-0000-0000AC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73" name="Text Box 2">
          <a:extLst>
            <a:ext uri="{FF2B5EF4-FFF2-40B4-BE49-F238E27FC236}">
              <a16:creationId xmlns:a16="http://schemas.microsoft.com/office/drawing/2014/main" xmlns="" id="{00000000-0008-0000-0000-0000AD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74" name="Text Box 2">
          <a:extLst>
            <a:ext uri="{FF2B5EF4-FFF2-40B4-BE49-F238E27FC236}">
              <a16:creationId xmlns:a16="http://schemas.microsoft.com/office/drawing/2014/main" xmlns="" id="{00000000-0008-0000-0000-0000AE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75" name="Text Box 2">
          <a:extLst>
            <a:ext uri="{FF2B5EF4-FFF2-40B4-BE49-F238E27FC236}">
              <a16:creationId xmlns:a16="http://schemas.microsoft.com/office/drawing/2014/main" xmlns="" id="{00000000-0008-0000-0000-0000AF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76" name="Text Box 2">
          <a:extLst>
            <a:ext uri="{FF2B5EF4-FFF2-40B4-BE49-F238E27FC236}">
              <a16:creationId xmlns:a16="http://schemas.microsoft.com/office/drawing/2014/main" xmlns="" id="{00000000-0008-0000-0000-0000B0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77" name="Text Box 2">
          <a:extLst>
            <a:ext uri="{FF2B5EF4-FFF2-40B4-BE49-F238E27FC236}">
              <a16:creationId xmlns:a16="http://schemas.microsoft.com/office/drawing/2014/main" xmlns="" id="{00000000-0008-0000-0000-0000B1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78" name="Text Box 2">
          <a:extLst>
            <a:ext uri="{FF2B5EF4-FFF2-40B4-BE49-F238E27FC236}">
              <a16:creationId xmlns:a16="http://schemas.microsoft.com/office/drawing/2014/main" xmlns="" id="{00000000-0008-0000-0000-0000B2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79" name="Text Box 2">
          <a:extLst>
            <a:ext uri="{FF2B5EF4-FFF2-40B4-BE49-F238E27FC236}">
              <a16:creationId xmlns:a16="http://schemas.microsoft.com/office/drawing/2014/main" xmlns="" id="{00000000-0008-0000-0000-0000B3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80" name="Text Box 2">
          <a:extLst>
            <a:ext uri="{FF2B5EF4-FFF2-40B4-BE49-F238E27FC236}">
              <a16:creationId xmlns:a16="http://schemas.microsoft.com/office/drawing/2014/main" xmlns="" id="{00000000-0008-0000-0000-0000B4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81" name="Text Box 2">
          <a:extLst>
            <a:ext uri="{FF2B5EF4-FFF2-40B4-BE49-F238E27FC236}">
              <a16:creationId xmlns:a16="http://schemas.microsoft.com/office/drawing/2014/main" xmlns="" id="{00000000-0008-0000-0000-0000B5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82" name="Text Box 2">
          <a:extLst>
            <a:ext uri="{FF2B5EF4-FFF2-40B4-BE49-F238E27FC236}">
              <a16:creationId xmlns:a16="http://schemas.microsoft.com/office/drawing/2014/main" xmlns="" id="{00000000-0008-0000-0000-0000B6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83" name="Text Box 2">
          <a:extLst>
            <a:ext uri="{FF2B5EF4-FFF2-40B4-BE49-F238E27FC236}">
              <a16:creationId xmlns:a16="http://schemas.microsoft.com/office/drawing/2014/main" xmlns="" id="{00000000-0008-0000-0000-0000B7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84" name="Text Box 2">
          <a:extLst>
            <a:ext uri="{FF2B5EF4-FFF2-40B4-BE49-F238E27FC236}">
              <a16:creationId xmlns:a16="http://schemas.microsoft.com/office/drawing/2014/main" xmlns="" id="{00000000-0008-0000-0000-0000B8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85" name="Text Box 2">
          <a:extLst>
            <a:ext uri="{FF2B5EF4-FFF2-40B4-BE49-F238E27FC236}">
              <a16:creationId xmlns:a16="http://schemas.microsoft.com/office/drawing/2014/main" xmlns="" id="{00000000-0008-0000-0000-0000B9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86" name="Text Box 2">
          <a:extLst>
            <a:ext uri="{FF2B5EF4-FFF2-40B4-BE49-F238E27FC236}">
              <a16:creationId xmlns:a16="http://schemas.microsoft.com/office/drawing/2014/main" xmlns="" id="{00000000-0008-0000-0000-0000BA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87" name="Text Box 2">
          <a:extLst>
            <a:ext uri="{FF2B5EF4-FFF2-40B4-BE49-F238E27FC236}">
              <a16:creationId xmlns:a16="http://schemas.microsoft.com/office/drawing/2014/main" xmlns="" id="{00000000-0008-0000-0000-0000BB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88" name="Text Box 2">
          <a:extLst>
            <a:ext uri="{FF2B5EF4-FFF2-40B4-BE49-F238E27FC236}">
              <a16:creationId xmlns:a16="http://schemas.microsoft.com/office/drawing/2014/main" xmlns="" id="{00000000-0008-0000-0000-0000BC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89" name="Text Box 2">
          <a:extLst>
            <a:ext uri="{FF2B5EF4-FFF2-40B4-BE49-F238E27FC236}">
              <a16:creationId xmlns:a16="http://schemas.microsoft.com/office/drawing/2014/main" xmlns="" id="{00000000-0008-0000-0000-0000BD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90" name="Text Box 2">
          <a:extLst>
            <a:ext uri="{FF2B5EF4-FFF2-40B4-BE49-F238E27FC236}">
              <a16:creationId xmlns:a16="http://schemas.microsoft.com/office/drawing/2014/main" xmlns="" id="{00000000-0008-0000-0000-0000BE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91" name="Text Box 2">
          <a:extLst>
            <a:ext uri="{FF2B5EF4-FFF2-40B4-BE49-F238E27FC236}">
              <a16:creationId xmlns:a16="http://schemas.microsoft.com/office/drawing/2014/main" xmlns="" id="{00000000-0008-0000-0000-0000BF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92" name="Text Box 2">
          <a:extLst>
            <a:ext uri="{FF2B5EF4-FFF2-40B4-BE49-F238E27FC236}">
              <a16:creationId xmlns:a16="http://schemas.microsoft.com/office/drawing/2014/main" xmlns="" id="{00000000-0008-0000-0000-0000C0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93" name="Text Box 2">
          <a:extLst>
            <a:ext uri="{FF2B5EF4-FFF2-40B4-BE49-F238E27FC236}">
              <a16:creationId xmlns:a16="http://schemas.microsoft.com/office/drawing/2014/main" xmlns="" id="{00000000-0008-0000-0000-0000C1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94" name="Text Box 2">
          <a:extLst>
            <a:ext uri="{FF2B5EF4-FFF2-40B4-BE49-F238E27FC236}">
              <a16:creationId xmlns:a16="http://schemas.microsoft.com/office/drawing/2014/main" xmlns="" id="{00000000-0008-0000-0000-0000C2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95" name="Text Box 2">
          <a:extLst>
            <a:ext uri="{FF2B5EF4-FFF2-40B4-BE49-F238E27FC236}">
              <a16:creationId xmlns:a16="http://schemas.microsoft.com/office/drawing/2014/main" xmlns="" id="{00000000-0008-0000-0000-0000C3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96" name="Text Box 2">
          <a:extLst>
            <a:ext uri="{FF2B5EF4-FFF2-40B4-BE49-F238E27FC236}">
              <a16:creationId xmlns:a16="http://schemas.microsoft.com/office/drawing/2014/main" xmlns="" id="{00000000-0008-0000-0000-0000C4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97" name="Text Box 2">
          <a:extLst>
            <a:ext uri="{FF2B5EF4-FFF2-40B4-BE49-F238E27FC236}">
              <a16:creationId xmlns:a16="http://schemas.microsoft.com/office/drawing/2014/main" xmlns="" id="{00000000-0008-0000-0000-0000C5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98" name="Text Box 2">
          <a:extLst>
            <a:ext uri="{FF2B5EF4-FFF2-40B4-BE49-F238E27FC236}">
              <a16:creationId xmlns:a16="http://schemas.microsoft.com/office/drawing/2014/main" xmlns="" id="{00000000-0008-0000-0000-0000C6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199" name="Text Box 2">
          <a:extLst>
            <a:ext uri="{FF2B5EF4-FFF2-40B4-BE49-F238E27FC236}">
              <a16:creationId xmlns:a16="http://schemas.microsoft.com/office/drawing/2014/main" xmlns="" id="{00000000-0008-0000-0000-0000C7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00" name="Text Box 2">
          <a:extLst>
            <a:ext uri="{FF2B5EF4-FFF2-40B4-BE49-F238E27FC236}">
              <a16:creationId xmlns:a16="http://schemas.microsoft.com/office/drawing/2014/main" xmlns="" id="{00000000-0008-0000-0000-0000C8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01" name="Text Box 2">
          <a:extLst>
            <a:ext uri="{FF2B5EF4-FFF2-40B4-BE49-F238E27FC236}">
              <a16:creationId xmlns:a16="http://schemas.microsoft.com/office/drawing/2014/main" xmlns="" id="{00000000-0008-0000-0000-0000C9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02" name="Text Box 2">
          <a:extLst>
            <a:ext uri="{FF2B5EF4-FFF2-40B4-BE49-F238E27FC236}">
              <a16:creationId xmlns:a16="http://schemas.microsoft.com/office/drawing/2014/main" xmlns="" id="{00000000-0008-0000-0000-0000CA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03" name="Text Box 2">
          <a:extLst>
            <a:ext uri="{FF2B5EF4-FFF2-40B4-BE49-F238E27FC236}">
              <a16:creationId xmlns:a16="http://schemas.microsoft.com/office/drawing/2014/main" xmlns="" id="{00000000-0008-0000-0000-0000CB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04" name="Text Box 2">
          <a:extLst>
            <a:ext uri="{FF2B5EF4-FFF2-40B4-BE49-F238E27FC236}">
              <a16:creationId xmlns:a16="http://schemas.microsoft.com/office/drawing/2014/main" xmlns="" id="{00000000-0008-0000-0000-0000CC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05" name="Text Box 2">
          <a:extLst>
            <a:ext uri="{FF2B5EF4-FFF2-40B4-BE49-F238E27FC236}">
              <a16:creationId xmlns:a16="http://schemas.microsoft.com/office/drawing/2014/main" xmlns="" id="{00000000-0008-0000-0000-0000CD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06" name="Text Box 2">
          <a:extLst>
            <a:ext uri="{FF2B5EF4-FFF2-40B4-BE49-F238E27FC236}">
              <a16:creationId xmlns:a16="http://schemas.microsoft.com/office/drawing/2014/main" xmlns="" id="{00000000-0008-0000-0000-0000CE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07" name="Text Box 2">
          <a:extLst>
            <a:ext uri="{FF2B5EF4-FFF2-40B4-BE49-F238E27FC236}">
              <a16:creationId xmlns:a16="http://schemas.microsoft.com/office/drawing/2014/main" xmlns="" id="{00000000-0008-0000-0000-0000CF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08" name="Text Box 2">
          <a:extLst>
            <a:ext uri="{FF2B5EF4-FFF2-40B4-BE49-F238E27FC236}">
              <a16:creationId xmlns:a16="http://schemas.microsoft.com/office/drawing/2014/main" xmlns="" id="{00000000-0008-0000-0000-0000D0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09" name="Text Box 2">
          <a:extLst>
            <a:ext uri="{FF2B5EF4-FFF2-40B4-BE49-F238E27FC236}">
              <a16:creationId xmlns:a16="http://schemas.microsoft.com/office/drawing/2014/main" xmlns="" id="{00000000-0008-0000-0000-0000D1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10" name="Text Box 2">
          <a:extLst>
            <a:ext uri="{FF2B5EF4-FFF2-40B4-BE49-F238E27FC236}">
              <a16:creationId xmlns:a16="http://schemas.microsoft.com/office/drawing/2014/main" xmlns="" id="{00000000-0008-0000-0000-0000D2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txBody>
        <a:bodyPr/>
        <a:lstStyle/>
        <a:p>
          <a:endParaRPr lang="x-none"/>
        </a:p>
      </xdr:txBody>
    </xdr:sp>
    <xdr:clientData/>
  </xdr:oneCellAnchor>
  <xdr:oneCellAnchor>
    <xdr:from>
      <xdr:col>1</xdr:col>
      <xdr:colOff>125015</xdr:colOff>
      <xdr:row>247</xdr:row>
      <xdr:rowOff>0</xdr:rowOff>
    </xdr:from>
    <xdr:ext cx="2437755" cy="168033"/>
    <xdr:sp macro="" textlink="">
      <xdr:nvSpPr>
        <xdr:cNvPr id="211" name="Text Box 2">
          <a:extLst>
            <a:ext uri="{FF2B5EF4-FFF2-40B4-BE49-F238E27FC236}">
              <a16:creationId xmlns:a16="http://schemas.microsoft.com/office/drawing/2014/main" xmlns="" id="{00000000-0008-0000-0000-0000D3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12" name="Text Box 2">
          <a:extLst>
            <a:ext uri="{FF2B5EF4-FFF2-40B4-BE49-F238E27FC236}">
              <a16:creationId xmlns:a16="http://schemas.microsoft.com/office/drawing/2014/main" xmlns="" id="{00000000-0008-0000-0000-0000D4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13" name="Text Box 2">
          <a:extLst>
            <a:ext uri="{FF2B5EF4-FFF2-40B4-BE49-F238E27FC236}">
              <a16:creationId xmlns:a16="http://schemas.microsoft.com/office/drawing/2014/main" xmlns="" id="{00000000-0008-0000-0000-0000D5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14" name="Text Box 2">
          <a:extLst>
            <a:ext uri="{FF2B5EF4-FFF2-40B4-BE49-F238E27FC236}">
              <a16:creationId xmlns:a16="http://schemas.microsoft.com/office/drawing/2014/main" xmlns="" id="{00000000-0008-0000-0000-0000D6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15" name="Text Box 2">
          <a:extLst>
            <a:ext uri="{FF2B5EF4-FFF2-40B4-BE49-F238E27FC236}">
              <a16:creationId xmlns:a16="http://schemas.microsoft.com/office/drawing/2014/main" xmlns="" id="{00000000-0008-0000-0000-0000D7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16" name="Text Box 2">
          <a:extLst>
            <a:ext uri="{FF2B5EF4-FFF2-40B4-BE49-F238E27FC236}">
              <a16:creationId xmlns:a16="http://schemas.microsoft.com/office/drawing/2014/main" xmlns="" id="{00000000-0008-0000-0000-0000D8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17" name="Text Box 2">
          <a:extLst>
            <a:ext uri="{FF2B5EF4-FFF2-40B4-BE49-F238E27FC236}">
              <a16:creationId xmlns:a16="http://schemas.microsoft.com/office/drawing/2014/main" xmlns="" id="{00000000-0008-0000-0000-0000D9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18" name="Text Box 2">
          <a:extLst>
            <a:ext uri="{FF2B5EF4-FFF2-40B4-BE49-F238E27FC236}">
              <a16:creationId xmlns:a16="http://schemas.microsoft.com/office/drawing/2014/main" xmlns="" id="{00000000-0008-0000-0000-0000DA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19" name="Text Box 2">
          <a:extLst>
            <a:ext uri="{FF2B5EF4-FFF2-40B4-BE49-F238E27FC236}">
              <a16:creationId xmlns:a16="http://schemas.microsoft.com/office/drawing/2014/main" xmlns="" id="{00000000-0008-0000-0000-0000DB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20" name="Text Box 2">
          <a:extLst>
            <a:ext uri="{FF2B5EF4-FFF2-40B4-BE49-F238E27FC236}">
              <a16:creationId xmlns:a16="http://schemas.microsoft.com/office/drawing/2014/main" xmlns="" id="{00000000-0008-0000-0000-0000DC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21" name="Text Box 2">
          <a:extLst>
            <a:ext uri="{FF2B5EF4-FFF2-40B4-BE49-F238E27FC236}">
              <a16:creationId xmlns:a16="http://schemas.microsoft.com/office/drawing/2014/main" xmlns="" id="{00000000-0008-0000-0000-0000DD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22" name="Text Box 2">
          <a:extLst>
            <a:ext uri="{FF2B5EF4-FFF2-40B4-BE49-F238E27FC236}">
              <a16:creationId xmlns:a16="http://schemas.microsoft.com/office/drawing/2014/main" xmlns="" id="{00000000-0008-0000-0000-0000DE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23" name="Text Box 2">
          <a:extLst>
            <a:ext uri="{FF2B5EF4-FFF2-40B4-BE49-F238E27FC236}">
              <a16:creationId xmlns:a16="http://schemas.microsoft.com/office/drawing/2014/main" xmlns="" id="{00000000-0008-0000-0000-0000DF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24" name="Text Box 2">
          <a:extLst>
            <a:ext uri="{FF2B5EF4-FFF2-40B4-BE49-F238E27FC236}">
              <a16:creationId xmlns:a16="http://schemas.microsoft.com/office/drawing/2014/main" xmlns="" id="{00000000-0008-0000-0000-0000E0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txBody>
        <a:bodyPr/>
        <a:lstStyle/>
        <a:p>
          <a:endParaRPr lang="x-none"/>
        </a:p>
      </xdr:txBody>
    </xdr:sp>
    <xdr:clientData/>
  </xdr:oneCellAnchor>
  <xdr:oneCellAnchor>
    <xdr:from>
      <xdr:col>0</xdr:col>
      <xdr:colOff>254976</xdr:colOff>
      <xdr:row>247</xdr:row>
      <xdr:rowOff>0</xdr:rowOff>
    </xdr:from>
    <xdr:ext cx="2437755" cy="241846"/>
    <xdr:sp macro="" textlink="">
      <xdr:nvSpPr>
        <xdr:cNvPr id="225" name="Text Box 2">
          <a:extLst>
            <a:ext uri="{FF2B5EF4-FFF2-40B4-BE49-F238E27FC236}">
              <a16:creationId xmlns:a16="http://schemas.microsoft.com/office/drawing/2014/main" xmlns="" id="{00000000-0008-0000-0000-0000E1000000}"/>
            </a:ext>
          </a:extLst>
        </xdr:cNvPr>
        <xdr:cNvSpPr txBox="1">
          <a:spLocks noChangeArrowheads="1"/>
        </xdr:cNvSpPr>
      </xdr:nvSpPr>
      <xdr:spPr bwMode="auto">
        <a:xfrm rot="5675682" flipH="1" flipV="1">
          <a:off x="1352931" y="107839470"/>
          <a:ext cx="241846" cy="2437755"/>
        </a:xfrm>
        <a:prstGeom prst="rect">
          <a:avLst/>
        </a:prstGeom>
        <a:noFill/>
        <a:ln w="9525">
          <a:noFill/>
          <a:miter lim="800000"/>
          <a:headEnd/>
          <a:tailEnd/>
        </a:ln>
      </xdr:spPr>
    </xdr:sp>
    <xdr:clientData/>
  </xdr:oneCellAnchor>
  <xdr:oneCellAnchor>
    <xdr:from>
      <xdr:col>17</xdr:col>
      <xdr:colOff>0</xdr:colOff>
      <xdr:row>247</xdr:row>
      <xdr:rowOff>0</xdr:rowOff>
    </xdr:from>
    <xdr:ext cx="1732519" cy="572664"/>
    <xdr:sp macro="" textlink="">
      <xdr:nvSpPr>
        <xdr:cNvPr id="226" name="Text Box 2">
          <a:extLst>
            <a:ext uri="{FF2B5EF4-FFF2-40B4-BE49-F238E27FC236}">
              <a16:creationId xmlns:a16="http://schemas.microsoft.com/office/drawing/2014/main" xmlns="" id="{00000000-0008-0000-0000-0000E2000000}"/>
            </a:ext>
          </a:extLst>
        </xdr:cNvPr>
        <xdr:cNvSpPr txBox="1">
          <a:spLocks noChangeArrowheads="1"/>
        </xdr:cNvSpPr>
      </xdr:nvSpPr>
      <xdr:spPr bwMode="auto">
        <a:xfrm rot="5675682">
          <a:off x="19534678" y="108357497"/>
          <a:ext cx="572664" cy="1732519"/>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27" name="Text Box 2">
          <a:extLst>
            <a:ext uri="{FF2B5EF4-FFF2-40B4-BE49-F238E27FC236}">
              <a16:creationId xmlns:a16="http://schemas.microsoft.com/office/drawing/2014/main" xmlns="" id="{00000000-0008-0000-0000-0000E3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28" name="Text Box 2">
          <a:extLst>
            <a:ext uri="{FF2B5EF4-FFF2-40B4-BE49-F238E27FC236}">
              <a16:creationId xmlns:a16="http://schemas.microsoft.com/office/drawing/2014/main" xmlns="" id="{00000000-0008-0000-0000-0000E4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29" name="Text Box 2">
          <a:extLst>
            <a:ext uri="{FF2B5EF4-FFF2-40B4-BE49-F238E27FC236}">
              <a16:creationId xmlns:a16="http://schemas.microsoft.com/office/drawing/2014/main" xmlns="" id="{00000000-0008-0000-0000-0000E5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30" name="Text Box 2">
          <a:extLst>
            <a:ext uri="{FF2B5EF4-FFF2-40B4-BE49-F238E27FC236}">
              <a16:creationId xmlns:a16="http://schemas.microsoft.com/office/drawing/2014/main" xmlns="" id="{00000000-0008-0000-0000-0000E6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31" name="Text Box 2">
          <a:extLst>
            <a:ext uri="{FF2B5EF4-FFF2-40B4-BE49-F238E27FC236}">
              <a16:creationId xmlns:a16="http://schemas.microsoft.com/office/drawing/2014/main" xmlns="" id="{00000000-0008-0000-0000-0000E7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32" name="Text Box 2">
          <a:extLst>
            <a:ext uri="{FF2B5EF4-FFF2-40B4-BE49-F238E27FC236}">
              <a16:creationId xmlns:a16="http://schemas.microsoft.com/office/drawing/2014/main" xmlns="" id="{00000000-0008-0000-0000-0000E8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33" name="Text Box 2">
          <a:extLst>
            <a:ext uri="{FF2B5EF4-FFF2-40B4-BE49-F238E27FC236}">
              <a16:creationId xmlns:a16="http://schemas.microsoft.com/office/drawing/2014/main" xmlns="" id="{00000000-0008-0000-0000-0000E9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34" name="Text Box 2">
          <a:extLst>
            <a:ext uri="{FF2B5EF4-FFF2-40B4-BE49-F238E27FC236}">
              <a16:creationId xmlns:a16="http://schemas.microsoft.com/office/drawing/2014/main" xmlns="" id="{00000000-0008-0000-0000-0000EA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35" name="Text Box 2">
          <a:extLst>
            <a:ext uri="{FF2B5EF4-FFF2-40B4-BE49-F238E27FC236}">
              <a16:creationId xmlns:a16="http://schemas.microsoft.com/office/drawing/2014/main" xmlns="" id="{00000000-0008-0000-0000-0000EB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36" name="Text Box 2">
          <a:extLst>
            <a:ext uri="{FF2B5EF4-FFF2-40B4-BE49-F238E27FC236}">
              <a16:creationId xmlns:a16="http://schemas.microsoft.com/office/drawing/2014/main" xmlns="" id="{00000000-0008-0000-0000-0000EC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37" name="Text Box 2">
          <a:extLst>
            <a:ext uri="{FF2B5EF4-FFF2-40B4-BE49-F238E27FC236}">
              <a16:creationId xmlns:a16="http://schemas.microsoft.com/office/drawing/2014/main" xmlns="" id="{00000000-0008-0000-0000-0000ED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38" name="Text Box 2">
          <a:extLst>
            <a:ext uri="{FF2B5EF4-FFF2-40B4-BE49-F238E27FC236}">
              <a16:creationId xmlns:a16="http://schemas.microsoft.com/office/drawing/2014/main" xmlns="" id="{00000000-0008-0000-0000-0000EE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39" name="Text Box 2">
          <a:extLst>
            <a:ext uri="{FF2B5EF4-FFF2-40B4-BE49-F238E27FC236}">
              <a16:creationId xmlns:a16="http://schemas.microsoft.com/office/drawing/2014/main" xmlns="" id="{00000000-0008-0000-0000-0000EF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40" name="Text Box 2">
          <a:extLst>
            <a:ext uri="{FF2B5EF4-FFF2-40B4-BE49-F238E27FC236}">
              <a16:creationId xmlns:a16="http://schemas.microsoft.com/office/drawing/2014/main" xmlns="" id="{00000000-0008-0000-0000-0000F0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41" name="Text Box 2">
          <a:extLst>
            <a:ext uri="{FF2B5EF4-FFF2-40B4-BE49-F238E27FC236}">
              <a16:creationId xmlns:a16="http://schemas.microsoft.com/office/drawing/2014/main" xmlns="" id="{00000000-0008-0000-0000-0000F1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42" name="Text Box 2">
          <a:extLst>
            <a:ext uri="{FF2B5EF4-FFF2-40B4-BE49-F238E27FC236}">
              <a16:creationId xmlns:a16="http://schemas.microsoft.com/office/drawing/2014/main" xmlns="" id="{00000000-0008-0000-0000-0000F2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43" name="Text Box 2">
          <a:extLst>
            <a:ext uri="{FF2B5EF4-FFF2-40B4-BE49-F238E27FC236}">
              <a16:creationId xmlns:a16="http://schemas.microsoft.com/office/drawing/2014/main" xmlns="" id="{00000000-0008-0000-0000-0000F3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44" name="Text Box 2">
          <a:extLst>
            <a:ext uri="{FF2B5EF4-FFF2-40B4-BE49-F238E27FC236}">
              <a16:creationId xmlns:a16="http://schemas.microsoft.com/office/drawing/2014/main" xmlns="" id="{00000000-0008-0000-0000-0000F4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45" name="Text Box 2">
          <a:extLst>
            <a:ext uri="{FF2B5EF4-FFF2-40B4-BE49-F238E27FC236}">
              <a16:creationId xmlns:a16="http://schemas.microsoft.com/office/drawing/2014/main" xmlns="" id="{00000000-0008-0000-0000-0000F5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46" name="Text Box 2">
          <a:extLst>
            <a:ext uri="{FF2B5EF4-FFF2-40B4-BE49-F238E27FC236}">
              <a16:creationId xmlns:a16="http://schemas.microsoft.com/office/drawing/2014/main" xmlns="" id="{00000000-0008-0000-0000-0000F6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47" name="Text Box 2">
          <a:extLst>
            <a:ext uri="{FF2B5EF4-FFF2-40B4-BE49-F238E27FC236}">
              <a16:creationId xmlns:a16="http://schemas.microsoft.com/office/drawing/2014/main" xmlns="" id="{00000000-0008-0000-0000-0000F7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48" name="Text Box 2">
          <a:extLst>
            <a:ext uri="{FF2B5EF4-FFF2-40B4-BE49-F238E27FC236}">
              <a16:creationId xmlns:a16="http://schemas.microsoft.com/office/drawing/2014/main" xmlns="" id="{00000000-0008-0000-0000-0000F8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49" name="Text Box 2">
          <a:extLst>
            <a:ext uri="{FF2B5EF4-FFF2-40B4-BE49-F238E27FC236}">
              <a16:creationId xmlns:a16="http://schemas.microsoft.com/office/drawing/2014/main" xmlns="" id="{00000000-0008-0000-0000-0000F9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50" name="Text Box 2">
          <a:extLst>
            <a:ext uri="{FF2B5EF4-FFF2-40B4-BE49-F238E27FC236}">
              <a16:creationId xmlns:a16="http://schemas.microsoft.com/office/drawing/2014/main" xmlns="" id="{00000000-0008-0000-0000-0000FA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51" name="Text Box 2">
          <a:extLst>
            <a:ext uri="{FF2B5EF4-FFF2-40B4-BE49-F238E27FC236}">
              <a16:creationId xmlns:a16="http://schemas.microsoft.com/office/drawing/2014/main" xmlns="" id="{00000000-0008-0000-0000-0000FB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52" name="Text Box 2">
          <a:extLst>
            <a:ext uri="{FF2B5EF4-FFF2-40B4-BE49-F238E27FC236}">
              <a16:creationId xmlns:a16="http://schemas.microsoft.com/office/drawing/2014/main" xmlns="" id="{00000000-0008-0000-0000-0000FC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53" name="Text Box 2">
          <a:extLst>
            <a:ext uri="{FF2B5EF4-FFF2-40B4-BE49-F238E27FC236}">
              <a16:creationId xmlns:a16="http://schemas.microsoft.com/office/drawing/2014/main" xmlns="" id="{00000000-0008-0000-0000-0000FD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54" name="Text Box 2">
          <a:extLst>
            <a:ext uri="{FF2B5EF4-FFF2-40B4-BE49-F238E27FC236}">
              <a16:creationId xmlns:a16="http://schemas.microsoft.com/office/drawing/2014/main" xmlns="" id="{00000000-0008-0000-0000-0000FE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55" name="Text Box 2">
          <a:extLst>
            <a:ext uri="{FF2B5EF4-FFF2-40B4-BE49-F238E27FC236}">
              <a16:creationId xmlns:a16="http://schemas.microsoft.com/office/drawing/2014/main" xmlns="" id="{00000000-0008-0000-0000-0000FF00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56" name="Text Box 2">
          <a:extLst>
            <a:ext uri="{FF2B5EF4-FFF2-40B4-BE49-F238E27FC236}">
              <a16:creationId xmlns:a16="http://schemas.microsoft.com/office/drawing/2014/main" xmlns="" id="{00000000-0008-0000-0000-000000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57" name="Text Box 2">
          <a:extLst>
            <a:ext uri="{FF2B5EF4-FFF2-40B4-BE49-F238E27FC236}">
              <a16:creationId xmlns:a16="http://schemas.microsoft.com/office/drawing/2014/main" xmlns="" id="{00000000-0008-0000-0000-000001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58" name="Text Box 2">
          <a:extLst>
            <a:ext uri="{FF2B5EF4-FFF2-40B4-BE49-F238E27FC236}">
              <a16:creationId xmlns:a16="http://schemas.microsoft.com/office/drawing/2014/main" xmlns="" id="{00000000-0008-0000-0000-000002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59" name="Text Box 2">
          <a:extLst>
            <a:ext uri="{FF2B5EF4-FFF2-40B4-BE49-F238E27FC236}">
              <a16:creationId xmlns:a16="http://schemas.microsoft.com/office/drawing/2014/main" xmlns="" id="{00000000-0008-0000-0000-000003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60" name="Text Box 2">
          <a:extLst>
            <a:ext uri="{FF2B5EF4-FFF2-40B4-BE49-F238E27FC236}">
              <a16:creationId xmlns:a16="http://schemas.microsoft.com/office/drawing/2014/main" xmlns="" id="{00000000-0008-0000-0000-000004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61" name="Text Box 2">
          <a:extLst>
            <a:ext uri="{FF2B5EF4-FFF2-40B4-BE49-F238E27FC236}">
              <a16:creationId xmlns:a16="http://schemas.microsoft.com/office/drawing/2014/main" xmlns="" id="{00000000-0008-0000-0000-000005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62" name="Text Box 2">
          <a:extLst>
            <a:ext uri="{FF2B5EF4-FFF2-40B4-BE49-F238E27FC236}">
              <a16:creationId xmlns:a16="http://schemas.microsoft.com/office/drawing/2014/main" xmlns="" id="{00000000-0008-0000-0000-000006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63" name="Text Box 2">
          <a:extLst>
            <a:ext uri="{FF2B5EF4-FFF2-40B4-BE49-F238E27FC236}">
              <a16:creationId xmlns:a16="http://schemas.microsoft.com/office/drawing/2014/main" xmlns="" id="{00000000-0008-0000-0000-000007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64" name="Text Box 2">
          <a:extLst>
            <a:ext uri="{FF2B5EF4-FFF2-40B4-BE49-F238E27FC236}">
              <a16:creationId xmlns:a16="http://schemas.microsoft.com/office/drawing/2014/main" xmlns="" id="{00000000-0008-0000-0000-000008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65" name="Text Box 2">
          <a:extLst>
            <a:ext uri="{FF2B5EF4-FFF2-40B4-BE49-F238E27FC236}">
              <a16:creationId xmlns:a16="http://schemas.microsoft.com/office/drawing/2014/main" xmlns="" id="{00000000-0008-0000-0000-000009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66" name="Text Box 2">
          <a:extLst>
            <a:ext uri="{FF2B5EF4-FFF2-40B4-BE49-F238E27FC236}">
              <a16:creationId xmlns:a16="http://schemas.microsoft.com/office/drawing/2014/main" xmlns="" id="{00000000-0008-0000-0000-00000A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67" name="Text Box 2">
          <a:extLst>
            <a:ext uri="{FF2B5EF4-FFF2-40B4-BE49-F238E27FC236}">
              <a16:creationId xmlns:a16="http://schemas.microsoft.com/office/drawing/2014/main" xmlns="" id="{00000000-0008-0000-0000-00000B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68" name="Text Box 2">
          <a:extLst>
            <a:ext uri="{FF2B5EF4-FFF2-40B4-BE49-F238E27FC236}">
              <a16:creationId xmlns:a16="http://schemas.microsoft.com/office/drawing/2014/main" xmlns="" id="{00000000-0008-0000-0000-00000C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69" name="Text Box 2">
          <a:extLst>
            <a:ext uri="{FF2B5EF4-FFF2-40B4-BE49-F238E27FC236}">
              <a16:creationId xmlns:a16="http://schemas.microsoft.com/office/drawing/2014/main" xmlns="" id="{00000000-0008-0000-0000-00000D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70" name="Text Box 2">
          <a:extLst>
            <a:ext uri="{FF2B5EF4-FFF2-40B4-BE49-F238E27FC236}">
              <a16:creationId xmlns:a16="http://schemas.microsoft.com/office/drawing/2014/main" xmlns="" id="{00000000-0008-0000-0000-00000E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71" name="Text Box 2">
          <a:extLst>
            <a:ext uri="{FF2B5EF4-FFF2-40B4-BE49-F238E27FC236}">
              <a16:creationId xmlns:a16="http://schemas.microsoft.com/office/drawing/2014/main" xmlns="" id="{00000000-0008-0000-0000-00000F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72" name="Text Box 2">
          <a:extLst>
            <a:ext uri="{FF2B5EF4-FFF2-40B4-BE49-F238E27FC236}">
              <a16:creationId xmlns:a16="http://schemas.microsoft.com/office/drawing/2014/main" xmlns="" id="{00000000-0008-0000-0000-000010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73" name="Text Box 2">
          <a:extLst>
            <a:ext uri="{FF2B5EF4-FFF2-40B4-BE49-F238E27FC236}">
              <a16:creationId xmlns:a16="http://schemas.microsoft.com/office/drawing/2014/main" xmlns="" id="{00000000-0008-0000-0000-000011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74" name="Text Box 2">
          <a:extLst>
            <a:ext uri="{FF2B5EF4-FFF2-40B4-BE49-F238E27FC236}">
              <a16:creationId xmlns:a16="http://schemas.microsoft.com/office/drawing/2014/main" xmlns="" id="{00000000-0008-0000-0000-000012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75" name="Text Box 2">
          <a:extLst>
            <a:ext uri="{FF2B5EF4-FFF2-40B4-BE49-F238E27FC236}">
              <a16:creationId xmlns:a16="http://schemas.microsoft.com/office/drawing/2014/main" xmlns="" id="{00000000-0008-0000-0000-000013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76" name="Text Box 2">
          <a:extLst>
            <a:ext uri="{FF2B5EF4-FFF2-40B4-BE49-F238E27FC236}">
              <a16:creationId xmlns:a16="http://schemas.microsoft.com/office/drawing/2014/main" xmlns="" id="{00000000-0008-0000-0000-000014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77" name="Text Box 2">
          <a:extLst>
            <a:ext uri="{FF2B5EF4-FFF2-40B4-BE49-F238E27FC236}">
              <a16:creationId xmlns:a16="http://schemas.microsoft.com/office/drawing/2014/main" xmlns="" id="{00000000-0008-0000-0000-000015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78" name="Text Box 2">
          <a:extLst>
            <a:ext uri="{FF2B5EF4-FFF2-40B4-BE49-F238E27FC236}">
              <a16:creationId xmlns:a16="http://schemas.microsoft.com/office/drawing/2014/main" xmlns="" id="{00000000-0008-0000-0000-000016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79" name="Text Box 2">
          <a:extLst>
            <a:ext uri="{FF2B5EF4-FFF2-40B4-BE49-F238E27FC236}">
              <a16:creationId xmlns:a16="http://schemas.microsoft.com/office/drawing/2014/main" xmlns="" id="{00000000-0008-0000-0000-000017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80" name="Text Box 2">
          <a:extLst>
            <a:ext uri="{FF2B5EF4-FFF2-40B4-BE49-F238E27FC236}">
              <a16:creationId xmlns:a16="http://schemas.microsoft.com/office/drawing/2014/main" xmlns="" id="{00000000-0008-0000-0000-000018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txBody>
        <a:bodyPr/>
        <a:lstStyle/>
        <a:p>
          <a:endParaRPr lang="x-none"/>
        </a:p>
      </xdr:txBody>
    </xdr:sp>
    <xdr:clientData/>
  </xdr:oneCellAnchor>
  <xdr:oneCellAnchor>
    <xdr:from>
      <xdr:col>1</xdr:col>
      <xdr:colOff>125015</xdr:colOff>
      <xdr:row>247</xdr:row>
      <xdr:rowOff>0</xdr:rowOff>
    </xdr:from>
    <xdr:ext cx="2437755" cy="168033"/>
    <xdr:sp macro="" textlink="">
      <xdr:nvSpPr>
        <xdr:cNvPr id="281" name="Text Box 2">
          <a:extLst>
            <a:ext uri="{FF2B5EF4-FFF2-40B4-BE49-F238E27FC236}">
              <a16:creationId xmlns:a16="http://schemas.microsoft.com/office/drawing/2014/main" xmlns="" id="{00000000-0008-0000-0000-000019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82" name="Text Box 2">
          <a:extLst>
            <a:ext uri="{FF2B5EF4-FFF2-40B4-BE49-F238E27FC236}">
              <a16:creationId xmlns:a16="http://schemas.microsoft.com/office/drawing/2014/main" xmlns="" id="{00000000-0008-0000-0000-00001A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83" name="Text Box 2">
          <a:extLst>
            <a:ext uri="{FF2B5EF4-FFF2-40B4-BE49-F238E27FC236}">
              <a16:creationId xmlns:a16="http://schemas.microsoft.com/office/drawing/2014/main" xmlns="" id="{00000000-0008-0000-0000-00001B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84" name="Text Box 2">
          <a:extLst>
            <a:ext uri="{FF2B5EF4-FFF2-40B4-BE49-F238E27FC236}">
              <a16:creationId xmlns:a16="http://schemas.microsoft.com/office/drawing/2014/main" xmlns="" id="{00000000-0008-0000-0000-00001C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85" name="Text Box 2">
          <a:extLst>
            <a:ext uri="{FF2B5EF4-FFF2-40B4-BE49-F238E27FC236}">
              <a16:creationId xmlns:a16="http://schemas.microsoft.com/office/drawing/2014/main" xmlns="" id="{00000000-0008-0000-0000-00001D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86" name="Text Box 2">
          <a:extLst>
            <a:ext uri="{FF2B5EF4-FFF2-40B4-BE49-F238E27FC236}">
              <a16:creationId xmlns:a16="http://schemas.microsoft.com/office/drawing/2014/main" xmlns="" id="{00000000-0008-0000-0000-00001E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87" name="Text Box 2">
          <a:extLst>
            <a:ext uri="{FF2B5EF4-FFF2-40B4-BE49-F238E27FC236}">
              <a16:creationId xmlns:a16="http://schemas.microsoft.com/office/drawing/2014/main" xmlns="" id="{00000000-0008-0000-0000-00001F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88" name="Text Box 2">
          <a:extLst>
            <a:ext uri="{FF2B5EF4-FFF2-40B4-BE49-F238E27FC236}">
              <a16:creationId xmlns:a16="http://schemas.microsoft.com/office/drawing/2014/main" xmlns="" id="{00000000-0008-0000-0000-000020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89" name="Text Box 2">
          <a:extLst>
            <a:ext uri="{FF2B5EF4-FFF2-40B4-BE49-F238E27FC236}">
              <a16:creationId xmlns:a16="http://schemas.microsoft.com/office/drawing/2014/main" xmlns="" id="{00000000-0008-0000-0000-000021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90" name="Text Box 2">
          <a:extLst>
            <a:ext uri="{FF2B5EF4-FFF2-40B4-BE49-F238E27FC236}">
              <a16:creationId xmlns:a16="http://schemas.microsoft.com/office/drawing/2014/main" xmlns="" id="{00000000-0008-0000-0000-000022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91" name="Text Box 2">
          <a:extLst>
            <a:ext uri="{FF2B5EF4-FFF2-40B4-BE49-F238E27FC236}">
              <a16:creationId xmlns:a16="http://schemas.microsoft.com/office/drawing/2014/main" xmlns="" id="{00000000-0008-0000-0000-000023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92" name="Text Box 2">
          <a:extLst>
            <a:ext uri="{FF2B5EF4-FFF2-40B4-BE49-F238E27FC236}">
              <a16:creationId xmlns:a16="http://schemas.microsoft.com/office/drawing/2014/main" xmlns="" id="{00000000-0008-0000-0000-000024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93" name="Text Box 2">
          <a:extLst>
            <a:ext uri="{FF2B5EF4-FFF2-40B4-BE49-F238E27FC236}">
              <a16:creationId xmlns:a16="http://schemas.microsoft.com/office/drawing/2014/main" xmlns="" id="{00000000-0008-0000-0000-000025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94" name="Text Box 2">
          <a:extLst>
            <a:ext uri="{FF2B5EF4-FFF2-40B4-BE49-F238E27FC236}">
              <a16:creationId xmlns:a16="http://schemas.microsoft.com/office/drawing/2014/main" xmlns="" id="{00000000-0008-0000-0000-000026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95" name="Text Box 2">
          <a:extLst>
            <a:ext uri="{FF2B5EF4-FFF2-40B4-BE49-F238E27FC236}">
              <a16:creationId xmlns:a16="http://schemas.microsoft.com/office/drawing/2014/main" xmlns="" id="{00000000-0008-0000-0000-000027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96" name="Text Box 2">
          <a:extLst>
            <a:ext uri="{FF2B5EF4-FFF2-40B4-BE49-F238E27FC236}">
              <a16:creationId xmlns:a16="http://schemas.microsoft.com/office/drawing/2014/main" xmlns="" id="{00000000-0008-0000-0000-000028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97" name="Text Box 2">
          <a:extLst>
            <a:ext uri="{FF2B5EF4-FFF2-40B4-BE49-F238E27FC236}">
              <a16:creationId xmlns:a16="http://schemas.microsoft.com/office/drawing/2014/main" xmlns="" id="{00000000-0008-0000-0000-000029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98" name="Text Box 2">
          <a:extLst>
            <a:ext uri="{FF2B5EF4-FFF2-40B4-BE49-F238E27FC236}">
              <a16:creationId xmlns:a16="http://schemas.microsoft.com/office/drawing/2014/main" xmlns="" id="{00000000-0008-0000-0000-00002A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299" name="Text Box 2">
          <a:extLst>
            <a:ext uri="{FF2B5EF4-FFF2-40B4-BE49-F238E27FC236}">
              <a16:creationId xmlns:a16="http://schemas.microsoft.com/office/drawing/2014/main" xmlns="" id="{00000000-0008-0000-0000-00002B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00" name="Text Box 2">
          <a:extLst>
            <a:ext uri="{FF2B5EF4-FFF2-40B4-BE49-F238E27FC236}">
              <a16:creationId xmlns:a16="http://schemas.microsoft.com/office/drawing/2014/main" xmlns="" id="{00000000-0008-0000-0000-00002C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01" name="Text Box 2">
          <a:extLst>
            <a:ext uri="{FF2B5EF4-FFF2-40B4-BE49-F238E27FC236}">
              <a16:creationId xmlns:a16="http://schemas.microsoft.com/office/drawing/2014/main" xmlns="" id="{00000000-0008-0000-0000-00002D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02" name="Text Box 2">
          <a:extLst>
            <a:ext uri="{FF2B5EF4-FFF2-40B4-BE49-F238E27FC236}">
              <a16:creationId xmlns:a16="http://schemas.microsoft.com/office/drawing/2014/main" xmlns="" id="{00000000-0008-0000-0000-00002E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03" name="Text Box 2">
          <a:extLst>
            <a:ext uri="{FF2B5EF4-FFF2-40B4-BE49-F238E27FC236}">
              <a16:creationId xmlns:a16="http://schemas.microsoft.com/office/drawing/2014/main" xmlns="" id="{00000000-0008-0000-0000-00002F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04" name="Text Box 2">
          <a:extLst>
            <a:ext uri="{FF2B5EF4-FFF2-40B4-BE49-F238E27FC236}">
              <a16:creationId xmlns:a16="http://schemas.microsoft.com/office/drawing/2014/main" xmlns="" id="{00000000-0008-0000-0000-000030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05" name="Text Box 2">
          <a:extLst>
            <a:ext uri="{FF2B5EF4-FFF2-40B4-BE49-F238E27FC236}">
              <a16:creationId xmlns:a16="http://schemas.microsoft.com/office/drawing/2014/main" xmlns="" id="{00000000-0008-0000-0000-000031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06" name="Text Box 2">
          <a:extLst>
            <a:ext uri="{FF2B5EF4-FFF2-40B4-BE49-F238E27FC236}">
              <a16:creationId xmlns:a16="http://schemas.microsoft.com/office/drawing/2014/main" xmlns="" id="{00000000-0008-0000-0000-000032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07" name="Text Box 2">
          <a:extLst>
            <a:ext uri="{FF2B5EF4-FFF2-40B4-BE49-F238E27FC236}">
              <a16:creationId xmlns:a16="http://schemas.microsoft.com/office/drawing/2014/main" xmlns="" id="{00000000-0008-0000-0000-000033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08" name="Text Box 2">
          <a:extLst>
            <a:ext uri="{FF2B5EF4-FFF2-40B4-BE49-F238E27FC236}">
              <a16:creationId xmlns:a16="http://schemas.microsoft.com/office/drawing/2014/main" xmlns="" id="{00000000-0008-0000-0000-000034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09" name="Text Box 2">
          <a:extLst>
            <a:ext uri="{FF2B5EF4-FFF2-40B4-BE49-F238E27FC236}">
              <a16:creationId xmlns:a16="http://schemas.microsoft.com/office/drawing/2014/main" xmlns="" id="{00000000-0008-0000-0000-000035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10" name="Text Box 2">
          <a:extLst>
            <a:ext uri="{FF2B5EF4-FFF2-40B4-BE49-F238E27FC236}">
              <a16:creationId xmlns:a16="http://schemas.microsoft.com/office/drawing/2014/main" xmlns="" id="{00000000-0008-0000-0000-000036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11" name="Text Box 2">
          <a:extLst>
            <a:ext uri="{FF2B5EF4-FFF2-40B4-BE49-F238E27FC236}">
              <a16:creationId xmlns:a16="http://schemas.microsoft.com/office/drawing/2014/main" xmlns="" id="{00000000-0008-0000-0000-000037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12" name="Text Box 2">
          <a:extLst>
            <a:ext uri="{FF2B5EF4-FFF2-40B4-BE49-F238E27FC236}">
              <a16:creationId xmlns:a16="http://schemas.microsoft.com/office/drawing/2014/main" xmlns="" id="{00000000-0008-0000-0000-000038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13" name="Text Box 2">
          <a:extLst>
            <a:ext uri="{FF2B5EF4-FFF2-40B4-BE49-F238E27FC236}">
              <a16:creationId xmlns:a16="http://schemas.microsoft.com/office/drawing/2014/main" xmlns="" id="{00000000-0008-0000-0000-000039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14" name="Text Box 2">
          <a:extLst>
            <a:ext uri="{FF2B5EF4-FFF2-40B4-BE49-F238E27FC236}">
              <a16:creationId xmlns:a16="http://schemas.microsoft.com/office/drawing/2014/main" xmlns="" id="{00000000-0008-0000-0000-00003A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15" name="Text Box 2">
          <a:extLst>
            <a:ext uri="{FF2B5EF4-FFF2-40B4-BE49-F238E27FC236}">
              <a16:creationId xmlns:a16="http://schemas.microsoft.com/office/drawing/2014/main" xmlns="" id="{00000000-0008-0000-0000-00003B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16" name="Text Box 2">
          <a:extLst>
            <a:ext uri="{FF2B5EF4-FFF2-40B4-BE49-F238E27FC236}">
              <a16:creationId xmlns:a16="http://schemas.microsoft.com/office/drawing/2014/main" xmlns="" id="{00000000-0008-0000-0000-00003C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17" name="Text Box 2">
          <a:extLst>
            <a:ext uri="{FF2B5EF4-FFF2-40B4-BE49-F238E27FC236}">
              <a16:creationId xmlns:a16="http://schemas.microsoft.com/office/drawing/2014/main" xmlns="" id="{00000000-0008-0000-0000-00003D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18" name="Text Box 2">
          <a:extLst>
            <a:ext uri="{FF2B5EF4-FFF2-40B4-BE49-F238E27FC236}">
              <a16:creationId xmlns:a16="http://schemas.microsoft.com/office/drawing/2014/main" xmlns="" id="{00000000-0008-0000-0000-00003E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19" name="Text Box 2">
          <a:extLst>
            <a:ext uri="{FF2B5EF4-FFF2-40B4-BE49-F238E27FC236}">
              <a16:creationId xmlns:a16="http://schemas.microsoft.com/office/drawing/2014/main" xmlns="" id="{00000000-0008-0000-0000-00003F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20" name="Text Box 2">
          <a:extLst>
            <a:ext uri="{FF2B5EF4-FFF2-40B4-BE49-F238E27FC236}">
              <a16:creationId xmlns:a16="http://schemas.microsoft.com/office/drawing/2014/main" xmlns="" id="{00000000-0008-0000-0000-000040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21" name="Text Box 2">
          <a:extLst>
            <a:ext uri="{FF2B5EF4-FFF2-40B4-BE49-F238E27FC236}">
              <a16:creationId xmlns:a16="http://schemas.microsoft.com/office/drawing/2014/main" xmlns="" id="{00000000-0008-0000-0000-000041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txBody>
        <a:bodyPr/>
        <a:lstStyle/>
        <a:p>
          <a:endParaRPr lang="x-none"/>
        </a:p>
      </xdr:txBody>
    </xdr:sp>
    <xdr:clientData/>
  </xdr:oneCellAnchor>
  <xdr:oneCellAnchor>
    <xdr:from>
      <xdr:col>1</xdr:col>
      <xdr:colOff>125015</xdr:colOff>
      <xdr:row>247</xdr:row>
      <xdr:rowOff>0</xdr:rowOff>
    </xdr:from>
    <xdr:ext cx="2437755" cy="168033"/>
    <xdr:sp macro="" textlink="">
      <xdr:nvSpPr>
        <xdr:cNvPr id="322" name="Text Box 2">
          <a:extLst>
            <a:ext uri="{FF2B5EF4-FFF2-40B4-BE49-F238E27FC236}">
              <a16:creationId xmlns:a16="http://schemas.microsoft.com/office/drawing/2014/main" xmlns="" id="{00000000-0008-0000-0000-000042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23" name="Text Box 2">
          <a:extLst>
            <a:ext uri="{FF2B5EF4-FFF2-40B4-BE49-F238E27FC236}">
              <a16:creationId xmlns:a16="http://schemas.microsoft.com/office/drawing/2014/main" xmlns="" id="{00000000-0008-0000-0000-000043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24" name="Text Box 2">
          <a:extLst>
            <a:ext uri="{FF2B5EF4-FFF2-40B4-BE49-F238E27FC236}">
              <a16:creationId xmlns:a16="http://schemas.microsoft.com/office/drawing/2014/main" xmlns="" id="{00000000-0008-0000-0000-000044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25" name="Text Box 2">
          <a:extLst>
            <a:ext uri="{FF2B5EF4-FFF2-40B4-BE49-F238E27FC236}">
              <a16:creationId xmlns:a16="http://schemas.microsoft.com/office/drawing/2014/main" xmlns="" id="{00000000-0008-0000-0000-000045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26" name="Text Box 2">
          <a:extLst>
            <a:ext uri="{FF2B5EF4-FFF2-40B4-BE49-F238E27FC236}">
              <a16:creationId xmlns:a16="http://schemas.microsoft.com/office/drawing/2014/main" xmlns="" id="{00000000-0008-0000-0000-000046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27" name="Text Box 2">
          <a:extLst>
            <a:ext uri="{FF2B5EF4-FFF2-40B4-BE49-F238E27FC236}">
              <a16:creationId xmlns:a16="http://schemas.microsoft.com/office/drawing/2014/main" xmlns="" id="{00000000-0008-0000-0000-000047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28" name="Text Box 2">
          <a:extLst>
            <a:ext uri="{FF2B5EF4-FFF2-40B4-BE49-F238E27FC236}">
              <a16:creationId xmlns:a16="http://schemas.microsoft.com/office/drawing/2014/main" xmlns="" id="{00000000-0008-0000-0000-000048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29" name="Text Box 2">
          <a:extLst>
            <a:ext uri="{FF2B5EF4-FFF2-40B4-BE49-F238E27FC236}">
              <a16:creationId xmlns:a16="http://schemas.microsoft.com/office/drawing/2014/main" xmlns="" id="{00000000-0008-0000-0000-000049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30" name="Text Box 2">
          <a:extLst>
            <a:ext uri="{FF2B5EF4-FFF2-40B4-BE49-F238E27FC236}">
              <a16:creationId xmlns:a16="http://schemas.microsoft.com/office/drawing/2014/main" xmlns="" id="{00000000-0008-0000-0000-00004A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31" name="Text Box 2">
          <a:extLst>
            <a:ext uri="{FF2B5EF4-FFF2-40B4-BE49-F238E27FC236}">
              <a16:creationId xmlns:a16="http://schemas.microsoft.com/office/drawing/2014/main" xmlns="" id="{00000000-0008-0000-0000-00004B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32" name="Text Box 2">
          <a:extLst>
            <a:ext uri="{FF2B5EF4-FFF2-40B4-BE49-F238E27FC236}">
              <a16:creationId xmlns:a16="http://schemas.microsoft.com/office/drawing/2014/main" xmlns="" id="{00000000-0008-0000-0000-00004C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33" name="Text Box 2">
          <a:extLst>
            <a:ext uri="{FF2B5EF4-FFF2-40B4-BE49-F238E27FC236}">
              <a16:creationId xmlns:a16="http://schemas.microsoft.com/office/drawing/2014/main" xmlns="" id="{00000000-0008-0000-0000-00004D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34" name="Text Box 2">
          <a:extLst>
            <a:ext uri="{FF2B5EF4-FFF2-40B4-BE49-F238E27FC236}">
              <a16:creationId xmlns:a16="http://schemas.microsoft.com/office/drawing/2014/main" xmlns="" id="{00000000-0008-0000-0000-00004E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35" name="Text Box 2">
          <a:extLst>
            <a:ext uri="{FF2B5EF4-FFF2-40B4-BE49-F238E27FC236}">
              <a16:creationId xmlns:a16="http://schemas.microsoft.com/office/drawing/2014/main" xmlns="" id="{00000000-0008-0000-0000-00004F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txBody>
        <a:bodyPr/>
        <a:lstStyle/>
        <a:p>
          <a:endParaRPr lang="x-none"/>
        </a:p>
      </xdr:txBody>
    </xdr:sp>
    <xdr:clientData/>
  </xdr:oneCellAnchor>
  <xdr:oneCellAnchor>
    <xdr:from>
      <xdr:col>1</xdr:col>
      <xdr:colOff>125015</xdr:colOff>
      <xdr:row>247</xdr:row>
      <xdr:rowOff>0</xdr:rowOff>
    </xdr:from>
    <xdr:ext cx="2437755" cy="168033"/>
    <xdr:sp macro="" textlink="">
      <xdr:nvSpPr>
        <xdr:cNvPr id="336" name="Text Box 2">
          <a:extLst>
            <a:ext uri="{FF2B5EF4-FFF2-40B4-BE49-F238E27FC236}">
              <a16:creationId xmlns:a16="http://schemas.microsoft.com/office/drawing/2014/main" xmlns="" id="{00000000-0008-0000-0000-000050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37" name="Text Box 2">
          <a:extLst>
            <a:ext uri="{FF2B5EF4-FFF2-40B4-BE49-F238E27FC236}">
              <a16:creationId xmlns:a16="http://schemas.microsoft.com/office/drawing/2014/main" xmlns="" id="{00000000-0008-0000-0000-000051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38" name="Text Box 2">
          <a:extLst>
            <a:ext uri="{FF2B5EF4-FFF2-40B4-BE49-F238E27FC236}">
              <a16:creationId xmlns:a16="http://schemas.microsoft.com/office/drawing/2014/main" xmlns="" id="{00000000-0008-0000-0000-000052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39" name="Text Box 2">
          <a:extLst>
            <a:ext uri="{FF2B5EF4-FFF2-40B4-BE49-F238E27FC236}">
              <a16:creationId xmlns:a16="http://schemas.microsoft.com/office/drawing/2014/main" xmlns="" id="{00000000-0008-0000-0000-000053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40" name="Text Box 2">
          <a:extLst>
            <a:ext uri="{FF2B5EF4-FFF2-40B4-BE49-F238E27FC236}">
              <a16:creationId xmlns:a16="http://schemas.microsoft.com/office/drawing/2014/main" xmlns="" id="{00000000-0008-0000-0000-000054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41" name="Text Box 2">
          <a:extLst>
            <a:ext uri="{FF2B5EF4-FFF2-40B4-BE49-F238E27FC236}">
              <a16:creationId xmlns:a16="http://schemas.microsoft.com/office/drawing/2014/main" xmlns="" id="{00000000-0008-0000-0000-000055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42" name="Text Box 2">
          <a:extLst>
            <a:ext uri="{FF2B5EF4-FFF2-40B4-BE49-F238E27FC236}">
              <a16:creationId xmlns:a16="http://schemas.microsoft.com/office/drawing/2014/main" xmlns="" id="{00000000-0008-0000-0000-000056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43" name="Text Box 2">
          <a:extLst>
            <a:ext uri="{FF2B5EF4-FFF2-40B4-BE49-F238E27FC236}">
              <a16:creationId xmlns:a16="http://schemas.microsoft.com/office/drawing/2014/main" xmlns="" id="{00000000-0008-0000-0000-000057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44" name="Text Box 2">
          <a:extLst>
            <a:ext uri="{FF2B5EF4-FFF2-40B4-BE49-F238E27FC236}">
              <a16:creationId xmlns:a16="http://schemas.microsoft.com/office/drawing/2014/main" xmlns="" id="{00000000-0008-0000-0000-000058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45" name="Text Box 2">
          <a:extLst>
            <a:ext uri="{FF2B5EF4-FFF2-40B4-BE49-F238E27FC236}">
              <a16:creationId xmlns:a16="http://schemas.microsoft.com/office/drawing/2014/main" xmlns="" id="{00000000-0008-0000-0000-000059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46" name="Text Box 2">
          <a:extLst>
            <a:ext uri="{FF2B5EF4-FFF2-40B4-BE49-F238E27FC236}">
              <a16:creationId xmlns:a16="http://schemas.microsoft.com/office/drawing/2014/main" xmlns="" id="{00000000-0008-0000-0000-00005A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47" name="Text Box 2">
          <a:extLst>
            <a:ext uri="{FF2B5EF4-FFF2-40B4-BE49-F238E27FC236}">
              <a16:creationId xmlns:a16="http://schemas.microsoft.com/office/drawing/2014/main" xmlns="" id="{00000000-0008-0000-0000-00005B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48" name="Text Box 2">
          <a:extLst>
            <a:ext uri="{FF2B5EF4-FFF2-40B4-BE49-F238E27FC236}">
              <a16:creationId xmlns:a16="http://schemas.microsoft.com/office/drawing/2014/main" xmlns="" id="{00000000-0008-0000-0000-00005C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49" name="Text Box 2">
          <a:extLst>
            <a:ext uri="{FF2B5EF4-FFF2-40B4-BE49-F238E27FC236}">
              <a16:creationId xmlns:a16="http://schemas.microsoft.com/office/drawing/2014/main" xmlns="" id="{00000000-0008-0000-0000-00005D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50" name="Text Box 2">
          <a:extLst>
            <a:ext uri="{FF2B5EF4-FFF2-40B4-BE49-F238E27FC236}">
              <a16:creationId xmlns:a16="http://schemas.microsoft.com/office/drawing/2014/main" xmlns="" id="{00000000-0008-0000-0000-00005E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51" name="Text Box 2">
          <a:extLst>
            <a:ext uri="{FF2B5EF4-FFF2-40B4-BE49-F238E27FC236}">
              <a16:creationId xmlns:a16="http://schemas.microsoft.com/office/drawing/2014/main" xmlns="" id="{00000000-0008-0000-0000-00005F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52" name="Text Box 2">
          <a:extLst>
            <a:ext uri="{FF2B5EF4-FFF2-40B4-BE49-F238E27FC236}">
              <a16:creationId xmlns:a16="http://schemas.microsoft.com/office/drawing/2014/main" xmlns="" id="{00000000-0008-0000-0000-000060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53" name="Text Box 2">
          <a:extLst>
            <a:ext uri="{FF2B5EF4-FFF2-40B4-BE49-F238E27FC236}">
              <a16:creationId xmlns:a16="http://schemas.microsoft.com/office/drawing/2014/main" xmlns="" id="{00000000-0008-0000-0000-000061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54" name="Text Box 2">
          <a:extLst>
            <a:ext uri="{FF2B5EF4-FFF2-40B4-BE49-F238E27FC236}">
              <a16:creationId xmlns:a16="http://schemas.microsoft.com/office/drawing/2014/main" xmlns="" id="{00000000-0008-0000-0000-000062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55" name="Text Box 2">
          <a:extLst>
            <a:ext uri="{FF2B5EF4-FFF2-40B4-BE49-F238E27FC236}">
              <a16:creationId xmlns:a16="http://schemas.microsoft.com/office/drawing/2014/main" xmlns="" id="{00000000-0008-0000-0000-000063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56" name="Text Box 2">
          <a:extLst>
            <a:ext uri="{FF2B5EF4-FFF2-40B4-BE49-F238E27FC236}">
              <a16:creationId xmlns:a16="http://schemas.microsoft.com/office/drawing/2014/main" xmlns="" id="{00000000-0008-0000-0000-000064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57" name="Text Box 2">
          <a:extLst>
            <a:ext uri="{FF2B5EF4-FFF2-40B4-BE49-F238E27FC236}">
              <a16:creationId xmlns:a16="http://schemas.microsoft.com/office/drawing/2014/main" xmlns="" id="{00000000-0008-0000-0000-000065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58" name="Text Box 2">
          <a:extLst>
            <a:ext uri="{FF2B5EF4-FFF2-40B4-BE49-F238E27FC236}">
              <a16:creationId xmlns:a16="http://schemas.microsoft.com/office/drawing/2014/main" xmlns="" id="{00000000-0008-0000-0000-000066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59" name="Text Box 2">
          <a:extLst>
            <a:ext uri="{FF2B5EF4-FFF2-40B4-BE49-F238E27FC236}">
              <a16:creationId xmlns:a16="http://schemas.microsoft.com/office/drawing/2014/main" xmlns="" id="{00000000-0008-0000-0000-000067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60" name="Text Box 2">
          <a:extLst>
            <a:ext uri="{FF2B5EF4-FFF2-40B4-BE49-F238E27FC236}">
              <a16:creationId xmlns:a16="http://schemas.microsoft.com/office/drawing/2014/main" xmlns="" id="{00000000-0008-0000-0000-000068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61" name="Text Box 2">
          <a:extLst>
            <a:ext uri="{FF2B5EF4-FFF2-40B4-BE49-F238E27FC236}">
              <a16:creationId xmlns:a16="http://schemas.microsoft.com/office/drawing/2014/main" xmlns="" id="{00000000-0008-0000-0000-000069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62" name="Text Box 2">
          <a:extLst>
            <a:ext uri="{FF2B5EF4-FFF2-40B4-BE49-F238E27FC236}">
              <a16:creationId xmlns:a16="http://schemas.microsoft.com/office/drawing/2014/main" xmlns="" id="{00000000-0008-0000-0000-00006A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63" name="Text Box 2">
          <a:extLst>
            <a:ext uri="{FF2B5EF4-FFF2-40B4-BE49-F238E27FC236}">
              <a16:creationId xmlns:a16="http://schemas.microsoft.com/office/drawing/2014/main" xmlns="" id="{00000000-0008-0000-0000-00006B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64" name="Text Box 2">
          <a:extLst>
            <a:ext uri="{FF2B5EF4-FFF2-40B4-BE49-F238E27FC236}">
              <a16:creationId xmlns:a16="http://schemas.microsoft.com/office/drawing/2014/main" xmlns="" id="{00000000-0008-0000-0000-00006C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65" name="Text Box 2">
          <a:extLst>
            <a:ext uri="{FF2B5EF4-FFF2-40B4-BE49-F238E27FC236}">
              <a16:creationId xmlns:a16="http://schemas.microsoft.com/office/drawing/2014/main" xmlns="" id="{00000000-0008-0000-0000-00006D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66" name="Text Box 2">
          <a:extLst>
            <a:ext uri="{FF2B5EF4-FFF2-40B4-BE49-F238E27FC236}">
              <a16:creationId xmlns:a16="http://schemas.microsoft.com/office/drawing/2014/main" xmlns="" id="{00000000-0008-0000-0000-00006E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67" name="Text Box 2">
          <a:extLst>
            <a:ext uri="{FF2B5EF4-FFF2-40B4-BE49-F238E27FC236}">
              <a16:creationId xmlns:a16="http://schemas.microsoft.com/office/drawing/2014/main" xmlns="" id="{00000000-0008-0000-0000-00006F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68" name="Text Box 2">
          <a:extLst>
            <a:ext uri="{FF2B5EF4-FFF2-40B4-BE49-F238E27FC236}">
              <a16:creationId xmlns:a16="http://schemas.microsoft.com/office/drawing/2014/main" xmlns="" id="{00000000-0008-0000-0000-000070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69" name="Text Box 2">
          <a:extLst>
            <a:ext uri="{FF2B5EF4-FFF2-40B4-BE49-F238E27FC236}">
              <a16:creationId xmlns:a16="http://schemas.microsoft.com/office/drawing/2014/main" xmlns="" id="{00000000-0008-0000-0000-000071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70" name="Text Box 2">
          <a:extLst>
            <a:ext uri="{FF2B5EF4-FFF2-40B4-BE49-F238E27FC236}">
              <a16:creationId xmlns:a16="http://schemas.microsoft.com/office/drawing/2014/main" xmlns="" id="{00000000-0008-0000-0000-000072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71" name="Text Box 2">
          <a:extLst>
            <a:ext uri="{FF2B5EF4-FFF2-40B4-BE49-F238E27FC236}">
              <a16:creationId xmlns:a16="http://schemas.microsoft.com/office/drawing/2014/main" xmlns="" id="{00000000-0008-0000-0000-000073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72" name="Text Box 2">
          <a:extLst>
            <a:ext uri="{FF2B5EF4-FFF2-40B4-BE49-F238E27FC236}">
              <a16:creationId xmlns:a16="http://schemas.microsoft.com/office/drawing/2014/main" xmlns="" id="{00000000-0008-0000-0000-000074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73" name="Text Box 2">
          <a:extLst>
            <a:ext uri="{FF2B5EF4-FFF2-40B4-BE49-F238E27FC236}">
              <a16:creationId xmlns:a16="http://schemas.microsoft.com/office/drawing/2014/main" xmlns="" id="{00000000-0008-0000-0000-000075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74" name="Text Box 2">
          <a:extLst>
            <a:ext uri="{FF2B5EF4-FFF2-40B4-BE49-F238E27FC236}">
              <a16:creationId xmlns:a16="http://schemas.microsoft.com/office/drawing/2014/main" xmlns="" id="{00000000-0008-0000-0000-000076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75" name="Text Box 2">
          <a:extLst>
            <a:ext uri="{FF2B5EF4-FFF2-40B4-BE49-F238E27FC236}">
              <a16:creationId xmlns:a16="http://schemas.microsoft.com/office/drawing/2014/main" xmlns="" id="{00000000-0008-0000-0000-000077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76" name="Text Box 2">
          <a:extLst>
            <a:ext uri="{FF2B5EF4-FFF2-40B4-BE49-F238E27FC236}">
              <a16:creationId xmlns:a16="http://schemas.microsoft.com/office/drawing/2014/main" xmlns="" id="{00000000-0008-0000-0000-000078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77" name="Text Box 2">
          <a:extLst>
            <a:ext uri="{FF2B5EF4-FFF2-40B4-BE49-F238E27FC236}">
              <a16:creationId xmlns:a16="http://schemas.microsoft.com/office/drawing/2014/main" xmlns="" id="{00000000-0008-0000-0000-000079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78" name="Text Box 2">
          <a:extLst>
            <a:ext uri="{FF2B5EF4-FFF2-40B4-BE49-F238E27FC236}">
              <a16:creationId xmlns:a16="http://schemas.microsoft.com/office/drawing/2014/main" xmlns="" id="{00000000-0008-0000-0000-00007A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79" name="Text Box 2">
          <a:extLst>
            <a:ext uri="{FF2B5EF4-FFF2-40B4-BE49-F238E27FC236}">
              <a16:creationId xmlns:a16="http://schemas.microsoft.com/office/drawing/2014/main" xmlns="" id="{00000000-0008-0000-0000-00007B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80" name="Text Box 2">
          <a:extLst>
            <a:ext uri="{FF2B5EF4-FFF2-40B4-BE49-F238E27FC236}">
              <a16:creationId xmlns:a16="http://schemas.microsoft.com/office/drawing/2014/main" xmlns="" id="{00000000-0008-0000-0000-00007C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81" name="Text Box 2">
          <a:extLst>
            <a:ext uri="{FF2B5EF4-FFF2-40B4-BE49-F238E27FC236}">
              <a16:creationId xmlns:a16="http://schemas.microsoft.com/office/drawing/2014/main" xmlns="" id="{00000000-0008-0000-0000-00007D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82" name="Text Box 2">
          <a:extLst>
            <a:ext uri="{FF2B5EF4-FFF2-40B4-BE49-F238E27FC236}">
              <a16:creationId xmlns:a16="http://schemas.microsoft.com/office/drawing/2014/main" xmlns="" id="{00000000-0008-0000-0000-00007E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83" name="Text Box 2">
          <a:extLst>
            <a:ext uri="{FF2B5EF4-FFF2-40B4-BE49-F238E27FC236}">
              <a16:creationId xmlns:a16="http://schemas.microsoft.com/office/drawing/2014/main" xmlns="" id="{00000000-0008-0000-0000-00007F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84" name="Text Box 2">
          <a:extLst>
            <a:ext uri="{FF2B5EF4-FFF2-40B4-BE49-F238E27FC236}">
              <a16:creationId xmlns:a16="http://schemas.microsoft.com/office/drawing/2014/main" xmlns="" id="{00000000-0008-0000-0000-000080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85" name="Text Box 2">
          <a:extLst>
            <a:ext uri="{FF2B5EF4-FFF2-40B4-BE49-F238E27FC236}">
              <a16:creationId xmlns:a16="http://schemas.microsoft.com/office/drawing/2014/main" xmlns="" id="{00000000-0008-0000-0000-000081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86" name="Text Box 2">
          <a:extLst>
            <a:ext uri="{FF2B5EF4-FFF2-40B4-BE49-F238E27FC236}">
              <a16:creationId xmlns:a16="http://schemas.microsoft.com/office/drawing/2014/main" xmlns="" id="{00000000-0008-0000-0000-000082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87" name="Text Box 2">
          <a:extLst>
            <a:ext uri="{FF2B5EF4-FFF2-40B4-BE49-F238E27FC236}">
              <a16:creationId xmlns:a16="http://schemas.microsoft.com/office/drawing/2014/main" xmlns="" id="{00000000-0008-0000-0000-000083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88" name="Text Box 2">
          <a:extLst>
            <a:ext uri="{FF2B5EF4-FFF2-40B4-BE49-F238E27FC236}">
              <a16:creationId xmlns:a16="http://schemas.microsoft.com/office/drawing/2014/main" xmlns="" id="{00000000-0008-0000-0000-000084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89" name="Text Box 2">
          <a:extLst>
            <a:ext uri="{FF2B5EF4-FFF2-40B4-BE49-F238E27FC236}">
              <a16:creationId xmlns:a16="http://schemas.microsoft.com/office/drawing/2014/main" xmlns="" id="{00000000-0008-0000-0000-000085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90" name="Text Box 2">
          <a:extLst>
            <a:ext uri="{FF2B5EF4-FFF2-40B4-BE49-F238E27FC236}">
              <a16:creationId xmlns:a16="http://schemas.microsoft.com/office/drawing/2014/main" xmlns="" id="{00000000-0008-0000-0000-000086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91" name="Text Box 2">
          <a:extLst>
            <a:ext uri="{FF2B5EF4-FFF2-40B4-BE49-F238E27FC236}">
              <a16:creationId xmlns:a16="http://schemas.microsoft.com/office/drawing/2014/main" xmlns="" id="{00000000-0008-0000-0000-000087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txBody>
        <a:bodyPr/>
        <a:lstStyle/>
        <a:p>
          <a:endParaRPr lang="x-none"/>
        </a:p>
      </xdr:txBody>
    </xdr:sp>
    <xdr:clientData/>
  </xdr:oneCellAnchor>
  <xdr:oneCellAnchor>
    <xdr:from>
      <xdr:col>1</xdr:col>
      <xdr:colOff>125015</xdr:colOff>
      <xdr:row>247</xdr:row>
      <xdr:rowOff>0</xdr:rowOff>
    </xdr:from>
    <xdr:ext cx="2437755" cy="168033"/>
    <xdr:sp macro="" textlink="">
      <xdr:nvSpPr>
        <xdr:cNvPr id="392" name="Text Box 2">
          <a:extLst>
            <a:ext uri="{FF2B5EF4-FFF2-40B4-BE49-F238E27FC236}">
              <a16:creationId xmlns:a16="http://schemas.microsoft.com/office/drawing/2014/main" xmlns="" id="{00000000-0008-0000-0000-000088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93" name="Text Box 2">
          <a:extLst>
            <a:ext uri="{FF2B5EF4-FFF2-40B4-BE49-F238E27FC236}">
              <a16:creationId xmlns:a16="http://schemas.microsoft.com/office/drawing/2014/main" xmlns="" id="{00000000-0008-0000-0000-000089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94" name="Text Box 2">
          <a:extLst>
            <a:ext uri="{FF2B5EF4-FFF2-40B4-BE49-F238E27FC236}">
              <a16:creationId xmlns:a16="http://schemas.microsoft.com/office/drawing/2014/main" xmlns="" id="{00000000-0008-0000-0000-00008A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95" name="Text Box 2">
          <a:extLst>
            <a:ext uri="{FF2B5EF4-FFF2-40B4-BE49-F238E27FC236}">
              <a16:creationId xmlns:a16="http://schemas.microsoft.com/office/drawing/2014/main" xmlns="" id="{00000000-0008-0000-0000-00008B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96" name="Text Box 2">
          <a:extLst>
            <a:ext uri="{FF2B5EF4-FFF2-40B4-BE49-F238E27FC236}">
              <a16:creationId xmlns:a16="http://schemas.microsoft.com/office/drawing/2014/main" xmlns="" id="{00000000-0008-0000-0000-00008C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97" name="Text Box 2">
          <a:extLst>
            <a:ext uri="{FF2B5EF4-FFF2-40B4-BE49-F238E27FC236}">
              <a16:creationId xmlns:a16="http://schemas.microsoft.com/office/drawing/2014/main" xmlns="" id="{00000000-0008-0000-0000-00008D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98" name="Text Box 2">
          <a:extLst>
            <a:ext uri="{FF2B5EF4-FFF2-40B4-BE49-F238E27FC236}">
              <a16:creationId xmlns:a16="http://schemas.microsoft.com/office/drawing/2014/main" xmlns="" id="{00000000-0008-0000-0000-00008E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399" name="Text Box 2">
          <a:extLst>
            <a:ext uri="{FF2B5EF4-FFF2-40B4-BE49-F238E27FC236}">
              <a16:creationId xmlns:a16="http://schemas.microsoft.com/office/drawing/2014/main" xmlns="" id="{00000000-0008-0000-0000-00008F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00" name="Text Box 2">
          <a:extLst>
            <a:ext uri="{FF2B5EF4-FFF2-40B4-BE49-F238E27FC236}">
              <a16:creationId xmlns:a16="http://schemas.microsoft.com/office/drawing/2014/main" xmlns="" id="{00000000-0008-0000-0000-000090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01" name="Text Box 2">
          <a:extLst>
            <a:ext uri="{FF2B5EF4-FFF2-40B4-BE49-F238E27FC236}">
              <a16:creationId xmlns:a16="http://schemas.microsoft.com/office/drawing/2014/main" xmlns="" id="{00000000-0008-0000-0000-000091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02" name="Text Box 2">
          <a:extLst>
            <a:ext uri="{FF2B5EF4-FFF2-40B4-BE49-F238E27FC236}">
              <a16:creationId xmlns:a16="http://schemas.microsoft.com/office/drawing/2014/main" xmlns="" id="{00000000-0008-0000-0000-000092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03" name="Text Box 2">
          <a:extLst>
            <a:ext uri="{FF2B5EF4-FFF2-40B4-BE49-F238E27FC236}">
              <a16:creationId xmlns:a16="http://schemas.microsoft.com/office/drawing/2014/main" xmlns="" id="{00000000-0008-0000-0000-000093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04" name="Text Box 2">
          <a:extLst>
            <a:ext uri="{FF2B5EF4-FFF2-40B4-BE49-F238E27FC236}">
              <a16:creationId xmlns:a16="http://schemas.microsoft.com/office/drawing/2014/main" xmlns="" id="{00000000-0008-0000-0000-000094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05" name="Text Box 2">
          <a:extLst>
            <a:ext uri="{FF2B5EF4-FFF2-40B4-BE49-F238E27FC236}">
              <a16:creationId xmlns:a16="http://schemas.microsoft.com/office/drawing/2014/main" xmlns="" id="{00000000-0008-0000-0000-000095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06" name="Text Box 2">
          <a:extLst>
            <a:ext uri="{FF2B5EF4-FFF2-40B4-BE49-F238E27FC236}">
              <a16:creationId xmlns:a16="http://schemas.microsoft.com/office/drawing/2014/main" xmlns="" id="{00000000-0008-0000-0000-000096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07" name="Text Box 2">
          <a:extLst>
            <a:ext uri="{FF2B5EF4-FFF2-40B4-BE49-F238E27FC236}">
              <a16:creationId xmlns:a16="http://schemas.microsoft.com/office/drawing/2014/main" xmlns="" id="{00000000-0008-0000-0000-000097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08" name="Text Box 2">
          <a:extLst>
            <a:ext uri="{FF2B5EF4-FFF2-40B4-BE49-F238E27FC236}">
              <a16:creationId xmlns:a16="http://schemas.microsoft.com/office/drawing/2014/main" xmlns="" id="{00000000-0008-0000-0000-000098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09" name="Text Box 2">
          <a:extLst>
            <a:ext uri="{FF2B5EF4-FFF2-40B4-BE49-F238E27FC236}">
              <a16:creationId xmlns:a16="http://schemas.microsoft.com/office/drawing/2014/main" xmlns="" id="{00000000-0008-0000-0000-000099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10" name="Text Box 2">
          <a:extLst>
            <a:ext uri="{FF2B5EF4-FFF2-40B4-BE49-F238E27FC236}">
              <a16:creationId xmlns:a16="http://schemas.microsoft.com/office/drawing/2014/main" xmlns="" id="{00000000-0008-0000-0000-00009A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11" name="Text Box 2">
          <a:extLst>
            <a:ext uri="{FF2B5EF4-FFF2-40B4-BE49-F238E27FC236}">
              <a16:creationId xmlns:a16="http://schemas.microsoft.com/office/drawing/2014/main" xmlns="" id="{00000000-0008-0000-0000-00009B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12" name="Text Box 2">
          <a:extLst>
            <a:ext uri="{FF2B5EF4-FFF2-40B4-BE49-F238E27FC236}">
              <a16:creationId xmlns:a16="http://schemas.microsoft.com/office/drawing/2014/main" xmlns="" id="{00000000-0008-0000-0000-00009C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13" name="Text Box 2">
          <a:extLst>
            <a:ext uri="{FF2B5EF4-FFF2-40B4-BE49-F238E27FC236}">
              <a16:creationId xmlns:a16="http://schemas.microsoft.com/office/drawing/2014/main" xmlns="" id="{00000000-0008-0000-0000-00009D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14" name="Text Box 2">
          <a:extLst>
            <a:ext uri="{FF2B5EF4-FFF2-40B4-BE49-F238E27FC236}">
              <a16:creationId xmlns:a16="http://schemas.microsoft.com/office/drawing/2014/main" xmlns="" id="{00000000-0008-0000-0000-00009E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15" name="Text Box 2">
          <a:extLst>
            <a:ext uri="{FF2B5EF4-FFF2-40B4-BE49-F238E27FC236}">
              <a16:creationId xmlns:a16="http://schemas.microsoft.com/office/drawing/2014/main" xmlns="" id="{00000000-0008-0000-0000-00009F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16" name="Text Box 2">
          <a:extLst>
            <a:ext uri="{FF2B5EF4-FFF2-40B4-BE49-F238E27FC236}">
              <a16:creationId xmlns:a16="http://schemas.microsoft.com/office/drawing/2014/main" xmlns="" id="{00000000-0008-0000-0000-0000A0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17" name="Text Box 2">
          <a:extLst>
            <a:ext uri="{FF2B5EF4-FFF2-40B4-BE49-F238E27FC236}">
              <a16:creationId xmlns:a16="http://schemas.microsoft.com/office/drawing/2014/main" xmlns="" id="{00000000-0008-0000-0000-0000A1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18" name="Text Box 2">
          <a:extLst>
            <a:ext uri="{FF2B5EF4-FFF2-40B4-BE49-F238E27FC236}">
              <a16:creationId xmlns:a16="http://schemas.microsoft.com/office/drawing/2014/main" xmlns="" id="{00000000-0008-0000-0000-0000A2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19" name="Text Box 2">
          <a:extLst>
            <a:ext uri="{FF2B5EF4-FFF2-40B4-BE49-F238E27FC236}">
              <a16:creationId xmlns:a16="http://schemas.microsoft.com/office/drawing/2014/main" xmlns="" id="{00000000-0008-0000-0000-0000A3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20" name="Text Box 2">
          <a:extLst>
            <a:ext uri="{FF2B5EF4-FFF2-40B4-BE49-F238E27FC236}">
              <a16:creationId xmlns:a16="http://schemas.microsoft.com/office/drawing/2014/main" xmlns="" id="{00000000-0008-0000-0000-0000A4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21" name="Text Box 2">
          <a:extLst>
            <a:ext uri="{FF2B5EF4-FFF2-40B4-BE49-F238E27FC236}">
              <a16:creationId xmlns:a16="http://schemas.microsoft.com/office/drawing/2014/main" xmlns="" id="{00000000-0008-0000-0000-0000A5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22" name="Text Box 2">
          <a:extLst>
            <a:ext uri="{FF2B5EF4-FFF2-40B4-BE49-F238E27FC236}">
              <a16:creationId xmlns:a16="http://schemas.microsoft.com/office/drawing/2014/main" xmlns="" id="{00000000-0008-0000-0000-0000A6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23" name="Text Box 2">
          <a:extLst>
            <a:ext uri="{FF2B5EF4-FFF2-40B4-BE49-F238E27FC236}">
              <a16:creationId xmlns:a16="http://schemas.microsoft.com/office/drawing/2014/main" xmlns="" id="{00000000-0008-0000-0000-0000A7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24" name="Text Box 2">
          <a:extLst>
            <a:ext uri="{FF2B5EF4-FFF2-40B4-BE49-F238E27FC236}">
              <a16:creationId xmlns:a16="http://schemas.microsoft.com/office/drawing/2014/main" xmlns="" id="{00000000-0008-0000-0000-0000A8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25" name="Text Box 2">
          <a:extLst>
            <a:ext uri="{FF2B5EF4-FFF2-40B4-BE49-F238E27FC236}">
              <a16:creationId xmlns:a16="http://schemas.microsoft.com/office/drawing/2014/main" xmlns="" id="{00000000-0008-0000-0000-0000A9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26" name="Text Box 2">
          <a:extLst>
            <a:ext uri="{FF2B5EF4-FFF2-40B4-BE49-F238E27FC236}">
              <a16:creationId xmlns:a16="http://schemas.microsoft.com/office/drawing/2014/main" xmlns="" id="{00000000-0008-0000-0000-0000AA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27" name="Text Box 2">
          <a:extLst>
            <a:ext uri="{FF2B5EF4-FFF2-40B4-BE49-F238E27FC236}">
              <a16:creationId xmlns:a16="http://schemas.microsoft.com/office/drawing/2014/main" xmlns="" id="{00000000-0008-0000-0000-0000AB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28" name="Text Box 2">
          <a:extLst>
            <a:ext uri="{FF2B5EF4-FFF2-40B4-BE49-F238E27FC236}">
              <a16:creationId xmlns:a16="http://schemas.microsoft.com/office/drawing/2014/main" xmlns="" id="{00000000-0008-0000-0000-0000AC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29" name="Text Box 2">
          <a:extLst>
            <a:ext uri="{FF2B5EF4-FFF2-40B4-BE49-F238E27FC236}">
              <a16:creationId xmlns:a16="http://schemas.microsoft.com/office/drawing/2014/main" xmlns="" id="{00000000-0008-0000-0000-0000AD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30" name="Text Box 2">
          <a:extLst>
            <a:ext uri="{FF2B5EF4-FFF2-40B4-BE49-F238E27FC236}">
              <a16:creationId xmlns:a16="http://schemas.microsoft.com/office/drawing/2014/main" xmlns="" id="{00000000-0008-0000-0000-0000AE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31" name="Text Box 2">
          <a:extLst>
            <a:ext uri="{FF2B5EF4-FFF2-40B4-BE49-F238E27FC236}">
              <a16:creationId xmlns:a16="http://schemas.microsoft.com/office/drawing/2014/main" xmlns="" id="{00000000-0008-0000-0000-0000AF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32" name="Text Box 2">
          <a:extLst>
            <a:ext uri="{FF2B5EF4-FFF2-40B4-BE49-F238E27FC236}">
              <a16:creationId xmlns:a16="http://schemas.microsoft.com/office/drawing/2014/main" xmlns="" id="{00000000-0008-0000-0000-0000B0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txBody>
        <a:bodyPr/>
        <a:lstStyle/>
        <a:p>
          <a:endParaRPr lang="x-none"/>
        </a:p>
      </xdr:txBody>
    </xdr:sp>
    <xdr:clientData/>
  </xdr:oneCellAnchor>
  <xdr:oneCellAnchor>
    <xdr:from>
      <xdr:col>1</xdr:col>
      <xdr:colOff>125015</xdr:colOff>
      <xdr:row>247</xdr:row>
      <xdr:rowOff>0</xdr:rowOff>
    </xdr:from>
    <xdr:ext cx="2437755" cy="168033"/>
    <xdr:sp macro="" textlink="">
      <xdr:nvSpPr>
        <xdr:cNvPr id="433" name="Text Box 2">
          <a:extLst>
            <a:ext uri="{FF2B5EF4-FFF2-40B4-BE49-F238E27FC236}">
              <a16:creationId xmlns:a16="http://schemas.microsoft.com/office/drawing/2014/main" xmlns="" id="{00000000-0008-0000-0000-0000B1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34" name="Text Box 2">
          <a:extLst>
            <a:ext uri="{FF2B5EF4-FFF2-40B4-BE49-F238E27FC236}">
              <a16:creationId xmlns:a16="http://schemas.microsoft.com/office/drawing/2014/main" xmlns="" id="{00000000-0008-0000-0000-0000B2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35" name="Text Box 2">
          <a:extLst>
            <a:ext uri="{FF2B5EF4-FFF2-40B4-BE49-F238E27FC236}">
              <a16:creationId xmlns:a16="http://schemas.microsoft.com/office/drawing/2014/main" xmlns="" id="{00000000-0008-0000-0000-0000B3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36" name="Text Box 2">
          <a:extLst>
            <a:ext uri="{FF2B5EF4-FFF2-40B4-BE49-F238E27FC236}">
              <a16:creationId xmlns:a16="http://schemas.microsoft.com/office/drawing/2014/main" xmlns="" id="{00000000-0008-0000-0000-0000B4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37" name="Text Box 2">
          <a:extLst>
            <a:ext uri="{FF2B5EF4-FFF2-40B4-BE49-F238E27FC236}">
              <a16:creationId xmlns:a16="http://schemas.microsoft.com/office/drawing/2014/main" xmlns="" id="{00000000-0008-0000-0000-0000B5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38" name="Text Box 2">
          <a:extLst>
            <a:ext uri="{FF2B5EF4-FFF2-40B4-BE49-F238E27FC236}">
              <a16:creationId xmlns:a16="http://schemas.microsoft.com/office/drawing/2014/main" xmlns="" id="{00000000-0008-0000-0000-0000B6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39" name="Text Box 2">
          <a:extLst>
            <a:ext uri="{FF2B5EF4-FFF2-40B4-BE49-F238E27FC236}">
              <a16:creationId xmlns:a16="http://schemas.microsoft.com/office/drawing/2014/main" xmlns="" id="{00000000-0008-0000-0000-0000B7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40" name="Text Box 2">
          <a:extLst>
            <a:ext uri="{FF2B5EF4-FFF2-40B4-BE49-F238E27FC236}">
              <a16:creationId xmlns:a16="http://schemas.microsoft.com/office/drawing/2014/main" xmlns="" id="{00000000-0008-0000-0000-0000B8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41" name="Text Box 2">
          <a:extLst>
            <a:ext uri="{FF2B5EF4-FFF2-40B4-BE49-F238E27FC236}">
              <a16:creationId xmlns:a16="http://schemas.microsoft.com/office/drawing/2014/main" xmlns="" id="{00000000-0008-0000-0000-0000B9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42" name="Text Box 2">
          <a:extLst>
            <a:ext uri="{FF2B5EF4-FFF2-40B4-BE49-F238E27FC236}">
              <a16:creationId xmlns:a16="http://schemas.microsoft.com/office/drawing/2014/main" xmlns="" id="{00000000-0008-0000-0000-0000BA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43" name="Text Box 2">
          <a:extLst>
            <a:ext uri="{FF2B5EF4-FFF2-40B4-BE49-F238E27FC236}">
              <a16:creationId xmlns:a16="http://schemas.microsoft.com/office/drawing/2014/main" xmlns="" id="{00000000-0008-0000-0000-0000BB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44" name="Text Box 2">
          <a:extLst>
            <a:ext uri="{FF2B5EF4-FFF2-40B4-BE49-F238E27FC236}">
              <a16:creationId xmlns:a16="http://schemas.microsoft.com/office/drawing/2014/main" xmlns="" id="{00000000-0008-0000-0000-0000BC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45" name="Text Box 2">
          <a:extLst>
            <a:ext uri="{FF2B5EF4-FFF2-40B4-BE49-F238E27FC236}">
              <a16:creationId xmlns:a16="http://schemas.microsoft.com/office/drawing/2014/main" xmlns="" id="{00000000-0008-0000-0000-0000BD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0</xdr:col>
      <xdr:colOff>254976</xdr:colOff>
      <xdr:row>247</xdr:row>
      <xdr:rowOff>0</xdr:rowOff>
    </xdr:from>
    <xdr:ext cx="2437755" cy="241846"/>
    <xdr:sp macro="" textlink="">
      <xdr:nvSpPr>
        <xdr:cNvPr id="446" name="Text Box 2">
          <a:extLst>
            <a:ext uri="{FF2B5EF4-FFF2-40B4-BE49-F238E27FC236}">
              <a16:creationId xmlns:a16="http://schemas.microsoft.com/office/drawing/2014/main" xmlns="" id="{00000000-0008-0000-0000-0000BE010000}"/>
            </a:ext>
          </a:extLst>
        </xdr:cNvPr>
        <xdr:cNvSpPr txBox="1">
          <a:spLocks noChangeArrowheads="1"/>
        </xdr:cNvSpPr>
      </xdr:nvSpPr>
      <xdr:spPr bwMode="auto">
        <a:xfrm rot="5675682" flipH="1" flipV="1">
          <a:off x="1352931" y="107839470"/>
          <a:ext cx="241846" cy="2437755"/>
        </a:xfrm>
        <a:prstGeom prst="rect">
          <a:avLst/>
        </a:prstGeom>
        <a:noFill/>
        <a:ln w="9525">
          <a:noFill/>
          <a:miter lim="800000"/>
          <a:headEnd/>
          <a:tailEnd/>
        </a:ln>
      </xdr:spPr>
    </xdr:sp>
    <xdr:clientData/>
  </xdr:oneCellAnchor>
  <xdr:oneCellAnchor>
    <xdr:from>
      <xdr:col>17</xdr:col>
      <xdr:colOff>0</xdr:colOff>
      <xdr:row>247</xdr:row>
      <xdr:rowOff>0</xdr:rowOff>
    </xdr:from>
    <xdr:ext cx="1732519" cy="572664"/>
    <xdr:sp macro="" textlink="">
      <xdr:nvSpPr>
        <xdr:cNvPr id="447" name="Text Box 2">
          <a:extLst>
            <a:ext uri="{FF2B5EF4-FFF2-40B4-BE49-F238E27FC236}">
              <a16:creationId xmlns:a16="http://schemas.microsoft.com/office/drawing/2014/main" xmlns="" id="{00000000-0008-0000-0000-0000BF010000}"/>
            </a:ext>
          </a:extLst>
        </xdr:cNvPr>
        <xdr:cNvSpPr txBox="1">
          <a:spLocks noChangeArrowheads="1"/>
        </xdr:cNvSpPr>
      </xdr:nvSpPr>
      <xdr:spPr bwMode="auto">
        <a:xfrm rot="5675682">
          <a:off x="19534678" y="108357497"/>
          <a:ext cx="572664" cy="1732519"/>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48" name="Text Box 2">
          <a:extLst>
            <a:ext uri="{FF2B5EF4-FFF2-40B4-BE49-F238E27FC236}">
              <a16:creationId xmlns:a16="http://schemas.microsoft.com/office/drawing/2014/main" xmlns="" id="{00000000-0008-0000-0000-0000C0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49" name="Text Box 2">
          <a:extLst>
            <a:ext uri="{FF2B5EF4-FFF2-40B4-BE49-F238E27FC236}">
              <a16:creationId xmlns:a16="http://schemas.microsoft.com/office/drawing/2014/main" xmlns="" id="{00000000-0008-0000-0000-0000C1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50" name="Text Box 2">
          <a:extLst>
            <a:ext uri="{FF2B5EF4-FFF2-40B4-BE49-F238E27FC236}">
              <a16:creationId xmlns:a16="http://schemas.microsoft.com/office/drawing/2014/main" xmlns="" id="{00000000-0008-0000-0000-0000C2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51" name="Text Box 2">
          <a:extLst>
            <a:ext uri="{FF2B5EF4-FFF2-40B4-BE49-F238E27FC236}">
              <a16:creationId xmlns:a16="http://schemas.microsoft.com/office/drawing/2014/main" xmlns="" id="{00000000-0008-0000-0000-0000C3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52" name="Text Box 2">
          <a:extLst>
            <a:ext uri="{FF2B5EF4-FFF2-40B4-BE49-F238E27FC236}">
              <a16:creationId xmlns:a16="http://schemas.microsoft.com/office/drawing/2014/main" xmlns="" id="{00000000-0008-0000-0000-0000C4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53" name="Text Box 2">
          <a:extLst>
            <a:ext uri="{FF2B5EF4-FFF2-40B4-BE49-F238E27FC236}">
              <a16:creationId xmlns:a16="http://schemas.microsoft.com/office/drawing/2014/main" xmlns="" id="{00000000-0008-0000-0000-0000C5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54" name="Text Box 2">
          <a:extLst>
            <a:ext uri="{FF2B5EF4-FFF2-40B4-BE49-F238E27FC236}">
              <a16:creationId xmlns:a16="http://schemas.microsoft.com/office/drawing/2014/main" xmlns="" id="{00000000-0008-0000-0000-0000C6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55" name="Text Box 2">
          <a:extLst>
            <a:ext uri="{FF2B5EF4-FFF2-40B4-BE49-F238E27FC236}">
              <a16:creationId xmlns:a16="http://schemas.microsoft.com/office/drawing/2014/main" xmlns="" id="{00000000-0008-0000-0000-0000C7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56" name="Text Box 2">
          <a:extLst>
            <a:ext uri="{FF2B5EF4-FFF2-40B4-BE49-F238E27FC236}">
              <a16:creationId xmlns:a16="http://schemas.microsoft.com/office/drawing/2014/main" xmlns="" id="{00000000-0008-0000-0000-0000C8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57" name="Text Box 2">
          <a:extLst>
            <a:ext uri="{FF2B5EF4-FFF2-40B4-BE49-F238E27FC236}">
              <a16:creationId xmlns:a16="http://schemas.microsoft.com/office/drawing/2014/main" xmlns="" id="{00000000-0008-0000-0000-0000C9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58" name="Text Box 2">
          <a:extLst>
            <a:ext uri="{FF2B5EF4-FFF2-40B4-BE49-F238E27FC236}">
              <a16:creationId xmlns:a16="http://schemas.microsoft.com/office/drawing/2014/main" xmlns="" id="{00000000-0008-0000-0000-0000CA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59" name="Text Box 2">
          <a:extLst>
            <a:ext uri="{FF2B5EF4-FFF2-40B4-BE49-F238E27FC236}">
              <a16:creationId xmlns:a16="http://schemas.microsoft.com/office/drawing/2014/main" xmlns="" id="{00000000-0008-0000-0000-0000CB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60" name="Text Box 2">
          <a:extLst>
            <a:ext uri="{FF2B5EF4-FFF2-40B4-BE49-F238E27FC236}">
              <a16:creationId xmlns:a16="http://schemas.microsoft.com/office/drawing/2014/main" xmlns="" id="{00000000-0008-0000-0000-0000CC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61" name="Text Box 2">
          <a:extLst>
            <a:ext uri="{FF2B5EF4-FFF2-40B4-BE49-F238E27FC236}">
              <a16:creationId xmlns:a16="http://schemas.microsoft.com/office/drawing/2014/main" xmlns="" id="{00000000-0008-0000-0000-0000CD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62" name="Text Box 2">
          <a:extLst>
            <a:ext uri="{FF2B5EF4-FFF2-40B4-BE49-F238E27FC236}">
              <a16:creationId xmlns:a16="http://schemas.microsoft.com/office/drawing/2014/main" xmlns="" id="{00000000-0008-0000-0000-0000CE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63" name="Text Box 2">
          <a:extLst>
            <a:ext uri="{FF2B5EF4-FFF2-40B4-BE49-F238E27FC236}">
              <a16:creationId xmlns:a16="http://schemas.microsoft.com/office/drawing/2014/main" xmlns="" id="{00000000-0008-0000-0000-0000CF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64" name="Text Box 2">
          <a:extLst>
            <a:ext uri="{FF2B5EF4-FFF2-40B4-BE49-F238E27FC236}">
              <a16:creationId xmlns:a16="http://schemas.microsoft.com/office/drawing/2014/main" xmlns="" id="{00000000-0008-0000-0000-0000D0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65" name="Text Box 2">
          <a:extLst>
            <a:ext uri="{FF2B5EF4-FFF2-40B4-BE49-F238E27FC236}">
              <a16:creationId xmlns:a16="http://schemas.microsoft.com/office/drawing/2014/main" xmlns="" id="{00000000-0008-0000-0000-0000D1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66" name="Text Box 2">
          <a:extLst>
            <a:ext uri="{FF2B5EF4-FFF2-40B4-BE49-F238E27FC236}">
              <a16:creationId xmlns:a16="http://schemas.microsoft.com/office/drawing/2014/main" xmlns="" id="{00000000-0008-0000-0000-0000D2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67" name="Text Box 2">
          <a:extLst>
            <a:ext uri="{FF2B5EF4-FFF2-40B4-BE49-F238E27FC236}">
              <a16:creationId xmlns:a16="http://schemas.microsoft.com/office/drawing/2014/main" xmlns="" id="{00000000-0008-0000-0000-0000D3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68" name="Text Box 2">
          <a:extLst>
            <a:ext uri="{FF2B5EF4-FFF2-40B4-BE49-F238E27FC236}">
              <a16:creationId xmlns:a16="http://schemas.microsoft.com/office/drawing/2014/main" xmlns="" id="{00000000-0008-0000-0000-0000D4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69" name="Text Box 2">
          <a:extLst>
            <a:ext uri="{FF2B5EF4-FFF2-40B4-BE49-F238E27FC236}">
              <a16:creationId xmlns:a16="http://schemas.microsoft.com/office/drawing/2014/main" xmlns="" id="{00000000-0008-0000-0000-0000D5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70" name="Text Box 2">
          <a:extLst>
            <a:ext uri="{FF2B5EF4-FFF2-40B4-BE49-F238E27FC236}">
              <a16:creationId xmlns:a16="http://schemas.microsoft.com/office/drawing/2014/main" xmlns="" id="{00000000-0008-0000-0000-0000D6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71" name="Text Box 2">
          <a:extLst>
            <a:ext uri="{FF2B5EF4-FFF2-40B4-BE49-F238E27FC236}">
              <a16:creationId xmlns:a16="http://schemas.microsoft.com/office/drawing/2014/main" xmlns="" id="{00000000-0008-0000-0000-0000D7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72" name="Text Box 2">
          <a:extLst>
            <a:ext uri="{FF2B5EF4-FFF2-40B4-BE49-F238E27FC236}">
              <a16:creationId xmlns:a16="http://schemas.microsoft.com/office/drawing/2014/main" xmlns="" id="{00000000-0008-0000-0000-0000D8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73" name="Text Box 2">
          <a:extLst>
            <a:ext uri="{FF2B5EF4-FFF2-40B4-BE49-F238E27FC236}">
              <a16:creationId xmlns:a16="http://schemas.microsoft.com/office/drawing/2014/main" xmlns="" id="{00000000-0008-0000-0000-0000D9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74" name="Text Box 2">
          <a:extLst>
            <a:ext uri="{FF2B5EF4-FFF2-40B4-BE49-F238E27FC236}">
              <a16:creationId xmlns:a16="http://schemas.microsoft.com/office/drawing/2014/main" xmlns="" id="{00000000-0008-0000-0000-0000DA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75" name="Text Box 2">
          <a:extLst>
            <a:ext uri="{FF2B5EF4-FFF2-40B4-BE49-F238E27FC236}">
              <a16:creationId xmlns:a16="http://schemas.microsoft.com/office/drawing/2014/main" xmlns="" id="{00000000-0008-0000-0000-0000DB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76" name="Text Box 2">
          <a:extLst>
            <a:ext uri="{FF2B5EF4-FFF2-40B4-BE49-F238E27FC236}">
              <a16:creationId xmlns:a16="http://schemas.microsoft.com/office/drawing/2014/main" xmlns="" id="{00000000-0008-0000-0000-0000DC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77" name="Text Box 2">
          <a:extLst>
            <a:ext uri="{FF2B5EF4-FFF2-40B4-BE49-F238E27FC236}">
              <a16:creationId xmlns:a16="http://schemas.microsoft.com/office/drawing/2014/main" xmlns="" id="{00000000-0008-0000-0000-0000DD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78" name="Text Box 2">
          <a:extLst>
            <a:ext uri="{FF2B5EF4-FFF2-40B4-BE49-F238E27FC236}">
              <a16:creationId xmlns:a16="http://schemas.microsoft.com/office/drawing/2014/main" xmlns="" id="{00000000-0008-0000-0000-0000DE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79" name="Text Box 2">
          <a:extLst>
            <a:ext uri="{FF2B5EF4-FFF2-40B4-BE49-F238E27FC236}">
              <a16:creationId xmlns:a16="http://schemas.microsoft.com/office/drawing/2014/main" xmlns="" id="{00000000-0008-0000-0000-0000DF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80" name="Text Box 2">
          <a:extLst>
            <a:ext uri="{FF2B5EF4-FFF2-40B4-BE49-F238E27FC236}">
              <a16:creationId xmlns:a16="http://schemas.microsoft.com/office/drawing/2014/main" xmlns="" id="{00000000-0008-0000-0000-0000E0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81" name="Text Box 2">
          <a:extLst>
            <a:ext uri="{FF2B5EF4-FFF2-40B4-BE49-F238E27FC236}">
              <a16:creationId xmlns:a16="http://schemas.microsoft.com/office/drawing/2014/main" xmlns="" id="{00000000-0008-0000-0000-0000E1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82" name="Text Box 2">
          <a:extLst>
            <a:ext uri="{FF2B5EF4-FFF2-40B4-BE49-F238E27FC236}">
              <a16:creationId xmlns:a16="http://schemas.microsoft.com/office/drawing/2014/main" xmlns="" id="{00000000-0008-0000-0000-0000E2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83" name="Text Box 2">
          <a:extLst>
            <a:ext uri="{FF2B5EF4-FFF2-40B4-BE49-F238E27FC236}">
              <a16:creationId xmlns:a16="http://schemas.microsoft.com/office/drawing/2014/main" xmlns="" id="{00000000-0008-0000-0000-0000E3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84" name="Text Box 2">
          <a:extLst>
            <a:ext uri="{FF2B5EF4-FFF2-40B4-BE49-F238E27FC236}">
              <a16:creationId xmlns:a16="http://schemas.microsoft.com/office/drawing/2014/main" xmlns="" id="{00000000-0008-0000-0000-0000E4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85" name="Text Box 2">
          <a:extLst>
            <a:ext uri="{FF2B5EF4-FFF2-40B4-BE49-F238E27FC236}">
              <a16:creationId xmlns:a16="http://schemas.microsoft.com/office/drawing/2014/main" xmlns="" id="{00000000-0008-0000-0000-0000E5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86" name="Text Box 2">
          <a:extLst>
            <a:ext uri="{FF2B5EF4-FFF2-40B4-BE49-F238E27FC236}">
              <a16:creationId xmlns:a16="http://schemas.microsoft.com/office/drawing/2014/main" xmlns="" id="{00000000-0008-0000-0000-0000E6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87" name="Text Box 2">
          <a:extLst>
            <a:ext uri="{FF2B5EF4-FFF2-40B4-BE49-F238E27FC236}">
              <a16:creationId xmlns:a16="http://schemas.microsoft.com/office/drawing/2014/main" xmlns="" id="{00000000-0008-0000-0000-0000E7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88" name="Text Box 2">
          <a:extLst>
            <a:ext uri="{FF2B5EF4-FFF2-40B4-BE49-F238E27FC236}">
              <a16:creationId xmlns:a16="http://schemas.microsoft.com/office/drawing/2014/main" xmlns="" id="{00000000-0008-0000-0000-0000E8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89" name="Text Box 2">
          <a:extLst>
            <a:ext uri="{FF2B5EF4-FFF2-40B4-BE49-F238E27FC236}">
              <a16:creationId xmlns:a16="http://schemas.microsoft.com/office/drawing/2014/main" xmlns="" id="{00000000-0008-0000-0000-0000E9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90" name="Text Box 2">
          <a:extLst>
            <a:ext uri="{FF2B5EF4-FFF2-40B4-BE49-F238E27FC236}">
              <a16:creationId xmlns:a16="http://schemas.microsoft.com/office/drawing/2014/main" xmlns="" id="{00000000-0008-0000-0000-0000EA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91" name="Text Box 2">
          <a:extLst>
            <a:ext uri="{FF2B5EF4-FFF2-40B4-BE49-F238E27FC236}">
              <a16:creationId xmlns:a16="http://schemas.microsoft.com/office/drawing/2014/main" xmlns="" id="{00000000-0008-0000-0000-0000EB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92" name="Text Box 2">
          <a:extLst>
            <a:ext uri="{FF2B5EF4-FFF2-40B4-BE49-F238E27FC236}">
              <a16:creationId xmlns:a16="http://schemas.microsoft.com/office/drawing/2014/main" xmlns="" id="{00000000-0008-0000-0000-0000EC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93" name="Text Box 2">
          <a:extLst>
            <a:ext uri="{FF2B5EF4-FFF2-40B4-BE49-F238E27FC236}">
              <a16:creationId xmlns:a16="http://schemas.microsoft.com/office/drawing/2014/main" xmlns="" id="{00000000-0008-0000-0000-0000ED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94" name="Text Box 2">
          <a:extLst>
            <a:ext uri="{FF2B5EF4-FFF2-40B4-BE49-F238E27FC236}">
              <a16:creationId xmlns:a16="http://schemas.microsoft.com/office/drawing/2014/main" xmlns="" id="{00000000-0008-0000-0000-0000EE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95" name="Text Box 2">
          <a:extLst>
            <a:ext uri="{FF2B5EF4-FFF2-40B4-BE49-F238E27FC236}">
              <a16:creationId xmlns:a16="http://schemas.microsoft.com/office/drawing/2014/main" xmlns="" id="{00000000-0008-0000-0000-0000EF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96" name="Text Box 2">
          <a:extLst>
            <a:ext uri="{FF2B5EF4-FFF2-40B4-BE49-F238E27FC236}">
              <a16:creationId xmlns:a16="http://schemas.microsoft.com/office/drawing/2014/main" xmlns="" id="{00000000-0008-0000-0000-0000F0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97" name="Text Box 2">
          <a:extLst>
            <a:ext uri="{FF2B5EF4-FFF2-40B4-BE49-F238E27FC236}">
              <a16:creationId xmlns:a16="http://schemas.microsoft.com/office/drawing/2014/main" xmlns="" id="{00000000-0008-0000-0000-0000F1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98" name="Text Box 2">
          <a:extLst>
            <a:ext uri="{FF2B5EF4-FFF2-40B4-BE49-F238E27FC236}">
              <a16:creationId xmlns:a16="http://schemas.microsoft.com/office/drawing/2014/main" xmlns="" id="{00000000-0008-0000-0000-0000F2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499" name="Text Box 2">
          <a:extLst>
            <a:ext uri="{FF2B5EF4-FFF2-40B4-BE49-F238E27FC236}">
              <a16:creationId xmlns:a16="http://schemas.microsoft.com/office/drawing/2014/main" xmlns="" id="{00000000-0008-0000-0000-0000F3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00" name="Text Box 2">
          <a:extLst>
            <a:ext uri="{FF2B5EF4-FFF2-40B4-BE49-F238E27FC236}">
              <a16:creationId xmlns:a16="http://schemas.microsoft.com/office/drawing/2014/main" xmlns="" id="{00000000-0008-0000-0000-0000F4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01" name="Text Box 2">
          <a:extLst>
            <a:ext uri="{FF2B5EF4-FFF2-40B4-BE49-F238E27FC236}">
              <a16:creationId xmlns:a16="http://schemas.microsoft.com/office/drawing/2014/main" xmlns="" id="{00000000-0008-0000-0000-0000F5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txBody>
        <a:bodyPr/>
        <a:lstStyle/>
        <a:p>
          <a:endParaRPr lang="x-none"/>
        </a:p>
      </xdr:txBody>
    </xdr:sp>
    <xdr:clientData/>
  </xdr:oneCellAnchor>
  <xdr:oneCellAnchor>
    <xdr:from>
      <xdr:col>1</xdr:col>
      <xdr:colOff>125015</xdr:colOff>
      <xdr:row>247</xdr:row>
      <xdr:rowOff>0</xdr:rowOff>
    </xdr:from>
    <xdr:ext cx="2437755" cy="168033"/>
    <xdr:sp macro="" textlink="">
      <xdr:nvSpPr>
        <xdr:cNvPr id="502" name="Text Box 2">
          <a:extLst>
            <a:ext uri="{FF2B5EF4-FFF2-40B4-BE49-F238E27FC236}">
              <a16:creationId xmlns:a16="http://schemas.microsoft.com/office/drawing/2014/main" xmlns="" id="{00000000-0008-0000-0000-0000F6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03" name="Text Box 2">
          <a:extLst>
            <a:ext uri="{FF2B5EF4-FFF2-40B4-BE49-F238E27FC236}">
              <a16:creationId xmlns:a16="http://schemas.microsoft.com/office/drawing/2014/main" xmlns="" id="{00000000-0008-0000-0000-0000F7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04" name="Text Box 2">
          <a:extLst>
            <a:ext uri="{FF2B5EF4-FFF2-40B4-BE49-F238E27FC236}">
              <a16:creationId xmlns:a16="http://schemas.microsoft.com/office/drawing/2014/main" xmlns="" id="{00000000-0008-0000-0000-0000F8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05" name="Text Box 2">
          <a:extLst>
            <a:ext uri="{FF2B5EF4-FFF2-40B4-BE49-F238E27FC236}">
              <a16:creationId xmlns:a16="http://schemas.microsoft.com/office/drawing/2014/main" xmlns="" id="{00000000-0008-0000-0000-0000F9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06" name="Text Box 2">
          <a:extLst>
            <a:ext uri="{FF2B5EF4-FFF2-40B4-BE49-F238E27FC236}">
              <a16:creationId xmlns:a16="http://schemas.microsoft.com/office/drawing/2014/main" xmlns="" id="{00000000-0008-0000-0000-0000FA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07" name="Text Box 2">
          <a:extLst>
            <a:ext uri="{FF2B5EF4-FFF2-40B4-BE49-F238E27FC236}">
              <a16:creationId xmlns:a16="http://schemas.microsoft.com/office/drawing/2014/main" xmlns="" id="{00000000-0008-0000-0000-0000FB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08" name="Text Box 2">
          <a:extLst>
            <a:ext uri="{FF2B5EF4-FFF2-40B4-BE49-F238E27FC236}">
              <a16:creationId xmlns:a16="http://schemas.microsoft.com/office/drawing/2014/main" xmlns="" id="{00000000-0008-0000-0000-0000FC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09" name="Text Box 2">
          <a:extLst>
            <a:ext uri="{FF2B5EF4-FFF2-40B4-BE49-F238E27FC236}">
              <a16:creationId xmlns:a16="http://schemas.microsoft.com/office/drawing/2014/main" xmlns="" id="{00000000-0008-0000-0000-0000FD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10" name="Text Box 2">
          <a:extLst>
            <a:ext uri="{FF2B5EF4-FFF2-40B4-BE49-F238E27FC236}">
              <a16:creationId xmlns:a16="http://schemas.microsoft.com/office/drawing/2014/main" xmlns="" id="{00000000-0008-0000-0000-0000FE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11" name="Text Box 2">
          <a:extLst>
            <a:ext uri="{FF2B5EF4-FFF2-40B4-BE49-F238E27FC236}">
              <a16:creationId xmlns:a16="http://schemas.microsoft.com/office/drawing/2014/main" xmlns="" id="{00000000-0008-0000-0000-0000FF01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12" name="Text Box 2">
          <a:extLst>
            <a:ext uri="{FF2B5EF4-FFF2-40B4-BE49-F238E27FC236}">
              <a16:creationId xmlns:a16="http://schemas.microsoft.com/office/drawing/2014/main" xmlns="" id="{00000000-0008-0000-0000-000000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13" name="Text Box 2">
          <a:extLst>
            <a:ext uri="{FF2B5EF4-FFF2-40B4-BE49-F238E27FC236}">
              <a16:creationId xmlns:a16="http://schemas.microsoft.com/office/drawing/2014/main" xmlns="" id="{00000000-0008-0000-0000-000001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14" name="Text Box 2">
          <a:extLst>
            <a:ext uri="{FF2B5EF4-FFF2-40B4-BE49-F238E27FC236}">
              <a16:creationId xmlns:a16="http://schemas.microsoft.com/office/drawing/2014/main" xmlns="" id="{00000000-0008-0000-0000-000002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15" name="Text Box 2">
          <a:extLst>
            <a:ext uri="{FF2B5EF4-FFF2-40B4-BE49-F238E27FC236}">
              <a16:creationId xmlns:a16="http://schemas.microsoft.com/office/drawing/2014/main" xmlns="" id="{00000000-0008-0000-0000-000003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16" name="Text Box 2">
          <a:extLst>
            <a:ext uri="{FF2B5EF4-FFF2-40B4-BE49-F238E27FC236}">
              <a16:creationId xmlns:a16="http://schemas.microsoft.com/office/drawing/2014/main" xmlns="" id="{00000000-0008-0000-0000-000004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17" name="Text Box 2">
          <a:extLst>
            <a:ext uri="{FF2B5EF4-FFF2-40B4-BE49-F238E27FC236}">
              <a16:creationId xmlns:a16="http://schemas.microsoft.com/office/drawing/2014/main" xmlns="" id="{00000000-0008-0000-0000-000005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18" name="Text Box 2">
          <a:extLst>
            <a:ext uri="{FF2B5EF4-FFF2-40B4-BE49-F238E27FC236}">
              <a16:creationId xmlns:a16="http://schemas.microsoft.com/office/drawing/2014/main" xmlns="" id="{00000000-0008-0000-0000-000006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19" name="Text Box 2">
          <a:extLst>
            <a:ext uri="{FF2B5EF4-FFF2-40B4-BE49-F238E27FC236}">
              <a16:creationId xmlns:a16="http://schemas.microsoft.com/office/drawing/2014/main" xmlns="" id="{00000000-0008-0000-0000-000007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20" name="Text Box 2">
          <a:extLst>
            <a:ext uri="{FF2B5EF4-FFF2-40B4-BE49-F238E27FC236}">
              <a16:creationId xmlns:a16="http://schemas.microsoft.com/office/drawing/2014/main" xmlns="" id="{00000000-0008-0000-0000-000008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21" name="Text Box 2">
          <a:extLst>
            <a:ext uri="{FF2B5EF4-FFF2-40B4-BE49-F238E27FC236}">
              <a16:creationId xmlns:a16="http://schemas.microsoft.com/office/drawing/2014/main" xmlns="" id="{00000000-0008-0000-0000-000009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22" name="Text Box 2">
          <a:extLst>
            <a:ext uri="{FF2B5EF4-FFF2-40B4-BE49-F238E27FC236}">
              <a16:creationId xmlns:a16="http://schemas.microsoft.com/office/drawing/2014/main" xmlns="" id="{00000000-0008-0000-0000-00000A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23" name="Text Box 2">
          <a:extLst>
            <a:ext uri="{FF2B5EF4-FFF2-40B4-BE49-F238E27FC236}">
              <a16:creationId xmlns:a16="http://schemas.microsoft.com/office/drawing/2014/main" xmlns="" id="{00000000-0008-0000-0000-00000B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24" name="Text Box 2">
          <a:extLst>
            <a:ext uri="{FF2B5EF4-FFF2-40B4-BE49-F238E27FC236}">
              <a16:creationId xmlns:a16="http://schemas.microsoft.com/office/drawing/2014/main" xmlns="" id="{00000000-0008-0000-0000-00000C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25" name="Text Box 2">
          <a:extLst>
            <a:ext uri="{FF2B5EF4-FFF2-40B4-BE49-F238E27FC236}">
              <a16:creationId xmlns:a16="http://schemas.microsoft.com/office/drawing/2014/main" xmlns="" id="{00000000-0008-0000-0000-00000D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26" name="Text Box 2">
          <a:extLst>
            <a:ext uri="{FF2B5EF4-FFF2-40B4-BE49-F238E27FC236}">
              <a16:creationId xmlns:a16="http://schemas.microsoft.com/office/drawing/2014/main" xmlns="" id="{00000000-0008-0000-0000-00000E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27" name="Text Box 2">
          <a:extLst>
            <a:ext uri="{FF2B5EF4-FFF2-40B4-BE49-F238E27FC236}">
              <a16:creationId xmlns:a16="http://schemas.microsoft.com/office/drawing/2014/main" xmlns="" id="{00000000-0008-0000-0000-00000F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28" name="Text Box 2">
          <a:extLst>
            <a:ext uri="{FF2B5EF4-FFF2-40B4-BE49-F238E27FC236}">
              <a16:creationId xmlns:a16="http://schemas.microsoft.com/office/drawing/2014/main" xmlns="" id="{00000000-0008-0000-0000-000010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29" name="Text Box 2">
          <a:extLst>
            <a:ext uri="{FF2B5EF4-FFF2-40B4-BE49-F238E27FC236}">
              <a16:creationId xmlns:a16="http://schemas.microsoft.com/office/drawing/2014/main" xmlns="" id="{00000000-0008-0000-0000-000011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30" name="Text Box 2">
          <a:extLst>
            <a:ext uri="{FF2B5EF4-FFF2-40B4-BE49-F238E27FC236}">
              <a16:creationId xmlns:a16="http://schemas.microsoft.com/office/drawing/2014/main" xmlns="" id="{00000000-0008-0000-0000-000012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31" name="Text Box 2">
          <a:extLst>
            <a:ext uri="{FF2B5EF4-FFF2-40B4-BE49-F238E27FC236}">
              <a16:creationId xmlns:a16="http://schemas.microsoft.com/office/drawing/2014/main" xmlns="" id="{00000000-0008-0000-0000-000013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32" name="Text Box 2">
          <a:extLst>
            <a:ext uri="{FF2B5EF4-FFF2-40B4-BE49-F238E27FC236}">
              <a16:creationId xmlns:a16="http://schemas.microsoft.com/office/drawing/2014/main" xmlns="" id="{00000000-0008-0000-0000-000014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33" name="Text Box 2">
          <a:extLst>
            <a:ext uri="{FF2B5EF4-FFF2-40B4-BE49-F238E27FC236}">
              <a16:creationId xmlns:a16="http://schemas.microsoft.com/office/drawing/2014/main" xmlns="" id="{00000000-0008-0000-0000-000015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34" name="Text Box 2">
          <a:extLst>
            <a:ext uri="{FF2B5EF4-FFF2-40B4-BE49-F238E27FC236}">
              <a16:creationId xmlns:a16="http://schemas.microsoft.com/office/drawing/2014/main" xmlns="" id="{00000000-0008-0000-0000-000016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35" name="Text Box 2">
          <a:extLst>
            <a:ext uri="{FF2B5EF4-FFF2-40B4-BE49-F238E27FC236}">
              <a16:creationId xmlns:a16="http://schemas.microsoft.com/office/drawing/2014/main" xmlns="" id="{00000000-0008-0000-0000-000017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36" name="Text Box 2">
          <a:extLst>
            <a:ext uri="{FF2B5EF4-FFF2-40B4-BE49-F238E27FC236}">
              <a16:creationId xmlns:a16="http://schemas.microsoft.com/office/drawing/2014/main" xmlns="" id="{00000000-0008-0000-0000-000018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37" name="Text Box 2">
          <a:extLst>
            <a:ext uri="{FF2B5EF4-FFF2-40B4-BE49-F238E27FC236}">
              <a16:creationId xmlns:a16="http://schemas.microsoft.com/office/drawing/2014/main" xmlns="" id="{00000000-0008-0000-0000-000019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38" name="Text Box 2">
          <a:extLst>
            <a:ext uri="{FF2B5EF4-FFF2-40B4-BE49-F238E27FC236}">
              <a16:creationId xmlns:a16="http://schemas.microsoft.com/office/drawing/2014/main" xmlns="" id="{00000000-0008-0000-0000-00001A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39" name="Text Box 2">
          <a:extLst>
            <a:ext uri="{FF2B5EF4-FFF2-40B4-BE49-F238E27FC236}">
              <a16:creationId xmlns:a16="http://schemas.microsoft.com/office/drawing/2014/main" xmlns="" id="{00000000-0008-0000-0000-00001B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40" name="Text Box 2">
          <a:extLst>
            <a:ext uri="{FF2B5EF4-FFF2-40B4-BE49-F238E27FC236}">
              <a16:creationId xmlns:a16="http://schemas.microsoft.com/office/drawing/2014/main" xmlns="" id="{00000000-0008-0000-0000-00001C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41" name="Text Box 2">
          <a:extLst>
            <a:ext uri="{FF2B5EF4-FFF2-40B4-BE49-F238E27FC236}">
              <a16:creationId xmlns:a16="http://schemas.microsoft.com/office/drawing/2014/main" xmlns="" id="{00000000-0008-0000-0000-00001D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42" name="Text Box 2">
          <a:extLst>
            <a:ext uri="{FF2B5EF4-FFF2-40B4-BE49-F238E27FC236}">
              <a16:creationId xmlns:a16="http://schemas.microsoft.com/office/drawing/2014/main" xmlns="" id="{00000000-0008-0000-0000-00001E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txBody>
        <a:bodyPr/>
        <a:lstStyle/>
        <a:p>
          <a:endParaRPr lang="x-none"/>
        </a:p>
      </xdr:txBody>
    </xdr:sp>
    <xdr:clientData/>
  </xdr:oneCellAnchor>
  <xdr:oneCellAnchor>
    <xdr:from>
      <xdr:col>1</xdr:col>
      <xdr:colOff>125015</xdr:colOff>
      <xdr:row>247</xdr:row>
      <xdr:rowOff>0</xdr:rowOff>
    </xdr:from>
    <xdr:ext cx="2437755" cy="168033"/>
    <xdr:sp macro="" textlink="">
      <xdr:nvSpPr>
        <xdr:cNvPr id="543" name="Text Box 2">
          <a:extLst>
            <a:ext uri="{FF2B5EF4-FFF2-40B4-BE49-F238E27FC236}">
              <a16:creationId xmlns:a16="http://schemas.microsoft.com/office/drawing/2014/main" xmlns="" id="{00000000-0008-0000-0000-00001F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44" name="Text Box 2">
          <a:extLst>
            <a:ext uri="{FF2B5EF4-FFF2-40B4-BE49-F238E27FC236}">
              <a16:creationId xmlns:a16="http://schemas.microsoft.com/office/drawing/2014/main" xmlns="" id="{00000000-0008-0000-0000-000020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45" name="Text Box 2">
          <a:extLst>
            <a:ext uri="{FF2B5EF4-FFF2-40B4-BE49-F238E27FC236}">
              <a16:creationId xmlns:a16="http://schemas.microsoft.com/office/drawing/2014/main" xmlns="" id="{00000000-0008-0000-0000-000021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46" name="Text Box 2">
          <a:extLst>
            <a:ext uri="{FF2B5EF4-FFF2-40B4-BE49-F238E27FC236}">
              <a16:creationId xmlns:a16="http://schemas.microsoft.com/office/drawing/2014/main" xmlns="" id="{00000000-0008-0000-0000-000022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47" name="Text Box 2">
          <a:extLst>
            <a:ext uri="{FF2B5EF4-FFF2-40B4-BE49-F238E27FC236}">
              <a16:creationId xmlns:a16="http://schemas.microsoft.com/office/drawing/2014/main" xmlns="" id="{00000000-0008-0000-0000-000023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48" name="Text Box 2">
          <a:extLst>
            <a:ext uri="{FF2B5EF4-FFF2-40B4-BE49-F238E27FC236}">
              <a16:creationId xmlns:a16="http://schemas.microsoft.com/office/drawing/2014/main" xmlns="" id="{00000000-0008-0000-0000-000024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49" name="Text Box 2">
          <a:extLst>
            <a:ext uri="{FF2B5EF4-FFF2-40B4-BE49-F238E27FC236}">
              <a16:creationId xmlns:a16="http://schemas.microsoft.com/office/drawing/2014/main" xmlns="" id="{00000000-0008-0000-0000-000025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50" name="Text Box 2">
          <a:extLst>
            <a:ext uri="{FF2B5EF4-FFF2-40B4-BE49-F238E27FC236}">
              <a16:creationId xmlns:a16="http://schemas.microsoft.com/office/drawing/2014/main" xmlns="" id="{00000000-0008-0000-0000-000026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51" name="Text Box 2">
          <a:extLst>
            <a:ext uri="{FF2B5EF4-FFF2-40B4-BE49-F238E27FC236}">
              <a16:creationId xmlns:a16="http://schemas.microsoft.com/office/drawing/2014/main" xmlns="" id="{00000000-0008-0000-0000-000027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52" name="Text Box 2">
          <a:extLst>
            <a:ext uri="{FF2B5EF4-FFF2-40B4-BE49-F238E27FC236}">
              <a16:creationId xmlns:a16="http://schemas.microsoft.com/office/drawing/2014/main" xmlns="" id="{00000000-0008-0000-0000-000028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53" name="Text Box 2">
          <a:extLst>
            <a:ext uri="{FF2B5EF4-FFF2-40B4-BE49-F238E27FC236}">
              <a16:creationId xmlns:a16="http://schemas.microsoft.com/office/drawing/2014/main" xmlns="" id="{00000000-0008-0000-0000-000029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54" name="Text Box 2">
          <a:extLst>
            <a:ext uri="{FF2B5EF4-FFF2-40B4-BE49-F238E27FC236}">
              <a16:creationId xmlns:a16="http://schemas.microsoft.com/office/drawing/2014/main" xmlns="" id="{00000000-0008-0000-0000-00002A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55" name="Text Box 2">
          <a:extLst>
            <a:ext uri="{FF2B5EF4-FFF2-40B4-BE49-F238E27FC236}">
              <a16:creationId xmlns:a16="http://schemas.microsoft.com/office/drawing/2014/main" xmlns="" id="{00000000-0008-0000-0000-00002B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56" name="Text Box 2">
          <a:extLst>
            <a:ext uri="{FF2B5EF4-FFF2-40B4-BE49-F238E27FC236}">
              <a16:creationId xmlns:a16="http://schemas.microsoft.com/office/drawing/2014/main" xmlns="" id="{00000000-0008-0000-0000-00002C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txBody>
        <a:bodyPr/>
        <a:lstStyle/>
        <a:p>
          <a:endParaRPr lang="x-none"/>
        </a:p>
      </xdr:txBody>
    </xdr:sp>
    <xdr:clientData/>
  </xdr:oneCellAnchor>
  <xdr:oneCellAnchor>
    <xdr:from>
      <xdr:col>1</xdr:col>
      <xdr:colOff>125015</xdr:colOff>
      <xdr:row>247</xdr:row>
      <xdr:rowOff>0</xdr:rowOff>
    </xdr:from>
    <xdr:ext cx="2437755" cy="168033"/>
    <xdr:sp macro="" textlink="">
      <xdr:nvSpPr>
        <xdr:cNvPr id="557" name="Text Box 2">
          <a:extLst>
            <a:ext uri="{FF2B5EF4-FFF2-40B4-BE49-F238E27FC236}">
              <a16:creationId xmlns:a16="http://schemas.microsoft.com/office/drawing/2014/main" xmlns="" id="{00000000-0008-0000-0000-00002D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58" name="Text Box 2">
          <a:extLst>
            <a:ext uri="{FF2B5EF4-FFF2-40B4-BE49-F238E27FC236}">
              <a16:creationId xmlns:a16="http://schemas.microsoft.com/office/drawing/2014/main" xmlns="" id="{00000000-0008-0000-0000-00002E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59" name="Text Box 2">
          <a:extLst>
            <a:ext uri="{FF2B5EF4-FFF2-40B4-BE49-F238E27FC236}">
              <a16:creationId xmlns:a16="http://schemas.microsoft.com/office/drawing/2014/main" xmlns="" id="{00000000-0008-0000-0000-00002F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60" name="Text Box 2">
          <a:extLst>
            <a:ext uri="{FF2B5EF4-FFF2-40B4-BE49-F238E27FC236}">
              <a16:creationId xmlns:a16="http://schemas.microsoft.com/office/drawing/2014/main" xmlns="" id="{00000000-0008-0000-0000-000030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61" name="Text Box 2">
          <a:extLst>
            <a:ext uri="{FF2B5EF4-FFF2-40B4-BE49-F238E27FC236}">
              <a16:creationId xmlns:a16="http://schemas.microsoft.com/office/drawing/2014/main" xmlns="" id="{00000000-0008-0000-0000-000031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62" name="Text Box 2">
          <a:extLst>
            <a:ext uri="{FF2B5EF4-FFF2-40B4-BE49-F238E27FC236}">
              <a16:creationId xmlns:a16="http://schemas.microsoft.com/office/drawing/2014/main" xmlns="" id="{00000000-0008-0000-0000-000032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63" name="Text Box 2">
          <a:extLst>
            <a:ext uri="{FF2B5EF4-FFF2-40B4-BE49-F238E27FC236}">
              <a16:creationId xmlns:a16="http://schemas.microsoft.com/office/drawing/2014/main" xmlns="" id="{00000000-0008-0000-0000-000033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64" name="Text Box 2">
          <a:extLst>
            <a:ext uri="{FF2B5EF4-FFF2-40B4-BE49-F238E27FC236}">
              <a16:creationId xmlns:a16="http://schemas.microsoft.com/office/drawing/2014/main" xmlns="" id="{00000000-0008-0000-0000-000034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65" name="Text Box 2">
          <a:extLst>
            <a:ext uri="{FF2B5EF4-FFF2-40B4-BE49-F238E27FC236}">
              <a16:creationId xmlns:a16="http://schemas.microsoft.com/office/drawing/2014/main" xmlns="" id="{00000000-0008-0000-0000-000035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66" name="Text Box 2">
          <a:extLst>
            <a:ext uri="{FF2B5EF4-FFF2-40B4-BE49-F238E27FC236}">
              <a16:creationId xmlns:a16="http://schemas.microsoft.com/office/drawing/2014/main" xmlns="" id="{00000000-0008-0000-0000-000036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67" name="Text Box 2">
          <a:extLst>
            <a:ext uri="{FF2B5EF4-FFF2-40B4-BE49-F238E27FC236}">
              <a16:creationId xmlns:a16="http://schemas.microsoft.com/office/drawing/2014/main" xmlns="" id="{00000000-0008-0000-0000-000037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68" name="Text Box 2">
          <a:extLst>
            <a:ext uri="{FF2B5EF4-FFF2-40B4-BE49-F238E27FC236}">
              <a16:creationId xmlns:a16="http://schemas.microsoft.com/office/drawing/2014/main" xmlns="" id="{00000000-0008-0000-0000-000038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69" name="Text Box 2">
          <a:extLst>
            <a:ext uri="{FF2B5EF4-FFF2-40B4-BE49-F238E27FC236}">
              <a16:creationId xmlns:a16="http://schemas.microsoft.com/office/drawing/2014/main" xmlns="" id="{00000000-0008-0000-0000-000039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70" name="Text Box 2">
          <a:extLst>
            <a:ext uri="{FF2B5EF4-FFF2-40B4-BE49-F238E27FC236}">
              <a16:creationId xmlns:a16="http://schemas.microsoft.com/office/drawing/2014/main" xmlns="" id="{00000000-0008-0000-0000-00003A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71" name="Text Box 2">
          <a:extLst>
            <a:ext uri="{FF2B5EF4-FFF2-40B4-BE49-F238E27FC236}">
              <a16:creationId xmlns:a16="http://schemas.microsoft.com/office/drawing/2014/main" xmlns="" id="{00000000-0008-0000-0000-00003B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72" name="Text Box 2">
          <a:extLst>
            <a:ext uri="{FF2B5EF4-FFF2-40B4-BE49-F238E27FC236}">
              <a16:creationId xmlns:a16="http://schemas.microsoft.com/office/drawing/2014/main" xmlns="" id="{00000000-0008-0000-0000-00003C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73" name="Text Box 2">
          <a:extLst>
            <a:ext uri="{FF2B5EF4-FFF2-40B4-BE49-F238E27FC236}">
              <a16:creationId xmlns:a16="http://schemas.microsoft.com/office/drawing/2014/main" xmlns="" id="{00000000-0008-0000-0000-00003D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74" name="Text Box 2">
          <a:extLst>
            <a:ext uri="{FF2B5EF4-FFF2-40B4-BE49-F238E27FC236}">
              <a16:creationId xmlns:a16="http://schemas.microsoft.com/office/drawing/2014/main" xmlns="" id="{00000000-0008-0000-0000-00003E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75" name="Text Box 2">
          <a:extLst>
            <a:ext uri="{FF2B5EF4-FFF2-40B4-BE49-F238E27FC236}">
              <a16:creationId xmlns:a16="http://schemas.microsoft.com/office/drawing/2014/main" xmlns="" id="{00000000-0008-0000-0000-00003F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76" name="Text Box 2">
          <a:extLst>
            <a:ext uri="{FF2B5EF4-FFF2-40B4-BE49-F238E27FC236}">
              <a16:creationId xmlns:a16="http://schemas.microsoft.com/office/drawing/2014/main" xmlns="" id="{00000000-0008-0000-0000-000040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77" name="Text Box 2">
          <a:extLst>
            <a:ext uri="{FF2B5EF4-FFF2-40B4-BE49-F238E27FC236}">
              <a16:creationId xmlns:a16="http://schemas.microsoft.com/office/drawing/2014/main" xmlns="" id="{00000000-0008-0000-0000-000041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78" name="Text Box 2">
          <a:extLst>
            <a:ext uri="{FF2B5EF4-FFF2-40B4-BE49-F238E27FC236}">
              <a16:creationId xmlns:a16="http://schemas.microsoft.com/office/drawing/2014/main" xmlns="" id="{00000000-0008-0000-0000-000042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79" name="Text Box 2">
          <a:extLst>
            <a:ext uri="{FF2B5EF4-FFF2-40B4-BE49-F238E27FC236}">
              <a16:creationId xmlns:a16="http://schemas.microsoft.com/office/drawing/2014/main" xmlns="" id="{00000000-0008-0000-0000-000043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80" name="Text Box 2">
          <a:extLst>
            <a:ext uri="{FF2B5EF4-FFF2-40B4-BE49-F238E27FC236}">
              <a16:creationId xmlns:a16="http://schemas.microsoft.com/office/drawing/2014/main" xmlns="" id="{00000000-0008-0000-0000-000044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81" name="Text Box 2">
          <a:extLst>
            <a:ext uri="{FF2B5EF4-FFF2-40B4-BE49-F238E27FC236}">
              <a16:creationId xmlns:a16="http://schemas.microsoft.com/office/drawing/2014/main" xmlns="" id="{00000000-0008-0000-0000-000045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82" name="Text Box 2">
          <a:extLst>
            <a:ext uri="{FF2B5EF4-FFF2-40B4-BE49-F238E27FC236}">
              <a16:creationId xmlns:a16="http://schemas.microsoft.com/office/drawing/2014/main" xmlns="" id="{00000000-0008-0000-0000-000046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83" name="Text Box 2">
          <a:extLst>
            <a:ext uri="{FF2B5EF4-FFF2-40B4-BE49-F238E27FC236}">
              <a16:creationId xmlns:a16="http://schemas.microsoft.com/office/drawing/2014/main" xmlns="" id="{00000000-0008-0000-0000-000047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84" name="Text Box 2">
          <a:extLst>
            <a:ext uri="{FF2B5EF4-FFF2-40B4-BE49-F238E27FC236}">
              <a16:creationId xmlns:a16="http://schemas.microsoft.com/office/drawing/2014/main" xmlns="" id="{00000000-0008-0000-0000-000048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85" name="Text Box 2">
          <a:extLst>
            <a:ext uri="{FF2B5EF4-FFF2-40B4-BE49-F238E27FC236}">
              <a16:creationId xmlns:a16="http://schemas.microsoft.com/office/drawing/2014/main" xmlns="" id="{00000000-0008-0000-0000-000049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86" name="Text Box 2">
          <a:extLst>
            <a:ext uri="{FF2B5EF4-FFF2-40B4-BE49-F238E27FC236}">
              <a16:creationId xmlns:a16="http://schemas.microsoft.com/office/drawing/2014/main" xmlns="" id="{00000000-0008-0000-0000-00004A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87" name="Text Box 2">
          <a:extLst>
            <a:ext uri="{FF2B5EF4-FFF2-40B4-BE49-F238E27FC236}">
              <a16:creationId xmlns:a16="http://schemas.microsoft.com/office/drawing/2014/main" xmlns="" id="{00000000-0008-0000-0000-00004B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88" name="Text Box 2">
          <a:extLst>
            <a:ext uri="{FF2B5EF4-FFF2-40B4-BE49-F238E27FC236}">
              <a16:creationId xmlns:a16="http://schemas.microsoft.com/office/drawing/2014/main" xmlns="" id="{00000000-0008-0000-0000-00004C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89" name="Text Box 2">
          <a:extLst>
            <a:ext uri="{FF2B5EF4-FFF2-40B4-BE49-F238E27FC236}">
              <a16:creationId xmlns:a16="http://schemas.microsoft.com/office/drawing/2014/main" xmlns="" id="{00000000-0008-0000-0000-00004D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90" name="Text Box 2">
          <a:extLst>
            <a:ext uri="{FF2B5EF4-FFF2-40B4-BE49-F238E27FC236}">
              <a16:creationId xmlns:a16="http://schemas.microsoft.com/office/drawing/2014/main" xmlns="" id="{00000000-0008-0000-0000-00004E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91" name="Text Box 2">
          <a:extLst>
            <a:ext uri="{FF2B5EF4-FFF2-40B4-BE49-F238E27FC236}">
              <a16:creationId xmlns:a16="http://schemas.microsoft.com/office/drawing/2014/main" xmlns="" id="{00000000-0008-0000-0000-00004F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92" name="Text Box 2">
          <a:extLst>
            <a:ext uri="{FF2B5EF4-FFF2-40B4-BE49-F238E27FC236}">
              <a16:creationId xmlns:a16="http://schemas.microsoft.com/office/drawing/2014/main" xmlns="" id="{00000000-0008-0000-0000-000050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93" name="Text Box 2">
          <a:extLst>
            <a:ext uri="{FF2B5EF4-FFF2-40B4-BE49-F238E27FC236}">
              <a16:creationId xmlns:a16="http://schemas.microsoft.com/office/drawing/2014/main" xmlns="" id="{00000000-0008-0000-0000-000051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94" name="Text Box 2">
          <a:extLst>
            <a:ext uri="{FF2B5EF4-FFF2-40B4-BE49-F238E27FC236}">
              <a16:creationId xmlns:a16="http://schemas.microsoft.com/office/drawing/2014/main" xmlns="" id="{00000000-0008-0000-0000-000052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95" name="Text Box 2">
          <a:extLst>
            <a:ext uri="{FF2B5EF4-FFF2-40B4-BE49-F238E27FC236}">
              <a16:creationId xmlns:a16="http://schemas.microsoft.com/office/drawing/2014/main" xmlns="" id="{00000000-0008-0000-0000-000053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96" name="Text Box 2">
          <a:extLst>
            <a:ext uri="{FF2B5EF4-FFF2-40B4-BE49-F238E27FC236}">
              <a16:creationId xmlns:a16="http://schemas.microsoft.com/office/drawing/2014/main" xmlns="" id="{00000000-0008-0000-0000-000054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97" name="Text Box 2">
          <a:extLst>
            <a:ext uri="{FF2B5EF4-FFF2-40B4-BE49-F238E27FC236}">
              <a16:creationId xmlns:a16="http://schemas.microsoft.com/office/drawing/2014/main" xmlns="" id="{00000000-0008-0000-0000-000055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98" name="Text Box 2">
          <a:extLst>
            <a:ext uri="{FF2B5EF4-FFF2-40B4-BE49-F238E27FC236}">
              <a16:creationId xmlns:a16="http://schemas.microsoft.com/office/drawing/2014/main" xmlns="" id="{00000000-0008-0000-0000-000056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599" name="Text Box 2">
          <a:extLst>
            <a:ext uri="{FF2B5EF4-FFF2-40B4-BE49-F238E27FC236}">
              <a16:creationId xmlns:a16="http://schemas.microsoft.com/office/drawing/2014/main" xmlns="" id="{00000000-0008-0000-0000-000057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00" name="Text Box 2">
          <a:extLst>
            <a:ext uri="{FF2B5EF4-FFF2-40B4-BE49-F238E27FC236}">
              <a16:creationId xmlns:a16="http://schemas.microsoft.com/office/drawing/2014/main" xmlns="" id="{00000000-0008-0000-0000-000058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01" name="Text Box 2">
          <a:extLst>
            <a:ext uri="{FF2B5EF4-FFF2-40B4-BE49-F238E27FC236}">
              <a16:creationId xmlns:a16="http://schemas.microsoft.com/office/drawing/2014/main" xmlns="" id="{00000000-0008-0000-0000-000059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02" name="Text Box 2">
          <a:extLst>
            <a:ext uri="{FF2B5EF4-FFF2-40B4-BE49-F238E27FC236}">
              <a16:creationId xmlns:a16="http://schemas.microsoft.com/office/drawing/2014/main" xmlns="" id="{00000000-0008-0000-0000-00005A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03" name="Text Box 2">
          <a:extLst>
            <a:ext uri="{FF2B5EF4-FFF2-40B4-BE49-F238E27FC236}">
              <a16:creationId xmlns:a16="http://schemas.microsoft.com/office/drawing/2014/main" xmlns="" id="{00000000-0008-0000-0000-00005B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04" name="Text Box 2">
          <a:extLst>
            <a:ext uri="{FF2B5EF4-FFF2-40B4-BE49-F238E27FC236}">
              <a16:creationId xmlns:a16="http://schemas.microsoft.com/office/drawing/2014/main" xmlns="" id="{00000000-0008-0000-0000-00005C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05" name="Text Box 2">
          <a:extLst>
            <a:ext uri="{FF2B5EF4-FFF2-40B4-BE49-F238E27FC236}">
              <a16:creationId xmlns:a16="http://schemas.microsoft.com/office/drawing/2014/main" xmlns="" id="{00000000-0008-0000-0000-00005D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06" name="Text Box 2">
          <a:extLst>
            <a:ext uri="{FF2B5EF4-FFF2-40B4-BE49-F238E27FC236}">
              <a16:creationId xmlns:a16="http://schemas.microsoft.com/office/drawing/2014/main" xmlns="" id="{00000000-0008-0000-0000-00005E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07" name="Text Box 2">
          <a:extLst>
            <a:ext uri="{FF2B5EF4-FFF2-40B4-BE49-F238E27FC236}">
              <a16:creationId xmlns:a16="http://schemas.microsoft.com/office/drawing/2014/main" xmlns="" id="{00000000-0008-0000-0000-00005F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08" name="Text Box 2">
          <a:extLst>
            <a:ext uri="{FF2B5EF4-FFF2-40B4-BE49-F238E27FC236}">
              <a16:creationId xmlns:a16="http://schemas.microsoft.com/office/drawing/2014/main" xmlns="" id="{00000000-0008-0000-0000-000060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09" name="Text Box 2">
          <a:extLst>
            <a:ext uri="{FF2B5EF4-FFF2-40B4-BE49-F238E27FC236}">
              <a16:creationId xmlns:a16="http://schemas.microsoft.com/office/drawing/2014/main" xmlns="" id="{00000000-0008-0000-0000-000061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10" name="Text Box 2">
          <a:extLst>
            <a:ext uri="{FF2B5EF4-FFF2-40B4-BE49-F238E27FC236}">
              <a16:creationId xmlns:a16="http://schemas.microsoft.com/office/drawing/2014/main" xmlns="" id="{00000000-0008-0000-0000-000062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11" name="Text Box 2">
          <a:extLst>
            <a:ext uri="{FF2B5EF4-FFF2-40B4-BE49-F238E27FC236}">
              <a16:creationId xmlns:a16="http://schemas.microsoft.com/office/drawing/2014/main" xmlns="" id="{00000000-0008-0000-0000-000063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12" name="Text Box 2">
          <a:extLst>
            <a:ext uri="{FF2B5EF4-FFF2-40B4-BE49-F238E27FC236}">
              <a16:creationId xmlns:a16="http://schemas.microsoft.com/office/drawing/2014/main" xmlns="" id="{00000000-0008-0000-0000-000064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txBody>
        <a:bodyPr/>
        <a:lstStyle/>
        <a:p>
          <a:endParaRPr lang="x-none"/>
        </a:p>
      </xdr:txBody>
    </xdr:sp>
    <xdr:clientData/>
  </xdr:oneCellAnchor>
  <xdr:oneCellAnchor>
    <xdr:from>
      <xdr:col>1</xdr:col>
      <xdr:colOff>125015</xdr:colOff>
      <xdr:row>247</xdr:row>
      <xdr:rowOff>0</xdr:rowOff>
    </xdr:from>
    <xdr:ext cx="2437755" cy="168033"/>
    <xdr:sp macro="" textlink="">
      <xdr:nvSpPr>
        <xdr:cNvPr id="613" name="Text Box 2">
          <a:extLst>
            <a:ext uri="{FF2B5EF4-FFF2-40B4-BE49-F238E27FC236}">
              <a16:creationId xmlns:a16="http://schemas.microsoft.com/office/drawing/2014/main" xmlns="" id="{00000000-0008-0000-0000-000065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14" name="Text Box 2">
          <a:extLst>
            <a:ext uri="{FF2B5EF4-FFF2-40B4-BE49-F238E27FC236}">
              <a16:creationId xmlns:a16="http://schemas.microsoft.com/office/drawing/2014/main" xmlns="" id="{00000000-0008-0000-0000-000066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15" name="Text Box 2">
          <a:extLst>
            <a:ext uri="{FF2B5EF4-FFF2-40B4-BE49-F238E27FC236}">
              <a16:creationId xmlns:a16="http://schemas.microsoft.com/office/drawing/2014/main" xmlns="" id="{00000000-0008-0000-0000-000067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16" name="Text Box 2">
          <a:extLst>
            <a:ext uri="{FF2B5EF4-FFF2-40B4-BE49-F238E27FC236}">
              <a16:creationId xmlns:a16="http://schemas.microsoft.com/office/drawing/2014/main" xmlns="" id="{00000000-0008-0000-0000-000068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17" name="Text Box 2">
          <a:extLst>
            <a:ext uri="{FF2B5EF4-FFF2-40B4-BE49-F238E27FC236}">
              <a16:creationId xmlns:a16="http://schemas.microsoft.com/office/drawing/2014/main" xmlns="" id="{00000000-0008-0000-0000-000069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18" name="Text Box 2">
          <a:extLst>
            <a:ext uri="{FF2B5EF4-FFF2-40B4-BE49-F238E27FC236}">
              <a16:creationId xmlns:a16="http://schemas.microsoft.com/office/drawing/2014/main" xmlns="" id="{00000000-0008-0000-0000-00006A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19" name="Text Box 2">
          <a:extLst>
            <a:ext uri="{FF2B5EF4-FFF2-40B4-BE49-F238E27FC236}">
              <a16:creationId xmlns:a16="http://schemas.microsoft.com/office/drawing/2014/main" xmlns="" id="{00000000-0008-0000-0000-00006B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20" name="Text Box 2">
          <a:extLst>
            <a:ext uri="{FF2B5EF4-FFF2-40B4-BE49-F238E27FC236}">
              <a16:creationId xmlns:a16="http://schemas.microsoft.com/office/drawing/2014/main" xmlns="" id="{00000000-0008-0000-0000-00006C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21" name="Text Box 2">
          <a:extLst>
            <a:ext uri="{FF2B5EF4-FFF2-40B4-BE49-F238E27FC236}">
              <a16:creationId xmlns:a16="http://schemas.microsoft.com/office/drawing/2014/main" xmlns="" id="{00000000-0008-0000-0000-00006D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22" name="Text Box 2">
          <a:extLst>
            <a:ext uri="{FF2B5EF4-FFF2-40B4-BE49-F238E27FC236}">
              <a16:creationId xmlns:a16="http://schemas.microsoft.com/office/drawing/2014/main" xmlns="" id="{00000000-0008-0000-0000-00006E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23" name="Text Box 2">
          <a:extLst>
            <a:ext uri="{FF2B5EF4-FFF2-40B4-BE49-F238E27FC236}">
              <a16:creationId xmlns:a16="http://schemas.microsoft.com/office/drawing/2014/main" xmlns="" id="{00000000-0008-0000-0000-00006F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24" name="Text Box 2">
          <a:extLst>
            <a:ext uri="{FF2B5EF4-FFF2-40B4-BE49-F238E27FC236}">
              <a16:creationId xmlns:a16="http://schemas.microsoft.com/office/drawing/2014/main" xmlns="" id="{00000000-0008-0000-0000-000070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25" name="Text Box 2">
          <a:extLst>
            <a:ext uri="{FF2B5EF4-FFF2-40B4-BE49-F238E27FC236}">
              <a16:creationId xmlns:a16="http://schemas.microsoft.com/office/drawing/2014/main" xmlns="" id="{00000000-0008-0000-0000-000071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26" name="Text Box 2">
          <a:extLst>
            <a:ext uri="{FF2B5EF4-FFF2-40B4-BE49-F238E27FC236}">
              <a16:creationId xmlns:a16="http://schemas.microsoft.com/office/drawing/2014/main" xmlns="" id="{00000000-0008-0000-0000-000072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27" name="Text Box 2">
          <a:extLst>
            <a:ext uri="{FF2B5EF4-FFF2-40B4-BE49-F238E27FC236}">
              <a16:creationId xmlns:a16="http://schemas.microsoft.com/office/drawing/2014/main" xmlns="" id="{00000000-0008-0000-0000-000073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28" name="Text Box 2">
          <a:extLst>
            <a:ext uri="{FF2B5EF4-FFF2-40B4-BE49-F238E27FC236}">
              <a16:creationId xmlns:a16="http://schemas.microsoft.com/office/drawing/2014/main" xmlns="" id="{00000000-0008-0000-0000-000074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29" name="Text Box 2">
          <a:extLst>
            <a:ext uri="{FF2B5EF4-FFF2-40B4-BE49-F238E27FC236}">
              <a16:creationId xmlns:a16="http://schemas.microsoft.com/office/drawing/2014/main" xmlns="" id="{00000000-0008-0000-0000-000075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30" name="Text Box 2">
          <a:extLst>
            <a:ext uri="{FF2B5EF4-FFF2-40B4-BE49-F238E27FC236}">
              <a16:creationId xmlns:a16="http://schemas.microsoft.com/office/drawing/2014/main" xmlns="" id="{00000000-0008-0000-0000-000076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31" name="Text Box 2">
          <a:extLst>
            <a:ext uri="{FF2B5EF4-FFF2-40B4-BE49-F238E27FC236}">
              <a16:creationId xmlns:a16="http://schemas.microsoft.com/office/drawing/2014/main" xmlns="" id="{00000000-0008-0000-0000-000077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32" name="Text Box 2">
          <a:extLst>
            <a:ext uri="{FF2B5EF4-FFF2-40B4-BE49-F238E27FC236}">
              <a16:creationId xmlns:a16="http://schemas.microsoft.com/office/drawing/2014/main" xmlns="" id="{00000000-0008-0000-0000-000078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33" name="Text Box 2">
          <a:extLst>
            <a:ext uri="{FF2B5EF4-FFF2-40B4-BE49-F238E27FC236}">
              <a16:creationId xmlns:a16="http://schemas.microsoft.com/office/drawing/2014/main" xmlns="" id="{00000000-0008-0000-0000-000079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34" name="Text Box 2">
          <a:extLst>
            <a:ext uri="{FF2B5EF4-FFF2-40B4-BE49-F238E27FC236}">
              <a16:creationId xmlns:a16="http://schemas.microsoft.com/office/drawing/2014/main" xmlns="" id="{00000000-0008-0000-0000-00007A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35" name="Text Box 2">
          <a:extLst>
            <a:ext uri="{FF2B5EF4-FFF2-40B4-BE49-F238E27FC236}">
              <a16:creationId xmlns:a16="http://schemas.microsoft.com/office/drawing/2014/main" xmlns="" id="{00000000-0008-0000-0000-00007B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36" name="Text Box 2">
          <a:extLst>
            <a:ext uri="{FF2B5EF4-FFF2-40B4-BE49-F238E27FC236}">
              <a16:creationId xmlns:a16="http://schemas.microsoft.com/office/drawing/2014/main" xmlns="" id="{00000000-0008-0000-0000-00007C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37" name="Text Box 2">
          <a:extLst>
            <a:ext uri="{FF2B5EF4-FFF2-40B4-BE49-F238E27FC236}">
              <a16:creationId xmlns:a16="http://schemas.microsoft.com/office/drawing/2014/main" xmlns="" id="{00000000-0008-0000-0000-00007D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38" name="Text Box 2">
          <a:extLst>
            <a:ext uri="{FF2B5EF4-FFF2-40B4-BE49-F238E27FC236}">
              <a16:creationId xmlns:a16="http://schemas.microsoft.com/office/drawing/2014/main" xmlns="" id="{00000000-0008-0000-0000-00007E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39" name="Text Box 2">
          <a:extLst>
            <a:ext uri="{FF2B5EF4-FFF2-40B4-BE49-F238E27FC236}">
              <a16:creationId xmlns:a16="http://schemas.microsoft.com/office/drawing/2014/main" xmlns="" id="{00000000-0008-0000-0000-00007F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40" name="Text Box 2">
          <a:extLst>
            <a:ext uri="{FF2B5EF4-FFF2-40B4-BE49-F238E27FC236}">
              <a16:creationId xmlns:a16="http://schemas.microsoft.com/office/drawing/2014/main" xmlns="" id="{00000000-0008-0000-0000-000080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41" name="Text Box 2">
          <a:extLst>
            <a:ext uri="{FF2B5EF4-FFF2-40B4-BE49-F238E27FC236}">
              <a16:creationId xmlns:a16="http://schemas.microsoft.com/office/drawing/2014/main" xmlns="" id="{00000000-0008-0000-0000-000081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42" name="Text Box 2">
          <a:extLst>
            <a:ext uri="{FF2B5EF4-FFF2-40B4-BE49-F238E27FC236}">
              <a16:creationId xmlns:a16="http://schemas.microsoft.com/office/drawing/2014/main" xmlns="" id="{00000000-0008-0000-0000-000082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43" name="Text Box 2">
          <a:extLst>
            <a:ext uri="{FF2B5EF4-FFF2-40B4-BE49-F238E27FC236}">
              <a16:creationId xmlns:a16="http://schemas.microsoft.com/office/drawing/2014/main" xmlns="" id="{00000000-0008-0000-0000-000083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44" name="Text Box 2">
          <a:extLst>
            <a:ext uri="{FF2B5EF4-FFF2-40B4-BE49-F238E27FC236}">
              <a16:creationId xmlns:a16="http://schemas.microsoft.com/office/drawing/2014/main" xmlns="" id="{00000000-0008-0000-0000-000084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45" name="Text Box 2">
          <a:extLst>
            <a:ext uri="{FF2B5EF4-FFF2-40B4-BE49-F238E27FC236}">
              <a16:creationId xmlns:a16="http://schemas.microsoft.com/office/drawing/2014/main" xmlns="" id="{00000000-0008-0000-0000-000085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46" name="Text Box 2">
          <a:extLst>
            <a:ext uri="{FF2B5EF4-FFF2-40B4-BE49-F238E27FC236}">
              <a16:creationId xmlns:a16="http://schemas.microsoft.com/office/drawing/2014/main" xmlns="" id="{00000000-0008-0000-0000-000086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47" name="Text Box 2">
          <a:extLst>
            <a:ext uri="{FF2B5EF4-FFF2-40B4-BE49-F238E27FC236}">
              <a16:creationId xmlns:a16="http://schemas.microsoft.com/office/drawing/2014/main" xmlns="" id="{00000000-0008-0000-0000-000087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48" name="Text Box 2">
          <a:extLst>
            <a:ext uri="{FF2B5EF4-FFF2-40B4-BE49-F238E27FC236}">
              <a16:creationId xmlns:a16="http://schemas.microsoft.com/office/drawing/2014/main" xmlns="" id="{00000000-0008-0000-0000-000088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49" name="Text Box 2">
          <a:extLst>
            <a:ext uri="{FF2B5EF4-FFF2-40B4-BE49-F238E27FC236}">
              <a16:creationId xmlns:a16="http://schemas.microsoft.com/office/drawing/2014/main" xmlns="" id="{00000000-0008-0000-0000-000089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50" name="Text Box 2">
          <a:extLst>
            <a:ext uri="{FF2B5EF4-FFF2-40B4-BE49-F238E27FC236}">
              <a16:creationId xmlns:a16="http://schemas.microsoft.com/office/drawing/2014/main" xmlns="" id="{00000000-0008-0000-0000-00008A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51" name="Text Box 2">
          <a:extLst>
            <a:ext uri="{FF2B5EF4-FFF2-40B4-BE49-F238E27FC236}">
              <a16:creationId xmlns:a16="http://schemas.microsoft.com/office/drawing/2014/main" xmlns="" id="{00000000-0008-0000-0000-00008B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52" name="Text Box 2">
          <a:extLst>
            <a:ext uri="{FF2B5EF4-FFF2-40B4-BE49-F238E27FC236}">
              <a16:creationId xmlns:a16="http://schemas.microsoft.com/office/drawing/2014/main" xmlns="" id="{00000000-0008-0000-0000-00008C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53" name="Text Box 2">
          <a:extLst>
            <a:ext uri="{FF2B5EF4-FFF2-40B4-BE49-F238E27FC236}">
              <a16:creationId xmlns:a16="http://schemas.microsoft.com/office/drawing/2014/main" xmlns="" id="{00000000-0008-0000-0000-00008D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txBody>
        <a:bodyPr/>
        <a:lstStyle/>
        <a:p>
          <a:endParaRPr lang="x-none"/>
        </a:p>
      </xdr:txBody>
    </xdr:sp>
    <xdr:clientData/>
  </xdr:oneCellAnchor>
  <xdr:oneCellAnchor>
    <xdr:from>
      <xdr:col>1</xdr:col>
      <xdr:colOff>125015</xdr:colOff>
      <xdr:row>247</xdr:row>
      <xdr:rowOff>0</xdr:rowOff>
    </xdr:from>
    <xdr:ext cx="2437755" cy="168033"/>
    <xdr:sp macro="" textlink="">
      <xdr:nvSpPr>
        <xdr:cNvPr id="654" name="Text Box 2">
          <a:extLst>
            <a:ext uri="{FF2B5EF4-FFF2-40B4-BE49-F238E27FC236}">
              <a16:creationId xmlns:a16="http://schemas.microsoft.com/office/drawing/2014/main" xmlns="" id="{00000000-0008-0000-0000-00008E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55" name="Text Box 2">
          <a:extLst>
            <a:ext uri="{FF2B5EF4-FFF2-40B4-BE49-F238E27FC236}">
              <a16:creationId xmlns:a16="http://schemas.microsoft.com/office/drawing/2014/main" xmlns="" id="{00000000-0008-0000-0000-00008F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56" name="Text Box 2">
          <a:extLst>
            <a:ext uri="{FF2B5EF4-FFF2-40B4-BE49-F238E27FC236}">
              <a16:creationId xmlns:a16="http://schemas.microsoft.com/office/drawing/2014/main" xmlns="" id="{00000000-0008-0000-0000-000090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57" name="Text Box 2">
          <a:extLst>
            <a:ext uri="{FF2B5EF4-FFF2-40B4-BE49-F238E27FC236}">
              <a16:creationId xmlns:a16="http://schemas.microsoft.com/office/drawing/2014/main" xmlns="" id="{00000000-0008-0000-0000-000091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58" name="Text Box 2">
          <a:extLst>
            <a:ext uri="{FF2B5EF4-FFF2-40B4-BE49-F238E27FC236}">
              <a16:creationId xmlns:a16="http://schemas.microsoft.com/office/drawing/2014/main" xmlns="" id="{00000000-0008-0000-0000-000092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59" name="Text Box 2">
          <a:extLst>
            <a:ext uri="{FF2B5EF4-FFF2-40B4-BE49-F238E27FC236}">
              <a16:creationId xmlns:a16="http://schemas.microsoft.com/office/drawing/2014/main" xmlns="" id="{00000000-0008-0000-0000-000093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60" name="Text Box 2">
          <a:extLst>
            <a:ext uri="{FF2B5EF4-FFF2-40B4-BE49-F238E27FC236}">
              <a16:creationId xmlns:a16="http://schemas.microsoft.com/office/drawing/2014/main" xmlns="" id="{00000000-0008-0000-0000-000094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61" name="Text Box 2">
          <a:extLst>
            <a:ext uri="{FF2B5EF4-FFF2-40B4-BE49-F238E27FC236}">
              <a16:creationId xmlns:a16="http://schemas.microsoft.com/office/drawing/2014/main" xmlns="" id="{00000000-0008-0000-0000-000095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62" name="Text Box 2">
          <a:extLst>
            <a:ext uri="{FF2B5EF4-FFF2-40B4-BE49-F238E27FC236}">
              <a16:creationId xmlns:a16="http://schemas.microsoft.com/office/drawing/2014/main" xmlns="" id="{00000000-0008-0000-0000-000096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63" name="Text Box 2">
          <a:extLst>
            <a:ext uri="{FF2B5EF4-FFF2-40B4-BE49-F238E27FC236}">
              <a16:creationId xmlns:a16="http://schemas.microsoft.com/office/drawing/2014/main" xmlns="" id="{00000000-0008-0000-0000-000097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64" name="Text Box 2">
          <a:extLst>
            <a:ext uri="{FF2B5EF4-FFF2-40B4-BE49-F238E27FC236}">
              <a16:creationId xmlns:a16="http://schemas.microsoft.com/office/drawing/2014/main" xmlns="" id="{00000000-0008-0000-0000-000098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65" name="Text Box 2">
          <a:extLst>
            <a:ext uri="{FF2B5EF4-FFF2-40B4-BE49-F238E27FC236}">
              <a16:creationId xmlns:a16="http://schemas.microsoft.com/office/drawing/2014/main" xmlns="" id="{00000000-0008-0000-0000-000099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125015</xdr:colOff>
      <xdr:row>247</xdr:row>
      <xdr:rowOff>0</xdr:rowOff>
    </xdr:from>
    <xdr:ext cx="2437755" cy="168033"/>
    <xdr:sp macro="" textlink="">
      <xdr:nvSpPr>
        <xdr:cNvPr id="666" name="Text Box 2">
          <a:extLst>
            <a:ext uri="{FF2B5EF4-FFF2-40B4-BE49-F238E27FC236}">
              <a16:creationId xmlns:a16="http://schemas.microsoft.com/office/drawing/2014/main" xmlns="" id="{00000000-0008-0000-0000-00009A020000}"/>
            </a:ext>
          </a:extLst>
        </xdr:cNvPr>
        <xdr:cNvSpPr txBox="1">
          <a:spLocks noChangeArrowheads="1"/>
        </xdr:cNvSpPr>
      </xdr:nvSpPr>
      <xdr:spPr bwMode="auto">
        <a:xfrm rot="5675682" flipH="1" flipV="1">
          <a:off x="1812326" y="107802564"/>
          <a:ext cx="168033" cy="2437755"/>
        </a:xfrm>
        <a:prstGeom prst="rect">
          <a:avLst/>
        </a:prstGeom>
        <a:noFill/>
        <a:ln w="9525">
          <a:noFill/>
          <a:miter lim="800000"/>
          <a:headEnd/>
          <a:tailEnd/>
        </a:ln>
      </xdr:spPr>
    </xdr:sp>
    <xdr:clientData/>
  </xdr:oneCellAnchor>
  <xdr:oneCellAnchor>
    <xdr:from>
      <xdr:col>1</xdr:col>
      <xdr:colOff>95250</xdr:colOff>
      <xdr:row>247</xdr:row>
      <xdr:rowOff>0</xdr:rowOff>
    </xdr:from>
    <xdr:ext cx="2476500" cy="561975"/>
    <xdr:sp macro="" textlink="">
      <xdr:nvSpPr>
        <xdr:cNvPr id="667" name="Shape 4">
          <a:extLst>
            <a:ext uri="{FF2B5EF4-FFF2-40B4-BE49-F238E27FC236}">
              <a16:creationId xmlns:a16="http://schemas.microsoft.com/office/drawing/2014/main" xmlns="" id="{00000000-0008-0000-0000-00009B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68" name="Shape 4">
          <a:extLst>
            <a:ext uri="{FF2B5EF4-FFF2-40B4-BE49-F238E27FC236}">
              <a16:creationId xmlns:a16="http://schemas.microsoft.com/office/drawing/2014/main" xmlns="" id="{00000000-0008-0000-0000-00009C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69" name="Shape 4">
          <a:extLst>
            <a:ext uri="{FF2B5EF4-FFF2-40B4-BE49-F238E27FC236}">
              <a16:creationId xmlns:a16="http://schemas.microsoft.com/office/drawing/2014/main" xmlns="" id="{00000000-0008-0000-0000-00009D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70" name="Shape 4">
          <a:extLst>
            <a:ext uri="{FF2B5EF4-FFF2-40B4-BE49-F238E27FC236}">
              <a16:creationId xmlns:a16="http://schemas.microsoft.com/office/drawing/2014/main" xmlns="" id="{00000000-0008-0000-0000-00009E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71" name="Shape 4">
          <a:extLst>
            <a:ext uri="{FF2B5EF4-FFF2-40B4-BE49-F238E27FC236}">
              <a16:creationId xmlns:a16="http://schemas.microsoft.com/office/drawing/2014/main" xmlns="" id="{00000000-0008-0000-0000-00009F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72" name="Shape 4">
          <a:extLst>
            <a:ext uri="{FF2B5EF4-FFF2-40B4-BE49-F238E27FC236}">
              <a16:creationId xmlns:a16="http://schemas.microsoft.com/office/drawing/2014/main" xmlns="" id="{00000000-0008-0000-0000-0000A0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73" name="Shape 4">
          <a:extLst>
            <a:ext uri="{FF2B5EF4-FFF2-40B4-BE49-F238E27FC236}">
              <a16:creationId xmlns:a16="http://schemas.microsoft.com/office/drawing/2014/main" xmlns="" id="{00000000-0008-0000-0000-0000A1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74" name="Shape 4">
          <a:extLst>
            <a:ext uri="{FF2B5EF4-FFF2-40B4-BE49-F238E27FC236}">
              <a16:creationId xmlns:a16="http://schemas.microsoft.com/office/drawing/2014/main" xmlns="" id="{00000000-0008-0000-0000-0000A2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75" name="Shape 4">
          <a:extLst>
            <a:ext uri="{FF2B5EF4-FFF2-40B4-BE49-F238E27FC236}">
              <a16:creationId xmlns:a16="http://schemas.microsoft.com/office/drawing/2014/main" xmlns="" id="{00000000-0008-0000-0000-0000A3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76" name="Shape 4">
          <a:extLst>
            <a:ext uri="{FF2B5EF4-FFF2-40B4-BE49-F238E27FC236}">
              <a16:creationId xmlns:a16="http://schemas.microsoft.com/office/drawing/2014/main" xmlns="" id="{00000000-0008-0000-0000-0000A4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77" name="Shape 4">
          <a:extLst>
            <a:ext uri="{FF2B5EF4-FFF2-40B4-BE49-F238E27FC236}">
              <a16:creationId xmlns:a16="http://schemas.microsoft.com/office/drawing/2014/main" xmlns="" id="{00000000-0008-0000-0000-0000A5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78" name="Shape 4">
          <a:extLst>
            <a:ext uri="{FF2B5EF4-FFF2-40B4-BE49-F238E27FC236}">
              <a16:creationId xmlns:a16="http://schemas.microsoft.com/office/drawing/2014/main" xmlns="" id="{00000000-0008-0000-0000-0000A6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79" name="Shape 4">
          <a:extLst>
            <a:ext uri="{FF2B5EF4-FFF2-40B4-BE49-F238E27FC236}">
              <a16:creationId xmlns:a16="http://schemas.microsoft.com/office/drawing/2014/main" xmlns="" id="{00000000-0008-0000-0000-0000A7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80" name="Shape 4">
          <a:extLst>
            <a:ext uri="{FF2B5EF4-FFF2-40B4-BE49-F238E27FC236}">
              <a16:creationId xmlns:a16="http://schemas.microsoft.com/office/drawing/2014/main" xmlns="" id="{00000000-0008-0000-0000-0000A8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81" name="Shape 4">
          <a:extLst>
            <a:ext uri="{FF2B5EF4-FFF2-40B4-BE49-F238E27FC236}">
              <a16:creationId xmlns:a16="http://schemas.microsoft.com/office/drawing/2014/main" xmlns="" id="{00000000-0008-0000-0000-0000A9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82" name="Shape 4">
          <a:extLst>
            <a:ext uri="{FF2B5EF4-FFF2-40B4-BE49-F238E27FC236}">
              <a16:creationId xmlns:a16="http://schemas.microsoft.com/office/drawing/2014/main" xmlns="" id="{00000000-0008-0000-0000-0000AA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83" name="Shape 4">
          <a:extLst>
            <a:ext uri="{FF2B5EF4-FFF2-40B4-BE49-F238E27FC236}">
              <a16:creationId xmlns:a16="http://schemas.microsoft.com/office/drawing/2014/main" xmlns="" id="{00000000-0008-0000-0000-0000AB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84" name="Shape 4">
          <a:extLst>
            <a:ext uri="{FF2B5EF4-FFF2-40B4-BE49-F238E27FC236}">
              <a16:creationId xmlns:a16="http://schemas.microsoft.com/office/drawing/2014/main" xmlns="" id="{00000000-0008-0000-0000-0000AC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85" name="Shape 4">
          <a:extLst>
            <a:ext uri="{FF2B5EF4-FFF2-40B4-BE49-F238E27FC236}">
              <a16:creationId xmlns:a16="http://schemas.microsoft.com/office/drawing/2014/main" xmlns="" id="{00000000-0008-0000-0000-0000AD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86" name="Shape 4">
          <a:extLst>
            <a:ext uri="{FF2B5EF4-FFF2-40B4-BE49-F238E27FC236}">
              <a16:creationId xmlns:a16="http://schemas.microsoft.com/office/drawing/2014/main" xmlns="" id="{00000000-0008-0000-0000-0000AE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87" name="Shape 4">
          <a:extLst>
            <a:ext uri="{FF2B5EF4-FFF2-40B4-BE49-F238E27FC236}">
              <a16:creationId xmlns:a16="http://schemas.microsoft.com/office/drawing/2014/main" xmlns="" id="{00000000-0008-0000-0000-0000AF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88" name="Shape 4">
          <a:extLst>
            <a:ext uri="{FF2B5EF4-FFF2-40B4-BE49-F238E27FC236}">
              <a16:creationId xmlns:a16="http://schemas.microsoft.com/office/drawing/2014/main" xmlns="" id="{00000000-0008-0000-0000-0000B0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89" name="Shape 4">
          <a:extLst>
            <a:ext uri="{FF2B5EF4-FFF2-40B4-BE49-F238E27FC236}">
              <a16:creationId xmlns:a16="http://schemas.microsoft.com/office/drawing/2014/main" xmlns="" id="{00000000-0008-0000-0000-0000B1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90" name="Shape 4">
          <a:extLst>
            <a:ext uri="{FF2B5EF4-FFF2-40B4-BE49-F238E27FC236}">
              <a16:creationId xmlns:a16="http://schemas.microsoft.com/office/drawing/2014/main" xmlns="" id="{00000000-0008-0000-0000-0000B2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91" name="Shape 4">
          <a:extLst>
            <a:ext uri="{FF2B5EF4-FFF2-40B4-BE49-F238E27FC236}">
              <a16:creationId xmlns:a16="http://schemas.microsoft.com/office/drawing/2014/main" xmlns="" id="{00000000-0008-0000-0000-0000B3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92" name="Shape 4">
          <a:extLst>
            <a:ext uri="{FF2B5EF4-FFF2-40B4-BE49-F238E27FC236}">
              <a16:creationId xmlns:a16="http://schemas.microsoft.com/office/drawing/2014/main" xmlns="" id="{00000000-0008-0000-0000-0000B4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93" name="Shape 4">
          <a:extLst>
            <a:ext uri="{FF2B5EF4-FFF2-40B4-BE49-F238E27FC236}">
              <a16:creationId xmlns:a16="http://schemas.microsoft.com/office/drawing/2014/main" xmlns="" id="{00000000-0008-0000-0000-0000B5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94" name="Shape 4">
          <a:extLst>
            <a:ext uri="{FF2B5EF4-FFF2-40B4-BE49-F238E27FC236}">
              <a16:creationId xmlns:a16="http://schemas.microsoft.com/office/drawing/2014/main" xmlns="" id="{00000000-0008-0000-0000-0000B6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95" name="Shape 4">
          <a:extLst>
            <a:ext uri="{FF2B5EF4-FFF2-40B4-BE49-F238E27FC236}">
              <a16:creationId xmlns:a16="http://schemas.microsoft.com/office/drawing/2014/main" xmlns="" id="{00000000-0008-0000-0000-0000B7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96" name="Shape 4">
          <a:extLst>
            <a:ext uri="{FF2B5EF4-FFF2-40B4-BE49-F238E27FC236}">
              <a16:creationId xmlns:a16="http://schemas.microsoft.com/office/drawing/2014/main" xmlns="" id="{00000000-0008-0000-0000-0000B8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97" name="Shape 4">
          <a:extLst>
            <a:ext uri="{FF2B5EF4-FFF2-40B4-BE49-F238E27FC236}">
              <a16:creationId xmlns:a16="http://schemas.microsoft.com/office/drawing/2014/main" xmlns="" id="{00000000-0008-0000-0000-0000B9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98" name="Shape 4">
          <a:extLst>
            <a:ext uri="{FF2B5EF4-FFF2-40B4-BE49-F238E27FC236}">
              <a16:creationId xmlns:a16="http://schemas.microsoft.com/office/drawing/2014/main" xmlns="" id="{00000000-0008-0000-0000-0000BA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699" name="Shape 4">
          <a:extLst>
            <a:ext uri="{FF2B5EF4-FFF2-40B4-BE49-F238E27FC236}">
              <a16:creationId xmlns:a16="http://schemas.microsoft.com/office/drawing/2014/main" xmlns="" id="{00000000-0008-0000-0000-0000BB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00" name="Shape 4">
          <a:extLst>
            <a:ext uri="{FF2B5EF4-FFF2-40B4-BE49-F238E27FC236}">
              <a16:creationId xmlns:a16="http://schemas.microsoft.com/office/drawing/2014/main" xmlns="" id="{00000000-0008-0000-0000-0000BC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01" name="Shape 4">
          <a:extLst>
            <a:ext uri="{FF2B5EF4-FFF2-40B4-BE49-F238E27FC236}">
              <a16:creationId xmlns:a16="http://schemas.microsoft.com/office/drawing/2014/main" xmlns="" id="{00000000-0008-0000-0000-0000BD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02" name="Shape 4">
          <a:extLst>
            <a:ext uri="{FF2B5EF4-FFF2-40B4-BE49-F238E27FC236}">
              <a16:creationId xmlns:a16="http://schemas.microsoft.com/office/drawing/2014/main" xmlns="" id="{00000000-0008-0000-0000-0000BE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03" name="Shape 4">
          <a:extLst>
            <a:ext uri="{FF2B5EF4-FFF2-40B4-BE49-F238E27FC236}">
              <a16:creationId xmlns:a16="http://schemas.microsoft.com/office/drawing/2014/main" xmlns="" id="{00000000-0008-0000-0000-0000BF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04" name="Shape 4">
          <a:extLst>
            <a:ext uri="{FF2B5EF4-FFF2-40B4-BE49-F238E27FC236}">
              <a16:creationId xmlns:a16="http://schemas.microsoft.com/office/drawing/2014/main" xmlns="" id="{00000000-0008-0000-0000-0000C0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05" name="Shape 4">
          <a:extLst>
            <a:ext uri="{FF2B5EF4-FFF2-40B4-BE49-F238E27FC236}">
              <a16:creationId xmlns:a16="http://schemas.microsoft.com/office/drawing/2014/main" xmlns="" id="{00000000-0008-0000-0000-0000C1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06" name="Shape 4">
          <a:extLst>
            <a:ext uri="{FF2B5EF4-FFF2-40B4-BE49-F238E27FC236}">
              <a16:creationId xmlns:a16="http://schemas.microsoft.com/office/drawing/2014/main" xmlns="" id="{00000000-0008-0000-0000-0000C2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07" name="Shape 4">
          <a:extLst>
            <a:ext uri="{FF2B5EF4-FFF2-40B4-BE49-F238E27FC236}">
              <a16:creationId xmlns:a16="http://schemas.microsoft.com/office/drawing/2014/main" xmlns="" id="{00000000-0008-0000-0000-0000C3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08" name="Shape 4">
          <a:extLst>
            <a:ext uri="{FF2B5EF4-FFF2-40B4-BE49-F238E27FC236}">
              <a16:creationId xmlns:a16="http://schemas.microsoft.com/office/drawing/2014/main" xmlns="" id="{00000000-0008-0000-0000-0000C4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09" name="Shape 4">
          <a:extLst>
            <a:ext uri="{FF2B5EF4-FFF2-40B4-BE49-F238E27FC236}">
              <a16:creationId xmlns:a16="http://schemas.microsoft.com/office/drawing/2014/main" xmlns="" id="{00000000-0008-0000-0000-0000C5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10" name="Shape 4">
          <a:extLst>
            <a:ext uri="{FF2B5EF4-FFF2-40B4-BE49-F238E27FC236}">
              <a16:creationId xmlns:a16="http://schemas.microsoft.com/office/drawing/2014/main" xmlns="" id="{00000000-0008-0000-0000-0000C6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11" name="Shape 4">
          <a:extLst>
            <a:ext uri="{FF2B5EF4-FFF2-40B4-BE49-F238E27FC236}">
              <a16:creationId xmlns:a16="http://schemas.microsoft.com/office/drawing/2014/main" xmlns="" id="{00000000-0008-0000-0000-0000C7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12" name="Shape 4">
          <a:extLst>
            <a:ext uri="{FF2B5EF4-FFF2-40B4-BE49-F238E27FC236}">
              <a16:creationId xmlns:a16="http://schemas.microsoft.com/office/drawing/2014/main" xmlns="" id="{00000000-0008-0000-0000-0000C8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13" name="Shape 4">
          <a:extLst>
            <a:ext uri="{FF2B5EF4-FFF2-40B4-BE49-F238E27FC236}">
              <a16:creationId xmlns:a16="http://schemas.microsoft.com/office/drawing/2014/main" xmlns="" id="{00000000-0008-0000-0000-0000C9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14" name="Shape 4">
          <a:extLst>
            <a:ext uri="{FF2B5EF4-FFF2-40B4-BE49-F238E27FC236}">
              <a16:creationId xmlns:a16="http://schemas.microsoft.com/office/drawing/2014/main" xmlns="" id="{00000000-0008-0000-0000-0000CA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15" name="Shape 4">
          <a:extLst>
            <a:ext uri="{FF2B5EF4-FFF2-40B4-BE49-F238E27FC236}">
              <a16:creationId xmlns:a16="http://schemas.microsoft.com/office/drawing/2014/main" xmlns="" id="{00000000-0008-0000-0000-0000CB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16" name="Shape 4">
          <a:extLst>
            <a:ext uri="{FF2B5EF4-FFF2-40B4-BE49-F238E27FC236}">
              <a16:creationId xmlns:a16="http://schemas.microsoft.com/office/drawing/2014/main" xmlns="" id="{00000000-0008-0000-0000-0000CC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17" name="Shape 4">
          <a:extLst>
            <a:ext uri="{FF2B5EF4-FFF2-40B4-BE49-F238E27FC236}">
              <a16:creationId xmlns:a16="http://schemas.microsoft.com/office/drawing/2014/main" xmlns="" id="{00000000-0008-0000-0000-0000CD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18" name="Shape 4">
          <a:extLst>
            <a:ext uri="{FF2B5EF4-FFF2-40B4-BE49-F238E27FC236}">
              <a16:creationId xmlns:a16="http://schemas.microsoft.com/office/drawing/2014/main" xmlns="" id="{00000000-0008-0000-0000-0000CE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19" name="Shape 4">
          <a:extLst>
            <a:ext uri="{FF2B5EF4-FFF2-40B4-BE49-F238E27FC236}">
              <a16:creationId xmlns:a16="http://schemas.microsoft.com/office/drawing/2014/main" xmlns="" id="{00000000-0008-0000-0000-0000CF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20" name="Shape 4">
          <a:extLst>
            <a:ext uri="{FF2B5EF4-FFF2-40B4-BE49-F238E27FC236}">
              <a16:creationId xmlns:a16="http://schemas.microsoft.com/office/drawing/2014/main" xmlns="" id="{00000000-0008-0000-0000-0000D0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21" name="Shape 4">
          <a:extLst>
            <a:ext uri="{FF2B5EF4-FFF2-40B4-BE49-F238E27FC236}">
              <a16:creationId xmlns:a16="http://schemas.microsoft.com/office/drawing/2014/main" xmlns="" id="{00000000-0008-0000-0000-0000D1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22" name="Shape 5">
          <a:extLst>
            <a:ext uri="{FF2B5EF4-FFF2-40B4-BE49-F238E27FC236}">
              <a16:creationId xmlns:a16="http://schemas.microsoft.com/office/drawing/2014/main" xmlns="" id="{00000000-0008-0000-0000-0000D2020000}"/>
            </a:ext>
          </a:extLst>
        </xdr:cNvPr>
        <xdr:cNvSpPr txBox="1"/>
      </xdr:nvSpPr>
      <xdr:spPr>
        <a:xfrm rot="-5124318">
          <a:off x="1604962" y="107980163"/>
          <a:ext cx="561975" cy="24765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95250</xdr:colOff>
      <xdr:row>247</xdr:row>
      <xdr:rowOff>0</xdr:rowOff>
    </xdr:from>
    <xdr:ext cx="2476500" cy="561975"/>
    <xdr:sp macro="" textlink="">
      <xdr:nvSpPr>
        <xdr:cNvPr id="723" name="Shape 4">
          <a:extLst>
            <a:ext uri="{FF2B5EF4-FFF2-40B4-BE49-F238E27FC236}">
              <a16:creationId xmlns:a16="http://schemas.microsoft.com/office/drawing/2014/main" xmlns="" id="{00000000-0008-0000-0000-0000D3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24" name="Shape 4">
          <a:extLst>
            <a:ext uri="{FF2B5EF4-FFF2-40B4-BE49-F238E27FC236}">
              <a16:creationId xmlns:a16="http://schemas.microsoft.com/office/drawing/2014/main" xmlns="" id="{00000000-0008-0000-0000-0000D4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25" name="Shape 4">
          <a:extLst>
            <a:ext uri="{FF2B5EF4-FFF2-40B4-BE49-F238E27FC236}">
              <a16:creationId xmlns:a16="http://schemas.microsoft.com/office/drawing/2014/main" xmlns="" id="{00000000-0008-0000-0000-0000D5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26" name="Shape 4">
          <a:extLst>
            <a:ext uri="{FF2B5EF4-FFF2-40B4-BE49-F238E27FC236}">
              <a16:creationId xmlns:a16="http://schemas.microsoft.com/office/drawing/2014/main" xmlns="" id="{00000000-0008-0000-0000-0000D6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27" name="Shape 4">
          <a:extLst>
            <a:ext uri="{FF2B5EF4-FFF2-40B4-BE49-F238E27FC236}">
              <a16:creationId xmlns:a16="http://schemas.microsoft.com/office/drawing/2014/main" xmlns="" id="{00000000-0008-0000-0000-0000D7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28" name="Shape 4">
          <a:extLst>
            <a:ext uri="{FF2B5EF4-FFF2-40B4-BE49-F238E27FC236}">
              <a16:creationId xmlns:a16="http://schemas.microsoft.com/office/drawing/2014/main" xmlns="" id="{00000000-0008-0000-0000-0000D8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29" name="Shape 4">
          <a:extLst>
            <a:ext uri="{FF2B5EF4-FFF2-40B4-BE49-F238E27FC236}">
              <a16:creationId xmlns:a16="http://schemas.microsoft.com/office/drawing/2014/main" xmlns="" id="{00000000-0008-0000-0000-0000D9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30" name="Shape 4">
          <a:extLst>
            <a:ext uri="{FF2B5EF4-FFF2-40B4-BE49-F238E27FC236}">
              <a16:creationId xmlns:a16="http://schemas.microsoft.com/office/drawing/2014/main" xmlns="" id="{00000000-0008-0000-0000-0000DA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31" name="Shape 4">
          <a:extLst>
            <a:ext uri="{FF2B5EF4-FFF2-40B4-BE49-F238E27FC236}">
              <a16:creationId xmlns:a16="http://schemas.microsoft.com/office/drawing/2014/main" xmlns="" id="{00000000-0008-0000-0000-0000DB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32" name="Shape 4">
          <a:extLst>
            <a:ext uri="{FF2B5EF4-FFF2-40B4-BE49-F238E27FC236}">
              <a16:creationId xmlns:a16="http://schemas.microsoft.com/office/drawing/2014/main" xmlns="" id="{00000000-0008-0000-0000-0000DC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33" name="Shape 4">
          <a:extLst>
            <a:ext uri="{FF2B5EF4-FFF2-40B4-BE49-F238E27FC236}">
              <a16:creationId xmlns:a16="http://schemas.microsoft.com/office/drawing/2014/main" xmlns="" id="{00000000-0008-0000-0000-0000DD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34" name="Shape 4">
          <a:extLst>
            <a:ext uri="{FF2B5EF4-FFF2-40B4-BE49-F238E27FC236}">
              <a16:creationId xmlns:a16="http://schemas.microsoft.com/office/drawing/2014/main" xmlns="" id="{00000000-0008-0000-0000-0000DE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35" name="Shape 4">
          <a:extLst>
            <a:ext uri="{FF2B5EF4-FFF2-40B4-BE49-F238E27FC236}">
              <a16:creationId xmlns:a16="http://schemas.microsoft.com/office/drawing/2014/main" xmlns="" id="{00000000-0008-0000-0000-0000DF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36" name="Shape 4">
          <a:extLst>
            <a:ext uri="{FF2B5EF4-FFF2-40B4-BE49-F238E27FC236}">
              <a16:creationId xmlns:a16="http://schemas.microsoft.com/office/drawing/2014/main" xmlns="" id="{00000000-0008-0000-0000-0000E0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37" name="Shape 4">
          <a:extLst>
            <a:ext uri="{FF2B5EF4-FFF2-40B4-BE49-F238E27FC236}">
              <a16:creationId xmlns:a16="http://schemas.microsoft.com/office/drawing/2014/main" xmlns="" id="{00000000-0008-0000-0000-0000E1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38" name="Shape 4">
          <a:extLst>
            <a:ext uri="{FF2B5EF4-FFF2-40B4-BE49-F238E27FC236}">
              <a16:creationId xmlns:a16="http://schemas.microsoft.com/office/drawing/2014/main" xmlns="" id="{00000000-0008-0000-0000-0000E2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39" name="Shape 4">
          <a:extLst>
            <a:ext uri="{FF2B5EF4-FFF2-40B4-BE49-F238E27FC236}">
              <a16:creationId xmlns:a16="http://schemas.microsoft.com/office/drawing/2014/main" xmlns="" id="{00000000-0008-0000-0000-0000E3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40" name="Shape 4">
          <a:extLst>
            <a:ext uri="{FF2B5EF4-FFF2-40B4-BE49-F238E27FC236}">
              <a16:creationId xmlns:a16="http://schemas.microsoft.com/office/drawing/2014/main" xmlns="" id="{00000000-0008-0000-0000-0000E4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41" name="Shape 4">
          <a:extLst>
            <a:ext uri="{FF2B5EF4-FFF2-40B4-BE49-F238E27FC236}">
              <a16:creationId xmlns:a16="http://schemas.microsoft.com/office/drawing/2014/main" xmlns="" id="{00000000-0008-0000-0000-0000E5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42" name="Shape 4">
          <a:extLst>
            <a:ext uri="{FF2B5EF4-FFF2-40B4-BE49-F238E27FC236}">
              <a16:creationId xmlns:a16="http://schemas.microsoft.com/office/drawing/2014/main" xmlns="" id="{00000000-0008-0000-0000-0000E6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43" name="Shape 4">
          <a:extLst>
            <a:ext uri="{FF2B5EF4-FFF2-40B4-BE49-F238E27FC236}">
              <a16:creationId xmlns:a16="http://schemas.microsoft.com/office/drawing/2014/main" xmlns="" id="{00000000-0008-0000-0000-0000E7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44" name="Shape 4">
          <a:extLst>
            <a:ext uri="{FF2B5EF4-FFF2-40B4-BE49-F238E27FC236}">
              <a16:creationId xmlns:a16="http://schemas.microsoft.com/office/drawing/2014/main" xmlns="" id="{00000000-0008-0000-0000-0000E8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45" name="Shape 4">
          <a:extLst>
            <a:ext uri="{FF2B5EF4-FFF2-40B4-BE49-F238E27FC236}">
              <a16:creationId xmlns:a16="http://schemas.microsoft.com/office/drawing/2014/main" xmlns="" id="{00000000-0008-0000-0000-0000E9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46" name="Shape 4">
          <a:extLst>
            <a:ext uri="{FF2B5EF4-FFF2-40B4-BE49-F238E27FC236}">
              <a16:creationId xmlns:a16="http://schemas.microsoft.com/office/drawing/2014/main" xmlns="" id="{00000000-0008-0000-0000-0000EA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47" name="Shape 4">
          <a:extLst>
            <a:ext uri="{FF2B5EF4-FFF2-40B4-BE49-F238E27FC236}">
              <a16:creationId xmlns:a16="http://schemas.microsoft.com/office/drawing/2014/main" xmlns="" id="{00000000-0008-0000-0000-0000EB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48" name="Shape 4">
          <a:extLst>
            <a:ext uri="{FF2B5EF4-FFF2-40B4-BE49-F238E27FC236}">
              <a16:creationId xmlns:a16="http://schemas.microsoft.com/office/drawing/2014/main" xmlns="" id="{00000000-0008-0000-0000-0000EC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49" name="Shape 4">
          <a:extLst>
            <a:ext uri="{FF2B5EF4-FFF2-40B4-BE49-F238E27FC236}">
              <a16:creationId xmlns:a16="http://schemas.microsoft.com/office/drawing/2014/main" xmlns="" id="{00000000-0008-0000-0000-0000ED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50" name="Shape 4">
          <a:extLst>
            <a:ext uri="{FF2B5EF4-FFF2-40B4-BE49-F238E27FC236}">
              <a16:creationId xmlns:a16="http://schemas.microsoft.com/office/drawing/2014/main" xmlns="" id="{00000000-0008-0000-0000-0000EE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51" name="Shape 4">
          <a:extLst>
            <a:ext uri="{FF2B5EF4-FFF2-40B4-BE49-F238E27FC236}">
              <a16:creationId xmlns:a16="http://schemas.microsoft.com/office/drawing/2014/main" xmlns="" id="{00000000-0008-0000-0000-0000EF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52" name="Shape 4">
          <a:extLst>
            <a:ext uri="{FF2B5EF4-FFF2-40B4-BE49-F238E27FC236}">
              <a16:creationId xmlns:a16="http://schemas.microsoft.com/office/drawing/2014/main" xmlns="" id="{00000000-0008-0000-0000-0000F0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53" name="Shape 4">
          <a:extLst>
            <a:ext uri="{FF2B5EF4-FFF2-40B4-BE49-F238E27FC236}">
              <a16:creationId xmlns:a16="http://schemas.microsoft.com/office/drawing/2014/main" xmlns="" id="{00000000-0008-0000-0000-0000F1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54" name="Shape 4">
          <a:extLst>
            <a:ext uri="{FF2B5EF4-FFF2-40B4-BE49-F238E27FC236}">
              <a16:creationId xmlns:a16="http://schemas.microsoft.com/office/drawing/2014/main" xmlns="" id="{00000000-0008-0000-0000-0000F2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55" name="Shape 4">
          <a:extLst>
            <a:ext uri="{FF2B5EF4-FFF2-40B4-BE49-F238E27FC236}">
              <a16:creationId xmlns:a16="http://schemas.microsoft.com/office/drawing/2014/main" xmlns="" id="{00000000-0008-0000-0000-0000F3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56" name="Shape 4">
          <a:extLst>
            <a:ext uri="{FF2B5EF4-FFF2-40B4-BE49-F238E27FC236}">
              <a16:creationId xmlns:a16="http://schemas.microsoft.com/office/drawing/2014/main" xmlns="" id="{00000000-0008-0000-0000-0000F4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57" name="Shape 4">
          <a:extLst>
            <a:ext uri="{FF2B5EF4-FFF2-40B4-BE49-F238E27FC236}">
              <a16:creationId xmlns:a16="http://schemas.microsoft.com/office/drawing/2014/main" xmlns="" id="{00000000-0008-0000-0000-0000F5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58" name="Shape 4">
          <a:extLst>
            <a:ext uri="{FF2B5EF4-FFF2-40B4-BE49-F238E27FC236}">
              <a16:creationId xmlns:a16="http://schemas.microsoft.com/office/drawing/2014/main" xmlns="" id="{00000000-0008-0000-0000-0000F6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59" name="Shape 4">
          <a:extLst>
            <a:ext uri="{FF2B5EF4-FFF2-40B4-BE49-F238E27FC236}">
              <a16:creationId xmlns:a16="http://schemas.microsoft.com/office/drawing/2014/main" xmlns="" id="{00000000-0008-0000-0000-0000F7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60" name="Shape 4">
          <a:extLst>
            <a:ext uri="{FF2B5EF4-FFF2-40B4-BE49-F238E27FC236}">
              <a16:creationId xmlns:a16="http://schemas.microsoft.com/office/drawing/2014/main" xmlns="" id="{00000000-0008-0000-0000-0000F8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61" name="Shape 4">
          <a:extLst>
            <a:ext uri="{FF2B5EF4-FFF2-40B4-BE49-F238E27FC236}">
              <a16:creationId xmlns:a16="http://schemas.microsoft.com/office/drawing/2014/main" xmlns="" id="{00000000-0008-0000-0000-0000F9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62" name="Shape 4">
          <a:extLst>
            <a:ext uri="{FF2B5EF4-FFF2-40B4-BE49-F238E27FC236}">
              <a16:creationId xmlns:a16="http://schemas.microsoft.com/office/drawing/2014/main" xmlns="" id="{00000000-0008-0000-0000-0000FA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63" name="Shape 5">
          <a:extLst>
            <a:ext uri="{FF2B5EF4-FFF2-40B4-BE49-F238E27FC236}">
              <a16:creationId xmlns:a16="http://schemas.microsoft.com/office/drawing/2014/main" xmlns="" id="{00000000-0008-0000-0000-0000FB020000}"/>
            </a:ext>
          </a:extLst>
        </xdr:cNvPr>
        <xdr:cNvSpPr txBox="1"/>
      </xdr:nvSpPr>
      <xdr:spPr>
        <a:xfrm rot="-5124318">
          <a:off x="1604962" y="107980163"/>
          <a:ext cx="561975" cy="24765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95250</xdr:colOff>
      <xdr:row>247</xdr:row>
      <xdr:rowOff>0</xdr:rowOff>
    </xdr:from>
    <xdr:ext cx="2476500" cy="561975"/>
    <xdr:sp macro="" textlink="">
      <xdr:nvSpPr>
        <xdr:cNvPr id="764" name="Shape 4">
          <a:extLst>
            <a:ext uri="{FF2B5EF4-FFF2-40B4-BE49-F238E27FC236}">
              <a16:creationId xmlns:a16="http://schemas.microsoft.com/office/drawing/2014/main" xmlns="" id="{00000000-0008-0000-0000-0000FC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65" name="Shape 4">
          <a:extLst>
            <a:ext uri="{FF2B5EF4-FFF2-40B4-BE49-F238E27FC236}">
              <a16:creationId xmlns:a16="http://schemas.microsoft.com/office/drawing/2014/main" xmlns="" id="{00000000-0008-0000-0000-0000FD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66" name="Shape 4">
          <a:extLst>
            <a:ext uri="{FF2B5EF4-FFF2-40B4-BE49-F238E27FC236}">
              <a16:creationId xmlns:a16="http://schemas.microsoft.com/office/drawing/2014/main" xmlns="" id="{00000000-0008-0000-0000-0000FE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67" name="Shape 4">
          <a:extLst>
            <a:ext uri="{FF2B5EF4-FFF2-40B4-BE49-F238E27FC236}">
              <a16:creationId xmlns:a16="http://schemas.microsoft.com/office/drawing/2014/main" xmlns="" id="{00000000-0008-0000-0000-0000FF02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68" name="Shape 4">
          <a:extLst>
            <a:ext uri="{FF2B5EF4-FFF2-40B4-BE49-F238E27FC236}">
              <a16:creationId xmlns:a16="http://schemas.microsoft.com/office/drawing/2014/main" xmlns="" id="{00000000-0008-0000-0000-000000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69" name="Shape 4">
          <a:extLst>
            <a:ext uri="{FF2B5EF4-FFF2-40B4-BE49-F238E27FC236}">
              <a16:creationId xmlns:a16="http://schemas.microsoft.com/office/drawing/2014/main" xmlns="" id="{00000000-0008-0000-0000-000001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70" name="Shape 4">
          <a:extLst>
            <a:ext uri="{FF2B5EF4-FFF2-40B4-BE49-F238E27FC236}">
              <a16:creationId xmlns:a16="http://schemas.microsoft.com/office/drawing/2014/main" xmlns="" id="{00000000-0008-0000-0000-000002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71" name="Shape 4">
          <a:extLst>
            <a:ext uri="{FF2B5EF4-FFF2-40B4-BE49-F238E27FC236}">
              <a16:creationId xmlns:a16="http://schemas.microsoft.com/office/drawing/2014/main" xmlns="" id="{00000000-0008-0000-0000-000003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72" name="Shape 4">
          <a:extLst>
            <a:ext uri="{FF2B5EF4-FFF2-40B4-BE49-F238E27FC236}">
              <a16:creationId xmlns:a16="http://schemas.microsoft.com/office/drawing/2014/main" xmlns="" id="{00000000-0008-0000-0000-000004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73" name="Shape 4">
          <a:extLst>
            <a:ext uri="{FF2B5EF4-FFF2-40B4-BE49-F238E27FC236}">
              <a16:creationId xmlns:a16="http://schemas.microsoft.com/office/drawing/2014/main" xmlns="" id="{00000000-0008-0000-0000-000005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74" name="Shape 4">
          <a:extLst>
            <a:ext uri="{FF2B5EF4-FFF2-40B4-BE49-F238E27FC236}">
              <a16:creationId xmlns:a16="http://schemas.microsoft.com/office/drawing/2014/main" xmlns="" id="{00000000-0008-0000-0000-000006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75" name="Shape 4">
          <a:extLst>
            <a:ext uri="{FF2B5EF4-FFF2-40B4-BE49-F238E27FC236}">
              <a16:creationId xmlns:a16="http://schemas.microsoft.com/office/drawing/2014/main" xmlns="" id="{00000000-0008-0000-0000-000007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76" name="Shape 4">
          <a:extLst>
            <a:ext uri="{FF2B5EF4-FFF2-40B4-BE49-F238E27FC236}">
              <a16:creationId xmlns:a16="http://schemas.microsoft.com/office/drawing/2014/main" xmlns="" id="{00000000-0008-0000-0000-000008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77" name="Shape 5">
          <a:extLst>
            <a:ext uri="{FF2B5EF4-FFF2-40B4-BE49-F238E27FC236}">
              <a16:creationId xmlns:a16="http://schemas.microsoft.com/office/drawing/2014/main" xmlns="" id="{00000000-0008-0000-0000-000009030000}"/>
            </a:ext>
          </a:extLst>
        </xdr:cNvPr>
        <xdr:cNvSpPr txBox="1"/>
      </xdr:nvSpPr>
      <xdr:spPr>
        <a:xfrm rot="-5124318">
          <a:off x="1604962" y="107980163"/>
          <a:ext cx="561975" cy="24765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95250</xdr:colOff>
      <xdr:row>247</xdr:row>
      <xdr:rowOff>0</xdr:rowOff>
    </xdr:from>
    <xdr:ext cx="2476500" cy="561975"/>
    <xdr:sp macro="" textlink="">
      <xdr:nvSpPr>
        <xdr:cNvPr id="778" name="Shape 4">
          <a:extLst>
            <a:ext uri="{FF2B5EF4-FFF2-40B4-BE49-F238E27FC236}">
              <a16:creationId xmlns:a16="http://schemas.microsoft.com/office/drawing/2014/main" xmlns="" id="{00000000-0008-0000-0000-00000A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79" name="Shape 4">
          <a:extLst>
            <a:ext uri="{FF2B5EF4-FFF2-40B4-BE49-F238E27FC236}">
              <a16:creationId xmlns:a16="http://schemas.microsoft.com/office/drawing/2014/main" xmlns="" id="{00000000-0008-0000-0000-00000B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80" name="Shape 4">
          <a:extLst>
            <a:ext uri="{FF2B5EF4-FFF2-40B4-BE49-F238E27FC236}">
              <a16:creationId xmlns:a16="http://schemas.microsoft.com/office/drawing/2014/main" xmlns="" id="{00000000-0008-0000-0000-00000C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81" name="Shape 4">
          <a:extLst>
            <a:ext uri="{FF2B5EF4-FFF2-40B4-BE49-F238E27FC236}">
              <a16:creationId xmlns:a16="http://schemas.microsoft.com/office/drawing/2014/main" xmlns="" id="{00000000-0008-0000-0000-00000D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82" name="Shape 4">
          <a:extLst>
            <a:ext uri="{FF2B5EF4-FFF2-40B4-BE49-F238E27FC236}">
              <a16:creationId xmlns:a16="http://schemas.microsoft.com/office/drawing/2014/main" xmlns="" id="{00000000-0008-0000-0000-00000E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83" name="Shape 4">
          <a:extLst>
            <a:ext uri="{FF2B5EF4-FFF2-40B4-BE49-F238E27FC236}">
              <a16:creationId xmlns:a16="http://schemas.microsoft.com/office/drawing/2014/main" xmlns="" id="{00000000-0008-0000-0000-00000F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84" name="Shape 4">
          <a:extLst>
            <a:ext uri="{FF2B5EF4-FFF2-40B4-BE49-F238E27FC236}">
              <a16:creationId xmlns:a16="http://schemas.microsoft.com/office/drawing/2014/main" xmlns="" id="{00000000-0008-0000-0000-000010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85" name="Shape 4">
          <a:extLst>
            <a:ext uri="{FF2B5EF4-FFF2-40B4-BE49-F238E27FC236}">
              <a16:creationId xmlns:a16="http://schemas.microsoft.com/office/drawing/2014/main" xmlns="" id="{00000000-0008-0000-0000-000011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86" name="Shape 4">
          <a:extLst>
            <a:ext uri="{FF2B5EF4-FFF2-40B4-BE49-F238E27FC236}">
              <a16:creationId xmlns:a16="http://schemas.microsoft.com/office/drawing/2014/main" xmlns="" id="{00000000-0008-0000-0000-000012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87" name="Shape 4">
          <a:extLst>
            <a:ext uri="{FF2B5EF4-FFF2-40B4-BE49-F238E27FC236}">
              <a16:creationId xmlns:a16="http://schemas.microsoft.com/office/drawing/2014/main" xmlns="" id="{00000000-0008-0000-0000-000013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88" name="Shape 4">
          <a:extLst>
            <a:ext uri="{FF2B5EF4-FFF2-40B4-BE49-F238E27FC236}">
              <a16:creationId xmlns:a16="http://schemas.microsoft.com/office/drawing/2014/main" xmlns="" id="{00000000-0008-0000-0000-000014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89" name="Shape 4">
          <a:extLst>
            <a:ext uri="{FF2B5EF4-FFF2-40B4-BE49-F238E27FC236}">
              <a16:creationId xmlns:a16="http://schemas.microsoft.com/office/drawing/2014/main" xmlns="" id="{00000000-0008-0000-0000-000015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90" name="Shape 4">
          <a:extLst>
            <a:ext uri="{FF2B5EF4-FFF2-40B4-BE49-F238E27FC236}">
              <a16:creationId xmlns:a16="http://schemas.microsoft.com/office/drawing/2014/main" xmlns="" id="{00000000-0008-0000-0000-000016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91" name="Shape 4">
          <a:extLst>
            <a:ext uri="{FF2B5EF4-FFF2-40B4-BE49-F238E27FC236}">
              <a16:creationId xmlns:a16="http://schemas.microsoft.com/office/drawing/2014/main" xmlns="" id="{00000000-0008-0000-0000-000017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92" name="Shape 4">
          <a:extLst>
            <a:ext uri="{FF2B5EF4-FFF2-40B4-BE49-F238E27FC236}">
              <a16:creationId xmlns:a16="http://schemas.microsoft.com/office/drawing/2014/main" xmlns="" id="{00000000-0008-0000-0000-000018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93" name="Shape 4">
          <a:extLst>
            <a:ext uri="{FF2B5EF4-FFF2-40B4-BE49-F238E27FC236}">
              <a16:creationId xmlns:a16="http://schemas.microsoft.com/office/drawing/2014/main" xmlns="" id="{00000000-0008-0000-0000-000019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94" name="Shape 4">
          <a:extLst>
            <a:ext uri="{FF2B5EF4-FFF2-40B4-BE49-F238E27FC236}">
              <a16:creationId xmlns:a16="http://schemas.microsoft.com/office/drawing/2014/main" xmlns="" id="{00000000-0008-0000-0000-00001A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95" name="Shape 4">
          <a:extLst>
            <a:ext uri="{FF2B5EF4-FFF2-40B4-BE49-F238E27FC236}">
              <a16:creationId xmlns:a16="http://schemas.microsoft.com/office/drawing/2014/main" xmlns="" id="{00000000-0008-0000-0000-00001B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96" name="Shape 4">
          <a:extLst>
            <a:ext uri="{FF2B5EF4-FFF2-40B4-BE49-F238E27FC236}">
              <a16:creationId xmlns:a16="http://schemas.microsoft.com/office/drawing/2014/main" xmlns="" id="{00000000-0008-0000-0000-00001C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97" name="Shape 4">
          <a:extLst>
            <a:ext uri="{FF2B5EF4-FFF2-40B4-BE49-F238E27FC236}">
              <a16:creationId xmlns:a16="http://schemas.microsoft.com/office/drawing/2014/main" xmlns="" id="{00000000-0008-0000-0000-00001D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98" name="Shape 4">
          <a:extLst>
            <a:ext uri="{FF2B5EF4-FFF2-40B4-BE49-F238E27FC236}">
              <a16:creationId xmlns:a16="http://schemas.microsoft.com/office/drawing/2014/main" xmlns="" id="{00000000-0008-0000-0000-00001E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799" name="Shape 4">
          <a:extLst>
            <a:ext uri="{FF2B5EF4-FFF2-40B4-BE49-F238E27FC236}">
              <a16:creationId xmlns:a16="http://schemas.microsoft.com/office/drawing/2014/main" xmlns="" id="{00000000-0008-0000-0000-00001F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00" name="Shape 4">
          <a:extLst>
            <a:ext uri="{FF2B5EF4-FFF2-40B4-BE49-F238E27FC236}">
              <a16:creationId xmlns:a16="http://schemas.microsoft.com/office/drawing/2014/main" xmlns="" id="{00000000-0008-0000-0000-000020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01" name="Shape 4">
          <a:extLst>
            <a:ext uri="{FF2B5EF4-FFF2-40B4-BE49-F238E27FC236}">
              <a16:creationId xmlns:a16="http://schemas.microsoft.com/office/drawing/2014/main" xmlns="" id="{00000000-0008-0000-0000-000021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02" name="Shape 4">
          <a:extLst>
            <a:ext uri="{FF2B5EF4-FFF2-40B4-BE49-F238E27FC236}">
              <a16:creationId xmlns:a16="http://schemas.microsoft.com/office/drawing/2014/main" xmlns="" id="{00000000-0008-0000-0000-000022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03" name="Shape 4">
          <a:extLst>
            <a:ext uri="{FF2B5EF4-FFF2-40B4-BE49-F238E27FC236}">
              <a16:creationId xmlns:a16="http://schemas.microsoft.com/office/drawing/2014/main" xmlns="" id="{00000000-0008-0000-0000-000023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04" name="Shape 4">
          <a:extLst>
            <a:ext uri="{FF2B5EF4-FFF2-40B4-BE49-F238E27FC236}">
              <a16:creationId xmlns:a16="http://schemas.microsoft.com/office/drawing/2014/main" xmlns="" id="{00000000-0008-0000-0000-000024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05" name="Shape 4">
          <a:extLst>
            <a:ext uri="{FF2B5EF4-FFF2-40B4-BE49-F238E27FC236}">
              <a16:creationId xmlns:a16="http://schemas.microsoft.com/office/drawing/2014/main" xmlns="" id="{00000000-0008-0000-0000-000025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06" name="Shape 4">
          <a:extLst>
            <a:ext uri="{FF2B5EF4-FFF2-40B4-BE49-F238E27FC236}">
              <a16:creationId xmlns:a16="http://schemas.microsoft.com/office/drawing/2014/main" xmlns="" id="{00000000-0008-0000-0000-000026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07" name="Shape 4">
          <a:extLst>
            <a:ext uri="{FF2B5EF4-FFF2-40B4-BE49-F238E27FC236}">
              <a16:creationId xmlns:a16="http://schemas.microsoft.com/office/drawing/2014/main" xmlns="" id="{00000000-0008-0000-0000-000027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08" name="Shape 4">
          <a:extLst>
            <a:ext uri="{FF2B5EF4-FFF2-40B4-BE49-F238E27FC236}">
              <a16:creationId xmlns:a16="http://schemas.microsoft.com/office/drawing/2014/main" xmlns="" id="{00000000-0008-0000-0000-000028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09" name="Shape 4">
          <a:extLst>
            <a:ext uri="{FF2B5EF4-FFF2-40B4-BE49-F238E27FC236}">
              <a16:creationId xmlns:a16="http://schemas.microsoft.com/office/drawing/2014/main" xmlns="" id="{00000000-0008-0000-0000-000029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10" name="Shape 4">
          <a:extLst>
            <a:ext uri="{FF2B5EF4-FFF2-40B4-BE49-F238E27FC236}">
              <a16:creationId xmlns:a16="http://schemas.microsoft.com/office/drawing/2014/main" xmlns="" id="{00000000-0008-0000-0000-00002A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11" name="Shape 4">
          <a:extLst>
            <a:ext uri="{FF2B5EF4-FFF2-40B4-BE49-F238E27FC236}">
              <a16:creationId xmlns:a16="http://schemas.microsoft.com/office/drawing/2014/main" xmlns="" id="{00000000-0008-0000-0000-00002B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12" name="Shape 4">
          <a:extLst>
            <a:ext uri="{FF2B5EF4-FFF2-40B4-BE49-F238E27FC236}">
              <a16:creationId xmlns:a16="http://schemas.microsoft.com/office/drawing/2014/main" xmlns="" id="{00000000-0008-0000-0000-00002C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13" name="Shape 4">
          <a:extLst>
            <a:ext uri="{FF2B5EF4-FFF2-40B4-BE49-F238E27FC236}">
              <a16:creationId xmlns:a16="http://schemas.microsoft.com/office/drawing/2014/main" xmlns="" id="{00000000-0008-0000-0000-00002D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14" name="Shape 4">
          <a:extLst>
            <a:ext uri="{FF2B5EF4-FFF2-40B4-BE49-F238E27FC236}">
              <a16:creationId xmlns:a16="http://schemas.microsoft.com/office/drawing/2014/main" xmlns="" id="{00000000-0008-0000-0000-00002E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15" name="Shape 4">
          <a:extLst>
            <a:ext uri="{FF2B5EF4-FFF2-40B4-BE49-F238E27FC236}">
              <a16:creationId xmlns:a16="http://schemas.microsoft.com/office/drawing/2014/main" xmlns="" id="{00000000-0008-0000-0000-00002F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16" name="Shape 4">
          <a:extLst>
            <a:ext uri="{FF2B5EF4-FFF2-40B4-BE49-F238E27FC236}">
              <a16:creationId xmlns:a16="http://schemas.microsoft.com/office/drawing/2014/main" xmlns="" id="{00000000-0008-0000-0000-000030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17" name="Shape 4">
          <a:extLst>
            <a:ext uri="{FF2B5EF4-FFF2-40B4-BE49-F238E27FC236}">
              <a16:creationId xmlns:a16="http://schemas.microsoft.com/office/drawing/2014/main" xmlns="" id="{00000000-0008-0000-0000-000031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18" name="Shape 4">
          <a:extLst>
            <a:ext uri="{FF2B5EF4-FFF2-40B4-BE49-F238E27FC236}">
              <a16:creationId xmlns:a16="http://schemas.microsoft.com/office/drawing/2014/main" xmlns="" id="{00000000-0008-0000-0000-000032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19" name="Shape 4">
          <a:extLst>
            <a:ext uri="{FF2B5EF4-FFF2-40B4-BE49-F238E27FC236}">
              <a16:creationId xmlns:a16="http://schemas.microsoft.com/office/drawing/2014/main" xmlns="" id="{00000000-0008-0000-0000-000033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20" name="Shape 4">
          <a:extLst>
            <a:ext uri="{FF2B5EF4-FFF2-40B4-BE49-F238E27FC236}">
              <a16:creationId xmlns:a16="http://schemas.microsoft.com/office/drawing/2014/main" xmlns="" id="{00000000-0008-0000-0000-000034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21" name="Shape 4">
          <a:extLst>
            <a:ext uri="{FF2B5EF4-FFF2-40B4-BE49-F238E27FC236}">
              <a16:creationId xmlns:a16="http://schemas.microsoft.com/office/drawing/2014/main" xmlns="" id="{00000000-0008-0000-0000-000035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22" name="Shape 4">
          <a:extLst>
            <a:ext uri="{FF2B5EF4-FFF2-40B4-BE49-F238E27FC236}">
              <a16:creationId xmlns:a16="http://schemas.microsoft.com/office/drawing/2014/main" xmlns="" id="{00000000-0008-0000-0000-000036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23" name="Shape 4">
          <a:extLst>
            <a:ext uri="{FF2B5EF4-FFF2-40B4-BE49-F238E27FC236}">
              <a16:creationId xmlns:a16="http://schemas.microsoft.com/office/drawing/2014/main" xmlns="" id="{00000000-0008-0000-0000-000037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24" name="Shape 4">
          <a:extLst>
            <a:ext uri="{FF2B5EF4-FFF2-40B4-BE49-F238E27FC236}">
              <a16:creationId xmlns:a16="http://schemas.microsoft.com/office/drawing/2014/main" xmlns="" id="{00000000-0008-0000-0000-000038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25" name="Shape 4">
          <a:extLst>
            <a:ext uri="{FF2B5EF4-FFF2-40B4-BE49-F238E27FC236}">
              <a16:creationId xmlns:a16="http://schemas.microsoft.com/office/drawing/2014/main" xmlns="" id="{00000000-0008-0000-0000-000039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26" name="Shape 4">
          <a:extLst>
            <a:ext uri="{FF2B5EF4-FFF2-40B4-BE49-F238E27FC236}">
              <a16:creationId xmlns:a16="http://schemas.microsoft.com/office/drawing/2014/main" xmlns="" id="{00000000-0008-0000-0000-00003A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27" name="Shape 4">
          <a:extLst>
            <a:ext uri="{FF2B5EF4-FFF2-40B4-BE49-F238E27FC236}">
              <a16:creationId xmlns:a16="http://schemas.microsoft.com/office/drawing/2014/main" xmlns="" id="{00000000-0008-0000-0000-00003B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28" name="Shape 4">
          <a:extLst>
            <a:ext uri="{FF2B5EF4-FFF2-40B4-BE49-F238E27FC236}">
              <a16:creationId xmlns:a16="http://schemas.microsoft.com/office/drawing/2014/main" xmlns="" id="{00000000-0008-0000-0000-00003C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29" name="Shape 4">
          <a:extLst>
            <a:ext uri="{FF2B5EF4-FFF2-40B4-BE49-F238E27FC236}">
              <a16:creationId xmlns:a16="http://schemas.microsoft.com/office/drawing/2014/main" xmlns="" id="{00000000-0008-0000-0000-00003D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30" name="Shape 4">
          <a:extLst>
            <a:ext uri="{FF2B5EF4-FFF2-40B4-BE49-F238E27FC236}">
              <a16:creationId xmlns:a16="http://schemas.microsoft.com/office/drawing/2014/main" xmlns="" id="{00000000-0008-0000-0000-00003E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31" name="Shape 4">
          <a:extLst>
            <a:ext uri="{FF2B5EF4-FFF2-40B4-BE49-F238E27FC236}">
              <a16:creationId xmlns:a16="http://schemas.microsoft.com/office/drawing/2014/main" xmlns="" id="{00000000-0008-0000-0000-00003F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32" name="Shape 4">
          <a:extLst>
            <a:ext uri="{FF2B5EF4-FFF2-40B4-BE49-F238E27FC236}">
              <a16:creationId xmlns:a16="http://schemas.microsoft.com/office/drawing/2014/main" xmlns="" id="{00000000-0008-0000-0000-000040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33" name="Shape 5">
          <a:extLst>
            <a:ext uri="{FF2B5EF4-FFF2-40B4-BE49-F238E27FC236}">
              <a16:creationId xmlns:a16="http://schemas.microsoft.com/office/drawing/2014/main" xmlns="" id="{00000000-0008-0000-0000-000041030000}"/>
            </a:ext>
          </a:extLst>
        </xdr:cNvPr>
        <xdr:cNvSpPr txBox="1"/>
      </xdr:nvSpPr>
      <xdr:spPr>
        <a:xfrm rot="-5124318">
          <a:off x="1604962" y="107980163"/>
          <a:ext cx="561975" cy="24765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95250</xdr:colOff>
      <xdr:row>247</xdr:row>
      <xdr:rowOff>0</xdr:rowOff>
    </xdr:from>
    <xdr:ext cx="2476500" cy="561975"/>
    <xdr:sp macro="" textlink="">
      <xdr:nvSpPr>
        <xdr:cNvPr id="834" name="Shape 4">
          <a:extLst>
            <a:ext uri="{FF2B5EF4-FFF2-40B4-BE49-F238E27FC236}">
              <a16:creationId xmlns:a16="http://schemas.microsoft.com/office/drawing/2014/main" xmlns="" id="{00000000-0008-0000-0000-000042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35" name="Shape 4">
          <a:extLst>
            <a:ext uri="{FF2B5EF4-FFF2-40B4-BE49-F238E27FC236}">
              <a16:creationId xmlns:a16="http://schemas.microsoft.com/office/drawing/2014/main" xmlns="" id="{00000000-0008-0000-0000-000043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36" name="Shape 4">
          <a:extLst>
            <a:ext uri="{FF2B5EF4-FFF2-40B4-BE49-F238E27FC236}">
              <a16:creationId xmlns:a16="http://schemas.microsoft.com/office/drawing/2014/main" xmlns="" id="{00000000-0008-0000-0000-000044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37" name="Shape 4">
          <a:extLst>
            <a:ext uri="{FF2B5EF4-FFF2-40B4-BE49-F238E27FC236}">
              <a16:creationId xmlns:a16="http://schemas.microsoft.com/office/drawing/2014/main" xmlns="" id="{00000000-0008-0000-0000-000045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38" name="Shape 4">
          <a:extLst>
            <a:ext uri="{FF2B5EF4-FFF2-40B4-BE49-F238E27FC236}">
              <a16:creationId xmlns:a16="http://schemas.microsoft.com/office/drawing/2014/main" xmlns="" id="{00000000-0008-0000-0000-000046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39" name="Shape 4">
          <a:extLst>
            <a:ext uri="{FF2B5EF4-FFF2-40B4-BE49-F238E27FC236}">
              <a16:creationId xmlns:a16="http://schemas.microsoft.com/office/drawing/2014/main" xmlns="" id="{00000000-0008-0000-0000-000047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40" name="Shape 4">
          <a:extLst>
            <a:ext uri="{FF2B5EF4-FFF2-40B4-BE49-F238E27FC236}">
              <a16:creationId xmlns:a16="http://schemas.microsoft.com/office/drawing/2014/main" xmlns="" id="{00000000-0008-0000-0000-000048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41" name="Shape 4">
          <a:extLst>
            <a:ext uri="{FF2B5EF4-FFF2-40B4-BE49-F238E27FC236}">
              <a16:creationId xmlns:a16="http://schemas.microsoft.com/office/drawing/2014/main" xmlns="" id="{00000000-0008-0000-0000-000049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42" name="Shape 4">
          <a:extLst>
            <a:ext uri="{FF2B5EF4-FFF2-40B4-BE49-F238E27FC236}">
              <a16:creationId xmlns:a16="http://schemas.microsoft.com/office/drawing/2014/main" xmlns="" id="{00000000-0008-0000-0000-00004A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43" name="Shape 4">
          <a:extLst>
            <a:ext uri="{FF2B5EF4-FFF2-40B4-BE49-F238E27FC236}">
              <a16:creationId xmlns:a16="http://schemas.microsoft.com/office/drawing/2014/main" xmlns="" id="{00000000-0008-0000-0000-00004B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44" name="Shape 4">
          <a:extLst>
            <a:ext uri="{FF2B5EF4-FFF2-40B4-BE49-F238E27FC236}">
              <a16:creationId xmlns:a16="http://schemas.microsoft.com/office/drawing/2014/main" xmlns="" id="{00000000-0008-0000-0000-00004C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45" name="Shape 4">
          <a:extLst>
            <a:ext uri="{FF2B5EF4-FFF2-40B4-BE49-F238E27FC236}">
              <a16:creationId xmlns:a16="http://schemas.microsoft.com/office/drawing/2014/main" xmlns="" id="{00000000-0008-0000-0000-00004D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46" name="Shape 4">
          <a:extLst>
            <a:ext uri="{FF2B5EF4-FFF2-40B4-BE49-F238E27FC236}">
              <a16:creationId xmlns:a16="http://schemas.microsoft.com/office/drawing/2014/main" xmlns="" id="{00000000-0008-0000-0000-00004E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47" name="Shape 4">
          <a:extLst>
            <a:ext uri="{FF2B5EF4-FFF2-40B4-BE49-F238E27FC236}">
              <a16:creationId xmlns:a16="http://schemas.microsoft.com/office/drawing/2014/main" xmlns="" id="{00000000-0008-0000-0000-00004F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48" name="Shape 4">
          <a:extLst>
            <a:ext uri="{FF2B5EF4-FFF2-40B4-BE49-F238E27FC236}">
              <a16:creationId xmlns:a16="http://schemas.microsoft.com/office/drawing/2014/main" xmlns="" id="{00000000-0008-0000-0000-000050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49" name="Shape 4">
          <a:extLst>
            <a:ext uri="{FF2B5EF4-FFF2-40B4-BE49-F238E27FC236}">
              <a16:creationId xmlns:a16="http://schemas.microsoft.com/office/drawing/2014/main" xmlns="" id="{00000000-0008-0000-0000-000051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50" name="Shape 4">
          <a:extLst>
            <a:ext uri="{FF2B5EF4-FFF2-40B4-BE49-F238E27FC236}">
              <a16:creationId xmlns:a16="http://schemas.microsoft.com/office/drawing/2014/main" xmlns="" id="{00000000-0008-0000-0000-000052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51" name="Shape 4">
          <a:extLst>
            <a:ext uri="{FF2B5EF4-FFF2-40B4-BE49-F238E27FC236}">
              <a16:creationId xmlns:a16="http://schemas.microsoft.com/office/drawing/2014/main" xmlns="" id="{00000000-0008-0000-0000-000053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52" name="Shape 4">
          <a:extLst>
            <a:ext uri="{FF2B5EF4-FFF2-40B4-BE49-F238E27FC236}">
              <a16:creationId xmlns:a16="http://schemas.microsoft.com/office/drawing/2014/main" xmlns="" id="{00000000-0008-0000-0000-000054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53" name="Shape 4">
          <a:extLst>
            <a:ext uri="{FF2B5EF4-FFF2-40B4-BE49-F238E27FC236}">
              <a16:creationId xmlns:a16="http://schemas.microsoft.com/office/drawing/2014/main" xmlns="" id="{00000000-0008-0000-0000-000055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54" name="Shape 4">
          <a:extLst>
            <a:ext uri="{FF2B5EF4-FFF2-40B4-BE49-F238E27FC236}">
              <a16:creationId xmlns:a16="http://schemas.microsoft.com/office/drawing/2014/main" xmlns="" id="{00000000-0008-0000-0000-000056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55" name="Shape 4">
          <a:extLst>
            <a:ext uri="{FF2B5EF4-FFF2-40B4-BE49-F238E27FC236}">
              <a16:creationId xmlns:a16="http://schemas.microsoft.com/office/drawing/2014/main" xmlns="" id="{00000000-0008-0000-0000-000057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56" name="Shape 4">
          <a:extLst>
            <a:ext uri="{FF2B5EF4-FFF2-40B4-BE49-F238E27FC236}">
              <a16:creationId xmlns:a16="http://schemas.microsoft.com/office/drawing/2014/main" xmlns="" id="{00000000-0008-0000-0000-000058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57" name="Shape 4">
          <a:extLst>
            <a:ext uri="{FF2B5EF4-FFF2-40B4-BE49-F238E27FC236}">
              <a16:creationId xmlns:a16="http://schemas.microsoft.com/office/drawing/2014/main" xmlns="" id="{00000000-0008-0000-0000-000059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58" name="Shape 4">
          <a:extLst>
            <a:ext uri="{FF2B5EF4-FFF2-40B4-BE49-F238E27FC236}">
              <a16:creationId xmlns:a16="http://schemas.microsoft.com/office/drawing/2014/main" xmlns="" id="{00000000-0008-0000-0000-00005A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59" name="Shape 4">
          <a:extLst>
            <a:ext uri="{FF2B5EF4-FFF2-40B4-BE49-F238E27FC236}">
              <a16:creationId xmlns:a16="http://schemas.microsoft.com/office/drawing/2014/main" xmlns="" id="{00000000-0008-0000-0000-00005B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60" name="Shape 4">
          <a:extLst>
            <a:ext uri="{FF2B5EF4-FFF2-40B4-BE49-F238E27FC236}">
              <a16:creationId xmlns:a16="http://schemas.microsoft.com/office/drawing/2014/main" xmlns="" id="{00000000-0008-0000-0000-00005C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61" name="Shape 4">
          <a:extLst>
            <a:ext uri="{FF2B5EF4-FFF2-40B4-BE49-F238E27FC236}">
              <a16:creationId xmlns:a16="http://schemas.microsoft.com/office/drawing/2014/main" xmlns="" id="{00000000-0008-0000-0000-00005D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62" name="Shape 4">
          <a:extLst>
            <a:ext uri="{FF2B5EF4-FFF2-40B4-BE49-F238E27FC236}">
              <a16:creationId xmlns:a16="http://schemas.microsoft.com/office/drawing/2014/main" xmlns="" id="{00000000-0008-0000-0000-00005E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63" name="Shape 4">
          <a:extLst>
            <a:ext uri="{FF2B5EF4-FFF2-40B4-BE49-F238E27FC236}">
              <a16:creationId xmlns:a16="http://schemas.microsoft.com/office/drawing/2014/main" xmlns="" id="{00000000-0008-0000-0000-00005F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64" name="Shape 4">
          <a:extLst>
            <a:ext uri="{FF2B5EF4-FFF2-40B4-BE49-F238E27FC236}">
              <a16:creationId xmlns:a16="http://schemas.microsoft.com/office/drawing/2014/main" xmlns="" id="{00000000-0008-0000-0000-000060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65" name="Shape 4">
          <a:extLst>
            <a:ext uri="{FF2B5EF4-FFF2-40B4-BE49-F238E27FC236}">
              <a16:creationId xmlns:a16="http://schemas.microsoft.com/office/drawing/2014/main" xmlns="" id="{00000000-0008-0000-0000-000061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66" name="Shape 4">
          <a:extLst>
            <a:ext uri="{FF2B5EF4-FFF2-40B4-BE49-F238E27FC236}">
              <a16:creationId xmlns:a16="http://schemas.microsoft.com/office/drawing/2014/main" xmlns="" id="{00000000-0008-0000-0000-000062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67" name="Shape 4">
          <a:extLst>
            <a:ext uri="{FF2B5EF4-FFF2-40B4-BE49-F238E27FC236}">
              <a16:creationId xmlns:a16="http://schemas.microsoft.com/office/drawing/2014/main" xmlns="" id="{00000000-0008-0000-0000-000063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68" name="Shape 4">
          <a:extLst>
            <a:ext uri="{FF2B5EF4-FFF2-40B4-BE49-F238E27FC236}">
              <a16:creationId xmlns:a16="http://schemas.microsoft.com/office/drawing/2014/main" xmlns="" id="{00000000-0008-0000-0000-000064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69" name="Shape 4">
          <a:extLst>
            <a:ext uri="{FF2B5EF4-FFF2-40B4-BE49-F238E27FC236}">
              <a16:creationId xmlns:a16="http://schemas.microsoft.com/office/drawing/2014/main" xmlns="" id="{00000000-0008-0000-0000-000065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70" name="Shape 4">
          <a:extLst>
            <a:ext uri="{FF2B5EF4-FFF2-40B4-BE49-F238E27FC236}">
              <a16:creationId xmlns:a16="http://schemas.microsoft.com/office/drawing/2014/main" xmlns="" id="{00000000-0008-0000-0000-000066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71" name="Shape 4">
          <a:extLst>
            <a:ext uri="{FF2B5EF4-FFF2-40B4-BE49-F238E27FC236}">
              <a16:creationId xmlns:a16="http://schemas.microsoft.com/office/drawing/2014/main" xmlns="" id="{00000000-0008-0000-0000-000067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72" name="Shape 4">
          <a:extLst>
            <a:ext uri="{FF2B5EF4-FFF2-40B4-BE49-F238E27FC236}">
              <a16:creationId xmlns:a16="http://schemas.microsoft.com/office/drawing/2014/main" xmlns="" id="{00000000-0008-0000-0000-000068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73" name="Shape 4">
          <a:extLst>
            <a:ext uri="{FF2B5EF4-FFF2-40B4-BE49-F238E27FC236}">
              <a16:creationId xmlns:a16="http://schemas.microsoft.com/office/drawing/2014/main" xmlns="" id="{00000000-0008-0000-0000-000069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74" name="Shape 5">
          <a:extLst>
            <a:ext uri="{FF2B5EF4-FFF2-40B4-BE49-F238E27FC236}">
              <a16:creationId xmlns:a16="http://schemas.microsoft.com/office/drawing/2014/main" xmlns="" id="{00000000-0008-0000-0000-00006A030000}"/>
            </a:ext>
          </a:extLst>
        </xdr:cNvPr>
        <xdr:cNvSpPr txBox="1"/>
      </xdr:nvSpPr>
      <xdr:spPr>
        <a:xfrm rot="-5124318">
          <a:off x="1604962" y="107980163"/>
          <a:ext cx="561975" cy="24765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95250</xdr:colOff>
      <xdr:row>247</xdr:row>
      <xdr:rowOff>0</xdr:rowOff>
    </xdr:from>
    <xdr:ext cx="2476500" cy="561975"/>
    <xdr:sp macro="" textlink="">
      <xdr:nvSpPr>
        <xdr:cNvPr id="875" name="Shape 4">
          <a:extLst>
            <a:ext uri="{FF2B5EF4-FFF2-40B4-BE49-F238E27FC236}">
              <a16:creationId xmlns:a16="http://schemas.microsoft.com/office/drawing/2014/main" xmlns="" id="{00000000-0008-0000-0000-00006B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76" name="Shape 4">
          <a:extLst>
            <a:ext uri="{FF2B5EF4-FFF2-40B4-BE49-F238E27FC236}">
              <a16:creationId xmlns:a16="http://schemas.microsoft.com/office/drawing/2014/main" xmlns="" id="{00000000-0008-0000-0000-00006C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77" name="Shape 4">
          <a:extLst>
            <a:ext uri="{FF2B5EF4-FFF2-40B4-BE49-F238E27FC236}">
              <a16:creationId xmlns:a16="http://schemas.microsoft.com/office/drawing/2014/main" xmlns="" id="{00000000-0008-0000-0000-00006D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78" name="Shape 4">
          <a:extLst>
            <a:ext uri="{FF2B5EF4-FFF2-40B4-BE49-F238E27FC236}">
              <a16:creationId xmlns:a16="http://schemas.microsoft.com/office/drawing/2014/main" xmlns="" id="{00000000-0008-0000-0000-00006E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79" name="Shape 4">
          <a:extLst>
            <a:ext uri="{FF2B5EF4-FFF2-40B4-BE49-F238E27FC236}">
              <a16:creationId xmlns:a16="http://schemas.microsoft.com/office/drawing/2014/main" xmlns="" id="{00000000-0008-0000-0000-00006F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80" name="Shape 4">
          <a:extLst>
            <a:ext uri="{FF2B5EF4-FFF2-40B4-BE49-F238E27FC236}">
              <a16:creationId xmlns:a16="http://schemas.microsoft.com/office/drawing/2014/main" xmlns="" id="{00000000-0008-0000-0000-000070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81" name="Shape 4">
          <a:extLst>
            <a:ext uri="{FF2B5EF4-FFF2-40B4-BE49-F238E27FC236}">
              <a16:creationId xmlns:a16="http://schemas.microsoft.com/office/drawing/2014/main" xmlns="" id="{00000000-0008-0000-0000-000071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82" name="Shape 4">
          <a:extLst>
            <a:ext uri="{FF2B5EF4-FFF2-40B4-BE49-F238E27FC236}">
              <a16:creationId xmlns:a16="http://schemas.microsoft.com/office/drawing/2014/main" xmlns="" id="{00000000-0008-0000-0000-000072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83" name="Shape 4">
          <a:extLst>
            <a:ext uri="{FF2B5EF4-FFF2-40B4-BE49-F238E27FC236}">
              <a16:creationId xmlns:a16="http://schemas.microsoft.com/office/drawing/2014/main" xmlns="" id="{00000000-0008-0000-0000-000073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84" name="Shape 4">
          <a:extLst>
            <a:ext uri="{FF2B5EF4-FFF2-40B4-BE49-F238E27FC236}">
              <a16:creationId xmlns:a16="http://schemas.microsoft.com/office/drawing/2014/main" xmlns="" id="{00000000-0008-0000-0000-000074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85" name="Shape 4">
          <a:extLst>
            <a:ext uri="{FF2B5EF4-FFF2-40B4-BE49-F238E27FC236}">
              <a16:creationId xmlns:a16="http://schemas.microsoft.com/office/drawing/2014/main" xmlns="" id="{00000000-0008-0000-0000-000075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95250</xdr:colOff>
      <xdr:row>247</xdr:row>
      <xdr:rowOff>0</xdr:rowOff>
    </xdr:from>
    <xdr:ext cx="2476500" cy="561975"/>
    <xdr:sp macro="" textlink="">
      <xdr:nvSpPr>
        <xdr:cNvPr id="886" name="Shape 4">
          <a:extLst>
            <a:ext uri="{FF2B5EF4-FFF2-40B4-BE49-F238E27FC236}">
              <a16:creationId xmlns:a16="http://schemas.microsoft.com/office/drawing/2014/main" xmlns="" id="{00000000-0008-0000-0000-000076030000}"/>
            </a:ext>
          </a:extLst>
        </xdr:cNvPr>
        <xdr:cNvSpPr txBox="1"/>
      </xdr:nvSpPr>
      <xdr:spPr>
        <a:xfrm rot="-5124318">
          <a:off x="1604962" y="107980163"/>
          <a:ext cx="561975" cy="2476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b="1"/>
        </a:p>
      </xdr:txBody>
    </xdr:sp>
    <xdr:clientData fLocksWithSheet="0"/>
  </xdr:oneCellAnchor>
  <xdr:oneCellAnchor>
    <xdr:from>
      <xdr:col>0</xdr:col>
      <xdr:colOff>304249</xdr:colOff>
      <xdr:row>247</xdr:row>
      <xdr:rowOff>0</xdr:rowOff>
    </xdr:from>
    <xdr:ext cx="92082" cy="561975"/>
    <xdr:sp macro="" textlink="">
      <xdr:nvSpPr>
        <xdr:cNvPr id="887" name="Shape 4">
          <a:extLst>
            <a:ext uri="{FF2B5EF4-FFF2-40B4-BE49-F238E27FC236}">
              <a16:creationId xmlns:a16="http://schemas.microsoft.com/office/drawing/2014/main" xmlns="" id="{00000000-0008-0000-0000-000077030000}"/>
            </a:ext>
          </a:extLst>
        </xdr:cNvPr>
        <xdr:cNvSpPr txBox="1"/>
      </xdr:nvSpPr>
      <xdr:spPr>
        <a:xfrm rot="-5124318" flipV="1">
          <a:off x="69302" y="109172372"/>
          <a:ext cx="561975" cy="9208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304249</xdr:colOff>
      <xdr:row>171</xdr:row>
      <xdr:rowOff>79376</xdr:rowOff>
    </xdr:from>
    <xdr:ext cx="92082" cy="561975"/>
    <xdr:sp macro="" textlink="">
      <xdr:nvSpPr>
        <xdr:cNvPr id="888" name="Shape 4">
          <a:extLst>
            <a:ext uri="{FF2B5EF4-FFF2-40B4-BE49-F238E27FC236}">
              <a16:creationId xmlns:a16="http://schemas.microsoft.com/office/drawing/2014/main" xmlns="" id="{00000000-0008-0000-0000-000078030000}"/>
            </a:ext>
          </a:extLst>
        </xdr:cNvPr>
        <xdr:cNvSpPr txBox="1"/>
      </xdr:nvSpPr>
      <xdr:spPr>
        <a:xfrm rot="-5124318" flipV="1">
          <a:off x="69302" y="79676623"/>
          <a:ext cx="561975" cy="9208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0</xdr:col>
      <xdr:colOff>304249</xdr:colOff>
      <xdr:row>186</xdr:row>
      <xdr:rowOff>0</xdr:rowOff>
    </xdr:from>
    <xdr:ext cx="92082" cy="561975"/>
    <xdr:sp macro="" textlink="">
      <xdr:nvSpPr>
        <xdr:cNvPr id="889" name="Shape 4">
          <a:extLst>
            <a:ext uri="{FF2B5EF4-FFF2-40B4-BE49-F238E27FC236}">
              <a16:creationId xmlns:a16="http://schemas.microsoft.com/office/drawing/2014/main" xmlns="" id="{00000000-0008-0000-0000-000079030000}"/>
            </a:ext>
          </a:extLst>
        </xdr:cNvPr>
        <xdr:cNvSpPr txBox="1"/>
      </xdr:nvSpPr>
      <xdr:spPr>
        <a:xfrm rot="-5124318" flipV="1">
          <a:off x="69302" y="83378672"/>
          <a:ext cx="561975" cy="9208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I327"/>
  <sheetViews>
    <sheetView showZeros="0" tabSelected="1" view="pageBreakPreview" zoomScaleNormal="100" zoomScaleSheetLayoutView="100" workbookViewId="0">
      <pane xSplit="3" ySplit="6" topLeftCell="D13" activePane="bottomRight" state="frozen"/>
      <selection pane="topRight" activeCell="D1" sqref="D1"/>
      <selection pane="bottomLeft" activeCell="A7" sqref="A7"/>
      <selection pane="bottomRight" activeCell="O1" sqref="O1:Q1"/>
    </sheetView>
  </sheetViews>
  <sheetFormatPr defaultColWidth="9.140625" defaultRowHeight="15.75"/>
  <cols>
    <col min="1" max="1" width="8.28515625" style="128" customWidth="1"/>
    <col min="2" max="2" width="35.140625" style="11" customWidth="1"/>
    <col min="3" max="3" width="30" style="289" customWidth="1"/>
    <col min="4" max="4" width="17.5703125" style="128" customWidth="1"/>
    <col min="5" max="5" width="12.42578125" style="128" customWidth="1"/>
    <col min="6" max="6" width="15.28515625" style="128" customWidth="1"/>
    <col min="7" max="7" width="17.7109375" style="128" customWidth="1"/>
    <col min="8" max="8" width="12.85546875" style="128" customWidth="1"/>
    <col min="9" max="9" width="13.28515625" style="128" customWidth="1"/>
    <col min="10" max="10" width="12.85546875" style="128" customWidth="1"/>
    <col min="11" max="11" width="14" style="128" customWidth="1"/>
    <col min="12" max="12" width="13" style="128" customWidth="1"/>
    <col min="13" max="13" width="13.85546875" style="128" customWidth="1"/>
    <col min="14" max="14" width="12.85546875" style="128" customWidth="1"/>
    <col min="15" max="15" width="18" style="128" customWidth="1"/>
    <col min="16" max="16" width="17.5703125" style="5" customWidth="1"/>
    <col min="17" max="17" width="29" style="17" customWidth="1"/>
    <col min="18" max="18" width="36.140625" style="4" customWidth="1"/>
    <col min="19" max="29" width="9.140625" style="4"/>
    <col min="30" max="30" width="4.85546875" style="4" customWidth="1"/>
    <col min="31" max="34" width="9.140625" style="4"/>
    <col min="35" max="35" width="9.140625" style="39"/>
    <col min="36" max="16384" width="9.140625" style="5"/>
  </cols>
  <sheetData>
    <row r="1" spans="1:35" ht="41.25" customHeight="1">
      <c r="A1" s="133"/>
      <c r="B1" s="1"/>
      <c r="C1" s="292"/>
      <c r="D1" s="133"/>
      <c r="E1" s="133"/>
      <c r="F1" s="133"/>
      <c r="G1" s="133"/>
      <c r="H1" s="133"/>
      <c r="I1" s="133"/>
      <c r="J1" s="133"/>
      <c r="K1" s="133"/>
      <c r="L1" s="133"/>
      <c r="M1" s="3"/>
      <c r="N1" s="3"/>
      <c r="O1" s="356" t="s">
        <v>301</v>
      </c>
      <c r="P1" s="357"/>
      <c r="Q1" s="357"/>
    </row>
    <row r="2" spans="1:35" ht="37.5" customHeight="1">
      <c r="A2" s="280"/>
      <c r="B2" s="1"/>
      <c r="C2" s="292"/>
      <c r="D2" s="280"/>
      <c r="E2" s="280"/>
      <c r="F2" s="280"/>
      <c r="G2" s="280"/>
      <c r="H2" s="280"/>
      <c r="I2" s="280"/>
      <c r="J2" s="280"/>
      <c r="K2" s="280"/>
      <c r="L2" s="280"/>
      <c r="M2" s="3"/>
      <c r="N2" s="3"/>
      <c r="O2" s="356" t="s">
        <v>302</v>
      </c>
      <c r="P2" s="356"/>
      <c r="Q2" s="356"/>
    </row>
    <row r="3" spans="1:35" ht="29.25" customHeight="1">
      <c r="A3" s="133"/>
      <c r="B3" s="357" t="s">
        <v>269</v>
      </c>
      <c r="C3" s="357"/>
      <c r="D3" s="357"/>
      <c r="E3" s="357"/>
      <c r="F3" s="357"/>
      <c r="G3" s="357"/>
      <c r="H3" s="357"/>
      <c r="I3" s="357"/>
      <c r="J3" s="357"/>
      <c r="K3" s="357"/>
      <c r="L3" s="357"/>
      <c r="M3" s="357"/>
      <c r="N3" s="357"/>
      <c r="O3" s="357"/>
      <c r="P3" s="357"/>
      <c r="Q3" s="54"/>
    </row>
    <row r="4" spans="1:35" ht="18.75" customHeight="1">
      <c r="A4" s="336" t="s">
        <v>0</v>
      </c>
      <c r="B4" s="336" t="s">
        <v>51</v>
      </c>
      <c r="C4" s="336" t="s">
        <v>52</v>
      </c>
      <c r="D4" s="336" t="s">
        <v>53</v>
      </c>
      <c r="E4" s="336" t="s">
        <v>54</v>
      </c>
      <c r="F4" s="336" t="s">
        <v>55</v>
      </c>
      <c r="G4" s="336" t="s">
        <v>56</v>
      </c>
      <c r="H4" s="336" t="s">
        <v>57</v>
      </c>
      <c r="I4" s="336" t="s">
        <v>58</v>
      </c>
      <c r="J4" s="365" t="s">
        <v>64</v>
      </c>
      <c r="K4" s="365"/>
      <c r="L4" s="365"/>
      <c r="M4" s="365"/>
      <c r="N4" s="365"/>
      <c r="O4" s="336" t="s">
        <v>65</v>
      </c>
      <c r="P4" s="336" t="s">
        <v>66</v>
      </c>
      <c r="Q4" s="366" t="s">
        <v>67</v>
      </c>
    </row>
    <row r="5" spans="1:35" ht="15.75" customHeight="1">
      <c r="A5" s="336"/>
      <c r="B5" s="336"/>
      <c r="C5" s="336"/>
      <c r="D5" s="336"/>
      <c r="E5" s="336"/>
      <c r="F5" s="336"/>
      <c r="G5" s="336"/>
      <c r="H5" s="336"/>
      <c r="I5" s="336"/>
      <c r="J5" s="336" t="s">
        <v>59</v>
      </c>
      <c r="K5" s="336" t="s">
        <v>60</v>
      </c>
      <c r="L5" s="336" t="s">
        <v>61</v>
      </c>
      <c r="M5" s="336" t="s">
        <v>62</v>
      </c>
      <c r="N5" s="336" t="s">
        <v>63</v>
      </c>
      <c r="O5" s="336"/>
      <c r="P5" s="336"/>
      <c r="Q5" s="366"/>
    </row>
    <row r="6" spans="1:35" ht="75.75" customHeight="1">
      <c r="A6" s="336"/>
      <c r="B6" s="336"/>
      <c r="C6" s="336"/>
      <c r="D6" s="336"/>
      <c r="E6" s="336"/>
      <c r="F6" s="336"/>
      <c r="G6" s="336"/>
      <c r="H6" s="336"/>
      <c r="I6" s="336"/>
      <c r="J6" s="336"/>
      <c r="K6" s="336"/>
      <c r="L6" s="336"/>
      <c r="M6" s="336"/>
      <c r="N6" s="336"/>
      <c r="O6" s="336"/>
      <c r="P6" s="336"/>
      <c r="Q6" s="366"/>
    </row>
    <row r="7" spans="1:35" s="142" customFormat="1" ht="24" customHeight="1">
      <c r="A7" s="127">
        <v>1</v>
      </c>
      <c r="B7" s="127">
        <v>2</v>
      </c>
      <c r="C7" s="288">
        <v>3</v>
      </c>
      <c r="D7" s="127"/>
      <c r="E7" s="127">
        <v>4</v>
      </c>
      <c r="F7" s="127">
        <v>5</v>
      </c>
      <c r="G7" s="127">
        <v>6</v>
      </c>
      <c r="H7" s="127">
        <v>7</v>
      </c>
      <c r="I7" s="127">
        <v>8</v>
      </c>
      <c r="J7" s="127">
        <v>9</v>
      </c>
      <c r="K7" s="127">
        <v>10</v>
      </c>
      <c r="L7" s="127">
        <v>11</v>
      </c>
      <c r="M7" s="127">
        <v>12</v>
      </c>
      <c r="N7" s="127">
        <v>13</v>
      </c>
      <c r="O7" s="127">
        <v>14</v>
      </c>
      <c r="P7" s="127">
        <v>15</v>
      </c>
      <c r="Q7" s="220">
        <v>16</v>
      </c>
      <c r="R7" s="2"/>
      <c r="S7" s="2"/>
      <c r="T7" s="2"/>
      <c r="U7" s="2"/>
      <c r="V7" s="2"/>
      <c r="W7" s="2"/>
      <c r="X7" s="2"/>
      <c r="Y7" s="2"/>
      <c r="Z7" s="2"/>
      <c r="AA7" s="2"/>
      <c r="AB7" s="2"/>
      <c r="AC7" s="2"/>
      <c r="AD7" s="2"/>
      <c r="AE7" s="2"/>
      <c r="AF7" s="2"/>
      <c r="AG7" s="2"/>
      <c r="AH7" s="2"/>
      <c r="AI7" s="40"/>
    </row>
    <row r="8" spans="1:35" s="7" customFormat="1" hidden="1">
      <c r="A8" s="363"/>
      <c r="B8" s="363"/>
      <c r="C8" s="363"/>
      <c r="D8" s="363"/>
      <c r="E8" s="363"/>
      <c r="F8" s="363"/>
      <c r="G8" s="363"/>
      <c r="H8" s="363"/>
      <c r="I8" s="363"/>
      <c r="J8" s="363"/>
      <c r="K8" s="363"/>
      <c r="L8" s="363"/>
      <c r="M8" s="363"/>
      <c r="N8" s="363"/>
      <c r="O8" s="363"/>
      <c r="P8" s="363"/>
      <c r="Q8" s="363"/>
      <c r="R8" s="6"/>
      <c r="S8" s="6"/>
      <c r="T8" s="6"/>
      <c r="U8" s="6"/>
      <c r="V8" s="6"/>
      <c r="W8" s="6"/>
      <c r="X8" s="6"/>
      <c r="Y8" s="6"/>
      <c r="Z8" s="6"/>
      <c r="AA8" s="6"/>
      <c r="AB8" s="6"/>
      <c r="AC8" s="6"/>
      <c r="AD8" s="6"/>
      <c r="AE8" s="6"/>
      <c r="AF8" s="6"/>
      <c r="AG8" s="6"/>
      <c r="AH8" s="6"/>
      <c r="AI8" s="41"/>
    </row>
    <row r="9" spans="1:35" s="9" customFormat="1" ht="18" customHeight="1">
      <c r="A9" s="135"/>
      <c r="B9" s="364" t="s">
        <v>271</v>
      </c>
      <c r="C9" s="364"/>
      <c r="D9" s="364"/>
      <c r="E9" s="364"/>
      <c r="F9" s="364"/>
      <c r="G9" s="364"/>
      <c r="H9" s="364"/>
      <c r="I9" s="364"/>
      <c r="J9" s="364"/>
      <c r="K9" s="364"/>
      <c r="L9" s="364"/>
      <c r="M9" s="364"/>
      <c r="N9" s="364"/>
      <c r="O9" s="364"/>
      <c r="P9" s="364"/>
      <c r="Q9" s="364"/>
      <c r="R9" s="8"/>
      <c r="S9" s="8"/>
      <c r="T9" s="8"/>
      <c r="U9" s="8"/>
      <c r="V9" s="8"/>
      <c r="W9" s="8"/>
      <c r="X9" s="8"/>
      <c r="Y9" s="8"/>
      <c r="Z9" s="8"/>
      <c r="AA9" s="8"/>
      <c r="AB9" s="8"/>
      <c r="AC9" s="8"/>
      <c r="AD9" s="8"/>
      <c r="AE9" s="8"/>
      <c r="AF9" s="8"/>
      <c r="AG9" s="8"/>
      <c r="AH9" s="8"/>
      <c r="AI9" s="42"/>
    </row>
    <row r="10" spans="1:35" s="9" customFormat="1" ht="19.5" customHeight="1">
      <c r="A10" s="135"/>
      <c r="B10" s="364" t="s">
        <v>237</v>
      </c>
      <c r="C10" s="364"/>
      <c r="D10" s="364"/>
      <c r="E10" s="364"/>
      <c r="F10" s="364"/>
      <c r="G10" s="364"/>
      <c r="H10" s="364"/>
      <c r="I10" s="364"/>
      <c r="J10" s="364"/>
      <c r="K10" s="364"/>
      <c r="L10" s="364"/>
      <c r="M10" s="364"/>
      <c r="N10" s="364"/>
      <c r="O10" s="364"/>
      <c r="P10" s="364"/>
      <c r="Q10" s="364"/>
      <c r="R10" s="8"/>
      <c r="S10" s="8"/>
      <c r="T10" s="8"/>
      <c r="U10" s="8"/>
      <c r="V10" s="8"/>
      <c r="W10" s="8"/>
      <c r="X10" s="8"/>
      <c r="Y10" s="8"/>
      <c r="Z10" s="8"/>
      <c r="AA10" s="8"/>
      <c r="AB10" s="8"/>
      <c r="AC10" s="8"/>
      <c r="AD10" s="8"/>
      <c r="AE10" s="8"/>
      <c r="AF10" s="8"/>
      <c r="AG10" s="8"/>
      <c r="AH10" s="8"/>
      <c r="AI10" s="42"/>
    </row>
    <row r="11" spans="1:35" s="11" customFormat="1" ht="93.75" customHeight="1">
      <c r="A11" s="358"/>
      <c r="B11" s="131" t="s">
        <v>233</v>
      </c>
      <c r="C11" s="289" t="s">
        <v>166</v>
      </c>
      <c r="D11" s="359" t="s">
        <v>69</v>
      </c>
      <c r="E11" s="358" t="s">
        <v>1</v>
      </c>
      <c r="F11" s="358" t="s">
        <v>70</v>
      </c>
      <c r="G11" s="359" t="s">
        <v>69</v>
      </c>
      <c r="H11" s="128">
        <v>5.3</v>
      </c>
      <c r="I11" s="128">
        <v>5.6</v>
      </c>
      <c r="J11" s="128">
        <v>6.3</v>
      </c>
      <c r="K11" s="128">
        <v>6.9</v>
      </c>
      <c r="L11" s="128">
        <v>6.7</v>
      </c>
      <c r="M11" s="10">
        <v>6.7</v>
      </c>
      <c r="N11" s="10">
        <v>6.7</v>
      </c>
      <c r="O11" s="10"/>
      <c r="Q11" s="12"/>
      <c r="R11" s="1"/>
      <c r="S11" s="1"/>
      <c r="T11" s="1"/>
      <c r="U11" s="1"/>
      <c r="V11" s="1"/>
      <c r="W11" s="1"/>
      <c r="X11" s="1"/>
      <c r="Y11" s="1"/>
      <c r="Z11" s="1"/>
      <c r="AA11" s="1"/>
      <c r="AB11" s="1"/>
      <c r="AC11" s="1"/>
      <c r="AD11" s="1"/>
      <c r="AE11" s="1"/>
      <c r="AF11" s="1"/>
      <c r="AG11" s="1"/>
      <c r="AH11" s="1"/>
      <c r="AI11" s="43"/>
    </row>
    <row r="12" spans="1:35" ht="68.25" customHeight="1">
      <c r="A12" s="358"/>
      <c r="B12" s="131" t="s">
        <v>68</v>
      </c>
      <c r="C12" s="291" t="s">
        <v>303</v>
      </c>
      <c r="D12" s="359"/>
      <c r="E12" s="358"/>
      <c r="F12" s="358"/>
      <c r="G12" s="359"/>
      <c r="H12" s="136">
        <v>8.1</v>
      </c>
      <c r="I12" s="136">
        <v>2.9</v>
      </c>
      <c r="J12" s="136">
        <v>3.5</v>
      </c>
      <c r="K12" s="136">
        <v>4</v>
      </c>
      <c r="L12" s="136">
        <v>4.5</v>
      </c>
      <c r="M12" s="136">
        <v>4.4000000000000004</v>
      </c>
      <c r="N12" s="136">
        <v>4.5</v>
      </c>
      <c r="O12" s="10"/>
    </row>
    <row r="13" spans="1:35" ht="77.25" customHeight="1">
      <c r="A13" s="358"/>
      <c r="B13" s="131" t="s">
        <v>234</v>
      </c>
      <c r="C13" s="289" t="s">
        <v>166</v>
      </c>
      <c r="D13" s="359" t="s">
        <v>69</v>
      </c>
      <c r="E13" s="358" t="s">
        <v>1</v>
      </c>
      <c r="F13" s="358"/>
      <c r="G13" s="359" t="s">
        <v>69</v>
      </c>
      <c r="H13" s="13">
        <v>109</v>
      </c>
      <c r="I13" s="128">
        <v>113.8</v>
      </c>
      <c r="J13" s="128">
        <v>120</v>
      </c>
      <c r="K13" s="128">
        <v>127</v>
      </c>
      <c r="L13" s="128">
        <v>134.1</v>
      </c>
      <c r="M13" s="10">
        <v>141.80000000000001</v>
      </c>
      <c r="N13" s="10">
        <v>143</v>
      </c>
      <c r="O13" s="10"/>
    </row>
    <row r="14" spans="1:35" ht="81.75" customHeight="1">
      <c r="A14" s="358"/>
      <c r="B14" s="131" t="s">
        <v>68</v>
      </c>
      <c r="C14" s="291" t="s">
        <v>179</v>
      </c>
      <c r="D14" s="359"/>
      <c r="E14" s="358"/>
      <c r="F14" s="358"/>
      <c r="G14" s="359"/>
      <c r="H14" s="136">
        <v>108.7</v>
      </c>
      <c r="I14" s="136">
        <v>108.3</v>
      </c>
      <c r="J14" s="136">
        <v>110.9</v>
      </c>
      <c r="K14" s="136">
        <v>114</v>
      </c>
      <c r="L14" s="136">
        <v>118</v>
      </c>
      <c r="M14" s="136">
        <v>121.9</v>
      </c>
      <c r="N14" s="10">
        <v>123</v>
      </c>
      <c r="O14" s="10"/>
    </row>
    <row r="15" spans="1:35" s="22" customFormat="1" ht="32.25" hidden="1" customHeight="1">
      <c r="A15" s="28"/>
      <c r="B15" s="37"/>
      <c r="C15" s="28"/>
      <c r="D15" s="28"/>
      <c r="E15" s="28"/>
      <c r="F15" s="28"/>
      <c r="G15" s="28"/>
      <c r="H15" s="28"/>
      <c r="I15" s="32"/>
      <c r="J15" s="32"/>
      <c r="K15" s="32"/>
      <c r="L15" s="28"/>
      <c r="M15" s="28"/>
      <c r="N15" s="28"/>
      <c r="O15" s="28"/>
      <c r="Q15" s="55"/>
      <c r="R15" s="23"/>
      <c r="S15" s="23"/>
      <c r="T15" s="23"/>
      <c r="U15" s="23"/>
      <c r="V15" s="23"/>
      <c r="W15" s="23"/>
      <c r="X15" s="23"/>
      <c r="Y15" s="23"/>
      <c r="Z15" s="23"/>
      <c r="AA15" s="23"/>
      <c r="AB15" s="23"/>
      <c r="AC15" s="23"/>
      <c r="AD15" s="23"/>
      <c r="AE15" s="23"/>
      <c r="AF15" s="23"/>
      <c r="AG15" s="23"/>
      <c r="AH15" s="23"/>
      <c r="AI15" s="45"/>
    </row>
    <row r="16" spans="1:35" s="22" customFormat="1" ht="15.75" hidden="1" customHeight="1">
      <c r="A16" s="28"/>
      <c r="B16" s="37"/>
      <c r="C16" s="28"/>
      <c r="D16" s="28"/>
      <c r="E16" s="28"/>
      <c r="F16" s="28"/>
      <c r="G16" s="28"/>
      <c r="H16" s="28"/>
      <c r="I16" s="28"/>
      <c r="J16" s="28"/>
      <c r="K16" s="28"/>
      <c r="L16" s="28"/>
      <c r="M16" s="28"/>
      <c r="N16" s="28"/>
      <c r="O16" s="28"/>
      <c r="Q16" s="55"/>
      <c r="R16" s="23"/>
      <c r="S16" s="23"/>
      <c r="T16" s="23"/>
      <c r="U16" s="23"/>
      <c r="V16" s="23"/>
      <c r="W16" s="23"/>
      <c r="X16" s="23"/>
      <c r="Y16" s="23"/>
      <c r="Z16" s="23"/>
      <c r="AA16" s="23"/>
      <c r="AB16" s="23"/>
      <c r="AC16" s="23"/>
      <c r="AD16" s="23"/>
      <c r="AE16" s="23"/>
      <c r="AF16" s="23"/>
      <c r="AG16" s="23"/>
      <c r="AH16" s="23"/>
      <c r="AI16" s="45"/>
    </row>
    <row r="17" spans="1:35" s="22" customFormat="1" ht="17.25" hidden="1" customHeight="1">
      <c r="A17" s="28"/>
      <c r="B17" s="37"/>
      <c r="C17" s="28"/>
      <c r="D17" s="28"/>
      <c r="E17" s="28"/>
      <c r="F17" s="28"/>
      <c r="G17" s="28"/>
      <c r="H17" s="28"/>
      <c r="I17" s="28"/>
      <c r="J17" s="28"/>
      <c r="K17" s="28"/>
      <c r="L17" s="28"/>
      <c r="M17" s="28"/>
      <c r="N17" s="28"/>
      <c r="O17" s="28"/>
      <c r="Q17" s="55"/>
      <c r="R17" s="23"/>
      <c r="S17" s="23"/>
      <c r="T17" s="23"/>
      <c r="U17" s="23"/>
      <c r="V17" s="23"/>
      <c r="W17" s="23"/>
      <c r="X17" s="23"/>
      <c r="Y17" s="23"/>
      <c r="Z17" s="23"/>
      <c r="AA17" s="23"/>
      <c r="AB17" s="23"/>
      <c r="AC17" s="23"/>
      <c r="AD17" s="23"/>
      <c r="AE17" s="23"/>
      <c r="AF17" s="23"/>
      <c r="AG17" s="23"/>
      <c r="AH17" s="23"/>
      <c r="AI17" s="45"/>
    </row>
    <row r="18" spans="1:35" s="22" customFormat="1" ht="17.25" hidden="1" customHeight="1">
      <c r="A18" s="28"/>
      <c r="B18" s="37"/>
      <c r="C18" s="28"/>
      <c r="D18" s="28"/>
      <c r="E18" s="28"/>
      <c r="F18" s="28"/>
      <c r="G18" s="28"/>
      <c r="H18" s="28"/>
      <c r="I18" s="28"/>
      <c r="J18" s="28"/>
      <c r="K18" s="28"/>
      <c r="L18" s="28"/>
      <c r="M18" s="28"/>
      <c r="N18" s="28"/>
      <c r="O18" s="28"/>
      <c r="Q18" s="55"/>
      <c r="R18" s="23"/>
      <c r="S18" s="23"/>
      <c r="T18" s="23"/>
      <c r="U18" s="23"/>
      <c r="V18" s="23"/>
      <c r="W18" s="23"/>
      <c r="X18" s="23"/>
      <c r="Y18" s="23"/>
      <c r="Z18" s="23"/>
      <c r="AA18" s="23"/>
      <c r="AB18" s="23"/>
      <c r="AC18" s="23"/>
      <c r="AD18" s="23"/>
      <c r="AE18" s="23"/>
      <c r="AF18" s="23"/>
      <c r="AG18" s="23"/>
      <c r="AH18" s="23"/>
      <c r="AI18" s="45"/>
    </row>
    <row r="19" spans="1:35" s="22" customFormat="1" ht="20.25" hidden="1" customHeight="1">
      <c r="A19" s="28"/>
      <c r="B19" s="37"/>
      <c r="C19" s="28"/>
      <c r="D19" s="28"/>
      <c r="E19" s="28"/>
      <c r="F19" s="28"/>
      <c r="G19" s="28"/>
      <c r="H19" s="28"/>
      <c r="I19" s="32"/>
      <c r="J19" s="32"/>
      <c r="K19" s="32"/>
      <c r="L19" s="28"/>
      <c r="M19" s="28"/>
      <c r="N19" s="28"/>
      <c r="O19" s="28"/>
      <c r="Q19" s="55"/>
      <c r="R19" s="23"/>
      <c r="S19" s="23"/>
      <c r="T19" s="23"/>
      <c r="U19" s="23"/>
      <c r="V19" s="23"/>
      <c r="W19" s="23"/>
      <c r="X19" s="23"/>
      <c r="Y19" s="23"/>
      <c r="Z19" s="23"/>
      <c r="AA19" s="23"/>
      <c r="AB19" s="23"/>
      <c r="AC19" s="23"/>
      <c r="AD19" s="23"/>
      <c r="AE19" s="23"/>
      <c r="AF19" s="23"/>
      <c r="AG19" s="23"/>
      <c r="AH19" s="23"/>
      <c r="AI19" s="45"/>
    </row>
    <row r="20" spans="1:35" s="9" customFormat="1" ht="20.25" customHeight="1">
      <c r="A20" s="135"/>
      <c r="B20" s="360" t="s">
        <v>180</v>
      </c>
      <c r="C20" s="361"/>
      <c r="D20" s="361"/>
      <c r="E20" s="361"/>
      <c r="F20" s="361"/>
      <c r="G20" s="361"/>
      <c r="H20" s="361"/>
      <c r="I20" s="361"/>
      <c r="J20" s="361"/>
      <c r="K20" s="361"/>
      <c r="L20" s="361"/>
      <c r="M20" s="361"/>
      <c r="N20" s="361"/>
      <c r="O20" s="361"/>
      <c r="P20" s="361"/>
      <c r="Q20" s="362"/>
      <c r="R20" s="8"/>
      <c r="S20" s="8"/>
      <c r="T20" s="8"/>
      <c r="U20" s="8"/>
      <c r="V20" s="8"/>
      <c r="W20" s="8"/>
      <c r="X20" s="8"/>
      <c r="Y20" s="8"/>
      <c r="Z20" s="8"/>
      <c r="AA20" s="8"/>
      <c r="AB20" s="8"/>
      <c r="AC20" s="8"/>
      <c r="AD20" s="8"/>
      <c r="AE20" s="8"/>
      <c r="AF20" s="8"/>
      <c r="AG20" s="8"/>
      <c r="AH20" s="8"/>
      <c r="AI20" s="42"/>
    </row>
    <row r="21" spans="1:35" s="136" customFormat="1" ht="62.25" customHeight="1">
      <c r="A21" s="359"/>
      <c r="B21" s="131" t="s">
        <v>238</v>
      </c>
      <c r="C21" s="291" t="s">
        <v>178</v>
      </c>
      <c r="D21" s="136" t="s">
        <v>177</v>
      </c>
      <c r="E21" s="136" t="s">
        <v>72</v>
      </c>
      <c r="F21" s="359" t="s">
        <v>70</v>
      </c>
      <c r="H21" s="10">
        <v>9</v>
      </c>
      <c r="I21" s="136">
        <v>9.5</v>
      </c>
      <c r="J21" s="136">
        <v>10</v>
      </c>
      <c r="K21" s="136">
        <v>10.4</v>
      </c>
      <c r="L21" s="136">
        <v>10.8</v>
      </c>
      <c r="M21" s="10">
        <v>11</v>
      </c>
      <c r="N21" s="10">
        <v>11.5</v>
      </c>
      <c r="Q21" s="134"/>
      <c r="R21" s="132"/>
      <c r="S21" s="132"/>
      <c r="T21" s="132"/>
      <c r="U21" s="132"/>
      <c r="V21" s="132"/>
      <c r="W21" s="132"/>
      <c r="X21" s="132"/>
      <c r="Y21" s="132"/>
      <c r="Z21" s="132"/>
      <c r="AA21" s="132"/>
      <c r="AB21" s="132"/>
      <c r="AC21" s="132"/>
      <c r="AD21" s="132"/>
      <c r="AE21" s="132"/>
      <c r="AF21" s="132"/>
      <c r="AG21" s="132"/>
      <c r="AH21" s="132"/>
      <c r="AI21" s="62"/>
    </row>
    <row r="22" spans="1:35" s="302" customFormat="1" ht="63">
      <c r="A22" s="359"/>
      <c r="B22" s="70" t="s">
        <v>68</v>
      </c>
      <c r="C22" s="302" t="s">
        <v>293</v>
      </c>
      <c r="D22" s="302" t="s">
        <v>69</v>
      </c>
      <c r="E22" s="302" t="s">
        <v>73</v>
      </c>
      <c r="F22" s="359"/>
      <c r="H22" s="302">
        <v>142000</v>
      </c>
      <c r="I22" s="302">
        <v>150000</v>
      </c>
      <c r="J22" s="302">
        <v>157000</v>
      </c>
      <c r="K22" s="302">
        <v>165000</v>
      </c>
      <c r="L22" s="302">
        <v>173000</v>
      </c>
      <c r="M22" s="302">
        <v>181000</v>
      </c>
      <c r="N22" s="302">
        <v>188000</v>
      </c>
      <c r="Q22" s="57"/>
      <c r="R22" s="47"/>
      <c r="S22" s="47"/>
      <c r="T22" s="47"/>
      <c r="U22" s="47"/>
      <c r="V22" s="47"/>
      <c r="W22" s="47"/>
      <c r="X22" s="47"/>
      <c r="Y22" s="47"/>
      <c r="Z22" s="47"/>
      <c r="AA22" s="47"/>
      <c r="AB22" s="47"/>
      <c r="AC22" s="47"/>
      <c r="AD22" s="47"/>
      <c r="AE22" s="47"/>
      <c r="AF22" s="47"/>
      <c r="AG22" s="47"/>
      <c r="AH22" s="47"/>
      <c r="AI22" s="69"/>
    </row>
    <row r="23" spans="1:35" s="302" customFormat="1" ht="87" customHeight="1">
      <c r="B23" s="235" t="s">
        <v>74</v>
      </c>
      <c r="C23" s="302" t="s">
        <v>294</v>
      </c>
      <c r="D23" s="302" t="s">
        <v>177</v>
      </c>
      <c r="E23" s="302" t="s">
        <v>73</v>
      </c>
      <c r="H23" s="302">
        <v>9600</v>
      </c>
      <c r="I23" s="302">
        <v>10000</v>
      </c>
      <c r="J23" s="302">
        <v>10500</v>
      </c>
      <c r="K23" s="302">
        <v>11000</v>
      </c>
      <c r="L23" s="302">
        <v>11500</v>
      </c>
      <c r="M23" s="302">
        <v>12000</v>
      </c>
      <c r="N23" s="302">
        <v>12500</v>
      </c>
      <c r="Q23" s="57"/>
      <c r="R23" s="47"/>
      <c r="S23" s="47"/>
      <c r="T23" s="47"/>
      <c r="U23" s="47"/>
      <c r="V23" s="47"/>
      <c r="W23" s="47"/>
      <c r="X23" s="47"/>
      <c r="Y23" s="47"/>
      <c r="Z23" s="47"/>
      <c r="AA23" s="47"/>
      <c r="AB23" s="47"/>
      <c r="AC23" s="47"/>
      <c r="AD23" s="47"/>
      <c r="AE23" s="47"/>
      <c r="AF23" s="47"/>
      <c r="AG23" s="47"/>
      <c r="AH23" s="47"/>
      <c r="AI23" s="69"/>
    </row>
    <row r="24" spans="1:35" s="302" customFormat="1" ht="66.75" customHeight="1">
      <c r="A24" s="371"/>
      <c r="B24" s="70" t="s">
        <v>239</v>
      </c>
      <c r="C24" s="302" t="s">
        <v>178</v>
      </c>
      <c r="D24" s="302" t="s">
        <v>177</v>
      </c>
      <c r="E24" s="302" t="s">
        <v>72</v>
      </c>
      <c r="F24" s="371" t="s">
        <v>70</v>
      </c>
      <c r="H24" s="64">
        <v>2</v>
      </c>
      <c r="I24" s="64">
        <v>2.5</v>
      </c>
      <c r="J24" s="64">
        <v>2.8</v>
      </c>
      <c r="K24" s="64">
        <v>3</v>
      </c>
      <c r="L24" s="64">
        <v>3.5</v>
      </c>
      <c r="M24" s="64">
        <v>4</v>
      </c>
      <c r="N24" s="64">
        <v>4.2</v>
      </c>
      <c r="Q24" s="57"/>
      <c r="R24" s="47"/>
      <c r="S24" s="47"/>
      <c r="T24" s="47"/>
      <c r="U24" s="47"/>
      <c r="V24" s="47"/>
      <c r="W24" s="47"/>
      <c r="X24" s="47"/>
      <c r="Y24" s="47"/>
      <c r="Z24" s="47"/>
      <c r="AA24" s="47"/>
      <c r="AB24" s="47"/>
      <c r="AC24" s="47"/>
      <c r="AD24" s="47"/>
      <c r="AE24" s="47"/>
      <c r="AF24" s="47"/>
      <c r="AG24" s="47"/>
      <c r="AH24" s="47"/>
      <c r="AI24" s="69"/>
    </row>
    <row r="25" spans="1:35" s="302" customFormat="1" ht="90" customHeight="1">
      <c r="A25" s="371"/>
      <c r="B25" s="70" t="s">
        <v>68</v>
      </c>
      <c r="C25" s="302" t="s">
        <v>293</v>
      </c>
      <c r="D25" s="302" t="s">
        <v>69</v>
      </c>
      <c r="E25" s="302" t="s">
        <v>73</v>
      </c>
      <c r="F25" s="371"/>
      <c r="H25" s="302">
        <v>8000</v>
      </c>
      <c r="I25" s="302">
        <v>10000</v>
      </c>
      <c r="J25" s="302">
        <v>11000</v>
      </c>
      <c r="K25" s="302">
        <v>12000</v>
      </c>
      <c r="L25" s="302">
        <v>14000</v>
      </c>
      <c r="M25" s="302">
        <v>16000</v>
      </c>
      <c r="N25" s="302">
        <v>17000</v>
      </c>
      <c r="Q25" s="57"/>
      <c r="R25" s="47"/>
      <c r="S25" s="47"/>
      <c r="T25" s="47"/>
      <c r="U25" s="47"/>
      <c r="V25" s="47"/>
      <c r="W25" s="47"/>
      <c r="X25" s="47"/>
      <c r="Y25" s="47"/>
      <c r="Z25" s="47"/>
      <c r="AA25" s="47"/>
      <c r="AB25" s="47"/>
      <c r="AC25" s="47"/>
      <c r="AD25" s="47"/>
      <c r="AE25" s="47"/>
      <c r="AF25" s="47"/>
      <c r="AG25" s="47"/>
      <c r="AH25" s="47"/>
      <c r="AI25" s="69"/>
    </row>
    <row r="26" spans="1:35" s="47" customFormat="1" ht="90" customHeight="1">
      <c r="A26" s="300"/>
      <c r="B26" s="235" t="s">
        <v>74</v>
      </c>
      <c r="C26" s="302" t="s">
        <v>294</v>
      </c>
      <c r="D26" s="302" t="s">
        <v>177</v>
      </c>
      <c r="E26" s="302" t="s">
        <v>73</v>
      </c>
      <c r="F26" s="300"/>
      <c r="G26" s="300"/>
      <c r="H26" s="302">
        <v>600</v>
      </c>
      <c r="I26" s="302">
        <v>700</v>
      </c>
      <c r="J26" s="302">
        <v>800</v>
      </c>
      <c r="K26" s="302">
        <v>900</v>
      </c>
      <c r="L26" s="302">
        <v>1000</v>
      </c>
      <c r="M26" s="302">
        <v>1100</v>
      </c>
      <c r="N26" s="302">
        <v>1150</v>
      </c>
      <c r="O26" s="302"/>
      <c r="P26" s="302"/>
      <c r="Q26" s="305"/>
    </row>
    <row r="27" spans="1:35" hidden="1">
      <c r="A27" s="127"/>
      <c r="B27" s="126" t="s">
        <v>2</v>
      </c>
      <c r="C27" s="288"/>
      <c r="D27" s="127"/>
      <c r="E27" s="127" t="s">
        <v>6</v>
      </c>
      <c r="F27" s="127"/>
      <c r="G27" s="127"/>
      <c r="H27" s="127"/>
      <c r="I27" s="127"/>
      <c r="J27" s="127"/>
    </row>
    <row r="28" spans="1:35" ht="53.25" hidden="1" customHeight="1">
      <c r="A28" s="127"/>
      <c r="B28" s="126" t="s">
        <v>2</v>
      </c>
      <c r="C28" s="288"/>
      <c r="D28" s="127"/>
      <c r="E28" s="127" t="s">
        <v>6</v>
      </c>
      <c r="F28" s="127"/>
      <c r="G28" s="127"/>
      <c r="H28" s="127"/>
      <c r="I28" s="127"/>
      <c r="J28" s="127"/>
    </row>
    <row r="29" spans="1:35" s="22" customFormat="1" ht="32.25" hidden="1" customHeight="1">
      <c r="A29" s="28"/>
      <c r="B29" s="37" t="s">
        <v>259</v>
      </c>
      <c r="C29" s="28"/>
      <c r="D29" s="28"/>
      <c r="E29" s="28"/>
      <c r="F29" s="28"/>
      <c r="G29" s="28"/>
      <c r="H29" s="28"/>
      <c r="I29" s="32">
        <f>I33</f>
        <v>0</v>
      </c>
      <c r="J29" s="32">
        <f t="shared" ref="J29:K29" si="0">J33</f>
        <v>0</v>
      </c>
      <c r="K29" s="32">
        <f t="shared" si="0"/>
        <v>0</v>
      </c>
      <c r="L29" s="28"/>
      <c r="M29" s="28"/>
      <c r="N29" s="28"/>
      <c r="O29" s="28"/>
      <c r="Q29" s="55"/>
      <c r="R29" s="23"/>
      <c r="S29" s="23"/>
      <c r="T29" s="23"/>
      <c r="U29" s="23"/>
      <c r="V29" s="23"/>
      <c r="W29" s="23"/>
      <c r="X29" s="23"/>
      <c r="Y29" s="23"/>
      <c r="Z29" s="23"/>
      <c r="AA29" s="23"/>
      <c r="AB29" s="23"/>
      <c r="AC29" s="23"/>
      <c r="AD29" s="23"/>
      <c r="AE29" s="23"/>
      <c r="AF29" s="23"/>
      <c r="AG29" s="23"/>
      <c r="AH29" s="23"/>
      <c r="AI29" s="45"/>
    </row>
    <row r="30" spans="1:35" s="22" customFormat="1" ht="15.75" hidden="1" customHeight="1">
      <c r="A30" s="28"/>
      <c r="B30" s="37" t="s">
        <v>4</v>
      </c>
      <c r="C30" s="28"/>
      <c r="D30" s="28"/>
      <c r="E30" s="28"/>
      <c r="F30" s="28"/>
      <c r="G30" s="28"/>
      <c r="H30" s="28"/>
      <c r="I30" s="28"/>
      <c r="J30" s="28"/>
      <c r="K30" s="28"/>
      <c r="L30" s="28"/>
      <c r="M30" s="28"/>
      <c r="N30" s="28"/>
      <c r="O30" s="28"/>
      <c r="Q30" s="55"/>
      <c r="R30" s="23"/>
      <c r="S30" s="23"/>
      <c r="T30" s="23"/>
      <c r="U30" s="23"/>
      <c r="V30" s="23"/>
      <c r="W30" s="23"/>
      <c r="X30" s="23"/>
      <c r="Y30" s="23"/>
      <c r="Z30" s="23"/>
      <c r="AA30" s="23"/>
      <c r="AB30" s="23"/>
      <c r="AC30" s="23"/>
      <c r="AD30" s="23"/>
      <c r="AE30" s="23"/>
      <c r="AF30" s="23"/>
      <c r="AG30" s="23"/>
      <c r="AH30" s="23"/>
      <c r="AI30" s="45"/>
    </row>
    <row r="31" spans="1:35" s="22" customFormat="1" ht="17.25" hidden="1" customHeight="1">
      <c r="A31" s="28"/>
      <c r="B31" s="37" t="s">
        <v>41</v>
      </c>
      <c r="C31" s="28"/>
      <c r="D31" s="28"/>
      <c r="E31" s="28"/>
      <c r="F31" s="28"/>
      <c r="G31" s="28"/>
      <c r="H31" s="28"/>
      <c r="I31" s="28"/>
      <c r="J31" s="28"/>
      <c r="K31" s="28"/>
      <c r="L31" s="28"/>
      <c r="M31" s="28"/>
      <c r="N31" s="28"/>
      <c r="O31" s="28"/>
      <c r="Q31" s="55"/>
      <c r="R31" s="23"/>
      <c r="S31" s="23"/>
      <c r="T31" s="23"/>
      <c r="U31" s="23"/>
      <c r="V31" s="23"/>
      <c r="W31" s="23"/>
      <c r="X31" s="23"/>
      <c r="Y31" s="23"/>
      <c r="Z31" s="23"/>
      <c r="AA31" s="23"/>
      <c r="AB31" s="23"/>
      <c r="AC31" s="23"/>
      <c r="AD31" s="23"/>
      <c r="AE31" s="23"/>
      <c r="AF31" s="23"/>
      <c r="AG31" s="23"/>
      <c r="AH31" s="23"/>
      <c r="AI31" s="45"/>
    </row>
    <row r="32" spans="1:35" s="22" customFormat="1" ht="17.25" hidden="1" customHeight="1">
      <c r="A32" s="28"/>
      <c r="B32" s="37" t="s">
        <v>130</v>
      </c>
      <c r="C32" s="28"/>
      <c r="D32" s="28"/>
      <c r="E32" s="28"/>
      <c r="F32" s="28"/>
      <c r="G32" s="28"/>
      <c r="H32" s="28"/>
      <c r="I32" s="28"/>
      <c r="J32" s="28"/>
      <c r="K32" s="28"/>
      <c r="L32" s="28"/>
      <c r="M32" s="28"/>
      <c r="N32" s="28"/>
      <c r="O32" s="28"/>
      <c r="Q32" s="55"/>
      <c r="R32" s="23"/>
      <c r="S32" s="23"/>
      <c r="T32" s="23"/>
      <c r="U32" s="23"/>
      <c r="V32" s="23"/>
      <c r="W32" s="23"/>
      <c r="X32" s="23"/>
      <c r="Y32" s="23"/>
      <c r="Z32" s="23"/>
      <c r="AA32" s="23"/>
      <c r="AB32" s="23"/>
      <c r="AC32" s="23"/>
      <c r="AD32" s="23"/>
      <c r="AE32" s="23"/>
      <c r="AF32" s="23"/>
      <c r="AG32" s="23"/>
      <c r="AH32" s="23"/>
      <c r="AI32" s="45"/>
    </row>
    <row r="33" spans="1:35" s="22" customFormat="1" ht="20.25" hidden="1" customHeight="1">
      <c r="A33" s="28"/>
      <c r="B33" s="37" t="s">
        <v>71</v>
      </c>
      <c r="C33" s="28"/>
      <c r="D33" s="28"/>
      <c r="E33" s="28"/>
      <c r="F33" s="28"/>
      <c r="G33" s="28"/>
      <c r="H33" s="28"/>
      <c r="I33" s="32"/>
      <c r="J33" s="32"/>
      <c r="K33" s="32"/>
      <c r="L33" s="28"/>
      <c r="M33" s="28"/>
      <c r="N33" s="28"/>
      <c r="O33" s="28"/>
      <c r="Q33" s="55"/>
      <c r="R33" s="23"/>
      <c r="S33" s="23"/>
      <c r="T33" s="23"/>
      <c r="U33" s="23"/>
      <c r="V33" s="23"/>
      <c r="W33" s="23"/>
      <c r="X33" s="23"/>
      <c r="Y33" s="23"/>
      <c r="Z33" s="23"/>
      <c r="AA33" s="23"/>
      <c r="AB33" s="23"/>
      <c r="AC33" s="23"/>
      <c r="AD33" s="23"/>
      <c r="AE33" s="23"/>
      <c r="AF33" s="23"/>
      <c r="AG33" s="23"/>
      <c r="AH33" s="23"/>
      <c r="AI33" s="45"/>
    </row>
    <row r="34" spans="1:35" s="9" customFormat="1" ht="20.25" customHeight="1">
      <c r="A34" s="135"/>
      <c r="B34" s="360" t="s">
        <v>181</v>
      </c>
      <c r="C34" s="361"/>
      <c r="D34" s="361"/>
      <c r="E34" s="361"/>
      <c r="F34" s="361"/>
      <c r="G34" s="361"/>
      <c r="H34" s="361"/>
      <c r="I34" s="361"/>
      <c r="J34" s="361"/>
      <c r="K34" s="361"/>
      <c r="L34" s="361"/>
      <c r="M34" s="361"/>
      <c r="N34" s="361"/>
      <c r="O34" s="361"/>
      <c r="P34" s="361"/>
      <c r="Q34" s="362"/>
      <c r="R34" s="8"/>
      <c r="S34" s="8"/>
      <c r="T34" s="8"/>
      <c r="U34" s="8"/>
      <c r="V34" s="8"/>
      <c r="W34" s="8"/>
      <c r="X34" s="8"/>
      <c r="Y34" s="8"/>
      <c r="Z34" s="8"/>
      <c r="AA34" s="8"/>
      <c r="AB34" s="8"/>
      <c r="AC34" s="8"/>
      <c r="AD34" s="8"/>
      <c r="AE34" s="8"/>
      <c r="AF34" s="8"/>
      <c r="AG34" s="8"/>
      <c r="AH34" s="8"/>
      <c r="AI34" s="42"/>
    </row>
    <row r="35" spans="1:35" s="138" customFormat="1" ht="74.25" customHeight="1">
      <c r="A35" s="336"/>
      <c r="B35" s="67" t="s">
        <v>240</v>
      </c>
      <c r="C35" s="286" t="s">
        <v>182</v>
      </c>
      <c r="D35" s="136" t="s">
        <v>69</v>
      </c>
      <c r="E35" s="336" t="s">
        <v>75</v>
      </c>
      <c r="F35" s="137" t="s">
        <v>76</v>
      </c>
      <c r="H35" s="137">
        <v>75.5</v>
      </c>
      <c r="I35" s="137">
        <v>75.8</v>
      </c>
      <c r="J35" s="137">
        <v>76.099999999999994</v>
      </c>
      <c r="K35" s="137">
        <v>76.44</v>
      </c>
      <c r="L35" s="137">
        <v>76.7</v>
      </c>
      <c r="M35" s="68">
        <v>77</v>
      </c>
      <c r="N35" s="68">
        <v>77.3</v>
      </c>
      <c r="O35" s="64"/>
      <c r="Q35" s="57"/>
      <c r="R35" s="47"/>
      <c r="S35" s="47"/>
      <c r="T35" s="47"/>
      <c r="U35" s="47"/>
      <c r="V35" s="47"/>
      <c r="W35" s="47"/>
      <c r="X35" s="47"/>
      <c r="Y35" s="47"/>
      <c r="Z35" s="47"/>
      <c r="AA35" s="47"/>
      <c r="AB35" s="47"/>
      <c r="AC35" s="47"/>
      <c r="AD35" s="47"/>
      <c r="AE35" s="47"/>
      <c r="AF35" s="47"/>
      <c r="AG35" s="47"/>
      <c r="AH35" s="47"/>
      <c r="AI35" s="69"/>
    </row>
    <row r="36" spans="1:35" s="136" customFormat="1" ht="78.75">
      <c r="A36" s="336"/>
      <c r="B36" s="131" t="s">
        <v>68</v>
      </c>
      <c r="C36" s="288" t="s">
        <v>183</v>
      </c>
      <c r="D36" s="136" t="s">
        <v>69</v>
      </c>
      <c r="E36" s="336"/>
      <c r="F36" s="127" t="s">
        <v>76</v>
      </c>
      <c r="H36" s="136">
        <v>75.400000000000006</v>
      </c>
      <c r="I36" s="136">
        <v>75.7</v>
      </c>
      <c r="J36" s="136">
        <v>76.099999999999994</v>
      </c>
      <c r="K36" s="136">
        <v>76.5</v>
      </c>
      <c r="L36" s="136">
        <v>76.7</v>
      </c>
      <c r="M36" s="136">
        <v>77.099999999999994</v>
      </c>
      <c r="N36" s="127">
        <v>77.2</v>
      </c>
      <c r="O36" s="10"/>
      <c r="Q36" s="134"/>
      <c r="R36" s="132"/>
      <c r="S36" s="132"/>
      <c r="T36" s="132"/>
      <c r="U36" s="132"/>
      <c r="V36" s="132"/>
      <c r="W36" s="132"/>
      <c r="X36" s="132"/>
      <c r="Y36" s="132"/>
      <c r="Z36" s="132"/>
      <c r="AA36" s="132"/>
      <c r="AB36" s="132"/>
      <c r="AC36" s="132"/>
      <c r="AD36" s="132"/>
      <c r="AE36" s="132"/>
      <c r="AF36" s="132"/>
      <c r="AG36" s="132"/>
      <c r="AH36" s="132"/>
      <c r="AI36" s="62"/>
    </row>
    <row r="37" spans="1:35">
      <c r="A37" s="367" t="s">
        <v>77</v>
      </c>
      <c r="B37" s="368"/>
      <c r="C37" s="368"/>
      <c r="D37" s="368"/>
      <c r="E37" s="368"/>
      <c r="F37" s="368"/>
      <c r="G37" s="368"/>
      <c r="H37" s="368"/>
      <c r="I37" s="368"/>
      <c r="J37" s="368"/>
      <c r="K37" s="368"/>
      <c r="L37" s="368"/>
      <c r="M37" s="368"/>
      <c r="N37" s="368"/>
      <c r="O37" s="369"/>
      <c r="P37" s="237"/>
      <c r="Q37" s="236"/>
    </row>
    <row r="38" spans="1:35" ht="15" customHeight="1">
      <c r="A38" s="237"/>
      <c r="B38" s="367" t="s">
        <v>78</v>
      </c>
      <c r="C38" s="368"/>
      <c r="D38" s="368"/>
      <c r="E38" s="368"/>
      <c r="F38" s="368"/>
      <c r="G38" s="368"/>
      <c r="H38" s="368"/>
      <c r="I38" s="368"/>
      <c r="J38" s="368"/>
      <c r="K38" s="368"/>
      <c r="L38" s="368"/>
      <c r="M38" s="368"/>
      <c r="N38" s="368"/>
      <c r="O38" s="368"/>
      <c r="P38" s="368"/>
      <c r="Q38" s="369"/>
    </row>
    <row r="39" spans="1:35" s="72" customFormat="1" ht="82.5" customHeight="1">
      <c r="A39" s="130"/>
      <c r="B39" s="70" t="s">
        <v>235</v>
      </c>
      <c r="C39" s="286" t="s">
        <v>304</v>
      </c>
      <c r="D39" s="138" t="s">
        <v>184</v>
      </c>
      <c r="E39" s="222" t="s">
        <v>185</v>
      </c>
      <c r="F39" s="137" t="s">
        <v>76</v>
      </c>
      <c r="G39" s="138"/>
      <c r="H39" s="138">
        <v>8.1999999999999993</v>
      </c>
      <c r="I39" s="138">
        <v>8.1</v>
      </c>
      <c r="J39" s="138">
        <v>8</v>
      </c>
      <c r="K39" s="138">
        <v>7.9</v>
      </c>
      <c r="L39" s="138">
        <v>7.8</v>
      </c>
      <c r="M39" s="138">
        <v>7.7</v>
      </c>
      <c r="N39" s="71">
        <v>7.7</v>
      </c>
      <c r="O39" s="130"/>
      <c r="Q39" s="73"/>
      <c r="R39" s="65"/>
      <c r="S39" s="65"/>
      <c r="T39" s="65"/>
      <c r="U39" s="65"/>
      <c r="V39" s="65"/>
      <c r="W39" s="65"/>
      <c r="X39" s="65"/>
      <c r="Y39" s="65"/>
      <c r="Z39" s="65"/>
      <c r="AA39" s="65"/>
      <c r="AB39" s="65"/>
      <c r="AC39" s="65"/>
      <c r="AD39" s="65"/>
      <c r="AE39" s="65"/>
      <c r="AF39" s="65"/>
      <c r="AG39" s="65"/>
      <c r="AH39" s="65"/>
      <c r="AI39" s="74"/>
    </row>
    <row r="40" spans="1:35" s="72" customFormat="1" ht="100.5" customHeight="1">
      <c r="A40" s="303"/>
      <c r="B40" s="235" t="s">
        <v>74</v>
      </c>
      <c r="C40" s="301" t="s">
        <v>295</v>
      </c>
      <c r="D40" s="302" t="s">
        <v>188</v>
      </c>
      <c r="E40" s="309" t="s">
        <v>186</v>
      </c>
      <c r="F40" s="301" t="s">
        <v>15</v>
      </c>
      <c r="G40" s="302"/>
      <c r="H40" s="302">
        <v>7.7</v>
      </c>
      <c r="I40" s="302">
        <v>4.7</v>
      </c>
      <c r="J40" s="302">
        <v>6.3</v>
      </c>
      <c r="K40" s="302">
        <v>6</v>
      </c>
      <c r="L40" s="302">
        <v>5.75</v>
      </c>
      <c r="M40" s="302">
        <v>5.55</v>
      </c>
      <c r="N40" s="71">
        <v>5.55</v>
      </c>
      <c r="O40" s="303"/>
      <c r="Q40" s="73"/>
      <c r="R40" s="65"/>
      <c r="S40" s="65"/>
      <c r="T40" s="65"/>
      <c r="U40" s="65"/>
      <c r="V40" s="65"/>
      <c r="W40" s="65"/>
      <c r="X40" s="65"/>
      <c r="Y40" s="65"/>
      <c r="Z40" s="65"/>
      <c r="AA40" s="65"/>
      <c r="AB40" s="65"/>
      <c r="AC40" s="65"/>
      <c r="AD40" s="65"/>
      <c r="AE40" s="65"/>
      <c r="AF40" s="65"/>
      <c r="AG40" s="65"/>
      <c r="AH40" s="65"/>
      <c r="AI40" s="74"/>
    </row>
    <row r="41" spans="1:35" s="85" customFormat="1" hidden="1">
      <c r="A41" s="79"/>
      <c r="B41" s="80"/>
      <c r="C41" s="79"/>
      <c r="D41" s="79"/>
      <c r="E41" s="79"/>
      <c r="F41" s="79"/>
      <c r="G41" s="79"/>
      <c r="H41" s="89"/>
      <c r="I41" s="89"/>
      <c r="J41" s="89"/>
      <c r="K41" s="89"/>
      <c r="L41" s="89"/>
      <c r="M41" s="89"/>
      <c r="N41" s="89"/>
      <c r="O41" s="79"/>
      <c r="P41" s="91"/>
      <c r="Q41" s="92"/>
      <c r="R41" s="83"/>
      <c r="S41" s="83"/>
      <c r="T41" s="83"/>
      <c r="U41" s="83"/>
      <c r="V41" s="83"/>
      <c r="W41" s="83"/>
      <c r="X41" s="83"/>
      <c r="Y41" s="83"/>
      <c r="Z41" s="83"/>
      <c r="AA41" s="83"/>
      <c r="AB41" s="83"/>
      <c r="AC41" s="83"/>
      <c r="AD41" s="83"/>
      <c r="AE41" s="83"/>
      <c r="AF41" s="83"/>
      <c r="AG41" s="83"/>
      <c r="AH41" s="83"/>
      <c r="AI41" s="84"/>
    </row>
    <row r="42" spans="1:35" s="85" customFormat="1" hidden="1">
      <c r="A42" s="79"/>
      <c r="B42" s="80"/>
      <c r="C42" s="79"/>
      <c r="D42" s="79"/>
      <c r="E42" s="79"/>
      <c r="F42" s="79"/>
      <c r="G42" s="79"/>
      <c r="H42" s="90"/>
      <c r="I42" s="90"/>
      <c r="J42" s="90"/>
      <c r="K42" s="90"/>
      <c r="L42" s="90"/>
      <c r="M42" s="90"/>
      <c r="N42" s="90"/>
      <c r="O42" s="79"/>
      <c r="P42" s="79"/>
      <c r="Q42" s="82"/>
      <c r="R42" s="83"/>
      <c r="S42" s="83"/>
      <c r="T42" s="83"/>
      <c r="U42" s="83"/>
      <c r="V42" s="83"/>
      <c r="W42" s="83"/>
      <c r="X42" s="83"/>
      <c r="Y42" s="83"/>
      <c r="Z42" s="83"/>
      <c r="AA42" s="83"/>
      <c r="AB42" s="83"/>
      <c r="AC42" s="83"/>
      <c r="AD42" s="83"/>
      <c r="AE42" s="83"/>
      <c r="AF42" s="83"/>
      <c r="AG42" s="83"/>
      <c r="AH42" s="83"/>
      <c r="AI42" s="84"/>
    </row>
    <row r="43" spans="1:35" s="85" customFormat="1" hidden="1">
      <c r="A43" s="79"/>
      <c r="B43" s="80"/>
      <c r="C43" s="79"/>
      <c r="D43" s="79"/>
      <c r="E43" s="79"/>
      <c r="F43" s="79"/>
      <c r="G43" s="79"/>
      <c r="H43" s="90"/>
      <c r="I43" s="90"/>
      <c r="J43" s="90"/>
      <c r="K43" s="90"/>
      <c r="L43" s="90"/>
      <c r="M43" s="90"/>
      <c r="N43" s="90"/>
      <c r="O43" s="79"/>
      <c r="P43" s="79"/>
      <c r="Q43" s="82"/>
      <c r="R43" s="83"/>
      <c r="S43" s="83"/>
      <c r="T43" s="83"/>
      <c r="U43" s="83"/>
      <c r="V43" s="83"/>
      <c r="W43" s="83"/>
      <c r="X43" s="83"/>
      <c r="Y43" s="83"/>
      <c r="Z43" s="83"/>
      <c r="AA43" s="83"/>
      <c r="AB43" s="83"/>
      <c r="AC43" s="83"/>
      <c r="AD43" s="83"/>
      <c r="AE43" s="83"/>
      <c r="AF43" s="83"/>
      <c r="AG43" s="83"/>
      <c r="AH43" s="83"/>
      <c r="AI43" s="84"/>
    </row>
    <row r="44" spans="1:35" s="85" customFormat="1" hidden="1">
      <c r="A44" s="79"/>
      <c r="B44" s="80"/>
      <c r="C44" s="79"/>
      <c r="D44" s="79"/>
      <c r="E44" s="79"/>
      <c r="F44" s="79"/>
      <c r="G44" s="79"/>
      <c r="H44" s="90"/>
      <c r="I44" s="90"/>
      <c r="J44" s="90"/>
      <c r="K44" s="90"/>
      <c r="L44" s="90"/>
      <c r="M44" s="90"/>
      <c r="N44" s="90"/>
      <c r="O44" s="79"/>
      <c r="P44" s="79"/>
      <c r="Q44" s="82"/>
      <c r="R44" s="83"/>
      <c r="S44" s="83"/>
      <c r="T44" s="83"/>
      <c r="U44" s="83"/>
      <c r="V44" s="83"/>
      <c r="W44" s="83"/>
      <c r="X44" s="83"/>
      <c r="Y44" s="83"/>
      <c r="Z44" s="83"/>
      <c r="AA44" s="83"/>
      <c r="AB44" s="83"/>
      <c r="AC44" s="83"/>
      <c r="AD44" s="83"/>
      <c r="AE44" s="83"/>
      <c r="AF44" s="83"/>
      <c r="AG44" s="83"/>
      <c r="AH44" s="83"/>
      <c r="AI44" s="84"/>
    </row>
    <row r="45" spans="1:35" s="85" customFormat="1" hidden="1">
      <c r="A45" s="79"/>
      <c r="B45" s="80"/>
      <c r="C45" s="79"/>
      <c r="D45" s="79"/>
      <c r="E45" s="79"/>
      <c r="F45" s="79"/>
      <c r="G45" s="79"/>
      <c r="H45" s="90"/>
      <c r="I45" s="90"/>
      <c r="J45" s="90"/>
      <c r="K45" s="90"/>
      <c r="L45" s="90"/>
      <c r="M45" s="90"/>
      <c r="N45" s="90"/>
      <c r="O45" s="79"/>
      <c r="P45" s="79"/>
      <c r="Q45" s="82"/>
      <c r="R45" s="83"/>
      <c r="S45" s="83"/>
      <c r="T45" s="83"/>
      <c r="U45" s="83"/>
      <c r="V45" s="83"/>
      <c r="W45" s="83"/>
      <c r="X45" s="83"/>
      <c r="Y45" s="83"/>
      <c r="Z45" s="83"/>
      <c r="AA45" s="83"/>
      <c r="AB45" s="83"/>
      <c r="AC45" s="83"/>
      <c r="AD45" s="83"/>
      <c r="AE45" s="83"/>
      <c r="AF45" s="83"/>
      <c r="AG45" s="83"/>
      <c r="AH45" s="83"/>
      <c r="AI45" s="84"/>
    </row>
    <row r="46" spans="1:35" s="85" customFormat="1" hidden="1">
      <c r="A46" s="79"/>
      <c r="B46" s="80"/>
      <c r="C46" s="79"/>
      <c r="D46" s="79"/>
      <c r="E46" s="79"/>
      <c r="F46" s="79"/>
      <c r="G46" s="79"/>
      <c r="H46" s="79"/>
      <c r="I46" s="79"/>
      <c r="J46" s="81"/>
      <c r="K46" s="81"/>
      <c r="L46" s="81"/>
      <c r="M46" s="81"/>
      <c r="N46" s="81"/>
      <c r="O46" s="79"/>
      <c r="P46" s="79"/>
      <c r="Q46" s="82"/>
      <c r="R46" s="83"/>
      <c r="S46" s="83"/>
      <c r="T46" s="83"/>
      <c r="U46" s="83"/>
      <c r="V46" s="83"/>
      <c r="W46" s="83"/>
      <c r="X46" s="83"/>
      <c r="Y46" s="83"/>
      <c r="Z46" s="83"/>
      <c r="AA46" s="83"/>
      <c r="AB46" s="83"/>
      <c r="AC46" s="83"/>
      <c r="AD46" s="83"/>
      <c r="AE46" s="83"/>
      <c r="AF46" s="83"/>
      <c r="AG46" s="83"/>
      <c r="AH46" s="83"/>
      <c r="AI46" s="84"/>
    </row>
    <row r="47" spans="1:35" s="72" customFormat="1" ht="88.5" customHeight="1">
      <c r="A47" s="303"/>
      <c r="B47" s="70" t="s">
        <v>236</v>
      </c>
      <c r="C47" s="301" t="s">
        <v>304</v>
      </c>
      <c r="D47" s="302" t="s">
        <v>184</v>
      </c>
      <c r="E47" s="310" t="s">
        <v>186</v>
      </c>
      <c r="F47" s="301" t="s">
        <v>76</v>
      </c>
      <c r="G47" s="302"/>
      <c r="H47" s="302">
        <v>11.4</v>
      </c>
      <c r="I47" s="302">
        <v>11.3</v>
      </c>
      <c r="J47" s="302">
        <v>11.2</v>
      </c>
      <c r="K47" s="302">
        <v>11.1</v>
      </c>
      <c r="L47" s="302">
        <v>11</v>
      </c>
      <c r="M47" s="302">
        <v>10.9</v>
      </c>
      <c r="N47" s="71">
        <v>10.8</v>
      </c>
      <c r="O47" s="303"/>
      <c r="Q47" s="73"/>
      <c r="R47" s="65"/>
      <c r="S47" s="65"/>
      <c r="T47" s="65"/>
      <c r="U47" s="65"/>
      <c r="V47" s="65"/>
      <c r="W47" s="65"/>
      <c r="X47" s="65"/>
      <c r="Y47" s="65"/>
      <c r="Z47" s="65"/>
      <c r="AA47" s="65"/>
      <c r="AB47" s="65"/>
      <c r="AC47" s="65"/>
      <c r="AD47" s="65"/>
      <c r="AE47" s="65"/>
      <c r="AF47" s="65"/>
      <c r="AG47" s="65"/>
      <c r="AH47" s="65"/>
      <c r="AI47" s="74"/>
    </row>
    <row r="48" spans="1:35" s="72" customFormat="1" ht="78.75">
      <c r="A48" s="303"/>
      <c r="B48" s="235" t="s">
        <v>74</v>
      </c>
      <c r="C48" s="301" t="s">
        <v>295</v>
      </c>
      <c r="D48" s="302" t="s">
        <v>188</v>
      </c>
      <c r="E48" s="302" t="s">
        <v>186</v>
      </c>
      <c r="F48" s="301" t="s">
        <v>76</v>
      </c>
      <c r="G48" s="302"/>
      <c r="H48" s="302">
        <v>85.4</v>
      </c>
      <c r="I48" s="167">
        <v>0</v>
      </c>
      <c r="J48" s="167">
        <v>0</v>
      </c>
      <c r="K48" s="167">
        <v>0</v>
      </c>
      <c r="L48" s="167">
        <v>0</v>
      </c>
      <c r="M48" s="167">
        <v>0</v>
      </c>
      <c r="N48" s="157">
        <v>0</v>
      </c>
      <c r="O48" s="303"/>
      <c r="Q48" s="73"/>
      <c r="R48" s="65"/>
      <c r="S48" s="65"/>
      <c r="T48" s="65"/>
      <c r="U48" s="65"/>
      <c r="V48" s="65"/>
      <c r="W48" s="65"/>
      <c r="X48" s="65"/>
      <c r="Y48" s="65"/>
      <c r="Z48" s="65"/>
      <c r="AA48" s="65"/>
      <c r="AB48" s="65"/>
      <c r="AC48" s="65"/>
      <c r="AD48" s="65"/>
      <c r="AE48" s="65"/>
      <c r="AF48" s="65"/>
      <c r="AG48" s="65"/>
      <c r="AH48" s="65"/>
      <c r="AI48" s="74"/>
    </row>
    <row r="49" spans="1:35" ht="31.5" hidden="1">
      <c r="B49" s="129" t="s">
        <v>9</v>
      </c>
      <c r="C49" s="290"/>
      <c r="D49" s="129"/>
      <c r="E49" s="136"/>
      <c r="G49" s="136"/>
      <c r="H49" s="136"/>
      <c r="M49" s="10"/>
      <c r="N49" s="10"/>
      <c r="O49" s="10"/>
    </row>
    <row r="50" spans="1:35" ht="31.5" hidden="1">
      <c r="B50" s="129" t="s">
        <v>10</v>
      </c>
      <c r="C50" s="290"/>
      <c r="D50" s="129"/>
      <c r="E50" s="136"/>
      <c r="G50" s="136"/>
      <c r="H50" s="136"/>
      <c r="M50" s="10"/>
      <c r="N50" s="10"/>
      <c r="O50" s="10"/>
    </row>
    <row r="51" spans="1:35" hidden="1">
      <c r="A51" s="358"/>
      <c r="B51" s="370" t="s">
        <v>11</v>
      </c>
      <c r="C51" s="290"/>
      <c r="D51" s="129"/>
      <c r="E51" s="136" t="s">
        <v>12</v>
      </c>
      <c r="G51" s="136"/>
      <c r="H51" s="136"/>
      <c r="M51" s="10"/>
      <c r="N51" s="10"/>
      <c r="O51" s="10"/>
    </row>
    <row r="52" spans="1:35" hidden="1">
      <c r="A52" s="358"/>
      <c r="B52" s="370"/>
      <c r="C52" s="290"/>
      <c r="D52" s="129"/>
      <c r="E52" s="136" t="s">
        <v>5</v>
      </c>
      <c r="G52" s="136"/>
      <c r="H52" s="136"/>
      <c r="M52" s="10"/>
      <c r="N52" s="10"/>
      <c r="O52" s="10"/>
    </row>
    <row r="53" spans="1:35" ht="31.5" hidden="1">
      <c r="B53" s="129" t="s">
        <v>13</v>
      </c>
      <c r="C53" s="290"/>
      <c r="D53" s="129"/>
      <c r="E53" s="136"/>
      <c r="G53" s="136"/>
      <c r="H53" s="136"/>
      <c r="M53" s="10"/>
      <c r="N53" s="10"/>
      <c r="O53" s="10"/>
    </row>
    <row r="54" spans="1:35" ht="31.5" hidden="1">
      <c r="B54" s="129" t="s">
        <v>10</v>
      </c>
      <c r="C54" s="290"/>
      <c r="D54" s="129"/>
      <c r="E54" s="136"/>
      <c r="G54" s="136"/>
      <c r="H54" s="136"/>
      <c r="M54" s="10"/>
      <c r="N54" s="10"/>
      <c r="O54" s="10"/>
    </row>
    <row r="55" spans="1:35" hidden="1">
      <c r="A55" s="358"/>
      <c r="B55" s="370" t="s">
        <v>11</v>
      </c>
      <c r="C55" s="290"/>
      <c r="D55" s="129"/>
      <c r="E55" s="136" t="s">
        <v>12</v>
      </c>
      <c r="G55" s="136"/>
      <c r="H55" s="136"/>
      <c r="M55" s="10"/>
      <c r="N55" s="10"/>
      <c r="O55" s="10"/>
    </row>
    <row r="56" spans="1:35" hidden="1">
      <c r="A56" s="358"/>
      <c r="B56" s="370"/>
      <c r="C56" s="290"/>
      <c r="D56" s="129"/>
      <c r="E56" s="136" t="s">
        <v>5</v>
      </c>
      <c r="G56" s="136"/>
      <c r="H56" s="136"/>
      <c r="M56" s="10"/>
      <c r="N56" s="10"/>
      <c r="O56" s="10"/>
    </row>
    <row r="57" spans="1:35" ht="96" customHeight="1">
      <c r="A57" s="336"/>
      <c r="B57" s="126" t="s">
        <v>241</v>
      </c>
      <c r="C57" s="291" t="s">
        <v>189</v>
      </c>
      <c r="D57" s="136" t="s">
        <v>69</v>
      </c>
      <c r="E57" s="136" t="s">
        <v>1</v>
      </c>
      <c r="F57" s="336" t="s">
        <v>76</v>
      </c>
      <c r="G57" s="136"/>
      <c r="H57" s="136">
        <v>5.2</v>
      </c>
      <c r="I57" s="14">
        <v>5</v>
      </c>
      <c r="J57" s="14">
        <v>5</v>
      </c>
      <c r="K57" s="14">
        <v>5</v>
      </c>
      <c r="L57" s="14">
        <v>5</v>
      </c>
      <c r="M57" s="14">
        <v>5</v>
      </c>
      <c r="N57" s="14">
        <v>5</v>
      </c>
      <c r="O57" s="10"/>
    </row>
    <row r="58" spans="1:35" ht="78.75">
      <c r="A58" s="336"/>
      <c r="B58" s="126" t="s">
        <v>68</v>
      </c>
      <c r="C58" s="288" t="s">
        <v>190</v>
      </c>
      <c r="D58" s="136" t="s">
        <v>69</v>
      </c>
      <c r="E58" s="136" t="s">
        <v>1</v>
      </c>
      <c r="F58" s="336"/>
      <c r="G58" s="136"/>
      <c r="H58" s="136">
        <v>5.4</v>
      </c>
      <c r="I58" s="136">
        <v>5.2</v>
      </c>
      <c r="J58" s="136">
        <v>5</v>
      </c>
      <c r="K58" s="136">
        <v>4.8</v>
      </c>
      <c r="L58" s="136">
        <v>4.7</v>
      </c>
      <c r="M58" s="136">
        <v>4.7</v>
      </c>
      <c r="N58" s="14">
        <v>4.4000000000000004</v>
      </c>
      <c r="O58" s="10"/>
    </row>
    <row r="59" spans="1:35" ht="19.5" customHeight="1">
      <c r="A59" s="136"/>
      <c r="B59" s="372" t="s">
        <v>80</v>
      </c>
      <c r="C59" s="373"/>
      <c r="D59" s="373"/>
      <c r="E59" s="373"/>
      <c r="F59" s="373"/>
      <c r="G59" s="373"/>
      <c r="H59" s="373"/>
      <c r="I59" s="373"/>
      <c r="J59" s="373"/>
      <c r="K59" s="373"/>
      <c r="L59" s="373"/>
      <c r="M59" s="373"/>
      <c r="N59" s="373"/>
      <c r="O59" s="373"/>
      <c r="P59" s="373"/>
      <c r="Q59" s="374"/>
    </row>
    <row r="60" spans="1:35" ht="19.5" customHeight="1">
      <c r="A60" s="127"/>
      <c r="B60" s="367" t="s">
        <v>191</v>
      </c>
      <c r="C60" s="368"/>
      <c r="D60" s="368"/>
      <c r="E60" s="368"/>
      <c r="F60" s="368"/>
      <c r="G60" s="368"/>
      <c r="H60" s="368"/>
      <c r="I60" s="368"/>
      <c r="J60" s="368"/>
      <c r="K60" s="368"/>
      <c r="L60" s="368"/>
      <c r="M60" s="368"/>
      <c r="N60" s="368"/>
      <c r="O60" s="368"/>
      <c r="P60" s="368"/>
      <c r="Q60" s="368"/>
    </row>
    <row r="61" spans="1:35" s="72" customFormat="1" ht="78.75" customHeight="1">
      <c r="A61" s="130"/>
      <c r="B61" s="70" t="s">
        <v>242</v>
      </c>
      <c r="C61" s="286" t="s">
        <v>183</v>
      </c>
      <c r="D61" s="138" t="s">
        <v>81</v>
      </c>
      <c r="E61" s="138" t="s">
        <v>82</v>
      </c>
      <c r="F61" s="137"/>
      <c r="G61" s="143"/>
      <c r="H61" s="145" t="s">
        <v>83</v>
      </c>
      <c r="I61" s="75" t="s">
        <v>84</v>
      </c>
      <c r="J61" s="75" t="s">
        <v>85</v>
      </c>
      <c r="K61" s="75" t="s">
        <v>94</v>
      </c>
      <c r="L61" s="75" t="s">
        <v>86</v>
      </c>
      <c r="M61" s="75" t="s">
        <v>95</v>
      </c>
      <c r="N61" s="75" t="s">
        <v>86</v>
      </c>
      <c r="O61" s="69"/>
      <c r="Q61" s="73"/>
      <c r="R61" s="65"/>
      <c r="S61" s="65"/>
      <c r="T61" s="65"/>
      <c r="U61" s="65"/>
      <c r="V61" s="65"/>
      <c r="W61" s="65"/>
      <c r="X61" s="65"/>
      <c r="Y61" s="65"/>
      <c r="Z61" s="65"/>
      <c r="AA61" s="65"/>
      <c r="AB61" s="65"/>
      <c r="AC61" s="65"/>
      <c r="AD61" s="65"/>
      <c r="AE61" s="65"/>
      <c r="AF61" s="65"/>
      <c r="AG61" s="65"/>
      <c r="AH61" s="65"/>
      <c r="AI61" s="74"/>
    </row>
    <row r="62" spans="1:35" s="72" customFormat="1" ht="102.75" customHeight="1">
      <c r="A62" s="303"/>
      <c r="B62" s="235" t="s">
        <v>74</v>
      </c>
      <c r="C62" s="301" t="s">
        <v>296</v>
      </c>
      <c r="D62" s="302" t="s">
        <v>39</v>
      </c>
      <c r="E62" s="302" t="s">
        <v>82</v>
      </c>
      <c r="F62" s="301" t="s">
        <v>18</v>
      </c>
      <c r="G62" s="302"/>
      <c r="H62" s="75" t="s">
        <v>92</v>
      </c>
      <c r="I62" s="75" t="s">
        <v>91</v>
      </c>
      <c r="J62" s="75" t="s">
        <v>87</v>
      </c>
      <c r="K62" s="75" t="s">
        <v>88</v>
      </c>
      <c r="L62" s="75" t="s">
        <v>93</v>
      </c>
      <c r="M62" s="75" t="s">
        <v>89</v>
      </c>
      <c r="N62" s="75" t="s">
        <v>90</v>
      </c>
      <c r="O62" s="302"/>
      <c r="Q62" s="73"/>
      <c r="R62" s="65"/>
      <c r="S62" s="65"/>
      <c r="T62" s="65"/>
      <c r="U62" s="65"/>
      <c r="V62" s="65"/>
      <c r="W62" s="65"/>
      <c r="X62" s="65"/>
      <c r="Y62" s="65"/>
      <c r="Z62" s="65"/>
      <c r="AA62" s="65"/>
      <c r="AB62" s="65"/>
      <c r="AC62" s="65"/>
      <c r="AD62" s="65"/>
      <c r="AE62" s="65"/>
      <c r="AF62" s="65"/>
      <c r="AG62" s="65"/>
      <c r="AH62" s="65"/>
      <c r="AI62" s="74"/>
    </row>
    <row r="63" spans="1:35" s="85" customFormat="1" hidden="1">
      <c r="A63" s="79"/>
      <c r="B63" s="80"/>
      <c r="C63" s="79"/>
      <c r="D63" s="79"/>
      <c r="E63" s="79"/>
      <c r="F63" s="79"/>
      <c r="G63" s="79"/>
      <c r="H63" s="89"/>
      <c r="I63" s="89"/>
      <c r="J63" s="89"/>
      <c r="K63" s="89"/>
      <c r="L63" s="89"/>
      <c r="M63" s="89"/>
      <c r="N63" s="89"/>
      <c r="O63" s="79"/>
      <c r="P63" s="91"/>
      <c r="Q63" s="92"/>
      <c r="R63" s="83"/>
      <c r="S63" s="83"/>
      <c r="T63" s="83"/>
      <c r="U63" s="83"/>
      <c r="V63" s="83"/>
      <c r="W63" s="83"/>
      <c r="X63" s="83"/>
      <c r="Y63" s="83"/>
      <c r="Z63" s="83"/>
      <c r="AA63" s="83"/>
      <c r="AB63" s="83"/>
      <c r="AC63" s="83"/>
      <c r="AD63" s="83"/>
      <c r="AE63" s="83"/>
      <c r="AF63" s="83"/>
      <c r="AG63" s="83"/>
      <c r="AH63" s="83"/>
      <c r="AI63" s="84"/>
    </row>
    <row r="64" spans="1:35" s="85" customFormat="1" hidden="1">
      <c r="A64" s="79"/>
      <c r="B64" s="80"/>
      <c r="C64" s="79"/>
      <c r="D64" s="79"/>
      <c r="E64" s="79"/>
      <c r="F64" s="79"/>
      <c r="G64" s="79"/>
      <c r="H64" s="90"/>
      <c r="I64" s="90"/>
      <c r="J64" s="90"/>
      <c r="K64" s="90"/>
      <c r="L64" s="90"/>
      <c r="M64" s="90"/>
      <c r="N64" s="90"/>
      <c r="O64" s="79"/>
      <c r="P64" s="79"/>
      <c r="Q64" s="82"/>
      <c r="R64" s="83"/>
      <c r="S64" s="83"/>
      <c r="T64" s="83"/>
      <c r="U64" s="83"/>
      <c r="V64" s="83"/>
      <c r="W64" s="83"/>
      <c r="X64" s="83"/>
      <c r="Y64" s="83"/>
      <c r="Z64" s="83"/>
      <c r="AA64" s="83"/>
      <c r="AB64" s="83"/>
      <c r="AC64" s="83"/>
      <c r="AD64" s="83"/>
      <c r="AE64" s="83"/>
      <c r="AF64" s="83"/>
      <c r="AG64" s="83"/>
      <c r="AH64" s="83"/>
      <c r="AI64" s="84"/>
    </row>
    <row r="65" spans="1:35" s="85" customFormat="1" hidden="1">
      <c r="A65" s="79"/>
      <c r="B65" s="80"/>
      <c r="C65" s="79"/>
      <c r="D65" s="79"/>
      <c r="E65" s="79"/>
      <c r="F65" s="79"/>
      <c r="G65" s="79"/>
      <c r="H65" s="90"/>
      <c r="I65" s="90"/>
      <c r="J65" s="90"/>
      <c r="K65" s="90"/>
      <c r="L65" s="90"/>
      <c r="M65" s="90"/>
      <c r="N65" s="90"/>
      <c r="O65" s="79"/>
      <c r="P65" s="79"/>
      <c r="Q65" s="82"/>
      <c r="R65" s="83"/>
      <c r="S65" s="83"/>
      <c r="T65" s="83"/>
      <c r="U65" s="83"/>
      <c r="V65" s="83"/>
      <c r="W65" s="83"/>
      <c r="X65" s="83"/>
      <c r="Y65" s="83"/>
      <c r="Z65" s="83"/>
      <c r="AA65" s="83"/>
      <c r="AB65" s="83"/>
      <c r="AC65" s="83"/>
      <c r="AD65" s="83"/>
      <c r="AE65" s="83"/>
      <c r="AF65" s="83"/>
      <c r="AG65" s="83"/>
      <c r="AH65" s="83"/>
      <c r="AI65" s="84"/>
    </row>
    <row r="66" spans="1:35" s="85" customFormat="1" hidden="1">
      <c r="A66" s="79"/>
      <c r="B66" s="80"/>
      <c r="C66" s="79"/>
      <c r="D66" s="79"/>
      <c r="E66" s="79"/>
      <c r="F66" s="79"/>
      <c r="G66" s="79"/>
      <c r="H66" s="90"/>
      <c r="I66" s="90"/>
      <c r="J66" s="90"/>
      <c r="K66" s="90"/>
      <c r="L66" s="90"/>
      <c r="M66" s="90"/>
      <c r="N66" s="90"/>
      <c r="O66" s="79"/>
      <c r="P66" s="79"/>
      <c r="Q66" s="82"/>
      <c r="R66" s="83"/>
      <c r="S66" s="83"/>
      <c r="T66" s="83"/>
      <c r="U66" s="83"/>
      <c r="V66" s="83"/>
      <c r="W66" s="83"/>
      <c r="X66" s="83"/>
      <c r="Y66" s="83"/>
      <c r="Z66" s="83"/>
      <c r="AA66" s="83"/>
      <c r="AB66" s="83"/>
      <c r="AC66" s="83"/>
      <c r="AD66" s="83"/>
      <c r="AE66" s="83"/>
      <c r="AF66" s="83"/>
      <c r="AG66" s="83"/>
      <c r="AH66" s="83"/>
      <c r="AI66" s="84"/>
    </row>
    <row r="67" spans="1:35" s="85" customFormat="1" hidden="1">
      <c r="A67" s="79"/>
      <c r="B67" s="80"/>
      <c r="C67" s="79"/>
      <c r="D67" s="79"/>
      <c r="E67" s="79"/>
      <c r="F67" s="79"/>
      <c r="G67" s="79"/>
      <c r="H67" s="90"/>
      <c r="I67" s="90"/>
      <c r="J67" s="90"/>
      <c r="K67" s="90"/>
      <c r="L67" s="90"/>
      <c r="M67" s="90"/>
      <c r="N67" s="90"/>
      <c r="O67" s="79"/>
      <c r="P67" s="79"/>
      <c r="Q67" s="82"/>
      <c r="R67" s="83"/>
      <c r="S67" s="83"/>
      <c r="T67" s="83"/>
      <c r="U67" s="83"/>
      <c r="V67" s="83"/>
      <c r="W67" s="83"/>
      <c r="X67" s="83"/>
      <c r="Y67" s="83"/>
      <c r="Z67" s="83"/>
      <c r="AA67" s="83"/>
      <c r="AB67" s="83"/>
      <c r="AC67" s="83"/>
      <c r="AD67" s="83"/>
      <c r="AE67" s="83"/>
      <c r="AF67" s="83"/>
      <c r="AG67" s="83"/>
      <c r="AH67" s="83"/>
      <c r="AI67" s="84"/>
    </row>
    <row r="68" spans="1:35" s="85" customFormat="1" hidden="1">
      <c r="A68" s="79"/>
      <c r="B68" s="80"/>
      <c r="C68" s="79"/>
      <c r="D68" s="79"/>
      <c r="E68" s="79"/>
      <c r="F68" s="79"/>
      <c r="G68" s="79"/>
      <c r="H68" s="79"/>
      <c r="I68" s="79"/>
      <c r="J68" s="81"/>
      <c r="K68" s="81"/>
      <c r="L68" s="81"/>
      <c r="M68" s="81"/>
      <c r="N68" s="81"/>
      <c r="O68" s="79"/>
      <c r="P68" s="79"/>
      <c r="Q68" s="82"/>
      <c r="R68" s="83"/>
      <c r="S68" s="83"/>
      <c r="T68" s="83"/>
      <c r="U68" s="83"/>
      <c r="V68" s="83"/>
      <c r="W68" s="83"/>
      <c r="X68" s="83"/>
      <c r="Y68" s="83"/>
      <c r="Z68" s="83"/>
      <c r="AA68" s="83"/>
      <c r="AB68" s="83"/>
      <c r="AC68" s="83"/>
      <c r="AD68" s="83"/>
      <c r="AE68" s="83"/>
      <c r="AF68" s="83"/>
      <c r="AG68" s="83"/>
      <c r="AH68" s="83"/>
      <c r="AI68" s="84"/>
    </row>
    <row r="69" spans="1:35" s="72" customFormat="1" ht="72.75" customHeight="1">
      <c r="A69" s="375"/>
      <c r="B69" s="70" t="s">
        <v>230</v>
      </c>
      <c r="C69" s="286" t="s">
        <v>192</v>
      </c>
      <c r="D69" s="375" t="s">
        <v>193</v>
      </c>
      <c r="E69" s="375" t="s">
        <v>194</v>
      </c>
      <c r="F69" s="375" t="s">
        <v>76</v>
      </c>
      <c r="G69" s="138"/>
      <c r="I69" s="137">
        <v>393</v>
      </c>
      <c r="J69" s="137"/>
      <c r="K69" s="137"/>
      <c r="L69" s="137"/>
      <c r="M69" s="137">
        <v>406</v>
      </c>
      <c r="N69" s="137"/>
      <c r="O69" s="138"/>
      <c r="Q69" s="73"/>
      <c r="R69" s="65"/>
      <c r="S69" s="65"/>
      <c r="T69" s="65"/>
      <c r="U69" s="65"/>
      <c r="V69" s="65"/>
      <c r="W69" s="65"/>
      <c r="X69" s="65"/>
      <c r="Y69" s="65"/>
      <c r="Z69" s="65"/>
      <c r="AA69" s="65"/>
      <c r="AB69" s="65"/>
      <c r="AC69" s="65"/>
      <c r="AD69" s="65"/>
      <c r="AE69" s="65"/>
      <c r="AF69" s="65"/>
      <c r="AG69" s="65"/>
      <c r="AH69" s="65"/>
      <c r="AI69" s="74"/>
    </row>
    <row r="70" spans="1:35" s="72" customFormat="1" ht="96.75" customHeight="1">
      <c r="A70" s="375"/>
      <c r="B70" s="70" t="s">
        <v>68</v>
      </c>
      <c r="C70" s="286" t="s">
        <v>305</v>
      </c>
      <c r="D70" s="375"/>
      <c r="E70" s="375"/>
      <c r="F70" s="375"/>
      <c r="G70" s="138"/>
      <c r="I70" s="137">
        <v>365</v>
      </c>
      <c r="J70" s="137"/>
      <c r="K70" s="137"/>
      <c r="L70" s="137"/>
      <c r="M70" s="137">
        <v>373</v>
      </c>
      <c r="N70" s="137"/>
      <c r="O70" s="138"/>
      <c r="Q70" s="73"/>
      <c r="R70" s="65"/>
      <c r="S70" s="65"/>
      <c r="T70" s="65"/>
      <c r="U70" s="65"/>
      <c r="V70" s="65"/>
      <c r="W70" s="65"/>
      <c r="X70" s="65"/>
      <c r="Y70" s="65"/>
      <c r="Z70" s="65"/>
      <c r="AA70" s="65"/>
      <c r="AB70" s="65"/>
      <c r="AC70" s="65"/>
      <c r="AD70" s="65"/>
      <c r="AE70" s="65"/>
      <c r="AF70" s="65"/>
      <c r="AG70" s="65"/>
      <c r="AH70" s="65"/>
      <c r="AI70" s="74"/>
    </row>
    <row r="71" spans="1:35" s="72" customFormat="1" ht="94.5">
      <c r="A71" s="336"/>
      <c r="B71" s="70" t="s">
        <v>231</v>
      </c>
      <c r="C71" s="286" t="s">
        <v>196</v>
      </c>
      <c r="D71" s="336" t="s">
        <v>193</v>
      </c>
      <c r="E71" s="336" t="s">
        <v>194</v>
      </c>
      <c r="F71" s="336" t="s">
        <v>76</v>
      </c>
      <c r="G71" s="138"/>
      <c r="I71" s="137">
        <v>433</v>
      </c>
      <c r="J71" s="137"/>
      <c r="K71" s="137"/>
      <c r="L71" s="137"/>
      <c r="M71" s="137">
        <v>445</v>
      </c>
      <c r="N71" s="137"/>
      <c r="O71" s="138"/>
      <c r="Q71" s="73"/>
      <c r="R71" s="65"/>
      <c r="S71" s="65"/>
      <c r="T71" s="65"/>
      <c r="U71" s="65"/>
      <c r="V71" s="65"/>
      <c r="W71" s="65"/>
      <c r="X71" s="65"/>
      <c r="Y71" s="65"/>
      <c r="Z71" s="65"/>
      <c r="AA71" s="65"/>
      <c r="AB71" s="65"/>
      <c r="AC71" s="65"/>
      <c r="AD71" s="65"/>
      <c r="AE71" s="65"/>
      <c r="AF71" s="65"/>
      <c r="AG71" s="65"/>
      <c r="AH71" s="65"/>
      <c r="AI71" s="74"/>
    </row>
    <row r="72" spans="1:35" ht="72.75" customHeight="1">
      <c r="A72" s="336"/>
      <c r="B72" s="131" t="s">
        <v>68</v>
      </c>
      <c r="C72" s="288" t="s">
        <v>197</v>
      </c>
      <c r="D72" s="336"/>
      <c r="E72" s="336"/>
      <c r="F72" s="336"/>
      <c r="G72" s="136"/>
      <c r="H72" s="5"/>
      <c r="I72" s="127">
        <v>422</v>
      </c>
      <c r="J72" s="127"/>
      <c r="K72" s="127"/>
      <c r="L72" s="127"/>
      <c r="M72" s="127">
        <v>434</v>
      </c>
      <c r="N72" s="127"/>
      <c r="O72" s="136"/>
    </row>
    <row r="73" spans="1:35" s="72" customFormat="1" ht="91.5" customHeight="1">
      <c r="A73" s="336"/>
      <c r="B73" s="70" t="s">
        <v>232</v>
      </c>
      <c r="C73" s="286" t="s">
        <v>196</v>
      </c>
      <c r="D73" s="336" t="s">
        <v>193</v>
      </c>
      <c r="E73" s="336" t="s">
        <v>194</v>
      </c>
      <c r="F73" s="336" t="s">
        <v>76</v>
      </c>
      <c r="G73" s="138"/>
      <c r="I73" s="137">
        <v>430</v>
      </c>
      <c r="J73" s="137"/>
      <c r="K73" s="137"/>
      <c r="L73" s="137"/>
      <c r="M73" s="137">
        <v>445</v>
      </c>
      <c r="N73" s="137"/>
      <c r="O73" s="138"/>
      <c r="Q73" s="73"/>
      <c r="R73" s="65"/>
      <c r="S73" s="65"/>
      <c r="T73" s="65"/>
      <c r="U73" s="65"/>
      <c r="V73" s="65"/>
      <c r="W73" s="65"/>
      <c r="X73" s="65"/>
      <c r="Y73" s="65"/>
      <c r="Z73" s="65"/>
      <c r="AA73" s="65"/>
      <c r="AB73" s="65"/>
      <c r="AC73" s="65"/>
      <c r="AD73" s="65"/>
      <c r="AE73" s="65"/>
      <c r="AF73" s="65"/>
      <c r="AG73" s="65"/>
      <c r="AH73" s="65"/>
      <c r="AI73" s="74"/>
    </row>
    <row r="74" spans="1:35" ht="96.75" customHeight="1">
      <c r="A74" s="336"/>
      <c r="B74" s="131" t="s">
        <v>68</v>
      </c>
      <c r="C74" s="288" t="s">
        <v>195</v>
      </c>
      <c r="D74" s="336"/>
      <c r="E74" s="336"/>
      <c r="F74" s="336"/>
      <c r="G74" s="136"/>
      <c r="H74" s="5"/>
      <c r="I74" s="127">
        <v>406</v>
      </c>
      <c r="J74" s="127"/>
      <c r="K74" s="127"/>
      <c r="L74" s="127"/>
      <c r="M74" s="127">
        <v>418</v>
      </c>
      <c r="N74" s="127"/>
      <c r="O74" s="136"/>
    </row>
    <row r="75" spans="1:35" ht="17.25" customHeight="1">
      <c r="A75" s="5"/>
      <c r="B75" s="367" t="s">
        <v>198</v>
      </c>
      <c r="C75" s="368"/>
      <c r="D75" s="368"/>
      <c r="E75" s="368"/>
      <c r="F75" s="368"/>
      <c r="G75" s="368"/>
      <c r="H75" s="368"/>
      <c r="I75" s="368"/>
      <c r="J75" s="368"/>
      <c r="K75" s="368"/>
      <c r="L75" s="368"/>
      <c r="M75" s="368"/>
      <c r="N75" s="368"/>
      <c r="O75" s="368"/>
      <c r="P75" s="368"/>
      <c r="Q75" s="369"/>
    </row>
    <row r="76" spans="1:35" s="72" customFormat="1" ht="78.75">
      <c r="A76" s="137"/>
      <c r="B76" s="70" t="s">
        <v>243</v>
      </c>
      <c r="C76" s="285" t="s">
        <v>197</v>
      </c>
      <c r="D76" s="137" t="s">
        <v>199</v>
      </c>
      <c r="E76" s="137" t="s">
        <v>1</v>
      </c>
      <c r="F76" s="138" t="s">
        <v>76</v>
      </c>
      <c r="G76" s="138"/>
      <c r="H76" s="138">
        <v>92.6</v>
      </c>
      <c r="I76" s="138">
        <v>93</v>
      </c>
      <c r="J76" s="138">
        <v>98.1</v>
      </c>
      <c r="K76" s="138">
        <v>99</v>
      </c>
      <c r="L76" s="138">
        <v>100</v>
      </c>
      <c r="M76" s="138">
        <v>100</v>
      </c>
      <c r="N76" s="138">
        <v>100</v>
      </c>
      <c r="O76" s="138"/>
      <c r="Q76" s="73"/>
      <c r="R76" s="65"/>
      <c r="S76" s="65"/>
      <c r="T76" s="65"/>
      <c r="U76" s="65"/>
      <c r="V76" s="65"/>
      <c r="W76" s="65"/>
      <c r="X76" s="65"/>
      <c r="Y76" s="65"/>
      <c r="Z76" s="65"/>
      <c r="AA76" s="65"/>
      <c r="AB76" s="65"/>
      <c r="AC76" s="65"/>
      <c r="AD76" s="65"/>
      <c r="AE76" s="65"/>
      <c r="AF76" s="65"/>
      <c r="AG76" s="65"/>
      <c r="AH76" s="65"/>
      <c r="AI76" s="74"/>
    </row>
    <row r="77" spans="1:35" s="72" customFormat="1" ht="77.25" customHeight="1">
      <c r="A77" s="301"/>
      <c r="B77" s="235" t="s">
        <v>74</v>
      </c>
      <c r="C77" s="302" t="s">
        <v>297</v>
      </c>
      <c r="D77" s="301" t="s">
        <v>96</v>
      </c>
      <c r="E77" s="301" t="s">
        <v>1</v>
      </c>
      <c r="F77" s="302" t="s">
        <v>76</v>
      </c>
      <c r="G77" s="302"/>
      <c r="H77" s="302">
        <v>93.7</v>
      </c>
      <c r="I77" s="302">
        <v>94</v>
      </c>
      <c r="J77" s="302">
        <v>97.5</v>
      </c>
      <c r="K77" s="302">
        <v>99.1</v>
      </c>
      <c r="L77" s="302">
        <v>100</v>
      </c>
      <c r="M77" s="302">
        <v>100</v>
      </c>
      <c r="N77" s="302">
        <v>100</v>
      </c>
      <c r="O77" s="302"/>
      <c r="Q77" s="73"/>
      <c r="R77" s="65"/>
      <c r="S77" s="65"/>
      <c r="T77" s="65"/>
      <c r="U77" s="65"/>
      <c r="V77" s="65"/>
      <c r="W77" s="65"/>
      <c r="X77" s="65"/>
      <c r="Y77" s="65"/>
      <c r="Z77" s="65"/>
      <c r="AA77" s="65"/>
      <c r="AB77" s="65"/>
      <c r="AC77" s="65"/>
      <c r="AD77" s="65"/>
      <c r="AE77" s="65"/>
      <c r="AF77" s="65"/>
      <c r="AG77" s="65"/>
      <c r="AH77" s="65"/>
      <c r="AI77" s="74"/>
    </row>
    <row r="78" spans="1:35" s="72" customFormat="1" ht="31.5" hidden="1">
      <c r="A78" s="130"/>
      <c r="B78" s="125" t="s">
        <v>9</v>
      </c>
      <c r="C78" s="287"/>
      <c r="D78" s="125"/>
      <c r="E78" s="138"/>
      <c r="F78" s="130"/>
      <c r="G78" s="138"/>
      <c r="H78" s="138"/>
      <c r="I78" s="130"/>
      <c r="J78" s="130"/>
      <c r="K78" s="130"/>
      <c r="L78" s="130"/>
      <c r="M78" s="64"/>
      <c r="N78" s="64"/>
      <c r="O78" s="64"/>
      <c r="Q78" s="73"/>
      <c r="R78" s="65"/>
      <c r="S78" s="65"/>
      <c r="T78" s="65"/>
      <c r="U78" s="65"/>
      <c r="V78" s="65"/>
      <c r="W78" s="65"/>
      <c r="X78" s="65"/>
      <c r="Y78" s="65"/>
      <c r="Z78" s="65"/>
      <c r="AA78" s="65"/>
      <c r="AB78" s="65"/>
      <c r="AC78" s="65"/>
      <c r="AD78" s="65"/>
      <c r="AE78" s="65"/>
      <c r="AF78" s="65"/>
      <c r="AG78" s="65"/>
      <c r="AH78" s="65"/>
      <c r="AI78" s="74"/>
    </row>
    <row r="79" spans="1:35" s="72" customFormat="1" ht="31.5" hidden="1">
      <c r="A79" s="130"/>
      <c r="B79" s="125" t="s">
        <v>10</v>
      </c>
      <c r="C79" s="287"/>
      <c r="D79" s="125"/>
      <c r="E79" s="138"/>
      <c r="F79" s="130"/>
      <c r="G79" s="138"/>
      <c r="H79" s="138"/>
      <c r="I79" s="130"/>
      <c r="J79" s="130"/>
      <c r="K79" s="130"/>
      <c r="L79" s="130"/>
      <c r="M79" s="64"/>
      <c r="N79" s="64"/>
      <c r="O79" s="64"/>
      <c r="Q79" s="73"/>
      <c r="R79" s="65"/>
      <c r="S79" s="65"/>
      <c r="T79" s="65"/>
      <c r="U79" s="65"/>
      <c r="V79" s="65"/>
      <c r="W79" s="65"/>
      <c r="X79" s="65"/>
      <c r="Y79" s="65"/>
      <c r="Z79" s="65"/>
      <c r="AA79" s="65"/>
      <c r="AB79" s="65"/>
      <c r="AC79" s="65"/>
      <c r="AD79" s="65"/>
      <c r="AE79" s="65"/>
      <c r="AF79" s="65"/>
      <c r="AG79" s="65"/>
      <c r="AH79" s="65"/>
      <c r="AI79" s="74"/>
    </row>
    <row r="80" spans="1:35" s="72" customFormat="1" hidden="1">
      <c r="A80" s="379"/>
      <c r="B80" s="380" t="s">
        <v>11</v>
      </c>
      <c r="C80" s="287"/>
      <c r="D80" s="125"/>
      <c r="E80" s="138" t="s">
        <v>12</v>
      </c>
      <c r="F80" s="130"/>
      <c r="G80" s="138"/>
      <c r="H80" s="138"/>
      <c r="I80" s="130"/>
      <c r="J80" s="130"/>
      <c r="K80" s="130"/>
      <c r="L80" s="130"/>
      <c r="M80" s="64"/>
      <c r="N80" s="64"/>
      <c r="O80" s="64"/>
      <c r="Q80" s="73"/>
      <c r="R80" s="65"/>
      <c r="S80" s="65"/>
      <c r="T80" s="65"/>
      <c r="U80" s="65"/>
      <c r="V80" s="65"/>
      <c r="W80" s="65"/>
      <c r="X80" s="65"/>
      <c r="Y80" s="65"/>
      <c r="Z80" s="65"/>
      <c r="AA80" s="65"/>
      <c r="AB80" s="65"/>
      <c r="AC80" s="65"/>
      <c r="AD80" s="65"/>
      <c r="AE80" s="65"/>
      <c r="AF80" s="65"/>
      <c r="AG80" s="65"/>
      <c r="AH80" s="65"/>
      <c r="AI80" s="74"/>
    </row>
    <row r="81" spans="1:35" s="72" customFormat="1" hidden="1">
      <c r="A81" s="379"/>
      <c r="B81" s="380"/>
      <c r="C81" s="287"/>
      <c r="D81" s="125"/>
      <c r="E81" s="138" t="s">
        <v>5</v>
      </c>
      <c r="F81" s="130"/>
      <c r="G81" s="138"/>
      <c r="H81" s="138"/>
      <c r="I81" s="130"/>
      <c r="J81" s="130"/>
      <c r="K81" s="130"/>
      <c r="L81" s="130"/>
      <c r="M81" s="64"/>
      <c r="N81" s="64"/>
      <c r="O81" s="64"/>
      <c r="Q81" s="73"/>
      <c r="R81" s="65"/>
      <c r="S81" s="65"/>
      <c r="T81" s="65"/>
      <c r="U81" s="65"/>
      <c r="V81" s="65"/>
      <c r="W81" s="65"/>
      <c r="X81" s="65"/>
      <c r="Y81" s="65"/>
      <c r="Z81" s="65"/>
      <c r="AA81" s="65"/>
      <c r="AB81" s="65"/>
      <c r="AC81" s="65"/>
      <c r="AD81" s="65"/>
      <c r="AE81" s="65"/>
      <c r="AF81" s="65"/>
      <c r="AG81" s="65"/>
      <c r="AH81" s="65"/>
      <c r="AI81" s="74"/>
    </row>
    <row r="82" spans="1:35" s="72" customFormat="1" ht="31.5" hidden="1">
      <c r="A82" s="130"/>
      <c r="B82" s="125" t="s">
        <v>13</v>
      </c>
      <c r="C82" s="287"/>
      <c r="D82" s="125"/>
      <c r="E82" s="138"/>
      <c r="F82" s="130"/>
      <c r="G82" s="138"/>
      <c r="H82" s="138"/>
      <c r="I82" s="130"/>
      <c r="J82" s="130"/>
      <c r="K82" s="130"/>
      <c r="L82" s="130"/>
      <c r="M82" s="64"/>
      <c r="N82" s="64"/>
      <c r="O82" s="64"/>
      <c r="Q82" s="73"/>
      <c r="R82" s="65"/>
      <c r="S82" s="65"/>
      <c r="T82" s="65"/>
      <c r="U82" s="65"/>
      <c r="V82" s="65"/>
      <c r="W82" s="65"/>
      <c r="X82" s="65"/>
      <c r="Y82" s="65"/>
      <c r="Z82" s="65"/>
      <c r="AA82" s="65"/>
      <c r="AB82" s="65"/>
      <c r="AC82" s="65"/>
      <c r="AD82" s="65"/>
      <c r="AE82" s="65"/>
      <c r="AF82" s="65"/>
      <c r="AG82" s="65"/>
      <c r="AH82" s="65"/>
      <c r="AI82" s="74"/>
    </row>
    <row r="83" spans="1:35" s="72" customFormat="1" ht="31.5" hidden="1">
      <c r="A83" s="130"/>
      <c r="B83" s="125" t="s">
        <v>10</v>
      </c>
      <c r="C83" s="287"/>
      <c r="D83" s="125"/>
      <c r="E83" s="138"/>
      <c r="F83" s="130"/>
      <c r="G83" s="138"/>
      <c r="H83" s="138"/>
      <c r="I83" s="130"/>
      <c r="J83" s="130"/>
      <c r="K83" s="130"/>
      <c r="L83" s="130"/>
      <c r="M83" s="64"/>
      <c r="N83" s="64"/>
      <c r="O83" s="64"/>
      <c r="Q83" s="73"/>
      <c r="R83" s="65"/>
      <c r="S83" s="65"/>
      <c r="T83" s="65"/>
      <c r="U83" s="65"/>
      <c r="V83" s="65"/>
      <c r="W83" s="65"/>
      <c r="X83" s="65"/>
      <c r="Y83" s="65"/>
      <c r="Z83" s="65"/>
      <c r="AA83" s="65"/>
      <c r="AB83" s="65"/>
      <c r="AC83" s="65"/>
      <c r="AD83" s="65"/>
      <c r="AE83" s="65"/>
      <c r="AF83" s="65"/>
      <c r="AG83" s="65"/>
      <c r="AH83" s="65"/>
      <c r="AI83" s="74"/>
    </row>
    <row r="84" spans="1:35" s="72" customFormat="1" hidden="1">
      <c r="A84" s="379"/>
      <c r="B84" s="380" t="s">
        <v>11</v>
      </c>
      <c r="C84" s="287"/>
      <c r="D84" s="125"/>
      <c r="E84" s="138" t="s">
        <v>12</v>
      </c>
      <c r="F84" s="130"/>
      <c r="G84" s="138"/>
      <c r="H84" s="138"/>
      <c r="I84" s="130"/>
      <c r="J84" s="130"/>
      <c r="K84" s="130"/>
      <c r="L84" s="130"/>
      <c r="M84" s="64"/>
      <c r="N84" s="64"/>
      <c r="O84" s="64"/>
      <c r="Q84" s="73"/>
      <c r="R84" s="65"/>
      <c r="S84" s="65"/>
      <c r="T84" s="65"/>
      <c r="U84" s="65"/>
      <c r="V84" s="65"/>
      <c r="W84" s="65"/>
      <c r="X84" s="65"/>
      <c r="Y84" s="65"/>
      <c r="Z84" s="65"/>
      <c r="AA84" s="65"/>
      <c r="AB84" s="65"/>
      <c r="AC84" s="65"/>
      <c r="AD84" s="65"/>
      <c r="AE84" s="65"/>
      <c r="AF84" s="65"/>
      <c r="AG84" s="65"/>
      <c r="AH84" s="65"/>
      <c r="AI84" s="74"/>
    </row>
    <row r="85" spans="1:35" s="72" customFormat="1" hidden="1">
      <c r="A85" s="379"/>
      <c r="B85" s="380"/>
      <c r="C85" s="287"/>
      <c r="D85" s="125"/>
      <c r="E85" s="138" t="s">
        <v>5</v>
      </c>
      <c r="F85" s="130"/>
      <c r="G85" s="138"/>
      <c r="H85" s="138"/>
      <c r="I85" s="130"/>
      <c r="J85" s="130"/>
      <c r="K85" s="130"/>
      <c r="L85" s="130"/>
      <c r="M85" s="64"/>
      <c r="N85" s="64"/>
      <c r="O85" s="64"/>
      <c r="Q85" s="73"/>
      <c r="R85" s="65"/>
      <c r="S85" s="65"/>
      <c r="T85" s="65"/>
      <c r="U85" s="65"/>
      <c r="V85" s="65"/>
      <c r="W85" s="65"/>
      <c r="X85" s="65"/>
      <c r="Y85" s="65"/>
      <c r="Z85" s="65"/>
      <c r="AA85" s="65"/>
      <c r="AB85" s="65"/>
      <c r="AC85" s="65"/>
      <c r="AD85" s="65"/>
      <c r="AE85" s="65"/>
      <c r="AF85" s="65"/>
      <c r="AG85" s="65"/>
      <c r="AH85" s="65"/>
      <c r="AI85" s="74"/>
    </row>
    <row r="86" spans="1:35" s="72" customFormat="1" ht="27" hidden="1" customHeight="1">
      <c r="A86" s="137"/>
      <c r="B86" s="67" t="s">
        <v>2</v>
      </c>
      <c r="C86" s="286"/>
      <c r="D86" s="137"/>
      <c r="E86" s="137" t="s">
        <v>6</v>
      </c>
      <c r="F86" s="137"/>
      <c r="G86" s="137"/>
      <c r="H86" s="137"/>
      <c r="I86" s="137"/>
      <c r="J86" s="137"/>
      <c r="K86" s="137"/>
      <c r="L86" s="137"/>
      <c r="M86" s="137">
        <v>12</v>
      </c>
      <c r="N86" s="137">
        <v>12</v>
      </c>
      <c r="O86" s="137"/>
      <c r="Q86" s="73"/>
      <c r="R86" s="65"/>
      <c r="S86" s="65"/>
      <c r="T86" s="65"/>
      <c r="U86" s="65"/>
      <c r="V86" s="65"/>
      <c r="W86" s="65"/>
      <c r="X86" s="65"/>
      <c r="Y86" s="65"/>
      <c r="Z86" s="65"/>
      <c r="AA86" s="65"/>
      <c r="AB86" s="65"/>
      <c r="AC86" s="65"/>
      <c r="AD86" s="65"/>
      <c r="AE86" s="65"/>
      <c r="AF86" s="65"/>
      <c r="AG86" s="65"/>
      <c r="AH86" s="65"/>
      <c r="AI86" s="74"/>
    </row>
    <row r="87" spans="1:35" s="85" customFormat="1" hidden="1">
      <c r="A87" s="79"/>
      <c r="B87" s="80"/>
      <c r="C87" s="79"/>
      <c r="D87" s="79"/>
      <c r="E87" s="79"/>
      <c r="F87" s="79"/>
      <c r="G87" s="79"/>
      <c r="H87" s="89"/>
      <c r="I87" s="89"/>
      <c r="J87" s="89"/>
      <c r="K87" s="89"/>
      <c r="L87" s="89"/>
      <c r="M87" s="89"/>
      <c r="N87" s="89"/>
      <c r="O87" s="79"/>
      <c r="P87" s="91"/>
      <c r="Q87" s="92"/>
      <c r="R87" s="83"/>
      <c r="S87" s="83"/>
      <c r="T87" s="83"/>
      <c r="U87" s="83"/>
      <c r="V87" s="83"/>
      <c r="W87" s="83"/>
      <c r="X87" s="83"/>
      <c r="Y87" s="83"/>
      <c r="Z87" s="83"/>
      <c r="AA87" s="83"/>
      <c r="AB87" s="83"/>
      <c r="AC87" s="83"/>
      <c r="AD87" s="83"/>
      <c r="AE87" s="83"/>
      <c r="AF87" s="83"/>
      <c r="AG87" s="83"/>
      <c r="AH87" s="83"/>
      <c r="AI87" s="84"/>
    </row>
    <row r="88" spans="1:35" s="85" customFormat="1" hidden="1">
      <c r="A88" s="79"/>
      <c r="B88" s="80"/>
      <c r="C88" s="79"/>
      <c r="D88" s="79"/>
      <c r="E88" s="79"/>
      <c r="F88" s="79"/>
      <c r="G88" s="79"/>
      <c r="H88" s="90"/>
      <c r="I88" s="90"/>
      <c r="J88" s="90"/>
      <c r="K88" s="90"/>
      <c r="L88" s="90"/>
      <c r="M88" s="90"/>
      <c r="N88" s="90"/>
      <c r="O88" s="79"/>
      <c r="P88" s="79"/>
      <c r="Q88" s="82"/>
      <c r="R88" s="83"/>
      <c r="S88" s="83"/>
      <c r="T88" s="83"/>
      <c r="U88" s="83"/>
      <c r="V88" s="83"/>
      <c r="W88" s="83"/>
      <c r="X88" s="83"/>
      <c r="Y88" s="83"/>
      <c r="Z88" s="83"/>
      <c r="AA88" s="83"/>
      <c r="AB88" s="83"/>
      <c r="AC88" s="83"/>
      <c r="AD88" s="83"/>
      <c r="AE88" s="83"/>
      <c r="AF88" s="83"/>
      <c r="AG88" s="83"/>
      <c r="AH88" s="83"/>
      <c r="AI88" s="84"/>
    </row>
    <row r="89" spans="1:35" s="85" customFormat="1" hidden="1">
      <c r="A89" s="79"/>
      <c r="B89" s="80"/>
      <c r="C89" s="79"/>
      <c r="D89" s="79"/>
      <c r="E89" s="79"/>
      <c r="F89" s="79"/>
      <c r="G89" s="79"/>
      <c r="H89" s="90"/>
      <c r="I89" s="90"/>
      <c r="J89" s="90"/>
      <c r="K89" s="90"/>
      <c r="L89" s="90"/>
      <c r="M89" s="90"/>
      <c r="N89" s="90"/>
      <c r="O89" s="79"/>
      <c r="P89" s="79"/>
      <c r="Q89" s="82"/>
      <c r="R89" s="83"/>
      <c r="S89" s="83"/>
      <c r="T89" s="83"/>
      <c r="U89" s="83"/>
      <c r="V89" s="83"/>
      <c r="W89" s="83"/>
      <c r="X89" s="83"/>
      <c r="Y89" s="83"/>
      <c r="Z89" s="83"/>
      <c r="AA89" s="83"/>
      <c r="AB89" s="83"/>
      <c r="AC89" s="83"/>
      <c r="AD89" s="83"/>
      <c r="AE89" s="83"/>
      <c r="AF89" s="83"/>
      <c r="AG89" s="83"/>
      <c r="AH89" s="83"/>
      <c r="AI89" s="84"/>
    </row>
    <row r="90" spans="1:35" s="85" customFormat="1" hidden="1">
      <c r="A90" s="79"/>
      <c r="B90" s="80"/>
      <c r="C90" s="79"/>
      <c r="D90" s="79"/>
      <c r="E90" s="79"/>
      <c r="F90" s="79"/>
      <c r="G90" s="79"/>
      <c r="H90" s="90"/>
      <c r="I90" s="90"/>
      <c r="J90" s="90"/>
      <c r="K90" s="90"/>
      <c r="L90" s="90"/>
      <c r="M90" s="90"/>
      <c r="N90" s="90"/>
      <c r="O90" s="79"/>
      <c r="P90" s="79"/>
      <c r="Q90" s="82"/>
      <c r="R90" s="83"/>
      <c r="S90" s="83"/>
      <c r="T90" s="83"/>
      <c r="U90" s="83"/>
      <c r="V90" s="83"/>
      <c r="W90" s="83"/>
      <c r="X90" s="83"/>
      <c r="Y90" s="83"/>
      <c r="Z90" s="83"/>
      <c r="AA90" s="83"/>
      <c r="AB90" s="83"/>
      <c r="AC90" s="83"/>
      <c r="AD90" s="83"/>
      <c r="AE90" s="83"/>
      <c r="AF90" s="83"/>
      <c r="AG90" s="83"/>
      <c r="AH90" s="83"/>
      <c r="AI90" s="84"/>
    </row>
    <row r="91" spans="1:35" s="85" customFormat="1" hidden="1">
      <c r="A91" s="79"/>
      <c r="B91" s="80"/>
      <c r="C91" s="79"/>
      <c r="D91" s="79"/>
      <c r="E91" s="79"/>
      <c r="F91" s="79"/>
      <c r="G91" s="79"/>
      <c r="H91" s="90"/>
      <c r="I91" s="90"/>
      <c r="J91" s="90"/>
      <c r="K91" s="90"/>
      <c r="L91" s="90"/>
      <c r="M91" s="90"/>
      <c r="N91" s="90"/>
      <c r="O91" s="79"/>
      <c r="P91" s="79"/>
      <c r="Q91" s="82"/>
      <c r="R91" s="83"/>
      <c r="S91" s="83"/>
      <c r="T91" s="83"/>
      <c r="U91" s="83"/>
      <c r="V91" s="83"/>
      <c r="W91" s="83"/>
      <c r="X91" s="83"/>
      <c r="Y91" s="83"/>
      <c r="Z91" s="83"/>
      <c r="AA91" s="83"/>
      <c r="AB91" s="83"/>
      <c r="AC91" s="83"/>
      <c r="AD91" s="83"/>
      <c r="AE91" s="83"/>
      <c r="AF91" s="83"/>
      <c r="AG91" s="83"/>
      <c r="AH91" s="83"/>
      <c r="AI91" s="84"/>
    </row>
    <row r="92" spans="1:35" s="85" customFormat="1" hidden="1">
      <c r="A92" s="79"/>
      <c r="B92" s="80"/>
      <c r="C92" s="79"/>
      <c r="D92" s="79"/>
      <c r="E92" s="79"/>
      <c r="F92" s="79"/>
      <c r="G92" s="79"/>
      <c r="H92" s="79"/>
      <c r="I92" s="79"/>
      <c r="J92" s="81"/>
      <c r="K92" s="81"/>
      <c r="L92" s="81"/>
      <c r="M92" s="81"/>
      <c r="N92" s="81"/>
      <c r="O92" s="79"/>
      <c r="P92" s="79"/>
      <c r="Q92" s="82"/>
      <c r="R92" s="83"/>
      <c r="S92" s="83"/>
      <c r="T92" s="83"/>
      <c r="U92" s="83"/>
      <c r="V92" s="83"/>
      <c r="W92" s="83"/>
      <c r="X92" s="83"/>
      <c r="Y92" s="83"/>
      <c r="Z92" s="83"/>
      <c r="AA92" s="83"/>
      <c r="AB92" s="83"/>
      <c r="AC92" s="83"/>
      <c r="AD92" s="83"/>
      <c r="AE92" s="83"/>
      <c r="AF92" s="83"/>
      <c r="AG92" s="83"/>
      <c r="AH92" s="83"/>
      <c r="AI92" s="84"/>
    </row>
    <row r="93" spans="1:35" s="72" customFormat="1" ht="110.25">
      <c r="A93" s="138"/>
      <c r="B93" s="70" t="s">
        <v>229</v>
      </c>
      <c r="C93" s="375" t="s">
        <v>7</v>
      </c>
      <c r="D93" s="375" t="s">
        <v>81</v>
      </c>
      <c r="E93" s="375" t="s">
        <v>1</v>
      </c>
      <c r="F93" s="375"/>
      <c r="G93" s="375"/>
      <c r="H93" s="137"/>
      <c r="I93" s="137"/>
      <c r="J93" s="137"/>
      <c r="K93" s="137"/>
      <c r="L93" s="137"/>
      <c r="M93" s="137"/>
      <c r="N93" s="137"/>
      <c r="O93" s="137"/>
      <c r="P93" s="130"/>
      <c r="Q93" s="73"/>
      <c r="R93" s="65"/>
      <c r="S93" s="65"/>
      <c r="T93" s="65"/>
      <c r="U93" s="65"/>
      <c r="V93" s="65"/>
      <c r="W93" s="65"/>
      <c r="X93" s="65"/>
      <c r="Y93" s="65"/>
      <c r="Z93" s="65"/>
      <c r="AA93" s="65"/>
      <c r="AB93" s="65"/>
      <c r="AC93" s="65"/>
      <c r="AD93" s="65"/>
      <c r="AE93" s="65"/>
      <c r="AF93" s="65"/>
      <c r="AG93" s="65"/>
      <c r="AH93" s="65"/>
      <c r="AI93" s="74"/>
    </row>
    <row r="94" spans="1:35" s="72" customFormat="1" ht="18.75" customHeight="1">
      <c r="A94" s="76"/>
      <c r="B94" s="235" t="s">
        <v>200</v>
      </c>
      <c r="C94" s="375"/>
      <c r="D94" s="375"/>
      <c r="E94" s="375"/>
      <c r="F94" s="375"/>
      <c r="G94" s="375"/>
      <c r="H94" s="138">
        <v>90.4</v>
      </c>
      <c r="I94" s="138">
        <v>91.6</v>
      </c>
      <c r="J94" s="138">
        <v>92.7</v>
      </c>
      <c r="K94" s="138">
        <v>93.9</v>
      </c>
      <c r="L94" s="130">
        <v>95.2</v>
      </c>
      <c r="M94" s="77">
        <v>96</v>
      </c>
      <c r="N94" s="77"/>
      <c r="O94" s="137"/>
      <c r="P94" s="130"/>
      <c r="Q94" s="73"/>
      <c r="R94" s="65"/>
      <c r="S94" s="65"/>
      <c r="T94" s="65"/>
      <c r="U94" s="65"/>
      <c r="V94" s="65"/>
      <c r="W94" s="65"/>
      <c r="X94" s="65"/>
      <c r="Y94" s="65"/>
      <c r="Z94" s="65"/>
      <c r="AA94" s="65"/>
      <c r="AB94" s="65"/>
      <c r="AC94" s="65"/>
      <c r="AD94" s="65"/>
      <c r="AE94" s="65"/>
      <c r="AF94" s="65"/>
      <c r="AG94" s="65"/>
      <c r="AH94" s="65"/>
      <c r="AI94" s="74"/>
    </row>
    <row r="95" spans="1:35" s="72" customFormat="1" ht="18.75" customHeight="1">
      <c r="A95" s="76"/>
      <c r="B95" s="235" t="s">
        <v>201</v>
      </c>
      <c r="C95" s="375"/>
      <c r="D95" s="375"/>
      <c r="E95" s="375"/>
      <c r="F95" s="375"/>
      <c r="G95" s="375"/>
      <c r="H95" s="138">
        <v>65.5</v>
      </c>
      <c r="I95" s="138">
        <v>66.599999999999994</v>
      </c>
      <c r="J95" s="138">
        <v>67.599999999999994</v>
      </c>
      <c r="K95" s="138">
        <v>68.7</v>
      </c>
      <c r="L95" s="130">
        <v>69.8</v>
      </c>
      <c r="M95" s="77">
        <v>71</v>
      </c>
      <c r="N95" s="77"/>
      <c r="O95" s="137"/>
      <c r="P95" s="130"/>
      <c r="Q95" s="73"/>
      <c r="R95" s="65"/>
      <c r="S95" s="65"/>
      <c r="T95" s="65"/>
      <c r="U95" s="65"/>
      <c r="V95" s="65"/>
      <c r="W95" s="65"/>
      <c r="X95" s="65"/>
      <c r="Y95" s="65"/>
      <c r="Z95" s="65"/>
      <c r="AA95" s="65"/>
      <c r="AB95" s="65"/>
      <c r="AC95" s="65"/>
      <c r="AD95" s="65"/>
      <c r="AE95" s="65"/>
      <c r="AF95" s="65"/>
      <c r="AG95" s="65"/>
      <c r="AH95" s="65"/>
      <c r="AI95" s="74"/>
    </row>
    <row r="96" spans="1:35" s="72" customFormat="1" ht="21" customHeight="1">
      <c r="A96" s="137"/>
      <c r="B96" s="376" t="s">
        <v>202</v>
      </c>
      <c r="C96" s="377"/>
      <c r="D96" s="377"/>
      <c r="E96" s="377"/>
      <c r="F96" s="377"/>
      <c r="G96" s="377"/>
      <c r="H96" s="377"/>
      <c r="I96" s="377"/>
      <c r="J96" s="377"/>
      <c r="K96" s="377"/>
      <c r="L96" s="377"/>
      <c r="M96" s="377"/>
      <c r="N96" s="377"/>
      <c r="O96" s="377"/>
      <c r="P96" s="377"/>
      <c r="Q96" s="378"/>
      <c r="R96" s="65"/>
      <c r="S96" s="65"/>
      <c r="T96" s="65"/>
      <c r="U96" s="65"/>
      <c r="V96" s="65"/>
      <c r="W96" s="65"/>
      <c r="X96" s="65"/>
      <c r="Y96" s="65"/>
      <c r="Z96" s="65"/>
      <c r="AA96" s="65"/>
      <c r="AB96" s="65"/>
      <c r="AC96" s="65"/>
      <c r="AD96" s="65"/>
      <c r="AE96" s="65"/>
      <c r="AF96" s="65"/>
      <c r="AG96" s="65"/>
      <c r="AH96" s="65"/>
      <c r="AI96" s="74"/>
    </row>
    <row r="97" spans="1:35" s="72" customFormat="1" ht="78.75" customHeight="1">
      <c r="A97" s="371"/>
      <c r="B97" s="70" t="s">
        <v>228</v>
      </c>
      <c r="C97" s="375" t="s">
        <v>203</v>
      </c>
      <c r="D97" s="375" t="s">
        <v>81</v>
      </c>
      <c r="E97" s="375" t="s">
        <v>1</v>
      </c>
      <c r="F97" s="375"/>
      <c r="G97" s="375"/>
      <c r="H97" s="137"/>
      <c r="I97" s="137"/>
      <c r="J97" s="137"/>
      <c r="K97" s="137"/>
      <c r="L97" s="137"/>
      <c r="M97" s="137"/>
      <c r="N97" s="137"/>
      <c r="O97" s="137"/>
      <c r="P97" s="130"/>
      <c r="Q97" s="73"/>
      <c r="R97" s="65"/>
      <c r="S97" s="65"/>
      <c r="T97" s="65"/>
      <c r="U97" s="65"/>
      <c r="V97" s="65"/>
      <c r="W97" s="65"/>
      <c r="X97" s="65"/>
      <c r="Y97" s="65"/>
      <c r="Z97" s="65"/>
      <c r="AA97" s="65"/>
      <c r="AB97" s="65"/>
      <c r="AC97" s="65"/>
      <c r="AD97" s="65"/>
      <c r="AE97" s="65"/>
      <c r="AF97" s="65"/>
      <c r="AG97" s="65"/>
      <c r="AH97" s="65"/>
      <c r="AI97" s="74"/>
    </row>
    <row r="98" spans="1:35" s="72" customFormat="1">
      <c r="A98" s="371"/>
      <c r="B98" s="235" t="s">
        <v>98</v>
      </c>
      <c r="C98" s="375"/>
      <c r="D98" s="375"/>
      <c r="E98" s="375"/>
      <c r="F98" s="375"/>
      <c r="G98" s="375"/>
      <c r="H98" s="138">
        <v>93.2</v>
      </c>
      <c r="I98" s="138">
        <v>94.2</v>
      </c>
      <c r="J98" s="138">
        <v>95.3</v>
      </c>
      <c r="K98" s="138">
        <v>96.4</v>
      </c>
      <c r="L98" s="138">
        <v>97.3</v>
      </c>
      <c r="M98" s="138">
        <v>98.2</v>
      </c>
      <c r="N98" s="64">
        <v>98.5</v>
      </c>
      <c r="O98" s="137"/>
      <c r="P98" s="130"/>
      <c r="Q98" s="73"/>
      <c r="R98" s="65"/>
      <c r="S98" s="65"/>
      <c r="T98" s="65"/>
      <c r="U98" s="65"/>
      <c r="V98" s="65"/>
      <c r="W98" s="65"/>
      <c r="X98" s="65"/>
      <c r="Y98" s="65"/>
      <c r="Z98" s="65"/>
      <c r="AA98" s="65"/>
      <c r="AB98" s="65"/>
      <c r="AC98" s="65"/>
      <c r="AD98" s="65"/>
      <c r="AE98" s="65"/>
      <c r="AF98" s="65"/>
      <c r="AG98" s="65"/>
      <c r="AH98" s="65"/>
      <c r="AI98" s="74"/>
    </row>
    <row r="99" spans="1:35" s="72" customFormat="1">
      <c r="A99" s="371"/>
      <c r="B99" s="235" t="s">
        <v>99</v>
      </c>
      <c r="C99" s="375"/>
      <c r="D99" s="375"/>
      <c r="E99" s="375"/>
      <c r="F99" s="375"/>
      <c r="G99" s="375"/>
      <c r="H99" s="138">
        <v>67.8</v>
      </c>
      <c r="I99" s="138">
        <v>68.900000000000006</v>
      </c>
      <c r="J99" s="138">
        <v>70.099999999999994</v>
      </c>
      <c r="K99" s="138">
        <v>71.400000000000006</v>
      </c>
      <c r="L99" s="138">
        <v>72.599999999999994</v>
      </c>
      <c r="M99" s="138">
        <v>73.900000000000006</v>
      </c>
      <c r="N99" s="64">
        <v>74.400000000000006</v>
      </c>
      <c r="O99" s="137"/>
      <c r="P99" s="130"/>
      <c r="Q99" s="73"/>
      <c r="R99" s="65"/>
      <c r="S99" s="65"/>
      <c r="T99" s="65"/>
      <c r="U99" s="65"/>
      <c r="V99" s="65"/>
      <c r="W99" s="65"/>
      <c r="X99" s="65"/>
      <c r="Y99" s="65"/>
      <c r="Z99" s="65"/>
      <c r="AA99" s="65"/>
      <c r="AB99" s="65"/>
      <c r="AC99" s="65"/>
      <c r="AD99" s="65"/>
      <c r="AE99" s="65"/>
      <c r="AF99" s="65"/>
      <c r="AG99" s="65"/>
      <c r="AH99" s="65"/>
      <c r="AI99" s="74"/>
    </row>
    <row r="100" spans="1:35" s="72" customFormat="1" ht="15" customHeight="1">
      <c r="A100" s="137"/>
      <c r="B100" s="376" t="s">
        <v>204</v>
      </c>
      <c r="C100" s="377"/>
      <c r="D100" s="377"/>
      <c r="E100" s="377"/>
      <c r="F100" s="377"/>
      <c r="G100" s="377"/>
      <c r="H100" s="377"/>
      <c r="I100" s="377"/>
      <c r="J100" s="377"/>
      <c r="K100" s="377"/>
      <c r="L100" s="377"/>
      <c r="M100" s="377"/>
      <c r="N100" s="377"/>
      <c r="O100" s="377"/>
      <c r="P100" s="377"/>
      <c r="Q100" s="378"/>
      <c r="R100" s="65"/>
      <c r="S100" s="65"/>
      <c r="T100" s="65"/>
      <c r="U100" s="65"/>
      <c r="V100" s="65"/>
      <c r="W100" s="65"/>
      <c r="X100" s="65"/>
      <c r="Y100" s="65"/>
      <c r="Z100" s="65"/>
      <c r="AA100" s="65"/>
      <c r="AB100" s="65"/>
      <c r="AC100" s="65"/>
      <c r="AD100" s="65"/>
      <c r="AE100" s="65"/>
      <c r="AF100" s="65"/>
      <c r="AG100" s="65"/>
      <c r="AH100" s="65"/>
      <c r="AI100" s="74"/>
    </row>
    <row r="101" spans="1:35" s="72" customFormat="1">
      <c r="A101" s="138"/>
      <c r="B101" s="396" t="s">
        <v>100</v>
      </c>
      <c r="C101" s="397"/>
      <c r="D101" s="397"/>
      <c r="E101" s="397"/>
      <c r="F101" s="397"/>
      <c r="G101" s="397"/>
      <c r="H101" s="397"/>
      <c r="I101" s="397"/>
      <c r="J101" s="397"/>
      <c r="K101" s="397"/>
      <c r="L101" s="397"/>
      <c r="M101" s="397"/>
      <c r="N101" s="397"/>
      <c r="O101" s="397"/>
      <c r="P101" s="397"/>
      <c r="Q101" s="397"/>
      <c r="R101" s="65"/>
      <c r="S101" s="65"/>
      <c r="T101" s="65"/>
      <c r="U101" s="65"/>
      <c r="V101" s="65"/>
      <c r="W101" s="65"/>
      <c r="X101" s="65"/>
      <c r="Y101" s="65"/>
      <c r="Z101" s="65"/>
      <c r="AA101" s="65"/>
      <c r="AB101" s="65"/>
      <c r="AC101" s="65"/>
      <c r="AD101" s="65"/>
      <c r="AE101" s="65"/>
      <c r="AF101" s="65"/>
      <c r="AG101" s="65"/>
      <c r="AH101" s="65"/>
      <c r="AI101" s="74"/>
    </row>
    <row r="102" spans="1:35" s="72" customFormat="1" ht="63">
      <c r="A102" s="138"/>
      <c r="B102" s="70" t="s">
        <v>227</v>
      </c>
      <c r="C102" s="285" t="s">
        <v>205</v>
      </c>
      <c r="D102" s="138" t="s">
        <v>97</v>
      </c>
      <c r="E102" s="138" t="s">
        <v>1</v>
      </c>
      <c r="F102" s="138"/>
      <c r="G102" s="138"/>
      <c r="H102" s="130">
        <v>87</v>
      </c>
      <c r="I102" s="130">
        <v>95</v>
      </c>
      <c r="J102" s="130">
        <v>96</v>
      </c>
      <c r="K102" s="130">
        <v>96.5</v>
      </c>
      <c r="L102" s="130">
        <v>97.5</v>
      </c>
      <c r="M102" s="130">
        <v>98.5</v>
      </c>
      <c r="N102" s="64">
        <v>99</v>
      </c>
      <c r="O102" s="138"/>
      <c r="P102" s="138"/>
      <c r="Q102" s="57"/>
      <c r="R102" s="65"/>
      <c r="S102" s="65"/>
      <c r="T102" s="65"/>
      <c r="U102" s="65"/>
      <c r="V102" s="65"/>
      <c r="W102" s="65"/>
      <c r="X102" s="65"/>
      <c r="Y102" s="65"/>
      <c r="Z102" s="65"/>
      <c r="AA102" s="65"/>
      <c r="AB102" s="65"/>
      <c r="AC102" s="65"/>
      <c r="AD102" s="65"/>
      <c r="AE102" s="65"/>
      <c r="AF102" s="65"/>
      <c r="AG102" s="65"/>
      <c r="AH102" s="65"/>
      <c r="AI102" s="74"/>
    </row>
    <row r="103" spans="1:35" s="72" customFormat="1" ht="110.25">
      <c r="A103" s="137"/>
      <c r="B103" s="233" t="s">
        <v>74</v>
      </c>
      <c r="C103" s="286" t="s">
        <v>206</v>
      </c>
      <c r="D103" s="221" t="s">
        <v>97</v>
      </c>
      <c r="E103" s="138" t="s">
        <v>1</v>
      </c>
      <c r="F103" s="67"/>
      <c r="G103" s="67"/>
      <c r="H103" s="150">
        <v>70</v>
      </c>
      <c r="I103" s="150">
        <v>75.099999999999994</v>
      </c>
      <c r="J103" s="150">
        <v>77</v>
      </c>
      <c r="K103" s="150">
        <v>78.5</v>
      </c>
      <c r="L103" s="150">
        <v>80</v>
      </c>
      <c r="M103" s="150" t="s">
        <v>3</v>
      </c>
      <c r="N103" s="150" t="s">
        <v>3</v>
      </c>
      <c r="O103" s="67"/>
      <c r="P103" s="67"/>
      <c r="Q103" s="78"/>
      <c r="R103" s="65"/>
      <c r="S103" s="65"/>
      <c r="T103" s="65"/>
      <c r="U103" s="65"/>
      <c r="V103" s="65"/>
      <c r="W103" s="65"/>
      <c r="X103" s="65"/>
      <c r="Y103" s="65"/>
      <c r="Z103" s="65"/>
      <c r="AA103" s="65"/>
      <c r="AB103" s="65"/>
      <c r="AC103" s="65"/>
      <c r="AD103" s="65"/>
      <c r="AE103" s="65"/>
      <c r="AF103" s="65"/>
      <c r="AG103" s="65"/>
      <c r="AH103" s="65"/>
      <c r="AI103" s="74"/>
    </row>
    <row r="104" spans="1:35" s="65" customFormat="1">
      <c r="A104" s="228"/>
      <c r="B104" s="234" t="s">
        <v>226</v>
      </c>
      <c r="C104" s="231"/>
      <c r="D104" s="228"/>
      <c r="E104" s="225"/>
      <c r="F104" s="231"/>
      <c r="G104" s="231"/>
      <c r="H104" s="150"/>
      <c r="I104" s="150"/>
      <c r="J104" s="150"/>
      <c r="K104" s="150"/>
      <c r="L104" s="150"/>
      <c r="M104" s="150"/>
      <c r="N104" s="150"/>
      <c r="O104" s="67"/>
      <c r="P104" s="231"/>
      <c r="Q104" s="232"/>
    </row>
    <row r="105" spans="1:35" s="164" customFormat="1" ht="30" customHeight="1">
      <c r="A105" s="381"/>
      <c r="B105" s="384" t="s">
        <v>101</v>
      </c>
      <c r="C105" s="381" t="s">
        <v>167</v>
      </c>
      <c r="D105" s="387" t="s">
        <v>97</v>
      </c>
      <c r="E105" s="75" t="s">
        <v>34</v>
      </c>
      <c r="F105" s="311"/>
      <c r="G105" s="311"/>
      <c r="H105" s="312"/>
      <c r="I105" s="167">
        <v>0</v>
      </c>
      <c r="J105" s="167"/>
      <c r="K105" s="167"/>
      <c r="L105" s="313">
        <v>2500</v>
      </c>
      <c r="M105" s="167"/>
      <c r="N105" s="167"/>
      <c r="O105" s="314"/>
      <c r="P105" s="390" t="s">
        <v>37</v>
      </c>
      <c r="Q105" s="393" t="s">
        <v>103</v>
      </c>
      <c r="R105" s="161"/>
      <c r="S105" s="161"/>
      <c r="T105" s="161"/>
      <c r="U105" s="161"/>
      <c r="V105" s="161"/>
      <c r="W105" s="161"/>
      <c r="X105" s="161"/>
      <c r="Y105" s="161"/>
      <c r="Z105" s="161"/>
      <c r="AA105" s="161"/>
      <c r="AB105" s="161"/>
      <c r="AC105" s="161"/>
      <c r="AD105" s="161"/>
      <c r="AE105" s="161"/>
      <c r="AF105" s="161"/>
      <c r="AG105" s="161"/>
      <c r="AH105" s="161"/>
    </row>
    <row r="106" spans="1:35" s="164" customFormat="1" ht="62.25" customHeight="1">
      <c r="A106" s="382"/>
      <c r="B106" s="385"/>
      <c r="C106" s="382"/>
      <c r="D106" s="388"/>
      <c r="E106" s="381" t="s">
        <v>284</v>
      </c>
      <c r="F106" s="381" t="s">
        <v>168</v>
      </c>
      <c r="G106" s="381" t="s">
        <v>102</v>
      </c>
      <c r="H106" s="167"/>
      <c r="I106" s="167"/>
      <c r="J106" s="167">
        <v>2210.799</v>
      </c>
      <c r="K106" s="167">
        <v>548.05799999999999</v>
      </c>
      <c r="L106" s="167">
        <v>301.99400000000003</v>
      </c>
      <c r="M106" s="167"/>
      <c r="N106" s="167"/>
      <c r="O106" s="314" t="s">
        <v>41</v>
      </c>
      <c r="P106" s="391"/>
      <c r="Q106" s="394"/>
      <c r="R106" s="161"/>
      <c r="S106" s="161"/>
      <c r="T106" s="161"/>
      <c r="U106" s="161"/>
      <c r="V106" s="161"/>
      <c r="W106" s="161"/>
      <c r="X106" s="161"/>
      <c r="Y106" s="161"/>
      <c r="Z106" s="161"/>
      <c r="AA106" s="161"/>
      <c r="AB106" s="161"/>
      <c r="AC106" s="161"/>
      <c r="AD106" s="161"/>
      <c r="AE106" s="161"/>
      <c r="AF106" s="161"/>
      <c r="AG106" s="161"/>
      <c r="AH106" s="161"/>
    </row>
    <row r="107" spans="1:35" s="164" customFormat="1" ht="90.75" customHeight="1">
      <c r="A107" s="383"/>
      <c r="B107" s="386"/>
      <c r="C107" s="383"/>
      <c r="D107" s="389"/>
      <c r="E107" s="383"/>
      <c r="F107" s="383"/>
      <c r="G107" s="383"/>
      <c r="H107" s="167"/>
      <c r="I107" s="167">
        <v>758.38599999999997</v>
      </c>
      <c r="J107" s="167"/>
      <c r="K107" s="167"/>
      <c r="L107" s="167"/>
      <c r="M107" s="167"/>
      <c r="N107" s="167"/>
      <c r="O107" s="315" t="s">
        <v>130</v>
      </c>
      <c r="P107" s="392"/>
      <c r="Q107" s="395"/>
      <c r="R107" s="161"/>
      <c r="S107" s="161"/>
      <c r="T107" s="161"/>
      <c r="U107" s="161"/>
      <c r="V107" s="161"/>
      <c r="W107" s="161"/>
      <c r="X107" s="161"/>
      <c r="Y107" s="161"/>
      <c r="Z107" s="161"/>
      <c r="AA107" s="161"/>
      <c r="AB107" s="161"/>
      <c r="AC107" s="161"/>
      <c r="AD107" s="161"/>
      <c r="AE107" s="161"/>
      <c r="AF107" s="161"/>
      <c r="AG107" s="161"/>
      <c r="AH107" s="161"/>
    </row>
    <row r="108" spans="1:35" s="66" customFormat="1" ht="51.75" customHeight="1">
      <c r="A108" s="340"/>
      <c r="B108" s="340" t="s">
        <v>104</v>
      </c>
      <c r="C108" s="340" t="s">
        <v>167</v>
      </c>
      <c r="D108" s="398" t="s">
        <v>97</v>
      </c>
      <c r="E108" s="138" t="s">
        <v>35</v>
      </c>
      <c r="F108" s="340" t="s">
        <v>107</v>
      </c>
      <c r="G108" s="230"/>
      <c r="H108" s="138">
        <v>6.6</v>
      </c>
      <c r="I108" s="64">
        <v>0.5</v>
      </c>
      <c r="J108" s="64">
        <v>0.5</v>
      </c>
      <c r="K108" s="64"/>
      <c r="L108" s="64"/>
      <c r="M108" s="64"/>
      <c r="N108" s="64"/>
      <c r="O108" s="86"/>
      <c r="P108" s="404" t="s">
        <v>37</v>
      </c>
      <c r="Q108" s="337" t="s">
        <v>209</v>
      </c>
      <c r="R108" s="65"/>
      <c r="S108" s="65"/>
      <c r="T108" s="65"/>
      <c r="U108" s="65"/>
      <c r="V108" s="65"/>
      <c r="W108" s="65"/>
      <c r="X108" s="65"/>
      <c r="Y108" s="65"/>
      <c r="Z108" s="65"/>
      <c r="AA108" s="65"/>
      <c r="AB108" s="65"/>
      <c r="AC108" s="65"/>
      <c r="AD108" s="65"/>
      <c r="AE108" s="65"/>
      <c r="AF108" s="65"/>
      <c r="AG108" s="65"/>
      <c r="AH108" s="65"/>
    </row>
    <row r="109" spans="1:35" s="66" customFormat="1" ht="85.5" customHeight="1">
      <c r="A109" s="402"/>
      <c r="B109" s="402"/>
      <c r="C109" s="402"/>
      <c r="D109" s="403"/>
      <c r="E109" s="340" t="s">
        <v>284</v>
      </c>
      <c r="F109" s="402"/>
      <c r="G109" s="402" t="s">
        <v>102</v>
      </c>
      <c r="H109" s="63">
        <v>688.48099999999999</v>
      </c>
      <c r="I109" s="64">
        <v>102.316</v>
      </c>
      <c r="J109" s="64">
        <v>102.316</v>
      </c>
      <c r="K109" s="64"/>
      <c r="L109" s="64"/>
      <c r="M109" s="64"/>
      <c r="N109" s="64"/>
      <c r="O109" s="87" t="s">
        <v>41</v>
      </c>
      <c r="P109" s="405"/>
      <c r="Q109" s="338"/>
      <c r="R109" s="65"/>
      <c r="S109" s="65"/>
      <c r="T109" s="65"/>
      <c r="U109" s="65"/>
      <c r="V109" s="65"/>
      <c r="W109" s="65"/>
      <c r="X109" s="65"/>
      <c r="Y109" s="65"/>
      <c r="Z109" s="65"/>
      <c r="AA109" s="65"/>
      <c r="AB109" s="65"/>
      <c r="AC109" s="65"/>
      <c r="AD109" s="65"/>
      <c r="AE109" s="65"/>
      <c r="AF109" s="65"/>
      <c r="AG109" s="65"/>
      <c r="AH109" s="65"/>
    </row>
    <row r="110" spans="1:35" s="66" customFormat="1" ht="98.25" customHeight="1">
      <c r="A110" s="341"/>
      <c r="B110" s="341"/>
      <c r="C110" s="341"/>
      <c r="D110" s="399"/>
      <c r="E110" s="341"/>
      <c r="F110" s="341"/>
      <c r="G110" s="341"/>
      <c r="H110" s="63">
        <v>385.185</v>
      </c>
      <c r="I110" s="64"/>
      <c r="J110" s="64"/>
      <c r="K110" s="64"/>
      <c r="L110" s="64"/>
      <c r="M110" s="64"/>
      <c r="N110" s="64"/>
      <c r="O110" s="88" t="s">
        <v>130</v>
      </c>
      <c r="P110" s="406"/>
      <c r="Q110" s="339"/>
      <c r="R110" s="65"/>
      <c r="S110" s="65"/>
      <c r="T110" s="65"/>
      <c r="U110" s="65"/>
      <c r="V110" s="65"/>
      <c r="W110" s="65"/>
      <c r="X110" s="65"/>
      <c r="Y110" s="65"/>
      <c r="Z110" s="65"/>
      <c r="AA110" s="65"/>
      <c r="AB110" s="65"/>
      <c r="AC110" s="65"/>
      <c r="AD110" s="65"/>
      <c r="AE110" s="65"/>
      <c r="AF110" s="65"/>
      <c r="AG110" s="65"/>
      <c r="AH110" s="65"/>
    </row>
    <row r="111" spans="1:35" s="66" customFormat="1" ht="45" customHeight="1">
      <c r="A111" s="340"/>
      <c r="B111" s="340" t="s">
        <v>105</v>
      </c>
      <c r="C111" s="340" t="s">
        <v>207</v>
      </c>
      <c r="D111" s="398" t="s">
        <v>97</v>
      </c>
      <c r="E111" s="138" t="s">
        <v>35</v>
      </c>
      <c r="F111" s="340" t="s">
        <v>106</v>
      </c>
      <c r="G111" s="24"/>
      <c r="H111" s="138"/>
      <c r="I111" s="64"/>
      <c r="J111" s="64">
        <v>3.2</v>
      </c>
      <c r="K111" s="64"/>
      <c r="L111" s="64"/>
      <c r="M111" s="64"/>
      <c r="N111" s="64"/>
      <c r="O111" s="139"/>
      <c r="P111" s="400" t="s">
        <v>42</v>
      </c>
      <c r="Q111" s="337" t="s">
        <v>210</v>
      </c>
      <c r="R111" s="65"/>
      <c r="S111" s="65"/>
      <c r="T111" s="65"/>
      <c r="U111" s="65"/>
      <c r="V111" s="65"/>
      <c r="W111" s="65"/>
      <c r="X111" s="65"/>
      <c r="Y111" s="65"/>
      <c r="Z111" s="65"/>
      <c r="AA111" s="65"/>
      <c r="AB111" s="65"/>
      <c r="AC111" s="65"/>
      <c r="AD111" s="65"/>
      <c r="AE111" s="65"/>
      <c r="AF111" s="65"/>
      <c r="AG111" s="65"/>
      <c r="AH111" s="65"/>
    </row>
    <row r="112" spans="1:35" s="66" customFormat="1" ht="222.75" customHeight="1">
      <c r="A112" s="341"/>
      <c r="B112" s="341"/>
      <c r="C112" s="341"/>
      <c r="D112" s="399"/>
      <c r="E112" s="138" t="s">
        <v>284</v>
      </c>
      <c r="F112" s="341"/>
      <c r="G112" s="24" t="s">
        <v>102</v>
      </c>
      <c r="H112" s="138"/>
      <c r="I112" s="64"/>
      <c r="J112" s="64">
        <v>378.71199999999999</v>
      </c>
      <c r="K112" s="64"/>
      <c r="L112" s="64"/>
      <c r="M112" s="64"/>
      <c r="N112" s="64"/>
      <c r="O112" s="139" t="s">
        <v>41</v>
      </c>
      <c r="P112" s="401"/>
      <c r="Q112" s="339"/>
      <c r="R112" s="65"/>
      <c r="S112" s="65"/>
      <c r="T112" s="65"/>
      <c r="U112" s="65"/>
      <c r="V112" s="65"/>
      <c r="W112" s="65"/>
      <c r="X112" s="65"/>
      <c r="Y112" s="65"/>
      <c r="Z112" s="65"/>
      <c r="AA112" s="65"/>
      <c r="AB112" s="65"/>
      <c r="AC112" s="65"/>
      <c r="AD112" s="65"/>
      <c r="AE112" s="65"/>
      <c r="AF112" s="65"/>
      <c r="AG112" s="65"/>
      <c r="AH112" s="65"/>
    </row>
    <row r="113" spans="1:35" s="66" customFormat="1" ht="60" customHeight="1">
      <c r="A113" s="340"/>
      <c r="B113" s="340" t="s">
        <v>108</v>
      </c>
      <c r="C113" s="340" t="s">
        <v>207</v>
      </c>
      <c r="D113" s="398" t="s">
        <v>97</v>
      </c>
      <c r="E113" s="138" t="s">
        <v>35</v>
      </c>
      <c r="F113" s="340" t="s">
        <v>106</v>
      </c>
      <c r="G113" s="230"/>
      <c r="H113" s="138"/>
      <c r="I113" s="64"/>
      <c r="J113" s="64">
        <v>1.1000000000000001</v>
      </c>
      <c r="K113" s="64"/>
      <c r="L113" s="64"/>
      <c r="M113" s="64"/>
      <c r="N113" s="64"/>
      <c r="O113" s="139"/>
      <c r="P113" s="400" t="s">
        <v>42</v>
      </c>
      <c r="Q113" s="337" t="s">
        <v>208</v>
      </c>
      <c r="R113" s="65"/>
      <c r="S113" s="65"/>
      <c r="T113" s="65"/>
      <c r="U113" s="65"/>
      <c r="V113" s="65"/>
      <c r="W113" s="65"/>
      <c r="X113" s="65"/>
      <c r="Y113" s="65"/>
      <c r="Z113" s="65"/>
      <c r="AA113" s="65"/>
      <c r="AB113" s="65"/>
      <c r="AC113" s="65"/>
      <c r="AD113" s="65"/>
      <c r="AE113" s="65"/>
      <c r="AF113" s="65"/>
      <c r="AG113" s="65"/>
      <c r="AH113" s="65"/>
    </row>
    <row r="114" spans="1:35" s="66" customFormat="1" ht="145.5" customHeight="1">
      <c r="A114" s="341"/>
      <c r="B114" s="341"/>
      <c r="C114" s="341"/>
      <c r="D114" s="399"/>
      <c r="E114" s="138" t="s">
        <v>284</v>
      </c>
      <c r="F114" s="341"/>
      <c r="G114" s="230" t="s">
        <v>102</v>
      </c>
      <c r="H114" s="138"/>
      <c r="I114" s="64"/>
      <c r="J114" s="64">
        <v>114.88200000000001</v>
      </c>
      <c r="K114" s="64"/>
      <c r="L114" s="64"/>
      <c r="M114" s="64"/>
      <c r="N114" s="64"/>
      <c r="O114" s="139" t="s">
        <v>41</v>
      </c>
      <c r="P114" s="401"/>
      <c r="Q114" s="339"/>
      <c r="R114" s="65"/>
      <c r="S114" s="65"/>
      <c r="T114" s="65"/>
      <c r="U114" s="65"/>
      <c r="V114" s="65"/>
      <c r="W114" s="65"/>
      <c r="X114" s="65"/>
      <c r="Y114" s="65"/>
      <c r="Z114" s="65"/>
      <c r="AA114" s="65"/>
      <c r="AB114" s="65"/>
      <c r="AC114" s="65"/>
      <c r="AD114" s="65"/>
      <c r="AE114" s="65"/>
      <c r="AF114" s="65"/>
      <c r="AG114" s="65"/>
      <c r="AH114" s="65"/>
    </row>
    <row r="115" spans="1:35" s="66" customFormat="1" ht="126.75" customHeight="1">
      <c r="A115" s="340"/>
      <c r="B115" s="420" t="s">
        <v>109</v>
      </c>
      <c r="C115" s="340" t="s">
        <v>211</v>
      </c>
      <c r="D115" s="398" t="s">
        <v>97</v>
      </c>
      <c r="E115" s="138" t="s">
        <v>35</v>
      </c>
      <c r="F115" s="340" t="s">
        <v>106</v>
      </c>
      <c r="G115" s="230"/>
      <c r="H115" s="138"/>
      <c r="I115" s="64"/>
      <c r="J115" s="64">
        <v>375</v>
      </c>
      <c r="K115" s="64"/>
      <c r="L115" s="64"/>
      <c r="M115" s="64"/>
      <c r="N115" s="64"/>
      <c r="O115" s="139"/>
      <c r="P115" s="400" t="s">
        <v>43</v>
      </c>
      <c r="Q115" s="337" t="s">
        <v>110</v>
      </c>
      <c r="R115" s="65"/>
      <c r="S115" s="65"/>
      <c r="T115" s="65"/>
      <c r="U115" s="65"/>
      <c r="V115" s="65"/>
      <c r="W115" s="65"/>
      <c r="X115" s="65"/>
      <c r="Y115" s="65"/>
      <c r="Z115" s="65"/>
      <c r="AA115" s="65"/>
      <c r="AB115" s="65"/>
      <c r="AC115" s="65"/>
      <c r="AD115" s="65"/>
      <c r="AE115" s="65"/>
      <c r="AF115" s="65"/>
      <c r="AG115" s="65"/>
      <c r="AH115" s="65"/>
    </row>
    <row r="116" spans="1:35" s="66" customFormat="1" ht="16.5" customHeight="1">
      <c r="A116" s="341"/>
      <c r="B116" s="421"/>
      <c r="C116" s="341"/>
      <c r="D116" s="399"/>
      <c r="E116" s="138" t="s">
        <v>284</v>
      </c>
      <c r="F116" s="341"/>
      <c r="G116" s="24" t="s">
        <v>102</v>
      </c>
      <c r="H116" s="138"/>
      <c r="I116" s="64"/>
      <c r="J116" s="64">
        <v>363.28399999999999</v>
      </c>
      <c r="K116" s="64"/>
      <c r="L116" s="64"/>
      <c r="M116" s="64"/>
      <c r="N116" s="64"/>
      <c r="O116" s="139" t="s">
        <v>41</v>
      </c>
      <c r="P116" s="401"/>
      <c r="Q116" s="339"/>
      <c r="R116" s="65"/>
      <c r="S116" s="65"/>
      <c r="T116" s="65"/>
      <c r="U116" s="65"/>
      <c r="V116" s="65"/>
      <c r="W116" s="65"/>
      <c r="X116" s="65"/>
      <c r="Y116" s="65"/>
      <c r="Z116" s="65"/>
      <c r="AA116" s="65"/>
      <c r="AB116" s="65"/>
      <c r="AC116" s="65"/>
      <c r="AD116" s="65"/>
      <c r="AE116" s="65"/>
      <c r="AF116" s="65"/>
      <c r="AG116" s="65"/>
      <c r="AH116" s="65"/>
    </row>
    <row r="117" spans="1:35" s="321" customFormat="1" ht="220.5" customHeight="1">
      <c r="A117" s="407"/>
      <c r="B117" s="348" t="s">
        <v>278</v>
      </c>
      <c r="C117" s="352" t="s">
        <v>111</v>
      </c>
      <c r="D117" s="350" t="s">
        <v>97</v>
      </c>
      <c r="E117" s="316" t="s">
        <v>35</v>
      </c>
      <c r="F117" s="352" t="s">
        <v>112</v>
      </c>
      <c r="G117" s="316"/>
      <c r="H117" s="352"/>
      <c r="I117" s="354"/>
      <c r="J117" s="317">
        <v>23.96</v>
      </c>
      <c r="K117" s="354"/>
      <c r="L117" s="354"/>
      <c r="M117" s="354"/>
      <c r="N117" s="354"/>
      <c r="O117" s="318"/>
      <c r="P117" s="422" t="s">
        <v>44</v>
      </c>
      <c r="Q117" s="424" t="s">
        <v>113</v>
      </c>
      <c r="R117" s="319"/>
      <c r="S117" s="320"/>
      <c r="T117" s="320"/>
      <c r="U117" s="320"/>
      <c r="V117" s="320"/>
      <c r="W117" s="320"/>
      <c r="X117" s="320"/>
      <c r="Y117" s="320"/>
      <c r="Z117" s="320"/>
      <c r="AA117" s="320"/>
      <c r="AB117" s="320"/>
      <c r="AC117" s="320"/>
      <c r="AD117" s="320"/>
      <c r="AE117" s="320"/>
      <c r="AF117" s="320"/>
      <c r="AG117" s="320"/>
      <c r="AH117" s="320"/>
    </row>
    <row r="118" spans="1:35" s="295" customFormat="1">
      <c r="A118" s="408"/>
      <c r="B118" s="349"/>
      <c r="C118" s="353"/>
      <c r="D118" s="351"/>
      <c r="E118" s="316" t="s">
        <v>284</v>
      </c>
      <c r="F118" s="353"/>
      <c r="G118" s="316" t="s">
        <v>102</v>
      </c>
      <c r="H118" s="353"/>
      <c r="I118" s="355"/>
      <c r="J118" s="278">
        <v>20</v>
      </c>
      <c r="K118" s="355"/>
      <c r="L118" s="355"/>
      <c r="M118" s="355"/>
      <c r="N118" s="355"/>
      <c r="O118" s="318" t="s">
        <v>187</v>
      </c>
      <c r="P118" s="423"/>
      <c r="Q118" s="425"/>
      <c r="R118" s="294"/>
      <c r="S118" s="294"/>
      <c r="T118" s="294"/>
      <c r="U118" s="294"/>
      <c r="V118" s="294"/>
      <c r="W118" s="294"/>
      <c r="X118" s="294"/>
      <c r="Y118" s="294"/>
      <c r="Z118" s="294"/>
      <c r="AA118" s="294"/>
      <c r="AB118" s="294"/>
      <c r="AC118" s="294"/>
      <c r="AD118" s="294"/>
      <c r="AE118" s="294"/>
      <c r="AF118" s="294"/>
      <c r="AG118" s="294"/>
      <c r="AH118" s="294"/>
    </row>
    <row r="119" spans="1:35" s="85" customFormat="1" ht="31.5">
      <c r="A119" s="79"/>
      <c r="B119" s="245" t="s">
        <v>79</v>
      </c>
      <c r="C119" s="79"/>
      <c r="D119" s="79"/>
      <c r="E119" s="79" t="s">
        <v>284</v>
      </c>
      <c r="F119" s="79"/>
      <c r="G119" s="79"/>
      <c r="H119" s="89">
        <f>H120+H121+H122+H123+H124</f>
        <v>2579.1659999999997</v>
      </c>
      <c r="I119" s="89">
        <f t="shared" ref="I119:N119" si="1">I120+I121+I122+I123+I124</f>
        <v>3411.402000000001</v>
      </c>
      <c r="J119" s="89">
        <f t="shared" si="1"/>
        <v>3189.9929999999999</v>
      </c>
      <c r="K119" s="89">
        <f t="shared" si="1"/>
        <v>548.05799999999999</v>
      </c>
      <c r="L119" s="89">
        <f t="shared" si="1"/>
        <v>301.99400000000003</v>
      </c>
      <c r="M119" s="89">
        <f t="shared" si="1"/>
        <v>0</v>
      </c>
      <c r="N119" s="89">
        <f t="shared" si="1"/>
        <v>0</v>
      </c>
      <c r="O119" s="79"/>
      <c r="P119" s="91"/>
      <c r="Q119" s="92"/>
      <c r="R119" s="83"/>
      <c r="S119" s="83"/>
      <c r="T119" s="83"/>
      <c r="U119" s="83"/>
      <c r="V119" s="83"/>
      <c r="W119" s="83"/>
      <c r="X119" s="83"/>
      <c r="Y119" s="83"/>
      <c r="Z119" s="83"/>
      <c r="AA119" s="83"/>
      <c r="AB119" s="83"/>
      <c r="AC119" s="83"/>
      <c r="AD119" s="83"/>
      <c r="AE119" s="83"/>
      <c r="AF119" s="83"/>
      <c r="AG119" s="83"/>
      <c r="AH119" s="83"/>
      <c r="AI119" s="84"/>
    </row>
    <row r="120" spans="1:35" s="85" customFormat="1">
      <c r="A120" s="79"/>
      <c r="B120" s="245" t="s">
        <v>247</v>
      </c>
      <c r="C120" s="79"/>
      <c r="D120" s="79"/>
      <c r="E120" s="79" t="s">
        <v>284</v>
      </c>
      <c r="F120" s="79"/>
      <c r="G120" s="79"/>
      <c r="H120" s="90">
        <f>69.4</f>
        <v>69.400000000000006</v>
      </c>
      <c r="I120" s="90">
        <f>0</f>
        <v>0</v>
      </c>
      <c r="J120" s="90"/>
      <c r="K120" s="90">
        <f>0</f>
        <v>0</v>
      </c>
      <c r="L120" s="90">
        <f>0</f>
        <v>0</v>
      </c>
      <c r="M120" s="90">
        <f>0</f>
        <v>0</v>
      </c>
      <c r="N120" s="90">
        <f>0</f>
        <v>0</v>
      </c>
      <c r="O120" s="79"/>
      <c r="P120" s="79"/>
      <c r="Q120" s="82"/>
      <c r="R120" s="83"/>
      <c r="S120" s="83"/>
      <c r="T120" s="83"/>
      <c r="U120" s="83"/>
      <c r="V120" s="83"/>
      <c r="W120" s="83"/>
      <c r="X120" s="83"/>
      <c r="Y120" s="83"/>
      <c r="Z120" s="83"/>
      <c r="AA120" s="83"/>
      <c r="AB120" s="83"/>
      <c r="AC120" s="83"/>
      <c r="AD120" s="83"/>
      <c r="AE120" s="83"/>
      <c r="AF120" s="83"/>
      <c r="AG120" s="83"/>
      <c r="AH120" s="83"/>
      <c r="AI120" s="84"/>
    </row>
    <row r="121" spans="1:35" s="85" customFormat="1">
      <c r="A121" s="79"/>
      <c r="B121" s="245" t="s">
        <v>248</v>
      </c>
      <c r="C121" s="79"/>
      <c r="D121" s="79"/>
      <c r="E121" s="79" t="s">
        <v>284</v>
      </c>
      <c r="F121" s="79"/>
      <c r="G121" s="79"/>
      <c r="H121" s="90">
        <f>H109+88+89.9+32.5+80.5+119.5+64.6+53.5+95.6</f>
        <v>1312.5809999999997</v>
      </c>
      <c r="I121" s="90">
        <f>I109+80.9+48.3+162.8+85.2+120.4+53.8+145.8+466+2+814.2+14.3+155.8</f>
        <v>2251.8160000000007</v>
      </c>
      <c r="J121" s="90">
        <f>J116+J114+J112+J109+J106</f>
        <v>3169.9929999999999</v>
      </c>
      <c r="K121" s="90">
        <f>K116+K114+K112+K109+K106</f>
        <v>548.05799999999999</v>
      </c>
      <c r="L121" s="90">
        <f>L116+L114+L106</f>
        <v>301.99400000000003</v>
      </c>
      <c r="M121" s="90">
        <f>M116+M114+M106</f>
        <v>0</v>
      </c>
      <c r="N121" s="90">
        <f>N116+N114+N106</f>
        <v>0</v>
      </c>
      <c r="O121" s="79"/>
      <c r="P121" s="79"/>
      <c r="Q121" s="82"/>
      <c r="R121" s="83"/>
      <c r="S121" s="83"/>
      <c r="T121" s="83"/>
      <c r="U121" s="83"/>
      <c r="V121" s="83"/>
      <c r="W121" s="83"/>
      <c r="X121" s="83"/>
      <c r="Y121" s="83"/>
      <c r="Z121" s="83"/>
      <c r="AA121" s="83"/>
      <c r="AB121" s="83"/>
      <c r="AC121" s="83"/>
      <c r="AD121" s="83"/>
      <c r="AE121" s="83"/>
      <c r="AF121" s="83"/>
      <c r="AG121" s="83"/>
      <c r="AH121" s="83"/>
      <c r="AI121" s="84"/>
    </row>
    <row r="122" spans="1:35" s="85" customFormat="1">
      <c r="A122" s="79"/>
      <c r="B122" s="245" t="s">
        <v>249</v>
      </c>
      <c r="C122" s="79"/>
      <c r="D122" s="79"/>
      <c r="E122" s="79" t="s">
        <v>284</v>
      </c>
      <c r="F122" s="79"/>
      <c r="G122" s="79"/>
      <c r="H122" s="90">
        <f>H110+648.1+74.1+89.8</f>
        <v>1197.1849999999999</v>
      </c>
      <c r="I122" s="90">
        <f>I107+401.2</f>
        <v>1159.586</v>
      </c>
      <c r="J122" s="90"/>
      <c r="K122" s="90">
        <f>K110</f>
        <v>0</v>
      </c>
      <c r="L122" s="90">
        <f>L110+L107</f>
        <v>0</v>
      </c>
      <c r="M122" s="90">
        <f>M110+M107</f>
        <v>0</v>
      </c>
      <c r="N122" s="90">
        <f>N110+N107</f>
        <v>0</v>
      </c>
      <c r="O122" s="79"/>
      <c r="P122" s="79"/>
      <c r="Q122" s="82"/>
      <c r="R122" s="83"/>
      <c r="S122" s="83"/>
      <c r="T122" s="83"/>
      <c r="U122" s="83"/>
      <c r="V122" s="83"/>
      <c r="W122" s="83"/>
      <c r="X122" s="83"/>
      <c r="Y122" s="83"/>
      <c r="Z122" s="83"/>
      <c r="AA122" s="83"/>
      <c r="AB122" s="83"/>
      <c r="AC122" s="83"/>
      <c r="AD122" s="83"/>
      <c r="AE122" s="83"/>
      <c r="AF122" s="83"/>
      <c r="AG122" s="83"/>
      <c r="AH122" s="83"/>
      <c r="AI122" s="84"/>
    </row>
    <row r="123" spans="1:35" s="85" customFormat="1">
      <c r="A123" s="79"/>
      <c r="B123" s="245" t="s">
        <v>251</v>
      </c>
      <c r="C123" s="79"/>
      <c r="D123" s="79"/>
      <c r="E123" s="79" t="s">
        <v>284</v>
      </c>
      <c r="F123" s="79"/>
      <c r="G123" s="79"/>
      <c r="H123" s="90"/>
      <c r="I123" s="90"/>
      <c r="J123" s="90">
        <f>J118</f>
        <v>20</v>
      </c>
      <c r="K123" s="90"/>
      <c r="L123" s="90"/>
      <c r="M123" s="90"/>
      <c r="N123" s="90"/>
      <c r="O123" s="79"/>
      <c r="P123" s="79"/>
      <c r="Q123" s="82"/>
      <c r="R123" s="83"/>
      <c r="S123" s="83"/>
      <c r="T123" s="83"/>
      <c r="U123" s="83"/>
      <c r="V123" s="83"/>
      <c r="W123" s="83"/>
      <c r="X123" s="83"/>
      <c r="Y123" s="83"/>
      <c r="Z123" s="83"/>
      <c r="AA123" s="83"/>
      <c r="AB123" s="83"/>
      <c r="AC123" s="83"/>
      <c r="AD123" s="83"/>
      <c r="AE123" s="83"/>
      <c r="AF123" s="83"/>
      <c r="AG123" s="83"/>
      <c r="AH123" s="83"/>
      <c r="AI123" s="84"/>
    </row>
    <row r="124" spans="1:35" s="85" customFormat="1">
      <c r="A124" s="79"/>
      <c r="B124" s="245" t="s">
        <v>71</v>
      </c>
      <c r="C124" s="79"/>
      <c r="D124" s="79"/>
      <c r="E124" s="79" t="s">
        <v>284</v>
      </c>
      <c r="F124" s="79"/>
      <c r="G124" s="79"/>
      <c r="H124" s="79"/>
      <c r="I124" s="79"/>
      <c r="J124" s="81"/>
      <c r="K124" s="81"/>
      <c r="L124" s="81"/>
      <c r="M124" s="81"/>
      <c r="N124" s="81"/>
      <c r="O124" s="79"/>
      <c r="P124" s="79"/>
      <c r="Q124" s="82"/>
      <c r="R124" s="83"/>
      <c r="S124" s="83"/>
      <c r="T124" s="83"/>
      <c r="U124" s="83"/>
      <c r="V124" s="83"/>
      <c r="W124" s="83"/>
      <c r="X124" s="83"/>
      <c r="Y124" s="83"/>
      <c r="Z124" s="83"/>
      <c r="AA124" s="83"/>
      <c r="AB124" s="83"/>
      <c r="AC124" s="83"/>
      <c r="AD124" s="83"/>
      <c r="AE124" s="83"/>
      <c r="AF124" s="83"/>
      <c r="AG124" s="83"/>
      <c r="AH124" s="83"/>
      <c r="AI124" s="84"/>
    </row>
    <row r="125" spans="1:35" s="72" customFormat="1" ht="24.75" customHeight="1">
      <c r="A125" s="138"/>
      <c r="B125" s="396" t="s">
        <v>114</v>
      </c>
      <c r="C125" s="397"/>
      <c r="D125" s="397"/>
      <c r="E125" s="397"/>
      <c r="F125" s="397"/>
      <c r="G125" s="397"/>
      <c r="H125" s="397"/>
      <c r="I125" s="397"/>
      <c r="J125" s="397"/>
      <c r="K125" s="397"/>
      <c r="L125" s="397"/>
      <c r="M125" s="397"/>
      <c r="N125" s="397"/>
      <c r="O125" s="397"/>
      <c r="P125" s="397"/>
      <c r="Q125" s="397"/>
      <c r="R125" s="65"/>
      <c r="S125" s="65"/>
      <c r="T125" s="65"/>
      <c r="U125" s="65"/>
      <c r="V125" s="65"/>
      <c r="W125" s="65"/>
      <c r="X125" s="65"/>
      <c r="Y125" s="65"/>
      <c r="Z125" s="65"/>
      <c r="AA125" s="65"/>
      <c r="AB125" s="65"/>
      <c r="AC125" s="65"/>
      <c r="AD125" s="65"/>
      <c r="AE125" s="65"/>
      <c r="AF125" s="65"/>
      <c r="AG125" s="65"/>
      <c r="AH125" s="65"/>
      <c r="AI125" s="74"/>
    </row>
    <row r="126" spans="1:35" s="72" customFormat="1" ht="63">
      <c r="A126" s="138"/>
      <c r="B126" s="70" t="s">
        <v>244</v>
      </c>
      <c r="C126" s="285" t="s">
        <v>212</v>
      </c>
      <c r="D126" s="121" t="s">
        <v>97</v>
      </c>
      <c r="E126" s="138" t="s">
        <v>1</v>
      </c>
      <c r="F126" s="138"/>
      <c r="G126" s="138"/>
      <c r="H126" s="138">
        <v>98.6</v>
      </c>
      <c r="I126" s="138">
        <v>100</v>
      </c>
      <c r="J126" s="138">
        <v>100</v>
      </c>
      <c r="K126" s="138">
        <v>100</v>
      </c>
      <c r="L126" s="138">
        <v>100</v>
      </c>
      <c r="M126" s="138">
        <v>100</v>
      </c>
      <c r="N126" s="138">
        <v>100</v>
      </c>
      <c r="O126" s="138"/>
      <c r="P126" s="138"/>
      <c r="Q126" s="57"/>
      <c r="R126" s="65"/>
      <c r="S126" s="65"/>
      <c r="T126" s="65"/>
      <c r="U126" s="65"/>
      <c r="V126" s="65"/>
      <c r="W126" s="65"/>
      <c r="X126" s="65"/>
      <c r="Y126" s="65"/>
      <c r="Z126" s="65"/>
      <c r="AA126" s="65"/>
      <c r="AB126" s="65"/>
      <c r="AC126" s="65"/>
      <c r="AD126" s="65"/>
      <c r="AE126" s="65"/>
      <c r="AF126" s="65"/>
      <c r="AG126" s="65"/>
      <c r="AH126" s="65"/>
      <c r="AI126" s="74"/>
    </row>
    <row r="127" spans="1:35" s="72" customFormat="1" ht="110.25">
      <c r="A127" s="138"/>
      <c r="B127" s="235" t="s">
        <v>74</v>
      </c>
      <c r="C127" s="283" t="s">
        <v>206</v>
      </c>
      <c r="D127" s="121" t="s">
        <v>97</v>
      </c>
      <c r="E127" s="138" t="s">
        <v>1</v>
      </c>
      <c r="F127" s="138"/>
      <c r="G127" s="138"/>
      <c r="H127" s="138">
        <v>97.3</v>
      </c>
      <c r="I127" s="138">
        <v>100</v>
      </c>
      <c r="J127" s="138">
        <v>100</v>
      </c>
      <c r="K127" s="138">
        <v>100</v>
      </c>
      <c r="L127" s="138">
        <v>100</v>
      </c>
      <c r="M127" s="138">
        <v>100</v>
      </c>
      <c r="N127" s="138">
        <v>100</v>
      </c>
      <c r="O127" s="138"/>
      <c r="P127" s="138"/>
      <c r="Q127" s="57"/>
      <c r="R127" s="65"/>
      <c r="S127" s="65"/>
      <c r="T127" s="65"/>
      <c r="U127" s="65"/>
      <c r="V127" s="65"/>
      <c r="W127" s="65"/>
      <c r="X127" s="65"/>
      <c r="Y127" s="65"/>
      <c r="Z127" s="65"/>
      <c r="AA127" s="65"/>
      <c r="AB127" s="65"/>
      <c r="AC127" s="65"/>
      <c r="AD127" s="65"/>
      <c r="AE127" s="65"/>
      <c r="AF127" s="65"/>
      <c r="AG127" s="65"/>
      <c r="AH127" s="65"/>
      <c r="AI127" s="74"/>
    </row>
    <row r="128" spans="1:35" s="85" customFormat="1" ht="31.5">
      <c r="A128" s="79"/>
      <c r="B128" s="245" t="s">
        <v>79</v>
      </c>
      <c r="C128" s="79"/>
      <c r="D128" s="79"/>
      <c r="E128" s="79" t="s">
        <v>284</v>
      </c>
      <c r="F128" s="79"/>
      <c r="G128" s="79"/>
      <c r="H128" s="89">
        <f>H129+H130+H131+H132+H133</f>
        <v>31.4</v>
      </c>
      <c r="I128" s="89">
        <f t="shared" ref="I128:N128" si="2">I129+I130+I131+I132+I133</f>
        <v>1498</v>
      </c>
      <c r="J128" s="89">
        <f t="shared" si="2"/>
        <v>0</v>
      </c>
      <c r="K128" s="89">
        <f t="shared" si="2"/>
        <v>0</v>
      </c>
      <c r="L128" s="89">
        <f t="shared" si="2"/>
        <v>0</v>
      </c>
      <c r="M128" s="89">
        <f t="shared" si="2"/>
        <v>0</v>
      </c>
      <c r="N128" s="89">
        <f t="shared" si="2"/>
        <v>0</v>
      </c>
      <c r="O128" s="79"/>
      <c r="P128" s="91"/>
      <c r="Q128" s="92"/>
      <c r="R128" s="83"/>
      <c r="S128" s="83"/>
      <c r="T128" s="83"/>
      <c r="U128" s="83"/>
      <c r="V128" s="83"/>
      <c r="W128" s="83"/>
      <c r="X128" s="83"/>
      <c r="Y128" s="83"/>
      <c r="Z128" s="83"/>
      <c r="AA128" s="83"/>
      <c r="AB128" s="83"/>
      <c r="AC128" s="83"/>
      <c r="AD128" s="83"/>
      <c r="AE128" s="83"/>
      <c r="AF128" s="83"/>
      <c r="AG128" s="83"/>
      <c r="AH128" s="83"/>
      <c r="AI128" s="84"/>
    </row>
    <row r="129" spans="1:35" s="85" customFormat="1">
      <c r="A129" s="79"/>
      <c r="B129" s="245" t="s">
        <v>247</v>
      </c>
      <c r="C129" s="79"/>
      <c r="D129" s="79"/>
      <c r="E129" s="79" t="s">
        <v>284</v>
      </c>
      <c r="F129" s="79"/>
      <c r="G129" s="79"/>
      <c r="H129" s="90"/>
      <c r="I129" s="90">
        <f>150+62+80+55</f>
        <v>347</v>
      </c>
      <c r="J129" s="90"/>
      <c r="K129" s="90">
        <f>0</f>
        <v>0</v>
      </c>
      <c r="L129" s="90">
        <f>0</f>
        <v>0</v>
      </c>
      <c r="M129" s="90">
        <f>0</f>
        <v>0</v>
      </c>
      <c r="N129" s="90">
        <f>0</f>
        <v>0</v>
      </c>
      <c r="O129" s="79"/>
      <c r="P129" s="79"/>
      <c r="Q129" s="82"/>
      <c r="R129" s="83"/>
      <c r="S129" s="83"/>
      <c r="T129" s="83"/>
      <c r="U129" s="83"/>
      <c r="V129" s="83"/>
      <c r="W129" s="83"/>
      <c r="X129" s="83"/>
      <c r="Y129" s="83"/>
      <c r="Z129" s="83"/>
      <c r="AA129" s="83"/>
      <c r="AB129" s="83"/>
      <c r="AC129" s="83"/>
      <c r="AD129" s="83"/>
      <c r="AE129" s="83"/>
      <c r="AF129" s="83"/>
      <c r="AG129" s="83"/>
      <c r="AH129" s="83"/>
      <c r="AI129" s="84"/>
    </row>
    <row r="130" spans="1:35" s="85" customFormat="1">
      <c r="A130" s="79"/>
      <c r="B130" s="245" t="s">
        <v>248</v>
      </c>
      <c r="C130" s="79"/>
      <c r="D130" s="79"/>
      <c r="E130" s="79" t="s">
        <v>284</v>
      </c>
      <c r="F130" s="79"/>
      <c r="G130" s="79"/>
      <c r="H130" s="90"/>
      <c r="I130" s="90">
        <f>143+44.5+70.7+40.8</f>
        <v>299</v>
      </c>
      <c r="J130" s="90"/>
      <c r="K130" s="90">
        <f>K124+K122+K120+K117+K114</f>
        <v>0</v>
      </c>
      <c r="L130" s="90">
        <f>L124+L122+L114</f>
        <v>0</v>
      </c>
      <c r="M130" s="90">
        <f>M124+M122+M114</f>
        <v>0</v>
      </c>
      <c r="N130" s="90">
        <f>N124+N122+N114</f>
        <v>0</v>
      </c>
      <c r="O130" s="79"/>
      <c r="P130" s="79"/>
      <c r="Q130" s="82"/>
      <c r="R130" s="83"/>
      <c r="S130" s="83"/>
      <c r="T130" s="83"/>
      <c r="U130" s="83"/>
      <c r="V130" s="83"/>
      <c r="W130" s="83"/>
      <c r="X130" s="83"/>
      <c r="Y130" s="83"/>
      <c r="Z130" s="83"/>
      <c r="AA130" s="83"/>
      <c r="AB130" s="83"/>
      <c r="AC130" s="83"/>
      <c r="AD130" s="83"/>
      <c r="AE130" s="83"/>
      <c r="AF130" s="83"/>
      <c r="AG130" s="83"/>
      <c r="AH130" s="83"/>
      <c r="AI130" s="84"/>
    </row>
    <row r="131" spans="1:35" s="85" customFormat="1">
      <c r="A131" s="79"/>
      <c r="B131" s="245" t="s">
        <v>249</v>
      </c>
      <c r="C131" s="79"/>
      <c r="D131" s="79"/>
      <c r="E131" s="79" t="s">
        <v>284</v>
      </c>
      <c r="F131" s="79"/>
      <c r="G131" s="79"/>
      <c r="H131" s="90"/>
      <c r="I131" s="90"/>
      <c r="J131" s="90"/>
      <c r="K131" s="90">
        <f>K118</f>
        <v>0</v>
      </c>
      <c r="L131" s="90">
        <f>L118+L115</f>
        <v>0</v>
      </c>
      <c r="M131" s="90">
        <f>M118+M115</f>
        <v>0</v>
      </c>
      <c r="N131" s="90">
        <f>N118+N115</f>
        <v>0</v>
      </c>
      <c r="O131" s="79"/>
      <c r="P131" s="79"/>
      <c r="Q131" s="82"/>
      <c r="R131" s="83"/>
      <c r="S131" s="83"/>
      <c r="T131" s="83"/>
      <c r="U131" s="83"/>
      <c r="V131" s="83"/>
      <c r="W131" s="83"/>
      <c r="X131" s="83"/>
      <c r="Y131" s="83"/>
      <c r="Z131" s="83"/>
      <c r="AA131" s="83"/>
      <c r="AB131" s="83"/>
      <c r="AC131" s="83"/>
      <c r="AD131" s="83"/>
      <c r="AE131" s="83"/>
      <c r="AF131" s="83"/>
      <c r="AG131" s="83"/>
      <c r="AH131" s="83"/>
      <c r="AI131" s="84"/>
    </row>
    <row r="132" spans="1:35" s="85" customFormat="1">
      <c r="A132" s="79"/>
      <c r="B132" s="245" t="s">
        <v>251</v>
      </c>
      <c r="C132" s="79"/>
      <c r="D132" s="79"/>
      <c r="E132" s="79" t="s">
        <v>284</v>
      </c>
      <c r="F132" s="79"/>
      <c r="G132" s="79"/>
      <c r="H132" s="90">
        <f>31.4</f>
        <v>31.4</v>
      </c>
      <c r="I132" s="90">
        <f>13.1</f>
        <v>13.1</v>
      </c>
      <c r="J132" s="90"/>
      <c r="K132" s="90"/>
      <c r="L132" s="90"/>
      <c r="M132" s="90"/>
      <c r="N132" s="90"/>
      <c r="O132" s="79"/>
      <c r="P132" s="79"/>
      <c r="Q132" s="82"/>
      <c r="R132" s="83"/>
      <c r="S132" s="83"/>
      <c r="T132" s="83"/>
      <c r="U132" s="83"/>
      <c r="V132" s="83"/>
      <c r="W132" s="83"/>
      <c r="X132" s="83"/>
      <c r="Y132" s="83"/>
      <c r="Z132" s="83"/>
      <c r="AA132" s="83"/>
      <c r="AB132" s="83"/>
      <c r="AC132" s="83"/>
      <c r="AD132" s="83"/>
      <c r="AE132" s="83"/>
      <c r="AF132" s="83"/>
      <c r="AG132" s="83"/>
      <c r="AH132" s="83"/>
      <c r="AI132" s="84"/>
    </row>
    <row r="133" spans="1:35" s="85" customFormat="1">
      <c r="A133" s="79"/>
      <c r="B133" s="245" t="s">
        <v>71</v>
      </c>
      <c r="C133" s="79"/>
      <c r="D133" s="79"/>
      <c r="E133" s="79" t="s">
        <v>284</v>
      </c>
      <c r="F133" s="79"/>
      <c r="G133" s="79"/>
      <c r="H133" s="79"/>
      <c r="I133" s="79">
        <f>420.1+108.9+201.7+108.2</f>
        <v>838.90000000000009</v>
      </c>
      <c r="J133" s="81"/>
      <c r="K133" s="81"/>
      <c r="L133" s="81"/>
      <c r="M133" s="81"/>
      <c r="N133" s="81"/>
      <c r="O133" s="79"/>
      <c r="P133" s="79"/>
      <c r="Q133" s="82"/>
      <c r="R133" s="83"/>
      <c r="S133" s="83"/>
      <c r="T133" s="83"/>
      <c r="U133" s="83"/>
      <c r="V133" s="83"/>
      <c r="W133" s="83"/>
      <c r="X133" s="83"/>
      <c r="Y133" s="83"/>
      <c r="Z133" s="83"/>
      <c r="AA133" s="83"/>
      <c r="AB133" s="83"/>
      <c r="AC133" s="83"/>
      <c r="AD133" s="83"/>
      <c r="AE133" s="83"/>
      <c r="AF133" s="83"/>
      <c r="AG133" s="83"/>
      <c r="AH133" s="83"/>
      <c r="AI133" s="84"/>
    </row>
    <row r="134" spans="1:35" s="270" customFormat="1" ht="63">
      <c r="A134" s="266"/>
      <c r="B134" s="131" t="s">
        <v>279</v>
      </c>
      <c r="C134" s="291" t="s">
        <v>306</v>
      </c>
      <c r="D134" s="267" t="s">
        <v>280</v>
      </c>
      <c r="E134" s="266" t="s">
        <v>281</v>
      </c>
      <c r="F134" s="266" t="s">
        <v>283</v>
      </c>
      <c r="G134" s="266"/>
      <c r="H134" s="258">
        <v>869.3</v>
      </c>
      <c r="I134" s="258">
        <v>939.3</v>
      </c>
      <c r="J134" s="258">
        <v>950</v>
      </c>
      <c r="K134" s="258">
        <v>729.4</v>
      </c>
      <c r="L134" s="258">
        <v>738.7</v>
      </c>
      <c r="M134" s="258">
        <v>747.9</v>
      </c>
      <c r="N134" s="258">
        <v>750</v>
      </c>
      <c r="O134" s="258"/>
      <c r="P134" s="258"/>
      <c r="Q134" s="259"/>
      <c r="R134" s="268"/>
      <c r="S134" s="268"/>
      <c r="T134" s="268"/>
      <c r="U134" s="268"/>
      <c r="V134" s="268"/>
      <c r="W134" s="268"/>
      <c r="X134" s="268"/>
      <c r="Y134" s="268"/>
      <c r="Z134" s="268"/>
      <c r="AA134" s="268"/>
      <c r="AB134" s="268"/>
      <c r="AC134" s="268"/>
      <c r="AD134" s="268"/>
      <c r="AE134" s="268"/>
      <c r="AF134" s="268"/>
      <c r="AG134" s="268"/>
      <c r="AH134" s="268"/>
      <c r="AI134" s="269"/>
    </row>
    <row r="135" spans="1:35" s="270" customFormat="1" ht="78.75">
      <c r="A135" s="266"/>
      <c r="B135" s="279" t="s">
        <v>74</v>
      </c>
      <c r="C135" s="284" t="s">
        <v>282</v>
      </c>
      <c r="D135" s="267" t="s">
        <v>97</v>
      </c>
      <c r="E135" s="266" t="s">
        <v>281</v>
      </c>
      <c r="F135" s="266" t="s">
        <v>283</v>
      </c>
      <c r="G135" s="258"/>
      <c r="H135" s="258">
        <v>63.5</v>
      </c>
      <c r="I135" s="258">
        <v>67.900000000000006</v>
      </c>
      <c r="J135" s="258">
        <v>67.3</v>
      </c>
      <c r="K135" s="258">
        <v>53.3</v>
      </c>
      <c r="L135" s="258">
        <v>54.4</v>
      </c>
      <c r="M135" s="258">
        <v>55.6</v>
      </c>
      <c r="N135" s="258">
        <v>56.8</v>
      </c>
      <c r="O135" s="258"/>
      <c r="P135" s="266"/>
      <c r="Q135" s="271"/>
      <c r="R135" s="268"/>
      <c r="S135" s="268"/>
      <c r="T135" s="268"/>
      <c r="U135" s="268"/>
      <c r="V135" s="268"/>
      <c r="W135" s="268"/>
      <c r="X135" s="268"/>
      <c r="Y135" s="268"/>
      <c r="Z135" s="268"/>
      <c r="AA135" s="268"/>
      <c r="AB135" s="268"/>
      <c r="AC135" s="268"/>
      <c r="AD135" s="268"/>
      <c r="AE135" s="268"/>
      <c r="AF135" s="268"/>
      <c r="AG135" s="268"/>
      <c r="AH135" s="268"/>
      <c r="AI135" s="269"/>
    </row>
    <row r="136" spans="1:35" s="85" customFormat="1" ht="126">
      <c r="A136" s="79"/>
      <c r="B136" s="165" t="s">
        <v>286</v>
      </c>
      <c r="C136" s="307" t="s">
        <v>288</v>
      </c>
      <c r="D136" s="304" t="s">
        <v>97</v>
      </c>
      <c r="E136" s="79" t="s">
        <v>289</v>
      </c>
      <c r="F136" s="79" t="s">
        <v>287</v>
      </c>
      <c r="G136" s="75"/>
      <c r="H136" s="75"/>
      <c r="I136" s="75"/>
      <c r="J136" s="75">
        <v>210</v>
      </c>
      <c r="K136" s="75"/>
      <c r="L136" s="75"/>
      <c r="M136" s="75"/>
      <c r="N136" s="75"/>
      <c r="O136" s="75" t="s">
        <v>290</v>
      </c>
      <c r="P136" s="150" t="s">
        <v>291</v>
      </c>
      <c r="Q136" s="166" t="s">
        <v>292</v>
      </c>
      <c r="R136" s="83"/>
      <c r="S136" s="83"/>
      <c r="T136" s="83"/>
      <c r="U136" s="83"/>
      <c r="V136" s="83"/>
      <c r="W136" s="83"/>
      <c r="X136" s="83"/>
      <c r="Y136" s="83"/>
      <c r="Z136" s="83"/>
      <c r="AA136" s="83"/>
      <c r="AB136" s="83"/>
      <c r="AC136" s="83"/>
      <c r="AD136" s="83"/>
      <c r="AE136" s="83"/>
      <c r="AF136" s="83"/>
      <c r="AG136" s="83"/>
      <c r="AH136" s="83"/>
      <c r="AI136" s="84"/>
    </row>
    <row r="137" spans="1:35" s="270" customFormat="1" ht="31.5">
      <c r="A137" s="266"/>
      <c r="B137" s="272" t="s">
        <v>79</v>
      </c>
      <c r="C137" s="266"/>
      <c r="D137" s="266"/>
      <c r="E137" s="266" t="s">
        <v>284</v>
      </c>
      <c r="F137" s="266"/>
      <c r="G137" s="266"/>
      <c r="H137" s="273">
        <f>H138+H139+H140+H141+H142</f>
        <v>2191.4</v>
      </c>
      <c r="I137" s="273">
        <f>I138+I139+I140+I141+I142</f>
        <v>1260.2</v>
      </c>
      <c r="J137" s="273">
        <f t="shared" ref="J137" si="3">J138+J139+J140+J141+J142</f>
        <v>0</v>
      </c>
      <c r="K137" s="273"/>
      <c r="L137" s="273"/>
      <c r="M137" s="273"/>
      <c r="N137" s="273"/>
      <c r="O137" s="266"/>
      <c r="P137" s="274"/>
      <c r="Q137" s="275"/>
      <c r="R137" s="268"/>
      <c r="S137" s="268"/>
      <c r="T137" s="268"/>
      <c r="U137" s="268"/>
      <c r="V137" s="268"/>
      <c r="W137" s="268"/>
      <c r="X137" s="268"/>
      <c r="Y137" s="268"/>
      <c r="Z137" s="268"/>
      <c r="AA137" s="268"/>
      <c r="AB137" s="268"/>
      <c r="AC137" s="268"/>
      <c r="AD137" s="268"/>
      <c r="AE137" s="268"/>
      <c r="AF137" s="268"/>
      <c r="AG137" s="268"/>
      <c r="AH137" s="268"/>
      <c r="AI137" s="269"/>
    </row>
    <row r="138" spans="1:35" s="270" customFormat="1">
      <c r="A138" s="266"/>
      <c r="B138" s="272" t="s">
        <v>247</v>
      </c>
      <c r="C138" s="266"/>
      <c r="D138" s="266"/>
      <c r="E138" s="266" t="s">
        <v>284</v>
      </c>
      <c r="F138" s="266"/>
      <c r="G138" s="266"/>
      <c r="H138" s="276">
        <v>267</v>
      </c>
      <c r="I138" s="276"/>
      <c r="J138" s="276"/>
      <c r="K138" s="276">
        <f>0</f>
        <v>0</v>
      </c>
      <c r="L138" s="276">
        <f>0</f>
        <v>0</v>
      </c>
      <c r="M138" s="276">
        <f>0</f>
        <v>0</v>
      </c>
      <c r="N138" s="276">
        <f>0</f>
        <v>0</v>
      </c>
      <c r="O138" s="266"/>
      <c r="P138" s="266"/>
      <c r="Q138" s="271"/>
      <c r="R138" s="268"/>
      <c r="S138" s="268"/>
      <c r="T138" s="268"/>
      <c r="U138" s="268"/>
      <c r="V138" s="268"/>
      <c r="W138" s="268"/>
      <c r="X138" s="268"/>
      <c r="Y138" s="268"/>
      <c r="Z138" s="268"/>
      <c r="AA138" s="268"/>
      <c r="AB138" s="268"/>
      <c r="AC138" s="268"/>
      <c r="AD138" s="268"/>
      <c r="AE138" s="268"/>
      <c r="AF138" s="268"/>
      <c r="AG138" s="268"/>
      <c r="AH138" s="268"/>
      <c r="AI138" s="269"/>
    </row>
    <row r="139" spans="1:35" s="270" customFormat="1">
      <c r="A139" s="266"/>
      <c r="B139" s="272" t="s">
        <v>248</v>
      </c>
      <c r="C139" s="266"/>
      <c r="D139" s="266"/>
      <c r="E139" s="266" t="s">
        <v>284</v>
      </c>
      <c r="F139" s="266"/>
      <c r="G139" s="266"/>
      <c r="H139" s="276"/>
      <c r="I139" s="276">
        <v>60</v>
      </c>
      <c r="J139" s="276"/>
      <c r="K139" s="276">
        <f>K132+K130+K128+K125+K122</f>
        <v>0</v>
      </c>
      <c r="L139" s="276">
        <f>L132+L130+L122</f>
        <v>0</v>
      </c>
      <c r="M139" s="276">
        <f>M132+M130+M122</f>
        <v>0</v>
      </c>
      <c r="N139" s="276">
        <f>N132+N130+N122</f>
        <v>0</v>
      </c>
      <c r="O139" s="266"/>
      <c r="P139" s="266"/>
      <c r="Q139" s="271"/>
      <c r="R139" s="268"/>
      <c r="S139" s="268"/>
      <c r="T139" s="268"/>
      <c r="U139" s="268"/>
      <c r="V139" s="268"/>
      <c r="W139" s="268"/>
      <c r="X139" s="268"/>
      <c r="Y139" s="268"/>
      <c r="Z139" s="268"/>
      <c r="AA139" s="268"/>
      <c r="AB139" s="268"/>
      <c r="AC139" s="268"/>
      <c r="AD139" s="268"/>
      <c r="AE139" s="268"/>
      <c r="AF139" s="268"/>
      <c r="AG139" s="268"/>
      <c r="AH139" s="268"/>
      <c r="AI139" s="269"/>
    </row>
    <row r="140" spans="1:35" s="270" customFormat="1">
      <c r="A140" s="266"/>
      <c r="B140" s="272" t="s">
        <v>249</v>
      </c>
      <c r="C140" s="266"/>
      <c r="D140" s="266"/>
      <c r="E140" s="266" t="s">
        <v>284</v>
      </c>
      <c r="F140" s="266"/>
      <c r="G140" s="266"/>
      <c r="H140" s="276"/>
      <c r="I140" s="276"/>
      <c r="J140" s="276"/>
      <c r="K140" s="276"/>
      <c r="L140" s="276"/>
      <c r="M140" s="276"/>
      <c r="N140" s="276"/>
      <c r="O140" s="266"/>
      <c r="P140" s="266"/>
      <c r="Q140" s="271"/>
      <c r="R140" s="268"/>
      <c r="S140" s="268"/>
      <c r="T140" s="268"/>
      <c r="U140" s="268"/>
      <c r="V140" s="268"/>
      <c r="W140" s="268"/>
      <c r="X140" s="268"/>
      <c r="Y140" s="268"/>
      <c r="Z140" s="268"/>
      <c r="AA140" s="268"/>
      <c r="AB140" s="268"/>
      <c r="AC140" s="268"/>
      <c r="AD140" s="268"/>
      <c r="AE140" s="268"/>
      <c r="AF140" s="268"/>
      <c r="AG140" s="268"/>
      <c r="AH140" s="268"/>
      <c r="AI140" s="269"/>
    </row>
    <row r="141" spans="1:35" s="270" customFormat="1">
      <c r="A141" s="266"/>
      <c r="B141" s="272" t="s">
        <v>251</v>
      </c>
      <c r="C141" s="266"/>
      <c r="D141" s="266"/>
      <c r="E141" s="266" t="s">
        <v>284</v>
      </c>
      <c r="F141" s="266"/>
      <c r="G141" s="266"/>
      <c r="H141" s="276">
        <v>51</v>
      </c>
      <c r="I141" s="276"/>
      <c r="J141" s="276"/>
      <c r="K141" s="276"/>
      <c r="L141" s="276"/>
      <c r="M141" s="276"/>
      <c r="N141" s="276"/>
      <c r="O141" s="266"/>
      <c r="P141" s="266"/>
      <c r="Q141" s="271"/>
      <c r="R141" s="268"/>
      <c r="S141" s="268"/>
      <c r="T141" s="268"/>
      <c r="U141" s="268"/>
      <c r="V141" s="268"/>
      <c r="W141" s="268"/>
      <c r="X141" s="268"/>
      <c r="Y141" s="268"/>
      <c r="Z141" s="268"/>
      <c r="AA141" s="268"/>
      <c r="AB141" s="268"/>
      <c r="AC141" s="268"/>
      <c r="AD141" s="268"/>
      <c r="AE141" s="268"/>
      <c r="AF141" s="268"/>
      <c r="AG141" s="268"/>
      <c r="AH141" s="268"/>
      <c r="AI141" s="269"/>
    </row>
    <row r="142" spans="1:35" s="270" customFormat="1">
      <c r="A142" s="266"/>
      <c r="B142" s="272" t="s">
        <v>71</v>
      </c>
      <c r="C142" s="266"/>
      <c r="D142" s="266"/>
      <c r="E142" s="266" t="s">
        <v>284</v>
      </c>
      <c r="F142" s="266"/>
      <c r="G142" s="266"/>
      <c r="H142" s="266">
        <v>1873.4</v>
      </c>
      <c r="I142" s="266">
        <v>1200.2</v>
      </c>
      <c r="J142" s="277"/>
      <c r="K142" s="277"/>
      <c r="L142" s="277"/>
      <c r="M142" s="277"/>
      <c r="N142" s="277"/>
      <c r="O142" s="266"/>
      <c r="P142" s="266"/>
      <c r="Q142" s="271"/>
      <c r="R142" s="268"/>
      <c r="S142" s="268"/>
      <c r="T142" s="268"/>
      <c r="U142" s="268"/>
      <c r="V142" s="268"/>
      <c r="W142" s="268"/>
      <c r="X142" s="268"/>
      <c r="Y142" s="268"/>
      <c r="Z142" s="268"/>
      <c r="AA142" s="268"/>
      <c r="AB142" s="268"/>
      <c r="AC142" s="268"/>
      <c r="AD142" s="268"/>
      <c r="AE142" s="268"/>
      <c r="AF142" s="268"/>
      <c r="AG142" s="268"/>
      <c r="AH142" s="268"/>
      <c r="AI142" s="269"/>
    </row>
    <row r="143" spans="1:35" s="72" customFormat="1" ht="63">
      <c r="A143" s="138"/>
      <c r="B143" s="70" t="s">
        <v>245</v>
      </c>
      <c r="C143" s="285" t="s">
        <v>212</v>
      </c>
      <c r="D143" s="121" t="s">
        <v>97</v>
      </c>
      <c r="E143" s="138" t="s">
        <v>1</v>
      </c>
      <c r="F143" s="138"/>
      <c r="G143" s="138"/>
      <c r="H143" s="138">
        <v>78</v>
      </c>
      <c r="I143" s="138">
        <v>82</v>
      </c>
      <c r="J143" s="138">
        <v>85</v>
      </c>
      <c r="K143" s="138">
        <v>85</v>
      </c>
      <c r="L143" s="138">
        <v>85.3</v>
      </c>
      <c r="M143" s="138">
        <v>86.7</v>
      </c>
      <c r="N143" s="138">
        <v>88</v>
      </c>
      <c r="O143" s="138"/>
      <c r="P143" s="138"/>
      <c r="Q143" s="57"/>
      <c r="R143" s="65"/>
      <c r="S143" s="65"/>
      <c r="T143" s="65"/>
      <c r="U143" s="65"/>
      <c r="V143" s="65"/>
      <c r="W143" s="65"/>
      <c r="X143" s="65"/>
      <c r="Y143" s="65"/>
      <c r="Z143" s="65"/>
      <c r="AA143" s="65"/>
      <c r="AB143" s="65"/>
      <c r="AC143" s="65"/>
      <c r="AD143" s="65"/>
      <c r="AE143" s="65"/>
      <c r="AF143" s="65"/>
      <c r="AG143" s="65"/>
      <c r="AH143" s="65"/>
      <c r="AI143" s="74"/>
    </row>
    <row r="144" spans="1:35" s="65" customFormat="1" ht="157.5">
      <c r="A144" s="138"/>
      <c r="B144" s="235" t="s">
        <v>74</v>
      </c>
      <c r="C144" s="285" t="s">
        <v>213</v>
      </c>
      <c r="D144" s="121" t="s">
        <v>97</v>
      </c>
      <c r="E144" s="138" t="s">
        <v>1</v>
      </c>
      <c r="F144" s="138"/>
      <c r="G144" s="138"/>
      <c r="H144" s="138">
        <v>76.599999999999994</v>
      </c>
      <c r="I144" s="138">
        <v>77.099999999999994</v>
      </c>
      <c r="J144" s="138">
        <v>82.2</v>
      </c>
      <c r="K144" s="138">
        <v>84.3</v>
      </c>
      <c r="L144" s="138">
        <v>86.6</v>
      </c>
      <c r="M144" s="138">
        <v>89.3</v>
      </c>
      <c r="N144" s="138">
        <v>90.6</v>
      </c>
      <c r="O144" s="138"/>
      <c r="P144" s="138"/>
      <c r="Q144" s="57"/>
    </row>
    <row r="145" spans="1:35" s="65" customFormat="1">
      <c r="A145" s="225"/>
      <c r="B145" s="235" t="s">
        <v>226</v>
      </c>
      <c r="C145" s="285"/>
      <c r="D145" s="224"/>
      <c r="E145" s="225"/>
      <c r="F145" s="225"/>
      <c r="G145" s="225"/>
      <c r="H145" s="225"/>
      <c r="I145" s="225"/>
      <c r="J145" s="225"/>
      <c r="K145" s="225"/>
      <c r="L145" s="225"/>
      <c r="M145" s="225"/>
      <c r="N145" s="225"/>
      <c r="O145" s="225"/>
      <c r="P145" s="227"/>
      <c r="Q145" s="229"/>
    </row>
    <row r="146" spans="1:35" s="177" customFormat="1" ht="15" customHeight="1">
      <c r="A146" s="409"/>
      <c r="B146" s="411" t="s">
        <v>214</v>
      </c>
      <c r="C146" s="409" t="s">
        <v>115</v>
      </c>
      <c r="D146" s="409" t="s">
        <v>97</v>
      </c>
      <c r="E146" s="308" t="s">
        <v>19</v>
      </c>
      <c r="F146" s="414" t="s">
        <v>117</v>
      </c>
      <c r="G146" s="322"/>
      <c r="H146" s="323"/>
      <c r="I146" s="324"/>
      <c r="J146" s="324" t="s">
        <v>24</v>
      </c>
      <c r="K146" s="307" t="s">
        <v>25</v>
      </c>
      <c r="L146" s="324"/>
      <c r="M146" s="325"/>
      <c r="N146" s="325"/>
      <c r="O146" s="326"/>
      <c r="P146" s="175"/>
      <c r="Q146" s="417" t="s">
        <v>116</v>
      </c>
      <c r="R146" s="176"/>
      <c r="S146" s="176"/>
      <c r="T146" s="176"/>
      <c r="U146" s="176"/>
      <c r="V146" s="176"/>
      <c r="W146" s="176"/>
      <c r="X146" s="176"/>
      <c r="Y146" s="176"/>
      <c r="Z146" s="176"/>
      <c r="AA146" s="176"/>
      <c r="AB146" s="176"/>
      <c r="AC146" s="176"/>
      <c r="AD146" s="176"/>
      <c r="AE146" s="176"/>
      <c r="AF146" s="176"/>
      <c r="AG146" s="176"/>
      <c r="AH146" s="176"/>
    </row>
    <row r="147" spans="1:35" s="177" customFormat="1" ht="24.75" customHeight="1">
      <c r="A147" s="410"/>
      <c r="B147" s="410"/>
      <c r="C147" s="412"/>
      <c r="D147" s="410"/>
      <c r="E147" s="342" t="s">
        <v>284</v>
      </c>
      <c r="F147" s="415"/>
      <c r="G147" s="381" t="s">
        <v>102</v>
      </c>
      <c r="H147" s="327"/>
      <c r="I147" s="328"/>
      <c r="J147" s="328"/>
      <c r="K147" s="328">
        <v>172.12899999999999</v>
      </c>
      <c r="L147" s="328"/>
      <c r="M147" s="114"/>
      <c r="N147" s="114"/>
      <c r="O147" s="167" t="s">
        <v>41</v>
      </c>
      <c r="P147" s="175" t="s">
        <v>20</v>
      </c>
      <c r="Q147" s="418"/>
      <c r="R147" s="176"/>
      <c r="S147" s="176"/>
      <c r="T147" s="176"/>
      <c r="U147" s="176"/>
      <c r="V147" s="176"/>
      <c r="W147" s="176"/>
      <c r="X147" s="176"/>
      <c r="Y147" s="176"/>
      <c r="Z147" s="176"/>
      <c r="AA147" s="176"/>
      <c r="AB147" s="176"/>
      <c r="AC147" s="176"/>
      <c r="AD147" s="176"/>
      <c r="AE147" s="176"/>
      <c r="AF147" s="176"/>
      <c r="AG147" s="176"/>
      <c r="AH147" s="176"/>
    </row>
    <row r="148" spans="1:35" s="177" customFormat="1" ht="92.25" customHeight="1">
      <c r="A148" s="343"/>
      <c r="B148" s="343"/>
      <c r="C148" s="413"/>
      <c r="D148" s="343"/>
      <c r="E148" s="343"/>
      <c r="F148" s="416"/>
      <c r="G148" s="383"/>
      <c r="H148" s="327"/>
      <c r="I148" s="328"/>
      <c r="J148" s="328">
        <v>300</v>
      </c>
      <c r="K148" s="328"/>
      <c r="L148" s="328"/>
      <c r="M148" s="114"/>
      <c r="N148" s="114"/>
      <c r="O148" s="167" t="s">
        <v>4</v>
      </c>
      <c r="P148" s="175" t="s">
        <v>23</v>
      </c>
      <c r="Q148" s="419"/>
      <c r="R148" s="329"/>
      <c r="S148" s="176"/>
      <c r="T148" s="176"/>
      <c r="U148" s="176"/>
      <c r="V148" s="176"/>
      <c r="W148" s="176"/>
      <c r="X148" s="176"/>
      <c r="Y148" s="176"/>
      <c r="Z148" s="176"/>
      <c r="AA148" s="176"/>
      <c r="AB148" s="176"/>
      <c r="AC148" s="176"/>
      <c r="AD148" s="176"/>
      <c r="AE148" s="176"/>
      <c r="AF148" s="176"/>
      <c r="AG148" s="176"/>
      <c r="AH148" s="176"/>
    </row>
    <row r="149" spans="1:35" s="95" customFormat="1" ht="20.25" customHeight="1">
      <c r="A149" s="428"/>
      <c r="B149" s="430" t="s">
        <v>215</v>
      </c>
      <c r="C149" s="428" t="s">
        <v>115</v>
      </c>
      <c r="D149" s="428" t="s">
        <v>97</v>
      </c>
      <c r="E149" s="96" t="s">
        <v>19</v>
      </c>
      <c r="F149" s="438" t="s">
        <v>118</v>
      </c>
      <c r="G149" s="24"/>
      <c r="H149" s="239"/>
      <c r="I149" s="98"/>
      <c r="J149" s="98" t="s">
        <v>26</v>
      </c>
      <c r="K149" s="138" t="s">
        <v>27</v>
      </c>
      <c r="L149" s="98"/>
      <c r="M149" s="63"/>
      <c r="N149" s="63"/>
      <c r="O149" s="64"/>
      <c r="P149" s="93"/>
      <c r="Q149" s="435" t="s">
        <v>119</v>
      </c>
      <c r="R149" s="94"/>
      <c r="S149" s="94"/>
      <c r="T149" s="94"/>
      <c r="U149" s="94"/>
      <c r="V149" s="94"/>
      <c r="W149" s="94"/>
      <c r="X149" s="94"/>
      <c r="Y149" s="94"/>
      <c r="Z149" s="94"/>
      <c r="AA149" s="94"/>
      <c r="AB149" s="94"/>
      <c r="AC149" s="94"/>
      <c r="AD149" s="94"/>
      <c r="AE149" s="94"/>
      <c r="AF149" s="94"/>
      <c r="AG149" s="94"/>
      <c r="AH149" s="94"/>
    </row>
    <row r="150" spans="1:35" s="95" customFormat="1" ht="20.25" customHeight="1">
      <c r="A150" s="429"/>
      <c r="B150" s="429"/>
      <c r="C150" s="431"/>
      <c r="D150" s="429"/>
      <c r="E150" s="426" t="s">
        <v>284</v>
      </c>
      <c r="F150" s="433"/>
      <c r="G150" s="344" t="s">
        <v>102</v>
      </c>
      <c r="H150" s="239"/>
      <c r="I150" s="98"/>
      <c r="J150" s="98"/>
      <c r="K150" s="98">
        <v>97.072000000000003</v>
      </c>
      <c r="L150" s="98"/>
      <c r="M150" s="63"/>
      <c r="N150" s="63"/>
      <c r="O150" s="64" t="s">
        <v>41</v>
      </c>
      <c r="P150" s="93" t="s">
        <v>20</v>
      </c>
      <c r="Q150" s="436"/>
      <c r="R150" s="94"/>
      <c r="S150" s="94"/>
      <c r="T150" s="94"/>
      <c r="U150" s="94"/>
      <c r="V150" s="94"/>
      <c r="W150" s="94"/>
      <c r="X150" s="94"/>
      <c r="Y150" s="94"/>
      <c r="Z150" s="94"/>
      <c r="AA150" s="94"/>
      <c r="AB150" s="94"/>
      <c r="AC150" s="94"/>
      <c r="AD150" s="94"/>
      <c r="AE150" s="94"/>
      <c r="AF150" s="94"/>
      <c r="AG150" s="94"/>
      <c r="AH150" s="94"/>
    </row>
    <row r="151" spans="1:35" s="95" customFormat="1" ht="87" customHeight="1">
      <c r="A151" s="427"/>
      <c r="B151" s="427"/>
      <c r="C151" s="432"/>
      <c r="D151" s="427"/>
      <c r="E151" s="427"/>
      <c r="F151" s="427"/>
      <c r="G151" s="345"/>
      <c r="H151" s="97"/>
      <c r="I151" s="98"/>
      <c r="J151" s="98">
        <v>120</v>
      </c>
      <c r="K151" s="98"/>
      <c r="L151" s="98"/>
      <c r="M151" s="63"/>
      <c r="N151" s="63"/>
      <c r="O151" s="64" t="s">
        <v>4</v>
      </c>
      <c r="P151" s="93" t="s">
        <v>23</v>
      </c>
      <c r="Q151" s="437"/>
      <c r="R151" s="296"/>
      <c r="S151" s="94"/>
      <c r="T151" s="94"/>
      <c r="U151" s="94"/>
      <c r="V151" s="94"/>
      <c r="W151" s="94"/>
      <c r="X151" s="94"/>
      <c r="Y151" s="94"/>
      <c r="Z151" s="94"/>
      <c r="AA151" s="94"/>
      <c r="AB151" s="94"/>
      <c r="AC151" s="94"/>
      <c r="AD151" s="94"/>
      <c r="AE151" s="94"/>
      <c r="AF151" s="94"/>
      <c r="AG151" s="94"/>
      <c r="AH151" s="94"/>
    </row>
    <row r="152" spans="1:35" s="95" customFormat="1" ht="36.75" customHeight="1">
      <c r="A152" s="428"/>
      <c r="B152" s="430" t="s">
        <v>216</v>
      </c>
      <c r="C152" s="428" t="s">
        <v>115</v>
      </c>
      <c r="D152" s="428" t="s">
        <v>97</v>
      </c>
      <c r="E152" s="96" t="s">
        <v>19</v>
      </c>
      <c r="F152" s="438" t="s">
        <v>118</v>
      </c>
      <c r="G152" s="24"/>
      <c r="H152" s="239"/>
      <c r="I152" s="98"/>
      <c r="J152" s="98" t="s">
        <v>28</v>
      </c>
      <c r="K152" s="138" t="s">
        <v>29</v>
      </c>
      <c r="L152" s="98"/>
      <c r="M152" s="63"/>
      <c r="N152" s="63"/>
      <c r="O152" s="64"/>
      <c r="P152" s="93"/>
      <c r="Q152" s="435" t="s">
        <v>120</v>
      </c>
      <c r="R152" s="94"/>
      <c r="S152" s="94"/>
      <c r="T152" s="94"/>
      <c r="U152" s="94"/>
      <c r="V152" s="94"/>
      <c r="W152" s="94"/>
      <c r="X152" s="94"/>
      <c r="Y152" s="94"/>
      <c r="Z152" s="94"/>
      <c r="AA152" s="94"/>
      <c r="AB152" s="94"/>
      <c r="AC152" s="94"/>
      <c r="AD152" s="94"/>
      <c r="AE152" s="94"/>
      <c r="AF152" s="94"/>
      <c r="AG152" s="94"/>
      <c r="AH152" s="94"/>
    </row>
    <row r="153" spans="1:35" s="95" customFormat="1" ht="36.75" customHeight="1">
      <c r="A153" s="429"/>
      <c r="B153" s="429"/>
      <c r="C153" s="431"/>
      <c r="D153" s="429"/>
      <c r="E153" s="426" t="s">
        <v>284</v>
      </c>
      <c r="F153" s="433"/>
      <c r="G153" s="340" t="s">
        <v>102</v>
      </c>
      <c r="H153" s="239"/>
      <c r="I153" s="98"/>
      <c r="J153" s="98"/>
      <c r="K153" s="98">
        <v>102.89700000000001</v>
      </c>
      <c r="L153" s="98"/>
      <c r="M153" s="63"/>
      <c r="N153" s="63"/>
      <c r="O153" s="64" t="s">
        <v>41</v>
      </c>
      <c r="P153" s="99" t="s">
        <v>20</v>
      </c>
      <c r="Q153" s="436"/>
      <c r="R153" s="469"/>
      <c r="S153" s="94"/>
      <c r="T153" s="94"/>
      <c r="U153" s="94"/>
      <c r="V153" s="94"/>
      <c r="W153" s="94"/>
      <c r="X153" s="94"/>
      <c r="Y153" s="94"/>
      <c r="Z153" s="94"/>
      <c r="AA153" s="94"/>
      <c r="AB153" s="94"/>
      <c r="AC153" s="94"/>
      <c r="AD153" s="94"/>
      <c r="AE153" s="94"/>
      <c r="AF153" s="94"/>
      <c r="AG153" s="94"/>
      <c r="AH153" s="94"/>
    </row>
    <row r="154" spans="1:35" s="95" customFormat="1" ht="60.75" customHeight="1">
      <c r="A154" s="427"/>
      <c r="B154" s="427"/>
      <c r="C154" s="432"/>
      <c r="D154" s="427"/>
      <c r="E154" s="427"/>
      <c r="F154" s="434"/>
      <c r="G154" s="341"/>
      <c r="H154" s="239"/>
      <c r="I154" s="98"/>
      <c r="J154" s="98">
        <v>180</v>
      </c>
      <c r="K154" s="98"/>
      <c r="L154" s="98"/>
      <c r="M154" s="63"/>
      <c r="N154" s="63"/>
      <c r="O154" s="64" t="s">
        <v>4</v>
      </c>
      <c r="P154" s="99" t="s">
        <v>23</v>
      </c>
      <c r="Q154" s="437"/>
      <c r="R154" s="469"/>
      <c r="S154" s="94"/>
      <c r="T154" s="94"/>
      <c r="U154" s="94"/>
      <c r="V154" s="94"/>
      <c r="W154" s="94"/>
      <c r="X154" s="94"/>
      <c r="Y154" s="94"/>
      <c r="Z154" s="94"/>
      <c r="AA154" s="94"/>
      <c r="AB154" s="94"/>
      <c r="AC154" s="94"/>
      <c r="AD154" s="94"/>
      <c r="AE154" s="94"/>
      <c r="AF154" s="94"/>
      <c r="AG154" s="94"/>
      <c r="AH154" s="94"/>
    </row>
    <row r="155" spans="1:35" s="95" customFormat="1" ht="21.75" customHeight="1">
      <c r="A155" s="428"/>
      <c r="B155" s="430" t="s">
        <v>217</v>
      </c>
      <c r="C155" s="428" t="s">
        <v>115</v>
      </c>
      <c r="D155" s="428" t="s">
        <v>97</v>
      </c>
      <c r="E155" s="96" t="s">
        <v>19</v>
      </c>
      <c r="F155" s="426" t="s">
        <v>118</v>
      </c>
      <c r="G155" s="238" t="s">
        <v>102</v>
      </c>
      <c r="H155" s="97"/>
      <c r="I155" s="98"/>
      <c r="J155" s="98" t="s">
        <v>30</v>
      </c>
      <c r="K155" s="138" t="s">
        <v>31</v>
      </c>
      <c r="L155" s="98"/>
      <c r="M155" s="63"/>
      <c r="N155" s="63"/>
      <c r="O155" s="64"/>
      <c r="P155" s="93"/>
      <c r="Q155" s="435" t="s">
        <v>123</v>
      </c>
      <c r="R155" s="94"/>
      <c r="S155" s="94"/>
      <c r="T155" s="94"/>
      <c r="U155" s="94"/>
      <c r="V155" s="94"/>
      <c r="W155" s="94"/>
      <c r="X155" s="94"/>
      <c r="Y155" s="94"/>
      <c r="Z155" s="94"/>
      <c r="AA155" s="94"/>
      <c r="AB155" s="94"/>
      <c r="AC155" s="94"/>
      <c r="AD155" s="94"/>
      <c r="AE155" s="94"/>
      <c r="AF155" s="94"/>
      <c r="AG155" s="94"/>
      <c r="AH155" s="94"/>
    </row>
    <row r="156" spans="1:35" s="95" customFormat="1" ht="35.25" customHeight="1">
      <c r="A156" s="429"/>
      <c r="B156" s="429"/>
      <c r="C156" s="431"/>
      <c r="D156" s="429"/>
      <c r="E156" s="426" t="s">
        <v>284</v>
      </c>
      <c r="F156" s="433"/>
      <c r="G156" s="346"/>
      <c r="H156" s="239"/>
      <c r="I156" s="98"/>
      <c r="J156" s="98"/>
      <c r="K156" s="98">
        <v>75.082999999999998</v>
      </c>
      <c r="L156" s="98"/>
      <c r="M156" s="63"/>
      <c r="N156" s="63"/>
      <c r="O156" s="64" t="s">
        <v>41</v>
      </c>
      <c r="P156" s="93" t="s">
        <v>20</v>
      </c>
      <c r="Q156" s="436"/>
      <c r="R156" s="469"/>
      <c r="S156" s="94"/>
      <c r="T156" s="94"/>
      <c r="U156" s="94"/>
      <c r="V156" s="94"/>
      <c r="W156" s="94"/>
      <c r="X156" s="94"/>
      <c r="Y156" s="94"/>
      <c r="Z156" s="94"/>
      <c r="AA156" s="94"/>
      <c r="AB156" s="94"/>
      <c r="AC156" s="94"/>
      <c r="AD156" s="94"/>
      <c r="AE156" s="94"/>
      <c r="AF156" s="94"/>
      <c r="AG156" s="94"/>
      <c r="AH156" s="94"/>
    </row>
    <row r="157" spans="1:35" s="95" customFormat="1" ht="73.5" customHeight="1">
      <c r="A157" s="427"/>
      <c r="B157" s="427"/>
      <c r="C157" s="432"/>
      <c r="D157" s="427"/>
      <c r="E157" s="427"/>
      <c r="F157" s="434"/>
      <c r="G157" s="347"/>
      <c r="H157" s="239"/>
      <c r="I157" s="98"/>
      <c r="J157" s="98">
        <v>80</v>
      </c>
      <c r="K157" s="98"/>
      <c r="L157" s="98"/>
      <c r="M157" s="63"/>
      <c r="N157" s="63"/>
      <c r="O157" s="64" t="s">
        <v>4</v>
      </c>
      <c r="P157" s="93" t="s">
        <v>23</v>
      </c>
      <c r="Q157" s="437"/>
      <c r="R157" s="469"/>
      <c r="S157" s="94"/>
      <c r="T157" s="94"/>
      <c r="U157" s="94"/>
      <c r="V157" s="94"/>
      <c r="W157" s="94"/>
      <c r="X157" s="94"/>
      <c r="Y157" s="94"/>
      <c r="Z157" s="94"/>
      <c r="AA157" s="94"/>
      <c r="AB157" s="94"/>
      <c r="AC157" s="94"/>
      <c r="AD157" s="94"/>
      <c r="AE157" s="94"/>
      <c r="AF157" s="94"/>
      <c r="AG157" s="94"/>
      <c r="AH157" s="94"/>
    </row>
    <row r="158" spans="1:35" s="95" customFormat="1" ht="42.75" customHeight="1">
      <c r="A158" s="428"/>
      <c r="B158" s="430" t="s">
        <v>121</v>
      </c>
      <c r="C158" s="428" t="s">
        <v>115</v>
      </c>
      <c r="D158" s="428" t="s">
        <v>97</v>
      </c>
      <c r="E158" s="96" t="s">
        <v>19</v>
      </c>
      <c r="F158" s="438" t="s">
        <v>122</v>
      </c>
      <c r="G158" s="226" t="s">
        <v>102</v>
      </c>
      <c r="H158" s="239"/>
      <c r="I158" s="63"/>
      <c r="J158" s="63"/>
      <c r="K158" s="63"/>
      <c r="L158" s="138" t="s">
        <v>32</v>
      </c>
      <c r="M158" s="63"/>
      <c r="N158" s="63"/>
      <c r="O158" s="64"/>
      <c r="P158" s="93"/>
      <c r="Q158" s="435" t="s">
        <v>218</v>
      </c>
      <c r="R158" s="469"/>
      <c r="S158" s="94"/>
      <c r="T158" s="94"/>
      <c r="U158" s="94"/>
      <c r="V158" s="94"/>
      <c r="W158" s="94"/>
      <c r="X158" s="94"/>
      <c r="Y158" s="94"/>
      <c r="Z158" s="94"/>
      <c r="AA158" s="94"/>
      <c r="AB158" s="94"/>
      <c r="AC158" s="94"/>
      <c r="AD158" s="94"/>
      <c r="AE158" s="94"/>
      <c r="AF158" s="94"/>
      <c r="AG158" s="94"/>
      <c r="AH158" s="94"/>
    </row>
    <row r="159" spans="1:35" s="95" customFormat="1" ht="62.25" customHeight="1">
      <c r="A159" s="429"/>
      <c r="B159" s="429"/>
      <c r="C159" s="431"/>
      <c r="D159" s="429"/>
      <c r="E159" s="122" t="s">
        <v>284</v>
      </c>
      <c r="F159" s="433"/>
      <c r="G159" s="240"/>
      <c r="H159" s="241"/>
      <c r="I159" s="63"/>
      <c r="J159" s="63"/>
      <c r="K159" s="63"/>
      <c r="L159" s="63">
        <v>240.11500000000001</v>
      </c>
      <c r="M159" s="63"/>
      <c r="N159" s="63"/>
      <c r="O159" s="64" t="s">
        <v>41</v>
      </c>
      <c r="P159" s="93" t="s">
        <v>20</v>
      </c>
      <c r="Q159" s="437"/>
      <c r="R159" s="470"/>
      <c r="S159" s="94"/>
      <c r="T159" s="94"/>
      <c r="U159" s="94"/>
      <c r="V159" s="94"/>
      <c r="W159" s="94"/>
      <c r="X159" s="94"/>
      <c r="Y159" s="94"/>
      <c r="Z159" s="94"/>
      <c r="AA159" s="94"/>
      <c r="AB159" s="94"/>
      <c r="AC159" s="94"/>
      <c r="AD159" s="94"/>
      <c r="AE159" s="94"/>
      <c r="AF159" s="94"/>
      <c r="AG159" s="94"/>
      <c r="AH159" s="94"/>
    </row>
    <row r="160" spans="1:35" s="85" customFormat="1" ht="31.5">
      <c r="A160" s="79"/>
      <c r="B160" s="80" t="s">
        <v>79</v>
      </c>
      <c r="C160" s="79"/>
      <c r="D160" s="79"/>
      <c r="E160" s="79" t="s">
        <v>284</v>
      </c>
      <c r="F160" s="79"/>
      <c r="G160" s="79"/>
      <c r="H160" s="89">
        <f>H161+H162+H163+H164+H165</f>
        <v>2205.5</v>
      </c>
      <c r="I160" s="89">
        <f t="shared" ref="I160:N160" si="4">I161+I162+I163+I164+I165</f>
        <v>2198.1</v>
      </c>
      <c r="J160" s="89">
        <f>J161+J162+J163+J164+J165</f>
        <v>680</v>
      </c>
      <c r="K160" s="89">
        <f t="shared" si="4"/>
        <v>447.18100000000004</v>
      </c>
      <c r="L160" s="89">
        <f t="shared" si="4"/>
        <v>240.11500000000001</v>
      </c>
      <c r="M160" s="89">
        <f t="shared" si="4"/>
        <v>0</v>
      </c>
      <c r="N160" s="89">
        <f t="shared" si="4"/>
        <v>0</v>
      </c>
      <c r="O160" s="79"/>
      <c r="P160" s="91"/>
      <c r="Q160" s="92"/>
      <c r="R160" s="83"/>
      <c r="S160" s="83"/>
      <c r="T160" s="83"/>
      <c r="U160" s="83"/>
      <c r="V160" s="83"/>
      <c r="W160" s="83"/>
      <c r="X160" s="83"/>
      <c r="Y160" s="83"/>
      <c r="Z160" s="83"/>
      <c r="AA160" s="83"/>
      <c r="AB160" s="83"/>
      <c r="AC160" s="83"/>
      <c r="AD160" s="83"/>
      <c r="AE160" s="83"/>
      <c r="AF160" s="83"/>
      <c r="AG160" s="83"/>
      <c r="AH160" s="83"/>
      <c r="AI160" s="84"/>
    </row>
    <row r="161" spans="1:35" s="85" customFormat="1">
      <c r="A161" s="79"/>
      <c r="B161" s="80" t="s">
        <v>4</v>
      </c>
      <c r="C161" s="79"/>
      <c r="D161" s="79"/>
      <c r="E161" s="79" t="s">
        <v>284</v>
      </c>
      <c r="F161" s="79"/>
      <c r="G161" s="79"/>
      <c r="H161" s="90"/>
      <c r="I161" s="90"/>
      <c r="J161" s="90">
        <f>J157+J154+J151+J148</f>
        <v>680</v>
      </c>
      <c r="K161" s="90">
        <f>0</f>
        <v>0</v>
      </c>
      <c r="L161" s="90">
        <f>0</f>
        <v>0</v>
      </c>
      <c r="M161" s="90">
        <f>0</f>
        <v>0</v>
      </c>
      <c r="N161" s="90">
        <f>0</f>
        <v>0</v>
      </c>
      <c r="O161" s="79"/>
      <c r="P161" s="79"/>
      <c r="Q161" s="82"/>
      <c r="R161" s="83"/>
      <c r="S161" s="83"/>
      <c r="T161" s="83"/>
      <c r="U161" s="83"/>
      <c r="V161" s="83"/>
      <c r="W161" s="83"/>
      <c r="X161" s="83"/>
      <c r="Y161" s="83"/>
      <c r="Z161" s="83"/>
      <c r="AA161" s="83"/>
      <c r="AB161" s="83"/>
      <c r="AC161" s="83"/>
      <c r="AD161" s="83"/>
      <c r="AE161" s="83"/>
      <c r="AF161" s="83"/>
      <c r="AG161" s="83"/>
      <c r="AH161" s="83"/>
      <c r="AI161" s="84"/>
    </row>
    <row r="162" spans="1:35" s="85" customFormat="1">
      <c r="A162" s="79"/>
      <c r="B162" s="80" t="s">
        <v>41</v>
      </c>
      <c r="C162" s="79"/>
      <c r="D162" s="79"/>
      <c r="E162" s="79" t="s">
        <v>284</v>
      </c>
      <c r="F162" s="79"/>
      <c r="G162" s="79"/>
      <c r="H162" s="90">
        <f>1362.5+15+276.6+326</f>
        <v>1980.1</v>
      </c>
      <c r="I162" s="90">
        <f>26.4+171.1</f>
        <v>197.5</v>
      </c>
      <c r="J162" s="90"/>
      <c r="K162" s="90">
        <f>K156+K153+K150+K147</f>
        <v>447.18100000000004</v>
      </c>
      <c r="L162" s="90">
        <f>L159</f>
        <v>240.11500000000001</v>
      </c>
      <c r="M162" s="90">
        <f>M156+M154+M146</f>
        <v>0</v>
      </c>
      <c r="N162" s="90">
        <f>N156+N154+N146</f>
        <v>0</v>
      </c>
      <c r="O162" s="79"/>
      <c r="P162" s="79"/>
      <c r="Q162" s="82"/>
      <c r="R162" s="83"/>
      <c r="S162" s="83"/>
      <c r="T162" s="83"/>
      <c r="U162" s="83"/>
      <c r="V162" s="83"/>
      <c r="W162" s="83"/>
      <c r="X162" s="83"/>
      <c r="Y162" s="83"/>
      <c r="Z162" s="83"/>
      <c r="AA162" s="83"/>
      <c r="AB162" s="83"/>
      <c r="AC162" s="83"/>
      <c r="AD162" s="83"/>
      <c r="AE162" s="83"/>
      <c r="AF162" s="83"/>
      <c r="AG162" s="83"/>
      <c r="AH162" s="83"/>
      <c r="AI162" s="84"/>
    </row>
    <row r="163" spans="1:35" s="85" customFormat="1">
      <c r="A163" s="79"/>
      <c r="B163" s="80" t="s">
        <v>130</v>
      </c>
      <c r="C163" s="79"/>
      <c r="D163" s="79"/>
      <c r="E163" s="79" t="s">
        <v>284</v>
      </c>
      <c r="F163" s="79"/>
      <c r="G163" s="79"/>
      <c r="H163" s="90">
        <f>25.4+200</f>
        <v>225.4</v>
      </c>
      <c r="I163" s="90">
        <f>2000.6</f>
        <v>2000.6</v>
      </c>
      <c r="J163" s="90"/>
      <c r="K163" s="90"/>
      <c r="L163" s="90">
        <f>L150+L147</f>
        <v>0</v>
      </c>
      <c r="M163" s="90">
        <f>M150+M147</f>
        <v>0</v>
      </c>
      <c r="N163" s="90">
        <f>N150+N147</f>
        <v>0</v>
      </c>
      <c r="O163" s="79"/>
      <c r="P163" s="79"/>
      <c r="Q163" s="82"/>
      <c r="R163" s="83"/>
      <c r="S163" s="83"/>
      <c r="T163" s="83"/>
      <c r="U163" s="83"/>
      <c r="V163" s="83"/>
      <c r="W163" s="83"/>
      <c r="X163" s="83"/>
      <c r="Y163" s="83"/>
      <c r="Z163" s="83"/>
      <c r="AA163" s="83"/>
      <c r="AB163" s="83"/>
      <c r="AC163" s="83"/>
      <c r="AD163" s="83"/>
      <c r="AE163" s="83"/>
      <c r="AF163" s="83"/>
      <c r="AG163" s="83"/>
      <c r="AH163" s="83"/>
      <c r="AI163" s="84"/>
    </row>
    <row r="164" spans="1:35" s="85" customFormat="1">
      <c r="A164" s="79"/>
      <c r="B164" s="80" t="s">
        <v>187</v>
      </c>
      <c r="C164" s="79"/>
      <c r="D164" s="79"/>
      <c r="E164" s="79" t="s">
        <v>284</v>
      </c>
      <c r="F164" s="79"/>
      <c r="G164" s="79"/>
      <c r="H164" s="90"/>
      <c r="I164" s="90"/>
      <c r="J164" s="90"/>
      <c r="K164" s="90"/>
      <c r="L164" s="90"/>
      <c r="M164" s="90"/>
      <c r="N164" s="90"/>
      <c r="O164" s="79"/>
      <c r="P164" s="79"/>
      <c r="Q164" s="82"/>
      <c r="R164" s="83"/>
      <c r="S164" s="83"/>
      <c r="T164" s="83"/>
      <c r="U164" s="83"/>
      <c r="V164" s="83"/>
      <c r="W164" s="83"/>
      <c r="X164" s="83"/>
      <c r="Y164" s="83"/>
      <c r="Z164" s="83"/>
      <c r="AA164" s="83"/>
      <c r="AB164" s="83"/>
      <c r="AC164" s="83"/>
      <c r="AD164" s="83"/>
      <c r="AE164" s="83"/>
      <c r="AF164" s="83"/>
      <c r="AG164" s="83"/>
      <c r="AH164" s="83"/>
      <c r="AI164" s="84"/>
    </row>
    <row r="165" spans="1:35" s="85" customFormat="1">
      <c r="A165" s="79"/>
      <c r="B165" s="80" t="s">
        <v>71</v>
      </c>
      <c r="C165" s="79"/>
      <c r="D165" s="79"/>
      <c r="E165" s="79" t="s">
        <v>284</v>
      </c>
      <c r="F165" s="79"/>
      <c r="G165" s="79"/>
      <c r="H165" s="79"/>
      <c r="I165" s="79"/>
      <c r="J165" s="81"/>
      <c r="K165" s="81"/>
      <c r="L165" s="81"/>
      <c r="M165" s="81"/>
      <c r="N165" s="81"/>
      <c r="O165" s="79"/>
      <c r="P165" s="79"/>
      <c r="Q165" s="82"/>
      <c r="R165" s="83"/>
      <c r="S165" s="83"/>
      <c r="T165" s="83"/>
      <c r="U165" s="83"/>
      <c r="V165" s="83"/>
      <c r="W165" s="83"/>
      <c r="X165" s="83"/>
      <c r="Y165" s="83"/>
      <c r="Z165" s="83"/>
      <c r="AA165" s="83"/>
      <c r="AB165" s="83"/>
      <c r="AC165" s="83"/>
      <c r="AD165" s="83"/>
      <c r="AE165" s="83"/>
      <c r="AF165" s="83"/>
      <c r="AG165" s="83"/>
      <c r="AH165" s="83"/>
      <c r="AI165" s="84"/>
    </row>
    <row r="166" spans="1:35" s="85" customFormat="1" ht="31.5">
      <c r="A166" s="260"/>
      <c r="B166" s="262" t="s">
        <v>246</v>
      </c>
      <c r="C166" s="263"/>
      <c r="D166" s="263"/>
      <c r="E166" s="263" t="s">
        <v>284</v>
      </c>
      <c r="F166" s="263"/>
      <c r="G166" s="263"/>
      <c r="H166" s="264">
        <f>H167+H168+H169+H170+H171</f>
        <v>7007.4659999999985</v>
      </c>
      <c r="I166" s="264">
        <f t="shared" ref="I166:N166" si="5">I167+I168+I169+I170+I171</f>
        <v>8367.7020000000011</v>
      </c>
      <c r="J166" s="264">
        <f t="shared" si="5"/>
        <v>3869.9929999999999</v>
      </c>
      <c r="K166" s="264">
        <f t="shared" si="5"/>
        <v>995.23900000000003</v>
      </c>
      <c r="L166" s="264">
        <f t="shared" si="5"/>
        <v>542.10900000000004</v>
      </c>
      <c r="M166" s="261">
        <f t="shared" si="5"/>
        <v>0</v>
      </c>
      <c r="N166" s="261">
        <f t="shared" si="5"/>
        <v>0</v>
      </c>
      <c r="O166" s="260"/>
      <c r="P166" s="260"/>
      <c r="Q166" s="260"/>
      <c r="R166" s="83"/>
      <c r="S166" s="83"/>
      <c r="T166" s="83"/>
      <c r="U166" s="83"/>
      <c r="V166" s="83"/>
      <c r="W166" s="83"/>
      <c r="X166" s="83"/>
      <c r="Y166" s="83"/>
      <c r="Z166" s="83"/>
      <c r="AA166" s="83"/>
      <c r="AB166" s="83"/>
      <c r="AC166" s="83"/>
      <c r="AD166" s="83"/>
      <c r="AE166" s="83"/>
      <c r="AF166" s="83"/>
      <c r="AG166" s="83"/>
      <c r="AH166" s="83"/>
      <c r="AI166" s="84"/>
    </row>
    <row r="167" spans="1:35" s="85" customFormat="1">
      <c r="A167" s="260"/>
      <c r="B167" s="265" t="s">
        <v>247</v>
      </c>
      <c r="C167" s="263"/>
      <c r="D167" s="263"/>
      <c r="E167" s="263" t="s">
        <v>284</v>
      </c>
      <c r="F167" s="263"/>
      <c r="G167" s="263"/>
      <c r="H167" s="264">
        <f t="shared" ref="H167:I170" si="6">H161+H129+H120+H88+H64+H42+H138</f>
        <v>336.4</v>
      </c>
      <c r="I167" s="264">
        <f t="shared" si="6"/>
        <v>347</v>
      </c>
      <c r="J167" s="264">
        <f t="shared" ref="J167:M171" si="7">J161+J129+J120+J88+J64+J42</f>
        <v>680</v>
      </c>
      <c r="K167" s="264">
        <f t="shared" si="7"/>
        <v>0</v>
      </c>
      <c r="L167" s="264">
        <f t="shared" si="7"/>
        <v>0</v>
      </c>
      <c r="M167" s="261">
        <f t="shared" si="7"/>
        <v>0</v>
      </c>
      <c r="N167" s="260">
        <f>0</f>
        <v>0</v>
      </c>
      <c r="O167" s="260"/>
      <c r="P167" s="260"/>
      <c r="Q167" s="260"/>
      <c r="R167" s="83"/>
      <c r="S167" s="83"/>
      <c r="T167" s="83"/>
      <c r="U167" s="83"/>
      <c r="V167" s="83"/>
      <c r="W167" s="83"/>
      <c r="X167" s="83"/>
      <c r="Y167" s="83"/>
      <c r="Z167" s="83"/>
      <c r="AA167" s="83"/>
      <c r="AB167" s="83"/>
      <c r="AC167" s="83"/>
      <c r="AD167" s="83"/>
      <c r="AE167" s="83"/>
      <c r="AF167" s="83"/>
      <c r="AG167" s="83"/>
      <c r="AH167" s="83"/>
      <c r="AI167" s="84"/>
    </row>
    <row r="168" spans="1:35" s="85" customFormat="1">
      <c r="A168" s="260"/>
      <c r="B168" s="265" t="s">
        <v>248</v>
      </c>
      <c r="C168" s="263"/>
      <c r="D168" s="263"/>
      <c r="E168" s="263" t="s">
        <v>284</v>
      </c>
      <c r="F168" s="263"/>
      <c r="G168" s="263"/>
      <c r="H168" s="264">
        <f t="shared" si="6"/>
        <v>3292.6809999999996</v>
      </c>
      <c r="I168" s="264">
        <f t="shared" si="6"/>
        <v>2808.3160000000007</v>
      </c>
      <c r="J168" s="264">
        <f t="shared" si="7"/>
        <v>3169.9929999999999</v>
      </c>
      <c r="K168" s="264">
        <f t="shared" si="7"/>
        <v>995.23900000000003</v>
      </c>
      <c r="L168" s="264">
        <f t="shared" si="7"/>
        <v>542.10900000000004</v>
      </c>
      <c r="M168" s="261">
        <f t="shared" si="7"/>
        <v>0</v>
      </c>
      <c r="N168" s="261">
        <f>N162+N130+N121+N89+N65+N43</f>
        <v>0</v>
      </c>
      <c r="O168" s="260"/>
      <c r="P168" s="260"/>
      <c r="Q168" s="260"/>
      <c r="R168" s="83"/>
      <c r="S168" s="83"/>
      <c r="T168" s="83"/>
      <c r="U168" s="83"/>
      <c r="V168" s="83"/>
      <c r="W168" s="83"/>
      <c r="X168" s="83"/>
      <c r="Y168" s="83"/>
      <c r="Z168" s="83"/>
      <c r="AA168" s="83"/>
      <c r="AB168" s="83"/>
      <c r="AC168" s="83"/>
      <c r="AD168" s="83"/>
      <c r="AE168" s="83"/>
      <c r="AF168" s="83"/>
      <c r="AG168" s="83"/>
      <c r="AH168" s="83"/>
      <c r="AI168" s="84"/>
    </row>
    <row r="169" spans="1:35" s="85" customFormat="1">
      <c r="A169" s="260"/>
      <c r="B169" s="265" t="s">
        <v>249</v>
      </c>
      <c r="C169" s="263"/>
      <c r="D169" s="263"/>
      <c r="E169" s="263" t="s">
        <v>284</v>
      </c>
      <c r="F169" s="263"/>
      <c r="G169" s="263"/>
      <c r="H169" s="264">
        <f t="shared" si="6"/>
        <v>1422.585</v>
      </c>
      <c r="I169" s="264">
        <f t="shared" si="6"/>
        <v>3160.1859999999997</v>
      </c>
      <c r="J169" s="264">
        <f t="shared" si="7"/>
        <v>0</v>
      </c>
      <c r="K169" s="264">
        <f t="shared" si="7"/>
        <v>0</v>
      </c>
      <c r="L169" s="264">
        <f t="shared" si="7"/>
        <v>0</v>
      </c>
      <c r="M169" s="261">
        <f t="shared" si="7"/>
        <v>0</v>
      </c>
      <c r="N169" s="261">
        <f>N163+N131+N122+N90+N66+N44</f>
        <v>0</v>
      </c>
      <c r="O169" s="260"/>
      <c r="P169" s="260"/>
      <c r="Q169" s="260"/>
      <c r="R169" s="83"/>
      <c r="S169" s="83"/>
      <c r="T169" s="83"/>
      <c r="U169" s="83"/>
      <c r="V169" s="83"/>
      <c r="W169" s="83"/>
      <c r="X169" s="83"/>
      <c r="Y169" s="83"/>
      <c r="Z169" s="83"/>
      <c r="AA169" s="83"/>
      <c r="AB169" s="83"/>
      <c r="AC169" s="83"/>
      <c r="AD169" s="83"/>
      <c r="AE169" s="83"/>
      <c r="AF169" s="83"/>
      <c r="AG169" s="83"/>
      <c r="AH169" s="83"/>
      <c r="AI169" s="84"/>
    </row>
    <row r="170" spans="1:35" s="85" customFormat="1">
      <c r="A170" s="260"/>
      <c r="B170" s="265" t="s">
        <v>251</v>
      </c>
      <c r="C170" s="263"/>
      <c r="D170" s="263"/>
      <c r="E170" s="263" t="s">
        <v>284</v>
      </c>
      <c r="F170" s="263"/>
      <c r="G170" s="263"/>
      <c r="H170" s="264">
        <f t="shared" si="6"/>
        <v>82.4</v>
      </c>
      <c r="I170" s="264">
        <f t="shared" si="6"/>
        <v>13.1</v>
      </c>
      <c r="J170" s="264">
        <f t="shared" si="7"/>
        <v>20</v>
      </c>
      <c r="K170" s="264">
        <f t="shared" si="7"/>
        <v>0</v>
      </c>
      <c r="L170" s="264">
        <f t="shared" si="7"/>
        <v>0</v>
      </c>
      <c r="M170" s="261">
        <f t="shared" si="7"/>
        <v>0</v>
      </c>
      <c r="N170" s="261">
        <f>N164+N132+N123+N91+N67+N45</f>
        <v>0</v>
      </c>
      <c r="O170" s="260"/>
      <c r="P170" s="260"/>
      <c r="Q170" s="260"/>
      <c r="R170" s="83"/>
      <c r="S170" s="83"/>
      <c r="T170" s="83"/>
      <c r="U170" s="83"/>
      <c r="V170" s="83"/>
      <c r="W170" s="83"/>
      <c r="X170" s="83"/>
      <c r="Y170" s="83"/>
      <c r="Z170" s="83"/>
      <c r="AA170" s="83"/>
      <c r="AB170" s="83"/>
      <c r="AC170" s="83"/>
      <c r="AD170" s="83"/>
      <c r="AE170" s="83"/>
      <c r="AF170" s="83"/>
      <c r="AG170" s="83"/>
      <c r="AH170" s="83"/>
      <c r="AI170" s="84"/>
    </row>
    <row r="171" spans="1:35" s="85" customFormat="1">
      <c r="A171" s="260"/>
      <c r="B171" s="265" t="s">
        <v>124</v>
      </c>
      <c r="C171" s="263"/>
      <c r="D171" s="263"/>
      <c r="E171" s="263" t="s">
        <v>284</v>
      </c>
      <c r="F171" s="263"/>
      <c r="G171" s="263"/>
      <c r="H171" s="263">
        <f>H142</f>
        <v>1873.4</v>
      </c>
      <c r="I171" s="263">
        <f>I165+I133+I124+I92+I68+I46+I142</f>
        <v>2039.1000000000001</v>
      </c>
      <c r="J171" s="263">
        <f t="shared" si="7"/>
        <v>0</v>
      </c>
      <c r="K171" s="263">
        <f t="shared" si="7"/>
        <v>0</v>
      </c>
      <c r="L171" s="263">
        <f t="shared" si="7"/>
        <v>0</v>
      </c>
      <c r="M171" s="260">
        <f t="shared" si="7"/>
        <v>0</v>
      </c>
      <c r="N171" s="260">
        <f>N165+N133+N124+N92+N68+N46</f>
        <v>0</v>
      </c>
      <c r="O171" s="260"/>
      <c r="P171" s="260"/>
      <c r="Q171" s="260"/>
      <c r="R171" s="83"/>
      <c r="S171" s="83"/>
      <c r="T171" s="83"/>
      <c r="U171" s="83"/>
      <c r="V171" s="83"/>
      <c r="W171" s="83"/>
      <c r="X171" s="83"/>
      <c r="Y171" s="83"/>
      <c r="Z171" s="83"/>
      <c r="AA171" s="83"/>
      <c r="AB171" s="83"/>
      <c r="AC171" s="83"/>
      <c r="AD171" s="83"/>
      <c r="AE171" s="83"/>
      <c r="AF171" s="83"/>
      <c r="AG171" s="83"/>
      <c r="AH171" s="83"/>
      <c r="AI171" s="84"/>
    </row>
    <row r="172" spans="1:35" s="117" customFormat="1" ht="15.75" customHeight="1">
      <c r="A172" s="118"/>
      <c r="B172" s="445" t="s">
        <v>125</v>
      </c>
      <c r="C172" s="445"/>
      <c r="D172" s="445"/>
      <c r="E172" s="445"/>
      <c r="F172" s="445"/>
      <c r="G172" s="445"/>
      <c r="H172" s="445"/>
      <c r="I172" s="445"/>
      <c r="J172" s="445"/>
      <c r="K172" s="445"/>
      <c r="L172" s="445"/>
      <c r="M172" s="445"/>
      <c r="N172" s="445"/>
      <c r="O172" s="445"/>
      <c r="P172" s="445"/>
      <c r="Q172" s="445"/>
      <c r="R172" s="115"/>
      <c r="S172" s="115"/>
      <c r="T172" s="115"/>
      <c r="U172" s="115"/>
      <c r="V172" s="115"/>
      <c r="W172" s="115"/>
      <c r="X172" s="115"/>
      <c r="Y172" s="115"/>
      <c r="Z172" s="115"/>
      <c r="AA172" s="115"/>
      <c r="AB172" s="115"/>
      <c r="AC172" s="115"/>
      <c r="AD172" s="115"/>
      <c r="AE172" s="115"/>
      <c r="AF172" s="115"/>
      <c r="AG172" s="115"/>
      <c r="AH172" s="115"/>
      <c r="AI172" s="116"/>
    </row>
    <row r="173" spans="1:35" s="72" customFormat="1" ht="63">
      <c r="A173" s="137"/>
      <c r="B173" s="70" t="s">
        <v>255</v>
      </c>
      <c r="C173" s="286" t="s">
        <v>219</v>
      </c>
      <c r="D173" s="137" t="s">
        <v>69</v>
      </c>
      <c r="E173" s="137" t="s">
        <v>1</v>
      </c>
      <c r="F173" s="138"/>
      <c r="G173" s="137"/>
      <c r="H173" s="137">
        <v>15</v>
      </c>
      <c r="I173" s="137">
        <v>17</v>
      </c>
      <c r="J173" s="137">
        <v>18</v>
      </c>
      <c r="K173" s="137">
        <v>19</v>
      </c>
      <c r="L173" s="137">
        <v>21</v>
      </c>
      <c r="M173" s="68">
        <v>23</v>
      </c>
      <c r="N173" s="68">
        <v>23</v>
      </c>
      <c r="O173" s="68"/>
      <c r="Q173" s="73"/>
      <c r="R173" s="65"/>
      <c r="S173" s="65"/>
      <c r="T173" s="65"/>
      <c r="U173" s="65"/>
      <c r="V173" s="65"/>
      <c r="W173" s="65"/>
      <c r="X173" s="65"/>
      <c r="Y173" s="65"/>
      <c r="Z173" s="65"/>
      <c r="AA173" s="65"/>
      <c r="AB173" s="65"/>
      <c r="AC173" s="65"/>
      <c r="AD173" s="65"/>
      <c r="AE173" s="65"/>
      <c r="AF173" s="65"/>
      <c r="AG173" s="65"/>
      <c r="AH173" s="65"/>
      <c r="AI173" s="74"/>
    </row>
    <row r="174" spans="1:35" s="72" customFormat="1" ht="59.25" customHeight="1">
      <c r="A174" s="398"/>
      <c r="B174" s="446" t="s">
        <v>38</v>
      </c>
      <c r="C174" s="398" t="s">
        <v>298</v>
      </c>
      <c r="D174" s="330" t="s">
        <v>69</v>
      </c>
      <c r="E174" s="301" t="s">
        <v>8</v>
      </c>
      <c r="F174" s="302"/>
      <c r="G174" s="301"/>
      <c r="H174" s="302">
        <v>517.5</v>
      </c>
      <c r="I174" s="302">
        <v>631.4</v>
      </c>
      <c r="J174" s="302">
        <v>789.2</v>
      </c>
      <c r="K174" s="302">
        <v>1068.7</v>
      </c>
      <c r="L174" s="302">
        <v>1317.8</v>
      </c>
      <c r="M174" s="302">
        <v>1616.9</v>
      </c>
      <c r="N174" s="68">
        <v>1878.1</v>
      </c>
      <c r="O174" s="68"/>
      <c r="Q174" s="73"/>
      <c r="R174" s="100"/>
      <c r="S174" s="100"/>
      <c r="T174" s="65"/>
      <c r="U174" s="65"/>
      <c r="V174" s="65"/>
      <c r="W174" s="65"/>
      <c r="X174" s="65"/>
      <c r="Y174" s="65"/>
      <c r="Z174" s="65"/>
      <c r="AA174" s="65"/>
      <c r="AB174" s="65"/>
      <c r="AC174" s="65"/>
      <c r="AD174" s="65"/>
      <c r="AE174" s="65"/>
      <c r="AF174" s="65"/>
      <c r="AG174" s="65"/>
      <c r="AH174" s="65"/>
      <c r="AI174" s="74"/>
    </row>
    <row r="175" spans="1:35" s="72" customFormat="1" ht="36.75" customHeight="1">
      <c r="A175" s="399"/>
      <c r="B175" s="447"/>
      <c r="C175" s="399"/>
      <c r="D175" s="304" t="s">
        <v>97</v>
      </c>
      <c r="E175" s="301" t="s">
        <v>126</v>
      </c>
      <c r="F175" s="302"/>
      <c r="G175" s="301"/>
      <c r="H175" s="302"/>
      <c r="I175" s="302"/>
      <c r="J175" s="302">
        <v>39</v>
      </c>
      <c r="K175" s="302">
        <v>50</v>
      </c>
      <c r="L175" s="302">
        <v>59</v>
      </c>
      <c r="M175" s="302">
        <v>72</v>
      </c>
      <c r="N175" s="68"/>
      <c r="O175" s="68"/>
      <c r="Q175" s="73"/>
      <c r="R175" s="100"/>
      <c r="S175" s="100"/>
      <c r="T175" s="65"/>
      <c r="U175" s="65"/>
      <c r="V175" s="65"/>
      <c r="W175" s="65"/>
      <c r="X175" s="65"/>
      <c r="Y175" s="65"/>
      <c r="Z175" s="65"/>
      <c r="AA175" s="65"/>
      <c r="AB175" s="65"/>
      <c r="AC175" s="65"/>
      <c r="AD175" s="65"/>
      <c r="AE175" s="65"/>
      <c r="AF175" s="65"/>
      <c r="AG175" s="65"/>
      <c r="AH175" s="65"/>
      <c r="AI175" s="74"/>
    </row>
    <row r="176" spans="1:35" s="85" customFormat="1" ht="47.25">
      <c r="A176" s="79"/>
      <c r="B176" s="235" t="s">
        <v>74</v>
      </c>
      <c r="C176" s="302" t="s">
        <v>127</v>
      </c>
      <c r="D176" s="76" t="s">
        <v>69</v>
      </c>
      <c r="E176" s="301" t="s">
        <v>8</v>
      </c>
      <c r="F176" s="79"/>
      <c r="G176" s="79"/>
      <c r="H176" s="302">
        <v>27.4</v>
      </c>
      <c r="I176" s="302">
        <v>30.7</v>
      </c>
      <c r="J176" s="302">
        <v>31.8</v>
      </c>
      <c r="K176" s="302">
        <v>40</v>
      </c>
      <c r="L176" s="302">
        <v>49.4</v>
      </c>
      <c r="M176" s="302">
        <v>60</v>
      </c>
      <c r="N176" s="68">
        <v>69</v>
      </c>
      <c r="O176" s="79"/>
      <c r="P176" s="79"/>
      <c r="Q176" s="82"/>
      <c r="R176" s="83"/>
      <c r="S176" s="83"/>
      <c r="T176" s="83"/>
      <c r="U176" s="83"/>
      <c r="V176" s="83"/>
      <c r="W176" s="83"/>
      <c r="X176" s="83"/>
      <c r="Y176" s="83"/>
      <c r="Z176" s="83"/>
      <c r="AA176" s="83"/>
      <c r="AB176" s="83"/>
      <c r="AC176" s="83"/>
      <c r="AD176" s="83"/>
      <c r="AE176" s="83"/>
      <c r="AF176" s="83"/>
      <c r="AG176" s="83"/>
      <c r="AH176" s="83"/>
      <c r="AI176" s="84"/>
    </row>
    <row r="177" spans="1:35" s="83" customFormat="1">
      <c r="A177" s="79"/>
      <c r="B177" s="396" t="s">
        <v>220</v>
      </c>
      <c r="C177" s="397"/>
      <c r="D177" s="397"/>
      <c r="E177" s="397"/>
      <c r="F177" s="397"/>
      <c r="G177" s="397"/>
      <c r="H177" s="397"/>
      <c r="I177" s="397"/>
      <c r="J177" s="397"/>
      <c r="K177" s="397"/>
      <c r="L177" s="397"/>
      <c r="M177" s="397"/>
      <c r="N177" s="397"/>
      <c r="O177" s="397"/>
      <c r="P177" s="397"/>
      <c r="Q177" s="397"/>
    </row>
    <row r="178" spans="1:35" s="83" customFormat="1" ht="47.25">
      <c r="A178" s="79"/>
      <c r="B178" s="70" t="s">
        <v>254</v>
      </c>
      <c r="C178" s="302" t="s">
        <v>221</v>
      </c>
      <c r="D178" s="302" t="s">
        <v>222</v>
      </c>
      <c r="E178" s="302" t="s">
        <v>1</v>
      </c>
      <c r="F178" s="302" t="s">
        <v>128</v>
      </c>
      <c r="G178" s="150" t="s">
        <v>225</v>
      </c>
      <c r="H178" s="302">
        <v>91.5</v>
      </c>
      <c r="I178" s="302">
        <v>92</v>
      </c>
      <c r="J178" s="302">
        <v>92.5</v>
      </c>
      <c r="K178" s="302">
        <v>93</v>
      </c>
      <c r="L178" s="302">
        <v>93.5</v>
      </c>
      <c r="M178" s="302">
        <v>94</v>
      </c>
      <c r="N178" s="302">
        <v>94.5</v>
      </c>
      <c r="O178" s="79"/>
      <c r="P178" s="79"/>
      <c r="Q178" s="82"/>
    </row>
    <row r="179" spans="1:35" s="83" customFormat="1" ht="63">
      <c r="A179" s="79"/>
      <c r="B179" s="233" t="s">
        <v>74</v>
      </c>
      <c r="C179" s="301" t="s">
        <v>299</v>
      </c>
      <c r="D179" s="302" t="s">
        <v>222</v>
      </c>
      <c r="E179" s="302" t="s">
        <v>1</v>
      </c>
      <c r="F179" s="302" t="s">
        <v>128</v>
      </c>
      <c r="G179" s="150" t="s">
        <v>225</v>
      </c>
      <c r="H179" s="68">
        <v>94.5</v>
      </c>
      <c r="I179" s="68">
        <v>95</v>
      </c>
      <c r="J179" s="68">
        <v>95.5</v>
      </c>
      <c r="K179" s="68">
        <v>96</v>
      </c>
      <c r="L179" s="68">
        <v>96.5</v>
      </c>
      <c r="M179" s="68">
        <v>97</v>
      </c>
      <c r="N179" s="68">
        <v>97.5</v>
      </c>
      <c r="O179" s="79"/>
      <c r="P179" s="79"/>
      <c r="Q179" s="82"/>
    </row>
    <row r="180" spans="1:35" s="95" customFormat="1" ht="28.5" hidden="1" customHeight="1">
      <c r="A180" s="28"/>
      <c r="B180" s="28"/>
      <c r="C180" s="28"/>
      <c r="D180" s="28"/>
      <c r="E180" s="28"/>
      <c r="F180" s="28"/>
      <c r="G180" s="28"/>
      <c r="H180" s="28"/>
      <c r="I180" s="28"/>
      <c r="J180" s="28"/>
      <c r="K180" s="28"/>
      <c r="L180" s="28"/>
      <c r="M180" s="28"/>
      <c r="N180" s="28"/>
      <c r="O180" s="28"/>
      <c r="P180" s="28"/>
      <c r="Q180" s="28"/>
      <c r="R180" s="94"/>
      <c r="S180" s="94"/>
      <c r="T180" s="94"/>
      <c r="U180" s="94"/>
      <c r="V180" s="94"/>
      <c r="W180" s="94"/>
      <c r="X180" s="94"/>
      <c r="Y180" s="94"/>
      <c r="Z180" s="94"/>
      <c r="AA180" s="94"/>
      <c r="AB180" s="94"/>
      <c r="AC180" s="94"/>
      <c r="AD180" s="94"/>
      <c r="AE180" s="94"/>
      <c r="AF180" s="94"/>
      <c r="AG180" s="94"/>
      <c r="AH180" s="94"/>
    </row>
    <row r="181" spans="1:35" s="95" customFormat="1" ht="15.75" hidden="1" customHeight="1">
      <c r="A181" s="28"/>
      <c r="B181" s="28"/>
      <c r="C181" s="28"/>
      <c r="D181" s="28"/>
      <c r="E181" s="28"/>
      <c r="F181" s="28"/>
      <c r="G181" s="28"/>
      <c r="H181" s="28"/>
      <c r="I181" s="28"/>
      <c r="J181" s="28"/>
      <c r="K181" s="28"/>
      <c r="L181" s="28"/>
      <c r="M181" s="28"/>
      <c r="N181" s="28"/>
      <c r="O181" s="28"/>
      <c r="P181" s="28"/>
      <c r="Q181" s="28"/>
      <c r="R181" s="94"/>
      <c r="S181" s="94"/>
      <c r="T181" s="94"/>
      <c r="U181" s="94"/>
      <c r="V181" s="94"/>
      <c r="W181" s="94"/>
      <c r="X181" s="94"/>
      <c r="Y181" s="94"/>
      <c r="Z181" s="94"/>
      <c r="AA181" s="94"/>
      <c r="AB181" s="94"/>
      <c r="AC181" s="94"/>
      <c r="AD181" s="94"/>
      <c r="AE181" s="94"/>
      <c r="AF181" s="94"/>
      <c r="AG181" s="94"/>
      <c r="AH181" s="94"/>
    </row>
    <row r="182" spans="1:35" s="95" customFormat="1" hidden="1">
      <c r="A182" s="28"/>
      <c r="B182" s="28"/>
      <c r="C182" s="28"/>
      <c r="D182" s="28"/>
      <c r="E182" s="28"/>
      <c r="F182" s="28"/>
      <c r="G182" s="28"/>
      <c r="H182" s="28"/>
      <c r="I182" s="28"/>
      <c r="J182" s="28"/>
      <c r="K182" s="28"/>
      <c r="L182" s="28"/>
      <c r="M182" s="28"/>
      <c r="N182" s="28"/>
      <c r="O182" s="28"/>
      <c r="P182" s="28"/>
      <c r="Q182" s="28"/>
      <c r="R182" s="94"/>
      <c r="S182" s="94"/>
      <c r="T182" s="94"/>
      <c r="U182" s="94"/>
      <c r="V182" s="94"/>
      <c r="W182" s="94"/>
      <c r="X182" s="94"/>
      <c r="Y182" s="94"/>
      <c r="Z182" s="94"/>
      <c r="AA182" s="94"/>
      <c r="AB182" s="94"/>
      <c r="AC182" s="94"/>
      <c r="AD182" s="94"/>
      <c r="AE182" s="94"/>
      <c r="AF182" s="94"/>
      <c r="AG182" s="94"/>
      <c r="AH182" s="94"/>
    </row>
    <row r="183" spans="1:35" s="95" customFormat="1" ht="15.75" hidden="1" customHeight="1">
      <c r="A183" s="28"/>
      <c r="B183" s="28"/>
      <c r="C183" s="28"/>
      <c r="D183" s="28"/>
      <c r="E183" s="28"/>
      <c r="F183" s="28"/>
      <c r="G183" s="28"/>
      <c r="H183" s="28"/>
      <c r="I183" s="28"/>
      <c r="J183" s="28"/>
      <c r="K183" s="28"/>
      <c r="L183" s="28"/>
      <c r="M183" s="28"/>
      <c r="N183" s="28"/>
      <c r="O183" s="28"/>
      <c r="P183" s="28"/>
      <c r="Q183" s="28"/>
      <c r="R183" s="94"/>
      <c r="S183" s="94"/>
      <c r="T183" s="94"/>
      <c r="U183" s="94"/>
      <c r="V183" s="94"/>
      <c r="W183" s="94"/>
      <c r="X183" s="94"/>
      <c r="Y183" s="94"/>
      <c r="Z183" s="94"/>
      <c r="AA183" s="94"/>
      <c r="AB183" s="94"/>
      <c r="AC183" s="94"/>
      <c r="AD183" s="94"/>
      <c r="AE183" s="94"/>
      <c r="AF183" s="94"/>
      <c r="AG183" s="94"/>
      <c r="AH183" s="94"/>
    </row>
    <row r="184" spans="1:35" s="95" customFormat="1" hidden="1">
      <c r="A184" s="28"/>
      <c r="B184" s="28"/>
      <c r="C184" s="28"/>
      <c r="D184" s="28"/>
      <c r="E184" s="28"/>
      <c r="F184" s="28"/>
      <c r="G184" s="28"/>
      <c r="H184" s="28"/>
      <c r="I184" s="28"/>
      <c r="J184" s="28"/>
      <c r="K184" s="28"/>
      <c r="L184" s="28"/>
      <c r="M184" s="28"/>
      <c r="N184" s="28"/>
      <c r="O184" s="28"/>
      <c r="P184" s="28"/>
      <c r="Q184" s="28"/>
      <c r="R184" s="94"/>
      <c r="S184" s="94"/>
      <c r="T184" s="94"/>
      <c r="U184" s="94"/>
      <c r="V184" s="94"/>
      <c r="W184" s="94"/>
      <c r="X184" s="94"/>
      <c r="Y184" s="94"/>
      <c r="Z184" s="94"/>
      <c r="AA184" s="94"/>
      <c r="AB184" s="94"/>
      <c r="AC184" s="94"/>
      <c r="AD184" s="94"/>
      <c r="AE184" s="94"/>
      <c r="AF184" s="94"/>
      <c r="AG184" s="94"/>
      <c r="AH184" s="94"/>
    </row>
    <row r="185" spans="1:35" s="95" customFormat="1" ht="15.75" hidden="1" customHeight="1">
      <c r="A185" s="28"/>
      <c r="B185" s="28"/>
      <c r="C185" s="28"/>
      <c r="D185" s="28"/>
      <c r="E185" s="28"/>
      <c r="F185" s="28"/>
      <c r="G185" s="28"/>
      <c r="H185" s="28"/>
      <c r="I185" s="28"/>
      <c r="J185" s="28"/>
      <c r="K185" s="28"/>
      <c r="L185" s="28"/>
      <c r="M185" s="28"/>
      <c r="N185" s="28"/>
      <c r="O185" s="28"/>
      <c r="P185" s="28"/>
      <c r="Q185" s="28"/>
      <c r="R185" s="94"/>
      <c r="S185" s="94"/>
      <c r="T185" s="94"/>
      <c r="U185" s="94"/>
      <c r="V185" s="94"/>
      <c r="W185" s="94"/>
      <c r="X185" s="94"/>
      <c r="Y185" s="94"/>
      <c r="Z185" s="94"/>
      <c r="AA185" s="94"/>
      <c r="AB185" s="94"/>
      <c r="AC185" s="94"/>
      <c r="AD185" s="94"/>
      <c r="AE185" s="94"/>
      <c r="AF185" s="94"/>
      <c r="AG185" s="94"/>
      <c r="AH185" s="94"/>
    </row>
    <row r="186" spans="1:35" s="95" customFormat="1" ht="15.75" customHeight="1">
      <c r="A186" s="223"/>
      <c r="B186" s="448" t="s">
        <v>264</v>
      </c>
      <c r="C186" s="448"/>
      <c r="D186" s="448"/>
      <c r="E186" s="448"/>
      <c r="F186" s="448"/>
      <c r="G186" s="448"/>
      <c r="H186" s="448"/>
      <c r="I186" s="448"/>
      <c r="J186" s="448"/>
      <c r="K186" s="448"/>
      <c r="L186" s="448"/>
      <c r="M186" s="448"/>
      <c r="N186" s="448"/>
      <c r="O186" s="448"/>
      <c r="P186" s="448"/>
      <c r="Q186" s="448"/>
      <c r="R186" s="94"/>
      <c r="S186" s="94"/>
      <c r="T186" s="94"/>
      <c r="U186" s="94"/>
      <c r="V186" s="94"/>
      <c r="W186" s="94"/>
      <c r="X186" s="94"/>
      <c r="Y186" s="94"/>
      <c r="Z186" s="94"/>
      <c r="AA186" s="94"/>
      <c r="AB186" s="94"/>
      <c r="AC186" s="94"/>
      <c r="AD186" s="94"/>
      <c r="AE186" s="94"/>
      <c r="AF186" s="94"/>
      <c r="AG186" s="94"/>
      <c r="AH186" s="94"/>
    </row>
    <row r="187" spans="1:35">
      <c r="B187" s="448" t="s">
        <v>265</v>
      </c>
      <c r="C187" s="448"/>
      <c r="D187" s="448"/>
      <c r="E187" s="448"/>
      <c r="F187" s="448"/>
      <c r="G187" s="448"/>
      <c r="H187" s="448"/>
      <c r="I187" s="448"/>
      <c r="J187" s="448"/>
      <c r="K187" s="448"/>
      <c r="L187" s="448"/>
      <c r="M187" s="448"/>
      <c r="N187" s="448"/>
      <c r="O187" s="448"/>
      <c r="P187" s="448"/>
      <c r="Q187" s="448"/>
    </row>
    <row r="188" spans="1:35" s="65" customFormat="1" ht="18.75" customHeight="1">
      <c r="A188" s="121"/>
      <c r="B188" s="449" t="s">
        <v>266</v>
      </c>
      <c r="C188" s="450"/>
      <c r="D188" s="450"/>
      <c r="E188" s="450"/>
      <c r="F188" s="450"/>
      <c r="G188" s="450"/>
      <c r="H188" s="450"/>
      <c r="I188" s="450"/>
      <c r="J188" s="450"/>
      <c r="K188" s="450"/>
      <c r="L188" s="450"/>
      <c r="M188" s="450"/>
      <c r="N188" s="450"/>
      <c r="O188" s="450"/>
      <c r="P188" s="450"/>
      <c r="Q188" s="450"/>
    </row>
    <row r="189" spans="1:35" s="65" customFormat="1" ht="63">
      <c r="A189" s="121"/>
      <c r="B189" s="101" t="s">
        <v>253</v>
      </c>
      <c r="C189" s="282" t="s">
        <v>221</v>
      </c>
      <c r="D189" s="144" t="s">
        <v>222</v>
      </c>
      <c r="E189" s="104" t="s">
        <v>1</v>
      </c>
      <c r="F189" s="138" t="s">
        <v>16</v>
      </c>
      <c r="G189" s="121"/>
      <c r="H189" s="121">
        <v>89.2</v>
      </c>
      <c r="I189" s="121">
        <v>92</v>
      </c>
      <c r="J189" s="103">
        <v>92.2</v>
      </c>
      <c r="K189" s="103">
        <v>92.4</v>
      </c>
      <c r="L189" s="103">
        <v>92.6</v>
      </c>
      <c r="M189" s="103">
        <v>92.8</v>
      </c>
      <c r="N189" s="103">
        <v>93</v>
      </c>
      <c r="O189" s="121"/>
      <c r="P189" s="121"/>
      <c r="Q189" s="141"/>
    </row>
    <row r="190" spans="1:35" s="65" customFormat="1" ht="63">
      <c r="A190" s="304"/>
      <c r="B190" s="331" t="s">
        <v>74</v>
      </c>
      <c r="C190" s="304" t="s">
        <v>300</v>
      </c>
      <c r="D190" s="304" t="s">
        <v>222</v>
      </c>
      <c r="E190" s="158" t="s">
        <v>1</v>
      </c>
      <c r="F190" s="302" t="s">
        <v>16</v>
      </c>
      <c r="G190" s="304"/>
      <c r="H190" s="304">
        <v>93.8</v>
      </c>
      <c r="I190" s="304">
        <v>93.8</v>
      </c>
      <c r="J190" s="103">
        <v>92</v>
      </c>
      <c r="K190" s="103">
        <v>93</v>
      </c>
      <c r="L190" s="103">
        <v>94</v>
      </c>
      <c r="M190" s="103">
        <v>95</v>
      </c>
      <c r="N190" s="103">
        <v>98</v>
      </c>
      <c r="O190" s="304"/>
      <c r="P190" s="304"/>
      <c r="Q190" s="306"/>
    </row>
    <row r="191" spans="1:35" s="35" customFormat="1" ht="31.5">
      <c r="A191" s="28"/>
      <c r="B191" s="243" t="s">
        <v>260</v>
      </c>
      <c r="C191" s="28"/>
      <c r="D191" s="28"/>
      <c r="E191" s="28" t="s">
        <v>284</v>
      </c>
      <c r="F191" s="28"/>
      <c r="G191" s="28"/>
      <c r="H191" s="28">
        <f>H193</f>
        <v>86</v>
      </c>
      <c r="I191" s="28">
        <f t="shared" ref="I191:N191" si="8">I193</f>
        <v>304.7</v>
      </c>
      <c r="J191" s="28">
        <f t="shared" si="8"/>
        <v>0</v>
      </c>
      <c r="K191" s="28">
        <f t="shared" si="8"/>
        <v>0</v>
      </c>
      <c r="L191" s="28">
        <f t="shared" si="8"/>
        <v>0</v>
      </c>
      <c r="M191" s="28">
        <f t="shared" si="8"/>
        <v>0</v>
      </c>
      <c r="N191" s="28">
        <f t="shared" si="8"/>
        <v>0</v>
      </c>
      <c r="O191" s="28"/>
      <c r="P191" s="28"/>
      <c r="Q191" s="28"/>
      <c r="R191" s="36"/>
      <c r="S191" s="36"/>
      <c r="T191" s="36"/>
      <c r="U191" s="36"/>
      <c r="V191" s="36"/>
      <c r="W191" s="36"/>
      <c r="X191" s="36"/>
      <c r="Y191" s="36"/>
      <c r="Z191" s="36"/>
      <c r="AA191" s="36"/>
      <c r="AB191" s="36"/>
      <c r="AC191" s="36"/>
      <c r="AD191" s="36"/>
      <c r="AE191" s="36"/>
      <c r="AF191" s="36"/>
      <c r="AG191" s="36"/>
      <c r="AH191" s="36"/>
      <c r="AI191" s="44"/>
    </row>
    <row r="192" spans="1:35" s="35" customFormat="1">
      <c r="A192" s="28"/>
      <c r="B192" s="242" t="s">
        <v>247</v>
      </c>
      <c r="C192" s="28"/>
      <c r="D192" s="28"/>
      <c r="E192" s="28" t="s">
        <v>284</v>
      </c>
      <c r="F192" s="28"/>
      <c r="G192" s="28"/>
      <c r="H192" s="28"/>
      <c r="I192" s="28"/>
      <c r="J192" s="28"/>
      <c r="K192" s="28"/>
      <c r="L192" s="28"/>
      <c r="M192" s="28"/>
      <c r="N192" s="28"/>
      <c r="O192" s="28"/>
      <c r="P192" s="28"/>
      <c r="Q192" s="28"/>
      <c r="R192" s="36"/>
      <c r="S192" s="36"/>
      <c r="T192" s="36"/>
      <c r="U192" s="36"/>
      <c r="V192" s="36"/>
      <c r="W192" s="36"/>
      <c r="X192" s="36"/>
      <c r="Y192" s="36"/>
      <c r="Z192" s="36"/>
      <c r="AA192" s="36"/>
      <c r="AB192" s="36"/>
      <c r="AC192" s="36"/>
      <c r="AD192" s="36"/>
      <c r="AE192" s="36"/>
      <c r="AF192" s="36"/>
      <c r="AG192" s="36"/>
      <c r="AH192" s="36"/>
      <c r="AI192" s="44"/>
    </row>
    <row r="193" spans="1:35" s="35" customFormat="1">
      <c r="A193" s="28"/>
      <c r="B193" s="242" t="s">
        <v>248</v>
      </c>
      <c r="C193" s="28"/>
      <c r="D193" s="28"/>
      <c r="E193" s="28" t="s">
        <v>284</v>
      </c>
      <c r="F193" s="28"/>
      <c r="G193" s="28"/>
      <c r="H193" s="28">
        <v>86</v>
      </c>
      <c r="I193" s="28">
        <v>304.7</v>
      </c>
      <c r="J193" s="28"/>
      <c r="K193" s="28"/>
      <c r="L193" s="28"/>
      <c r="M193" s="28"/>
      <c r="N193" s="28"/>
      <c r="O193" s="28"/>
      <c r="P193" s="28"/>
      <c r="Q193" s="28"/>
      <c r="R193" s="36"/>
      <c r="S193" s="36"/>
      <c r="T193" s="36"/>
      <c r="U193" s="36"/>
      <c r="V193" s="36"/>
      <c r="W193" s="36"/>
      <c r="X193" s="36"/>
      <c r="Y193" s="36"/>
      <c r="Z193" s="36"/>
      <c r="AA193" s="36"/>
      <c r="AB193" s="36"/>
      <c r="AC193" s="36"/>
      <c r="AD193" s="36"/>
      <c r="AE193" s="36"/>
      <c r="AF193" s="36"/>
      <c r="AG193" s="36"/>
      <c r="AH193" s="36"/>
      <c r="AI193" s="44"/>
    </row>
    <row r="194" spans="1:35" s="35" customFormat="1">
      <c r="A194" s="28"/>
      <c r="B194" s="242" t="s">
        <v>249</v>
      </c>
      <c r="C194" s="28"/>
      <c r="D194" s="28"/>
      <c r="E194" s="28" t="s">
        <v>284</v>
      </c>
      <c r="F194" s="28"/>
      <c r="G194" s="28"/>
      <c r="H194" s="28"/>
      <c r="I194" s="28"/>
      <c r="J194" s="28"/>
      <c r="K194" s="28"/>
      <c r="L194" s="28"/>
      <c r="M194" s="28"/>
      <c r="N194" s="28"/>
      <c r="O194" s="28"/>
      <c r="P194" s="28"/>
      <c r="Q194" s="28"/>
      <c r="R194" s="36"/>
      <c r="S194" s="36"/>
      <c r="T194" s="36"/>
      <c r="U194" s="36"/>
      <c r="V194" s="36"/>
      <c r="W194" s="36"/>
      <c r="X194" s="36"/>
      <c r="Y194" s="36"/>
      <c r="Z194" s="36"/>
      <c r="AA194" s="36"/>
      <c r="AB194" s="36"/>
      <c r="AC194" s="36"/>
      <c r="AD194" s="36"/>
      <c r="AE194" s="36"/>
      <c r="AF194" s="36"/>
      <c r="AG194" s="36"/>
      <c r="AH194" s="36"/>
      <c r="AI194" s="44"/>
    </row>
    <row r="195" spans="1:35" s="35" customFormat="1" ht="21.75" customHeight="1">
      <c r="A195" s="28"/>
      <c r="B195" s="242" t="s">
        <v>250</v>
      </c>
      <c r="C195" s="28"/>
      <c r="D195" s="28"/>
      <c r="E195" s="28" t="s">
        <v>284</v>
      </c>
      <c r="F195" s="28"/>
      <c r="G195" s="28"/>
      <c r="H195" s="28"/>
      <c r="I195" s="28"/>
      <c r="J195" s="28"/>
      <c r="K195" s="28"/>
      <c r="L195" s="28"/>
      <c r="M195" s="28"/>
      <c r="N195" s="28"/>
      <c r="O195" s="28"/>
      <c r="P195" s="28"/>
      <c r="Q195" s="28"/>
      <c r="R195" s="36"/>
      <c r="S195" s="36"/>
      <c r="T195" s="36"/>
      <c r="U195" s="36"/>
      <c r="V195" s="36"/>
      <c r="W195" s="36"/>
      <c r="X195" s="36"/>
      <c r="Y195" s="36"/>
      <c r="Z195" s="36"/>
      <c r="AA195" s="36"/>
      <c r="AB195" s="36"/>
      <c r="AC195" s="36"/>
      <c r="AD195" s="36"/>
      <c r="AE195" s="36"/>
      <c r="AF195" s="36"/>
      <c r="AG195" s="36"/>
      <c r="AH195" s="36"/>
      <c r="AI195" s="44"/>
    </row>
    <row r="196" spans="1:35" s="95" customFormat="1" ht="63.75" customHeight="1">
      <c r="A196" s="121"/>
      <c r="B196" s="101" t="s">
        <v>223</v>
      </c>
      <c r="C196" s="282"/>
      <c r="D196" s="121"/>
      <c r="E196" s="121" t="s">
        <v>284</v>
      </c>
      <c r="F196" s="121"/>
      <c r="G196" s="121"/>
      <c r="H196" s="102">
        <f>H269</f>
        <v>368.4</v>
      </c>
      <c r="I196" s="102">
        <f>I269</f>
        <v>1609.452</v>
      </c>
      <c r="J196" s="102">
        <f t="shared" ref="J196:N196" si="9">J269</f>
        <v>1293.6709999999998</v>
      </c>
      <c r="K196" s="102">
        <f t="shared" si="9"/>
        <v>570.9</v>
      </c>
      <c r="L196" s="102">
        <f t="shared" si="9"/>
        <v>0</v>
      </c>
      <c r="M196" s="102">
        <f t="shared" si="9"/>
        <v>0</v>
      </c>
      <c r="N196" s="102">
        <f t="shared" si="9"/>
        <v>0</v>
      </c>
      <c r="O196" s="121"/>
      <c r="P196" s="121"/>
      <c r="Q196" s="140"/>
      <c r="R196" s="94"/>
      <c r="S196" s="94"/>
      <c r="T196" s="94"/>
      <c r="U196" s="94"/>
      <c r="V196" s="94"/>
      <c r="W196" s="94"/>
      <c r="X196" s="94"/>
      <c r="Y196" s="94"/>
      <c r="Z196" s="94"/>
      <c r="AA196" s="94"/>
      <c r="AB196" s="94"/>
      <c r="AC196" s="94"/>
      <c r="AD196" s="94"/>
      <c r="AE196" s="94"/>
      <c r="AF196" s="94"/>
      <c r="AG196" s="94"/>
      <c r="AH196" s="94"/>
    </row>
    <row r="197" spans="1:35" s="159" customFormat="1" ht="82.5" hidden="1" customHeight="1">
      <c r="A197" s="150"/>
      <c r="B197" s="155"/>
      <c r="C197" s="75"/>
      <c r="D197" s="75"/>
      <c r="E197" s="75"/>
      <c r="F197" s="75"/>
      <c r="G197" s="150"/>
      <c r="H197" s="156"/>
      <c r="I197" s="156"/>
      <c r="J197" s="156"/>
      <c r="K197" s="156"/>
      <c r="L197" s="157"/>
      <c r="M197" s="157"/>
      <c r="N197" s="157"/>
      <c r="O197" s="158"/>
      <c r="Q197" s="160"/>
      <c r="R197" s="161"/>
      <c r="S197" s="161"/>
      <c r="T197" s="161"/>
      <c r="U197" s="161"/>
      <c r="V197" s="161"/>
      <c r="W197" s="161"/>
      <c r="X197" s="161"/>
      <c r="Y197" s="161"/>
      <c r="Z197" s="161"/>
      <c r="AA197" s="161"/>
      <c r="AB197" s="161"/>
      <c r="AC197" s="161"/>
      <c r="AD197" s="161"/>
      <c r="AE197" s="161"/>
      <c r="AF197" s="161"/>
      <c r="AG197" s="161"/>
      <c r="AH197" s="161"/>
      <c r="AI197" s="162"/>
    </row>
    <row r="198" spans="1:35" s="159" customFormat="1" ht="20.25" customHeight="1">
      <c r="A198" s="75"/>
      <c r="B198" s="451" t="s">
        <v>131</v>
      </c>
      <c r="C198" s="452"/>
      <c r="D198" s="452"/>
      <c r="E198" s="452"/>
      <c r="F198" s="452"/>
      <c r="G198" s="452"/>
      <c r="H198" s="452"/>
      <c r="I198" s="452"/>
      <c r="J198" s="452"/>
      <c r="K198" s="452"/>
      <c r="L198" s="452"/>
      <c r="M198" s="452"/>
      <c r="N198" s="452"/>
      <c r="O198" s="452"/>
      <c r="P198" s="452"/>
      <c r="Q198" s="453"/>
      <c r="R198" s="161"/>
      <c r="S198" s="161"/>
      <c r="T198" s="161"/>
      <c r="U198" s="161"/>
      <c r="V198" s="161"/>
      <c r="W198" s="161"/>
      <c r="X198" s="161"/>
      <c r="Y198" s="161"/>
      <c r="Z198" s="161"/>
      <c r="AA198" s="161"/>
      <c r="AB198" s="161"/>
      <c r="AC198" s="161"/>
      <c r="AD198" s="161"/>
      <c r="AE198" s="161"/>
      <c r="AF198" s="161"/>
      <c r="AG198" s="161"/>
      <c r="AH198" s="161"/>
      <c r="AI198" s="162"/>
    </row>
    <row r="199" spans="1:35" s="159" customFormat="1" ht="20.25" customHeight="1">
      <c r="A199" s="158"/>
      <c r="B199" s="439" t="s">
        <v>132</v>
      </c>
      <c r="C199" s="440"/>
      <c r="D199" s="440"/>
      <c r="E199" s="440"/>
      <c r="F199" s="440"/>
      <c r="G199" s="440"/>
      <c r="H199" s="440"/>
      <c r="I199" s="440"/>
      <c r="J199" s="440"/>
      <c r="K199" s="440"/>
      <c r="L199" s="440"/>
      <c r="M199" s="440"/>
      <c r="N199" s="440"/>
      <c r="O199" s="440"/>
      <c r="P199" s="440"/>
      <c r="Q199" s="441"/>
      <c r="R199" s="161"/>
      <c r="S199" s="161"/>
      <c r="T199" s="161"/>
      <c r="U199" s="161"/>
      <c r="V199" s="161"/>
      <c r="W199" s="161"/>
      <c r="X199" s="161"/>
      <c r="Y199" s="161"/>
      <c r="Z199" s="161"/>
      <c r="AA199" s="161"/>
      <c r="AB199" s="161"/>
      <c r="AC199" s="161"/>
      <c r="AD199" s="161"/>
      <c r="AE199" s="161"/>
      <c r="AF199" s="161"/>
      <c r="AG199" s="161"/>
      <c r="AH199" s="161"/>
      <c r="AI199" s="162"/>
    </row>
    <row r="200" spans="1:35" s="159" customFormat="1" ht="15" hidden="1" customHeight="1">
      <c r="A200" s="150"/>
      <c r="B200" s="155" t="s">
        <v>2</v>
      </c>
      <c r="C200" s="150"/>
      <c r="D200" s="150"/>
      <c r="E200" s="150" t="s">
        <v>6</v>
      </c>
      <c r="F200" s="150"/>
      <c r="G200" s="150"/>
      <c r="H200" s="150"/>
      <c r="I200" s="150"/>
      <c r="J200" s="150"/>
      <c r="K200" s="150"/>
      <c r="L200" s="150"/>
      <c r="M200" s="150"/>
      <c r="N200" s="150"/>
      <c r="O200" s="150"/>
      <c r="Q200" s="160"/>
      <c r="R200" s="161"/>
      <c r="S200" s="161"/>
      <c r="T200" s="161"/>
      <c r="U200" s="161"/>
      <c r="V200" s="161"/>
      <c r="W200" s="161"/>
      <c r="X200" s="161"/>
      <c r="Y200" s="161"/>
      <c r="Z200" s="161"/>
      <c r="AA200" s="161"/>
      <c r="AB200" s="161"/>
      <c r="AC200" s="161"/>
      <c r="AD200" s="161"/>
      <c r="AE200" s="161"/>
      <c r="AF200" s="161"/>
      <c r="AG200" s="161"/>
      <c r="AH200" s="161"/>
      <c r="AI200" s="162"/>
    </row>
    <row r="201" spans="1:35" s="161" customFormat="1" ht="376.5" customHeight="1">
      <c r="A201" s="150"/>
      <c r="B201" s="155" t="s">
        <v>156</v>
      </c>
      <c r="C201" s="150" t="s">
        <v>133</v>
      </c>
      <c r="D201" s="75" t="s">
        <v>69</v>
      </c>
      <c r="E201" s="75" t="s">
        <v>1</v>
      </c>
      <c r="F201" s="150" t="s">
        <v>117</v>
      </c>
      <c r="G201" s="150" t="s">
        <v>102</v>
      </c>
      <c r="H201" s="150"/>
      <c r="I201" s="150"/>
      <c r="J201" s="150">
        <v>801.8</v>
      </c>
      <c r="K201" s="150"/>
      <c r="L201" s="150"/>
      <c r="M201" s="150"/>
      <c r="N201" s="150"/>
      <c r="O201" s="150" t="s">
        <v>4</v>
      </c>
      <c r="P201" s="158" t="s">
        <v>49</v>
      </c>
      <c r="Q201" s="332" t="s">
        <v>157</v>
      </c>
      <c r="R201" s="298"/>
    </row>
    <row r="202" spans="1:35" s="164" customFormat="1" ht="27.75" customHeight="1">
      <c r="A202" s="150"/>
      <c r="B202" s="245" t="s">
        <v>260</v>
      </c>
      <c r="C202" s="150"/>
      <c r="D202" s="150"/>
      <c r="E202" s="247" t="s">
        <v>284</v>
      </c>
      <c r="F202" s="150"/>
      <c r="G202" s="150"/>
      <c r="H202" s="150">
        <f>H203+H204</f>
        <v>0</v>
      </c>
      <c r="I202" s="150">
        <f t="shared" ref="I202:N202" si="10">I203+I204</f>
        <v>0</v>
      </c>
      <c r="J202" s="163">
        <f>J203+J204</f>
        <v>801.8</v>
      </c>
      <c r="K202" s="150">
        <f t="shared" si="10"/>
        <v>0</v>
      </c>
      <c r="L202" s="150">
        <f t="shared" si="10"/>
        <v>0</v>
      </c>
      <c r="M202" s="150">
        <f t="shared" si="10"/>
        <v>0</v>
      </c>
      <c r="N202" s="150">
        <f t="shared" si="10"/>
        <v>0</v>
      </c>
      <c r="O202" s="150"/>
      <c r="P202" s="159"/>
      <c r="Q202" s="160"/>
      <c r="R202" s="161"/>
      <c r="S202" s="161"/>
      <c r="T202" s="161"/>
      <c r="U202" s="161"/>
      <c r="V202" s="161"/>
      <c r="W202" s="161"/>
      <c r="X202" s="161"/>
      <c r="Y202" s="161"/>
      <c r="Z202" s="161"/>
      <c r="AA202" s="161"/>
      <c r="AB202" s="161"/>
      <c r="AC202" s="161"/>
      <c r="AD202" s="161"/>
      <c r="AE202" s="161"/>
      <c r="AF202" s="161"/>
      <c r="AG202" s="161"/>
      <c r="AH202" s="161"/>
    </row>
    <row r="203" spans="1:35" s="164" customFormat="1" ht="19.5" customHeight="1">
      <c r="A203" s="150"/>
      <c r="B203" s="245" t="s">
        <v>247</v>
      </c>
      <c r="C203" s="150"/>
      <c r="D203" s="150"/>
      <c r="E203" s="247" t="s">
        <v>284</v>
      </c>
      <c r="F203" s="150"/>
      <c r="G203" s="150"/>
      <c r="H203" s="150">
        <f>0</f>
        <v>0</v>
      </c>
      <c r="I203" s="150">
        <f>0</f>
        <v>0</v>
      </c>
      <c r="J203" s="163">
        <f>J201</f>
        <v>801.8</v>
      </c>
      <c r="K203" s="163">
        <f t="shared" ref="K203:N203" si="11">K201</f>
        <v>0</v>
      </c>
      <c r="L203" s="163">
        <f t="shared" si="11"/>
        <v>0</v>
      </c>
      <c r="M203" s="163">
        <f t="shared" si="11"/>
        <v>0</v>
      </c>
      <c r="N203" s="163">
        <f t="shared" si="11"/>
        <v>0</v>
      </c>
      <c r="O203" s="150"/>
      <c r="P203" s="159"/>
      <c r="Q203" s="160"/>
      <c r="R203" s="161"/>
      <c r="S203" s="161"/>
      <c r="T203" s="161"/>
      <c r="U203" s="161"/>
      <c r="V203" s="161"/>
      <c r="W203" s="161"/>
      <c r="X203" s="161"/>
      <c r="Y203" s="161"/>
      <c r="Z203" s="161"/>
      <c r="AA203" s="161"/>
      <c r="AB203" s="161"/>
      <c r="AC203" s="161"/>
      <c r="AD203" s="161"/>
      <c r="AE203" s="161"/>
      <c r="AF203" s="161"/>
      <c r="AG203" s="161"/>
      <c r="AH203" s="161"/>
    </row>
    <row r="204" spans="1:35" s="164" customFormat="1" ht="19.5" customHeight="1">
      <c r="A204" s="150"/>
      <c r="B204" s="245" t="s">
        <v>248</v>
      </c>
      <c r="C204" s="150"/>
      <c r="D204" s="150"/>
      <c r="E204" s="247" t="s">
        <v>284</v>
      </c>
      <c r="F204" s="150"/>
      <c r="G204" s="150"/>
      <c r="H204" s="150">
        <f>0</f>
        <v>0</v>
      </c>
      <c r="I204" s="150">
        <f>0</f>
        <v>0</v>
      </c>
      <c r="J204" s="163">
        <f>0</f>
        <v>0</v>
      </c>
      <c r="K204" s="163">
        <f>0</f>
        <v>0</v>
      </c>
      <c r="L204" s="163">
        <f>0</f>
        <v>0</v>
      </c>
      <c r="M204" s="163">
        <f>0</f>
        <v>0</v>
      </c>
      <c r="N204" s="163">
        <f>0</f>
        <v>0</v>
      </c>
      <c r="O204" s="150"/>
      <c r="P204" s="159"/>
      <c r="Q204" s="160"/>
      <c r="R204" s="161"/>
      <c r="S204" s="161"/>
      <c r="T204" s="161"/>
      <c r="U204" s="161"/>
      <c r="V204" s="161"/>
      <c r="W204" s="161"/>
      <c r="X204" s="161"/>
      <c r="Y204" s="161"/>
      <c r="Z204" s="161"/>
      <c r="AA204" s="161"/>
      <c r="AB204" s="161"/>
      <c r="AC204" s="161"/>
      <c r="AD204" s="161"/>
      <c r="AE204" s="161"/>
      <c r="AF204" s="161"/>
      <c r="AG204" s="161"/>
      <c r="AH204" s="161"/>
    </row>
    <row r="205" spans="1:35" s="164" customFormat="1" ht="19.5" customHeight="1">
      <c r="A205" s="150"/>
      <c r="B205" s="245" t="s">
        <v>249</v>
      </c>
      <c r="C205" s="150"/>
      <c r="D205" s="150"/>
      <c r="E205" s="247" t="s">
        <v>284</v>
      </c>
      <c r="F205" s="150"/>
      <c r="G205" s="150"/>
      <c r="H205" s="150"/>
      <c r="I205" s="150"/>
      <c r="J205" s="163"/>
      <c r="K205" s="163"/>
      <c r="L205" s="163"/>
      <c r="M205" s="163"/>
      <c r="N205" s="163"/>
      <c r="O205" s="150"/>
      <c r="P205" s="159"/>
      <c r="Q205" s="160"/>
      <c r="R205" s="161"/>
      <c r="S205" s="161"/>
      <c r="T205" s="161"/>
      <c r="U205" s="161"/>
      <c r="V205" s="161"/>
      <c r="W205" s="161"/>
      <c r="X205" s="161"/>
      <c r="Y205" s="161"/>
      <c r="Z205" s="161"/>
      <c r="AA205" s="161"/>
      <c r="AB205" s="161"/>
      <c r="AC205" s="161"/>
      <c r="AD205" s="161"/>
      <c r="AE205" s="161"/>
      <c r="AF205" s="161"/>
      <c r="AG205" s="161"/>
      <c r="AH205" s="161"/>
    </row>
    <row r="206" spans="1:35" s="164" customFormat="1" ht="19.5" customHeight="1">
      <c r="A206" s="150"/>
      <c r="B206" s="245" t="s">
        <v>71</v>
      </c>
      <c r="C206" s="150"/>
      <c r="D206" s="150"/>
      <c r="E206" s="247" t="s">
        <v>284</v>
      </c>
      <c r="F206" s="150"/>
      <c r="G206" s="150"/>
      <c r="H206" s="150"/>
      <c r="I206" s="150"/>
      <c r="J206" s="163"/>
      <c r="K206" s="163"/>
      <c r="L206" s="163"/>
      <c r="M206" s="163"/>
      <c r="N206" s="163"/>
      <c r="O206" s="150"/>
      <c r="P206" s="159"/>
      <c r="Q206" s="160"/>
      <c r="R206" s="161"/>
      <c r="S206" s="161"/>
      <c r="T206" s="161"/>
      <c r="U206" s="161"/>
      <c r="V206" s="161"/>
      <c r="W206" s="161"/>
      <c r="X206" s="161"/>
      <c r="Y206" s="161"/>
      <c r="Z206" s="161"/>
      <c r="AA206" s="161"/>
      <c r="AB206" s="161"/>
      <c r="AC206" s="161"/>
      <c r="AD206" s="161"/>
      <c r="AE206" s="161"/>
      <c r="AF206" s="161"/>
      <c r="AG206" s="161"/>
      <c r="AH206" s="161"/>
    </row>
    <row r="207" spans="1:35" s="159" customFormat="1" ht="30" customHeight="1">
      <c r="A207" s="75"/>
      <c r="B207" s="244" t="s">
        <v>134</v>
      </c>
      <c r="C207" s="75"/>
      <c r="D207" s="75"/>
      <c r="E207" s="75"/>
      <c r="F207" s="75"/>
      <c r="G207" s="75"/>
      <c r="H207" s="75"/>
      <c r="I207" s="75"/>
      <c r="J207" s="75"/>
      <c r="K207" s="75"/>
      <c r="L207" s="75"/>
      <c r="M207" s="75"/>
      <c r="N207" s="75"/>
      <c r="O207" s="75"/>
      <c r="P207" s="75"/>
      <c r="Q207" s="166"/>
      <c r="R207" s="161"/>
      <c r="S207" s="161"/>
      <c r="T207" s="161"/>
      <c r="U207" s="161"/>
      <c r="V207" s="161"/>
      <c r="W207" s="161"/>
      <c r="X207" s="161"/>
      <c r="Y207" s="161"/>
      <c r="Z207" s="161"/>
      <c r="AA207" s="161"/>
      <c r="AB207" s="161"/>
      <c r="AC207" s="161"/>
      <c r="AD207" s="161"/>
      <c r="AE207" s="161"/>
      <c r="AF207" s="161"/>
      <c r="AG207" s="161"/>
      <c r="AH207" s="161"/>
      <c r="AI207" s="162"/>
    </row>
    <row r="208" spans="1:35" s="159" customFormat="1" ht="63">
      <c r="A208" s="75"/>
      <c r="B208" s="165" t="s">
        <v>256</v>
      </c>
      <c r="C208" s="75" t="s">
        <v>135</v>
      </c>
      <c r="D208" s="75" t="s">
        <v>129</v>
      </c>
      <c r="E208" s="75" t="s">
        <v>1</v>
      </c>
      <c r="F208" s="75"/>
      <c r="G208" s="75"/>
      <c r="H208" s="75"/>
      <c r="I208" s="75">
        <v>14</v>
      </c>
      <c r="J208" s="75">
        <v>3</v>
      </c>
      <c r="K208" s="75">
        <v>4</v>
      </c>
      <c r="L208" s="75"/>
      <c r="M208" s="75"/>
      <c r="N208" s="75"/>
      <c r="O208" s="75"/>
      <c r="P208" s="75"/>
      <c r="Q208" s="166"/>
      <c r="R208" s="161"/>
      <c r="S208" s="161"/>
      <c r="T208" s="161"/>
      <c r="U208" s="161"/>
      <c r="V208" s="161"/>
      <c r="W208" s="161"/>
      <c r="X208" s="161"/>
      <c r="Y208" s="161"/>
      <c r="Z208" s="161"/>
      <c r="AA208" s="161"/>
      <c r="AB208" s="161"/>
      <c r="AC208" s="161"/>
      <c r="AD208" s="161"/>
      <c r="AE208" s="161"/>
      <c r="AF208" s="161"/>
      <c r="AG208" s="161"/>
      <c r="AH208" s="161"/>
      <c r="AI208" s="162"/>
    </row>
    <row r="209" spans="1:35" s="164" customFormat="1" ht="45" customHeight="1">
      <c r="A209" s="381"/>
      <c r="B209" s="384" t="s">
        <v>136</v>
      </c>
      <c r="C209" s="381" t="s">
        <v>137</v>
      </c>
      <c r="D209" s="381" t="s">
        <v>129</v>
      </c>
      <c r="E209" s="75" t="s">
        <v>138</v>
      </c>
      <c r="F209" s="381" t="s">
        <v>140</v>
      </c>
      <c r="G209" s="381" t="s">
        <v>102</v>
      </c>
      <c r="H209" s="75"/>
      <c r="I209" s="167"/>
      <c r="J209" s="114" t="s">
        <v>33</v>
      </c>
      <c r="K209" s="167"/>
      <c r="L209" s="167"/>
      <c r="M209" s="167"/>
      <c r="N209" s="167"/>
      <c r="O209" s="75"/>
      <c r="P209" s="442" t="s">
        <v>45</v>
      </c>
      <c r="Q209" s="417" t="s">
        <v>139</v>
      </c>
      <c r="R209" s="161"/>
      <c r="S209" s="161"/>
      <c r="T209" s="161"/>
      <c r="U209" s="161"/>
      <c r="V209" s="161"/>
      <c r="W209" s="161"/>
      <c r="X209" s="161"/>
      <c r="Y209" s="161"/>
      <c r="Z209" s="161"/>
      <c r="AA209" s="161"/>
      <c r="AB209" s="161"/>
      <c r="AC209" s="161"/>
      <c r="AD209" s="161"/>
      <c r="AE209" s="161"/>
      <c r="AF209" s="161"/>
      <c r="AG209" s="161"/>
      <c r="AH209" s="161"/>
    </row>
    <row r="210" spans="1:35" s="164" customFormat="1">
      <c r="A210" s="382"/>
      <c r="B210" s="385"/>
      <c r="C210" s="382"/>
      <c r="D210" s="382"/>
      <c r="E210" s="381" t="s">
        <v>17</v>
      </c>
      <c r="F210" s="382"/>
      <c r="G210" s="382"/>
      <c r="H210" s="114">
        <v>50</v>
      </c>
      <c r="I210" s="167"/>
      <c r="J210" s="114"/>
      <c r="K210" s="167"/>
      <c r="L210" s="167"/>
      <c r="M210" s="167"/>
      <c r="N210" s="167"/>
      <c r="O210" s="75" t="s">
        <v>4</v>
      </c>
      <c r="P210" s="443"/>
      <c r="Q210" s="418"/>
      <c r="R210" s="161"/>
      <c r="S210" s="161"/>
      <c r="T210" s="161"/>
      <c r="U210" s="161"/>
      <c r="V210" s="161"/>
      <c r="W210" s="161"/>
      <c r="X210" s="161"/>
      <c r="Y210" s="161"/>
      <c r="Z210" s="161"/>
      <c r="AA210" s="161"/>
      <c r="AB210" s="161"/>
      <c r="AC210" s="161"/>
      <c r="AD210" s="161"/>
      <c r="AE210" s="161"/>
      <c r="AF210" s="161"/>
      <c r="AG210" s="161"/>
      <c r="AH210" s="161"/>
    </row>
    <row r="211" spans="1:35" s="164" customFormat="1">
      <c r="A211" s="382"/>
      <c r="B211" s="385"/>
      <c r="C211" s="382"/>
      <c r="D211" s="382"/>
      <c r="E211" s="382"/>
      <c r="F211" s="382"/>
      <c r="G211" s="382"/>
      <c r="H211" s="75"/>
      <c r="I211" s="167">
        <v>309.221</v>
      </c>
      <c r="J211" s="114"/>
      <c r="K211" s="167"/>
      <c r="L211" s="167"/>
      <c r="M211" s="167"/>
      <c r="N211" s="167"/>
      <c r="O211" s="75" t="s">
        <v>130</v>
      </c>
      <c r="P211" s="443"/>
      <c r="Q211" s="418"/>
      <c r="R211" s="161"/>
      <c r="S211" s="161"/>
      <c r="T211" s="161"/>
      <c r="U211" s="161"/>
      <c r="V211" s="161"/>
      <c r="W211" s="161"/>
      <c r="X211" s="161"/>
      <c r="Y211" s="161"/>
      <c r="Z211" s="161"/>
      <c r="AA211" s="161"/>
      <c r="AB211" s="161"/>
      <c r="AC211" s="161"/>
      <c r="AD211" s="161"/>
      <c r="AE211" s="161"/>
      <c r="AF211" s="161"/>
      <c r="AG211" s="161"/>
      <c r="AH211" s="161"/>
    </row>
    <row r="212" spans="1:35" s="164" customFormat="1">
      <c r="A212" s="383"/>
      <c r="B212" s="386"/>
      <c r="C212" s="383"/>
      <c r="D212" s="383"/>
      <c r="E212" s="383"/>
      <c r="F212" s="383"/>
      <c r="G212" s="383"/>
      <c r="H212" s="75"/>
      <c r="I212" s="167"/>
      <c r="J212" s="114">
        <v>39.912999999999997</v>
      </c>
      <c r="K212" s="167"/>
      <c r="L212" s="167"/>
      <c r="M212" s="167"/>
      <c r="N212" s="167"/>
      <c r="O212" s="75" t="s">
        <v>41</v>
      </c>
      <c r="P212" s="444"/>
      <c r="Q212" s="419"/>
      <c r="R212" s="161"/>
      <c r="S212" s="161"/>
      <c r="T212" s="161"/>
      <c r="U212" s="161"/>
      <c r="V212" s="161"/>
      <c r="W212" s="161"/>
      <c r="X212" s="161"/>
      <c r="Y212" s="161"/>
      <c r="Z212" s="161"/>
      <c r="AA212" s="161"/>
      <c r="AB212" s="161"/>
      <c r="AC212" s="161"/>
      <c r="AD212" s="161"/>
      <c r="AE212" s="161"/>
      <c r="AF212" s="161"/>
      <c r="AG212" s="161"/>
      <c r="AH212" s="161"/>
    </row>
    <row r="213" spans="1:35" s="159" customFormat="1" ht="31.5">
      <c r="A213" s="150"/>
      <c r="B213" s="245" t="s">
        <v>260</v>
      </c>
      <c r="C213" s="150"/>
      <c r="D213" s="150"/>
      <c r="E213" s="247" t="s">
        <v>284</v>
      </c>
      <c r="F213" s="150"/>
      <c r="G213" s="150"/>
      <c r="H213" s="156">
        <f>H214+H215+H216+H217</f>
        <v>50</v>
      </c>
      <c r="I213" s="156">
        <f t="shared" ref="I213:N213" si="12">I214+I215+I216+I217</f>
        <v>309.221</v>
      </c>
      <c r="J213" s="156">
        <f t="shared" si="12"/>
        <v>39.912999999999997</v>
      </c>
      <c r="K213" s="156">
        <f t="shared" si="12"/>
        <v>0</v>
      </c>
      <c r="L213" s="156">
        <f t="shared" si="12"/>
        <v>0</v>
      </c>
      <c r="M213" s="156">
        <f t="shared" si="12"/>
        <v>0</v>
      </c>
      <c r="N213" s="156">
        <f t="shared" si="12"/>
        <v>0</v>
      </c>
      <c r="O213" s="150"/>
      <c r="P213" s="158"/>
      <c r="Q213" s="160"/>
      <c r="R213" s="161"/>
      <c r="S213" s="161"/>
      <c r="T213" s="161"/>
      <c r="U213" s="161"/>
      <c r="V213" s="161"/>
      <c r="W213" s="161"/>
      <c r="X213" s="161"/>
      <c r="Y213" s="161"/>
      <c r="Z213" s="161"/>
      <c r="AA213" s="161"/>
      <c r="AB213" s="161"/>
      <c r="AC213" s="161"/>
      <c r="AD213" s="161"/>
      <c r="AE213" s="161"/>
      <c r="AF213" s="161"/>
      <c r="AG213" s="161"/>
      <c r="AH213" s="161"/>
      <c r="AI213" s="162"/>
    </row>
    <row r="214" spans="1:35" s="159" customFormat="1">
      <c r="A214" s="150"/>
      <c r="B214" s="245" t="s">
        <v>247</v>
      </c>
      <c r="C214" s="150"/>
      <c r="D214" s="150"/>
      <c r="E214" s="247" t="s">
        <v>284</v>
      </c>
      <c r="F214" s="150"/>
      <c r="G214" s="150"/>
      <c r="H214" s="156">
        <v>50</v>
      </c>
      <c r="I214" s="156">
        <f>0</f>
        <v>0</v>
      </c>
      <c r="J214" s="156">
        <f>0</f>
        <v>0</v>
      </c>
      <c r="K214" s="156">
        <f>0</f>
        <v>0</v>
      </c>
      <c r="L214" s="156">
        <f>0</f>
        <v>0</v>
      </c>
      <c r="M214" s="156">
        <f>0</f>
        <v>0</v>
      </c>
      <c r="N214" s="156">
        <f>0</f>
        <v>0</v>
      </c>
      <c r="O214" s="150"/>
      <c r="P214" s="150"/>
      <c r="Q214" s="166"/>
      <c r="R214" s="161"/>
      <c r="S214" s="161"/>
      <c r="T214" s="161"/>
      <c r="U214" s="161"/>
      <c r="V214" s="161"/>
      <c r="W214" s="161"/>
      <c r="X214" s="161"/>
      <c r="Y214" s="161"/>
      <c r="Z214" s="161"/>
      <c r="AA214" s="161"/>
      <c r="AB214" s="161"/>
      <c r="AC214" s="161"/>
      <c r="AD214" s="161"/>
      <c r="AE214" s="161"/>
      <c r="AF214" s="161"/>
      <c r="AG214" s="161"/>
      <c r="AH214" s="161"/>
      <c r="AI214" s="162"/>
    </row>
    <row r="215" spans="1:35" s="159" customFormat="1">
      <c r="A215" s="150"/>
      <c r="B215" s="245" t="s">
        <v>248</v>
      </c>
      <c r="C215" s="150"/>
      <c r="D215" s="150"/>
      <c r="E215" s="247" t="s">
        <v>284</v>
      </c>
      <c r="F215" s="150"/>
      <c r="G215" s="150"/>
      <c r="H215" s="156">
        <f>0</f>
        <v>0</v>
      </c>
      <c r="I215" s="156">
        <f>0</f>
        <v>0</v>
      </c>
      <c r="J215" s="156">
        <f>J212</f>
        <v>39.912999999999997</v>
      </c>
      <c r="K215" s="156">
        <f>0</f>
        <v>0</v>
      </c>
      <c r="L215" s="156">
        <f>0</f>
        <v>0</v>
      </c>
      <c r="M215" s="156">
        <f>0</f>
        <v>0</v>
      </c>
      <c r="N215" s="156">
        <f>0</f>
        <v>0</v>
      </c>
      <c r="O215" s="150"/>
      <c r="P215" s="150"/>
      <c r="Q215" s="166"/>
      <c r="R215" s="161"/>
      <c r="S215" s="161"/>
      <c r="T215" s="161"/>
      <c r="U215" s="161"/>
      <c r="V215" s="161"/>
      <c r="W215" s="161"/>
      <c r="X215" s="161"/>
      <c r="Y215" s="161"/>
      <c r="Z215" s="161"/>
      <c r="AA215" s="161"/>
      <c r="AB215" s="161"/>
      <c r="AC215" s="161"/>
      <c r="AD215" s="161"/>
      <c r="AE215" s="161"/>
      <c r="AF215" s="161"/>
      <c r="AG215" s="161"/>
      <c r="AH215" s="161"/>
      <c r="AI215" s="162"/>
    </row>
    <row r="216" spans="1:35" s="159" customFormat="1">
      <c r="A216" s="150"/>
      <c r="B216" s="245" t="s">
        <v>249</v>
      </c>
      <c r="C216" s="150"/>
      <c r="D216" s="150"/>
      <c r="E216" s="247" t="s">
        <v>284</v>
      </c>
      <c r="F216" s="150"/>
      <c r="G216" s="150"/>
      <c r="H216" s="156">
        <f>0</f>
        <v>0</v>
      </c>
      <c r="I216" s="156">
        <f>I211</f>
        <v>309.221</v>
      </c>
      <c r="J216" s="156">
        <f>0</f>
        <v>0</v>
      </c>
      <c r="K216" s="156">
        <f>0</f>
        <v>0</v>
      </c>
      <c r="L216" s="156">
        <f>0</f>
        <v>0</v>
      </c>
      <c r="M216" s="156">
        <f>0</f>
        <v>0</v>
      </c>
      <c r="N216" s="156">
        <f>0</f>
        <v>0</v>
      </c>
      <c r="O216" s="150"/>
      <c r="P216" s="150"/>
      <c r="Q216" s="166"/>
      <c r="R216" s="161"/>
      <c r="S216" s="161"/>
      <c r="T216" s="161"/>
      <c r="U216" s="161"/>
      <c r="V216" s="161"/>
      <c r="W216" s="161"/>
      <c r="X216" s="161"/>
      <c r="Y216" s="161"/>
      <c r="Z216" s="161"/>
      <c r="AA216" s="161"/>
      <c r="AB216" s="161"/>
      <c r="AC216" s="161"/>
      <c r="AD216" s="161"/>
      <c r="AE216" s="161"/>
      <c r="AF216" s="161"/>
      <c r="AG216" s="161"/>
      <c r="AH216" s="161"/>
      <c r="AI216" s="162"/>
    </row>
    <row r="217" spans="1:35" s="159" customFormat="1">
      <c r="A217" s="150"/>
      <c r="B217" s="245" t="s">
        <v>71</v>
      </c>
      <c r="C217" s="150"/>
      <c r="D217" s="150"/>
      <c r="E217" s="247" t="s">
        <v>284</v>
      </c>
      <c r="F217" s="150"/>
      <c r="G217" s="150"/>
      <c r="H217" s="150"/>
      <c r="I217" s="150"/>
      <c r="J217" s="163"/>
      <c r="K217" s="163"/>
      <c r="L217" s="163"/>
      <c r="M217" s="163"/>
      <c r="N217" s="163"/>
      <c r="O217" s="150"/>
      <c r="P217" s="150"/>
      <c r="Q217" s="166"/>
      <c r="R217" s="161"/>
      <c r="S217" s="161"/>
      <c r="T217" s="161"/>
      <c r="U217" s="161"/>
      <c r="V217" s="161"/>
      <c r="W217" s="161"/>
      <c r="X217" s="161"/>
      <c r="Y217" s="161"/>
      <c r="Z217" s="161"/>
      <c r="AA217" s="161"/>
      <c r="AB217" s="161"/>
      <c r="AC217" s="161"/>
      <c r="AD217" s="161"/>
      <c r="AE217" s="161"/>
      <c r="AF217" s="161"/>
      <c r="AG217" s="161"/>
      <c r="AH217" s="161"/>
      <c r="AI217" s="162"/>
    </row>
    <row r="218" spans="1:35" s="159" customFormat="1">
      <c r="A218" s="150"/>
      <c r="B218" s="246" t="s">
        <v>40</v>
      </c>
      <c r="C218" s="150"/>
      <c r="D218" s="150"/>
      <c r="E218" s="150"/>
      <c r="F218" s="150"/>
      <c r="G218" s="150"/>
      <c r="H218" s="150"/>
      <c r="I218" s="150"/>
      <c r="J218" s="163"/>
      <c r="K218" s="163"/>
      <c r="L218" s="163"/>
      <c r="M218" s="163"/>
      <c r="N218" s="163"/>
      <c r="O218" s="150"/>
      <c r="P218" s="150"/>
      <c r="Q218" s="166"/>
      <c r="R218" s="161"/>
      <c r="S218" s="161"/>
      <c r="T218" s="161"/>
      <c r="U218" s="161"/>
      <c r="V218" s="161"/>
      <c r="W218" s="161"/>
      <c r="X218" s="161"/>
      <c r="Y218" s="161"/>
      <c r="Z218" s="161"/>
      <c r="AA218" s="161"/>
      <c r="AB218" s="161"/>
      <c r="AC218" s="161"/>
      <c r="AD218" s="161"/>
      <c r="AE218" s="161"/>
      <c r="AF218" s="161"/>
      <c r="AG218" s="161"/>
      <c r="AH218" s="161"/>
      <c r="AI218" s="162"/>
    </row>
    <row r="219" spans="1:35" s="159" customFormat="1" ht="84.75" customHeight="1">
      <c r="A219" s="75"/>
      <c r="B219" s="165" t="s">
        <v>257</v>
      </c>
      <c r="C219" s="75" t="s">
        <v>169</v>
      </c>
      <c r="D219" s="75" t="s">
        <v>129</v>
      </c>
      <c r="E219" s="75" t="s">
        <v>1</v>
      </c>
      <c r="F219" s="75"/>
      <c r="G219" s="75"/>
      <c r="H219" s="75">
        <v>40</v>
      </c>
      <c r="I219" s="75">
        <v>42</v>
      </c>
      <c r="J219" s="75">
        <v>44</v>
      </c>
      <c r="K219" s="75">
        <v>46</v>
      </c>
      <c r="L219" s="75">
        <v>48</v>
      </c>
      <c r="M219" s="75">
        <v>49</v>
      </c>
      <c r="N219" s="167">
        <v>50</v>
      </c>
      <c r="O219" s="75"/>
      <c r="P219" s="75"/>
      <c r="Q219" s="166"/>
      <c r="R219" s="161"/>
      <c r="S219" s="161"/>
      <c r="T219" s="161"/>
      <c r="U219" s="161"/>
      <c r="V219" s="161"/>
      <c r="W219" s="161"/>
      <c r="X219" s="161"/>
      <c r="Y219" s="161"/>
      <c r="Z219" s="161"/>
      <c r="AA219" s="161"/>
      <c r="AB219" s="161"/>
      <c r="AC219" s="161"/>
      <c r="AD219" s="161"/>
      <c r="AE219" s="161"/>
      <c r="AF219" s="161"/>
      <c r="AG219" s="161"/>
      <c r="AH219" s="161"/>
      <c r="AI219" s="162"/>
    </row>
    <row r="220" spans="1:35" s="164" customFormat="1" ht="33.75" customHeight="1">
      <c r="A220" s="75"/>
      <c r="B220" s="244" t="s">
        <v>224</v>
      </c>
      <c r="C220" s="75"/>
      <c r="D220" s="75"/>
      <c r="E220" s="75"/>
      <c r="F220" s="75"/>
      <c r="G220" s="75"/>
      <c r="H220" s="75">
        <v>3</v>
      </c>
      <c r="I220" s="75">
        <v>3</v>
      </c>
      <c r="J220" s="75">
        <v>3</v>
      </c>
      <c r="K220" s="75"/>
      <c r="L220" s="75"/>
      <c r="M220" s="75"/>
      <c r="N220" s="75"/>
      <c r="O220" s="75"/>
      <c r="P220" s="75"/>
      <c r="Q220" s="166"/>
      <c r="R220" s="161"/>
      <c r="S220" s="161"/>
      <c r="T220" s="161"/>
      <c r="U220" s="161"/>
      <c r="V220" s="161"/>
      <c r="W220" s="161"/>
      <c r="X220" s="161"/>
      <c r="Y220" s="161"/>
      <c r="Z220" s="161"/>
      <c r="AA220" s="161"/>
      <c r="AB220" s="161"/>
      <c r="AC220" s="161"/>
      <c r="AD220" s="161"/>
      <c r="AE220" s="161"/>
      <c r="AF220" s="161"/>
      <c r="AG220" s="161"/>
      <c r="AH220" s="161"/>
    </row>
    <row r="221" spans="1:35" s="164" customFormat="1" ht="45" customHeight="1">
      <c r="A221" s="381"/>
      <c r="B221" s="384" t="s">
        <v>141</v>
      </c>
      <c r="C221" s="381" t="s">
        <v>170</v>
      </c>
      <c r="D221" s="381" t="s">
        <v>129</v>
      </c>
      <c r="E221" s="75" t="s">
        <v>138</v>
      </c>
      <c r="F221" s="381" t="s">
        <v>140</v>
      </c>
      <c r="G221" s="381" t="s">
        <v>102</v>
      </c>
      <c r="H221" s="114"/>
      <c r="I221" s="114"/>
      <c r="J221" s="75" t="s">
        <v>142</v>
      </c>
      <c r="K221" s="75"/>
      <c r="L221" s="75"/>
      <c r="M221" s="75"/>
      <c r="N221" s="75"/>
      <c r="O221" s="75"/>
      <c r="P221" s="381" t="s">
        <v>46</v>
      </c>
      <c r="Q221" s="417" t="s">
        <v>144</v>
      </c>
      <c r="R221" s="161"/>
      <c r="S221" s="161"/>
      <c r="T221" s="161"/>
      <c r="U221" s="161"/>
      <c r="V221" s="161"/>
      <c r="W221" s="161"/>
      <c r="X221" s="161"/>
      <c r="Y221" s="161"/>
      <c r="Z221" s="161"/>
      <c r="AA221" s="161"/>
      <c r="AB221" s="161"/>
      <c r="AC221" s="161"/>
      <c r="AD221" s="161"/>
      <c r="AE221" s="161"/>
      <c r="AF221" s="161"/>
      <c r="AG221" s="161"/>
      <c r="AH221" s="161"/>
    </row>
    <row r="222" spans="1:35" s="164" customFormat="1">
      <c r="A222" s="382"/>
      <c r="B222" s="385"/>
      <c r="C222" s="382"/>
      <c r="D222" s="382"/>
      <c r="E222" s="381" t="s">
        <v>17</v>
      </c>
      <c r="F222" s="382"/>
      <c r="G222" s="382"/>
      <c r="H222" s="114">
        <v>50</v>
      </c>
      <c r="I222" s="114"/>
      <c r="J222" s="158"/>
      <c r="K222" s="75"/>
      <c r="L222" s="75"/>
      <c r="M222" s="75"/>
      <c r="N222" s="75"/>
      <c r="O222" s="75" t="s">
        <v>4</v>
      </c>
      <c r="P222" s="382"/>
      <c r="Q222" s="418"/>
      <c r="R222" s="161"/>
      <c r="S222" s="161"/>
      <c r="T222" s="161"/>
      <c r="U222" s="161"/>
      <c r="V222" s="161"/>
      <c r="W222" s="161"/>
      <c r="X222" s="161"/>
      <c r="Y222" s="161"/>
      <c r="Z222" s="161"/>
      <c r="AA222" s="161"/>
      <c r="AB222" s="161"/>
      <c r="AC222" s="161"/>
      <c r="AD222" s="161"/>
      <c r="AE222" s="161"/>
      <c r="AF222" s="161"/>
      <c r="AG222" s="161"/>
      <c r="AH222" s="161"/>
    </row>
    <row r="223" spans="1:35" s="164" customFormat="1">
      <c r="A223" s="382"/>
      <c r="B223" s="385"/>
      <c r="C223" s="382"/>
      <c r="D223" s="382"/>
      <c r="E223" s="382"/>
      <c r="F223" s="382"/>
      <c r="G223" s="382"/>
      <c r="H223" s="114"/>
      <c r="I223" s="114">
        <v>308.64600000000002</v>
      </c>
      <c r="J223" s="158"/>
      <c r="K223" s="75"/>
      <c r="L223" s="75"/>
      <c r="M223" s="75"/>
      <c r="N223" s="75"/>
      <c r="O223" s="149" t="s">
        <v>130</v>
      </c>
      <c r="P223" s="382"/>
      <c r="Q223" s="418"/>
      <c r="R223" s="161"/>
      <c r="S223" s="161"/>
      <c r="T223" s="161"/>
      <c r="U223" s="161"/>
      <c r="V223" s="161"/>
      <c r="W223" s="161"/>
      <c r="X223" s="161"/>
      <c r="Y223" s="161"/>
      <c r="Z223" s="161"/>
      <c r="AA223" s="161"/>
      <c r="AB223" s="161"/>
      <c r="AC223" s="161"/>
      <c r="AD223" s="161"/>
      <c r="AE223" s="161"/>
      <c r="AF223" s="161"/>
      <c r="AG223" s="161"/>
      <c r="AH223" s="161"/>
    </row>
    <row r="224" spans="1:35" s="164" customFormat="1" ht="123.75" customHeight="1">
      <c r="A224" s="383"/>
      <c r="B224" s="386"/>
      <c r="C224" s="383"/>
      <c r="D224" s="383"/>
      <c r="E224" s="383"/>
      <c r="F224" s="383"/>
      <c r="G224" s="383"/>
      <c r="H224" s="114"/>
      <c r="I224" s="114"/>
      <c r="J224" s="114">
        <v>39.848999999999997</v>
      </c>
      <c r="K224" s="75"/>
      <c r="L224" s="75"/>
      <c r="M224" s="75"/>
      <c r="N224" s="75"/>
      <c r="O224" s="75" t="s">
        <v>41</v>
      </c>
      <c r="P224" s="383"/>
      <c r="Q224" s="419"/>
      <c r="R224" s="161"/>
      <c r="S224" s="161"/>
      <c r="T224" s="161"/>
      <c r="U224" s="161"/>
      <c r="V224" s="161"/>
      <c r="W224" s="161"/>
      <c r="X224" s="161"/>
      <c r="Y224" s="161"/>
      <c r="Z224" s="161"/>
      <c r="AA224" s="161"/>
      <c r="AB224" s="161"/>
      <c r="AC224" s="161"/>
      <c r="AD224" s="161"/>
      <c r="AE224" s="161"/>
      <c r="AF224" s="161"/>
      <c r="AG224" s="161"/>
      <c r="AH224" s="161"/>
    </row>
    <row r="225" spans="1:35" s="164" customFormat="1" ht="45" customHeight="1">
      <c r="A225" s="381"/>
      <c r="B225" s="384" t="s">
        <v>252</v>
      </c>
      <c r="C225" s="381" t="s">
        <v>170</v>
      </c>
      <c r="D225" s="381" t="s">
        <v>129</v>
      </c>
      <c r="E225" s="75" t="s">
        <v>138</v>
      </c>
      <c r="F225" s="381" t="s">
        <v>140</v>
      </c>
      <c r="G225" s="381" t="s">
        <v>102</v>
      </c>
      <c r="H225" s="114"/>
      <c r="I225" s="114"/>
      <c r="J225" s="75" t="s">
        <v>143</v>
      </c>
      <c r="K225" s="75"/>
      <c r="L225" s="75"/>
      <c r="M225" s="75"/>
      <c r="N225" s="75"/>
      <c r="O225" s="75"/>
      <c r="P225" s="381" t="s">
        <v>46</v>
      </c>
      <c r="Q225" s="417" t="s">
        <v>145</v>
      </c>
      <c r="R225" s="161"/>
      <c r="S225" s="161"/>
      <c r="T225" s="161"/>
      <c r="U225" s="161"/>
      <c r="V225" s="161"/>
      <c r="W225" s="161"/>
      <c r="X225" s="161"/>
      <c r="Y225" s="161"/>
      <c r="Z225" s="161"/>
      <c r="AA225" s="161"/>
      <c r="AB225" s="161"/>
      <c r="AC225" s="161"/>
      <c r="AD225" s="161"/>
      <c r="AE225" s="161"/>
      <c r="AF225" s="161"/>
      <c r="AG225" s="161"/>
      <c r="AH225" s="161"/>
    </row>
    <row r="226" spans="1:35" s="164" customFormat="1">
      <c r="A226" s="382"/>
      <c r="B226" s="385"/>
      <c r="C226" s="382"/>
      <c r="D226" s="382"/>
      <c r="E226" s="381" t="s">
        <v>17</v>
      </c>
      <c r="F226" s="382"/>
      <c r="G226" s="382"/>
      <c r="H226" s="114">
        <v>50</v>
      </c>
      <c r="I226" s="114"/>
      <c r="J226" s="158"/>
      <c r="K226" s="75"/>
      <c r="L226" s="75"/>
      <c r="M226" s="75"/>
      <c r="N226" s="75"/>
      <c r="O226" s="75" t="s">
        <v>4</v>
      </c>
      <c r="P226" s="382"/>
      <c r="Q226" s="418"/>
      <c r="R226" s="161"/>
      <c r="S226" s="161"/>
      <c r="T226" s="161"/>
      <c r="U226" s="161"/>
      <c r="V226" s="161"/>
      <c r="W226" s="161"/>
      <c r="X226" s="161"/>
      <c r="Y226" s="161"/>
      <c r="Z226" s="161"/>
      <c r="AA226" s="161"/>
      <c r="AB226" s="161"/>
      <c r="AC226" s="161"/>
      <c r="AD226" s="161"/>
      <c r="AE226" s="161"/>
      <c r="AF226" s="161"/>
      <c r="AG226" s="161"/>
      <c r="AH226" s="161"/>
    </row>
    <row r="227" spans="1:35" s="164" customFormat="1">
      <c r="A227" s="382"/>
      <c r="B227" s="385"/>
      <c r="C227" s="382"/>
      <c r="D227" s="382"/>
      <c r="E227" s="382"/>
      <c r="F227" s="382"/>
      <c r="G227" s="382"/>
      <c r="H227" s="114"/>
      <c r="I227" s="114">
        <v>345.02699999999999</v>
      </c>
      <c r="J227" s="158"/>
      <c r="K227" s="75"/>
      <c r="L227" s="75"/>
      <c r="M227" s="75"/>
      <c r="N227" s="75"/>
      <c r="O227" s="149" t="s">
        <v>130</v>
      </c>
      <c r="P227" s="382"/>
      <c r="Q227" s="418"/>
      <c r="R227" s="161"/>
      <c r="S227" s="161"/>
      <c r="T227" s="161"/>
      <c r="U227" s="161"/>
      <c r="V227" s="161"/>
      <c r="W227" s="161"/>
      <c r="X227" s="161"/>
      <c r="Y227" s="161"/>
      <c r="Z227" s="161"/>
      <c r="AA227" s="161"/>
      <c r="AB227" s="161"/>
      <c r="AC227" s="161"/>
      <c r="AD227" s="161"/>
      <c r="AE227" s="161"/>
      <c r="AF227" s="161"/>
      <c r="AG227" s="161"/>
      <c r="AH227" s="161"/>
    </row>
    <row r="228" spans="1:35" s="164" customFormat="1" ht="93" customHeight="1">
      <c r="A228" s="383"/>
      <c r="B228" s="386"/>
      <c r="C228" s="383"/>
      <c r="D228" s="383"/>
      <c r="E228" s="383"/>
      <c r="F228" s="383"/>
      <c r="G228" s="383"/>
      <c r="H228" s="114"/>
      <c r="I228" s="114"/>
      <c r="J228" s="114">
        <v>142.12299999999999</v>
      </c>
      <c r="K228" s="75"/>
      <c r="L228" s="75"/>
      <c r="M228" s="75"/>
      <c r="N228" s="75"/>
      <c r="O228" s="75" t="s">
        <v>41</v>
      </c>
      <c r="P228" s="383"/>
      <c r="Q228" s="419"/>
      <c r="R228" s="161"/>
      <c r="S228" s="161"/>
      <c r="T228" s="161"/>
      <c r="U228" s="161"/>
      <c r="V228" s="161"/>
      <c r="W228" s="161"/>
      <c r="X228" s="161"/>
      <c r="Y228" s="161"/>
      <c r="Z228" s="161"/>
      <c r="AA228" s="161"/>
      <c r="AB228" s="161"/>
      <c r="AC228" s="161"/>
      <c r="AD228" s="161"/>
      <c r="AE228" s="161"/>
      <c r="AF228" s="161"/>
      <c r="AG228" s="161"/>
      <c r="AH228" s="161"/>
    </row>
    <row r="229" spans="1:35" s="164" customFormat="1" ht="60" customHeight="1">
      <c r="A229" s="381"/>
      <c r="B229" s="384" t="s">
        <v>146</v>
      </c>
      <c r="C229" s="381" t="s">
        <v>170</v>
      </c>
      <c r="D229" s="381" t="s">
        <v>129</v>
      </c>
      <c r="E229" s="75" t="s">
        <v>138</v>
      </c>
      <c r="F229" s="381" t="s">
        <v>140</v>
      </c>
      <c r="G229" s="381" t="s">
        <v>102</v>
      </c>
      <c r="H229" s="114"/>
      <c r="I229" s="114"/>
      <c r="J229" s="75" t="s">
        <v>147</v>
      </c>
      <c r="K229" s="75"/>
      <c r="L229" s="75"/>
      <c r="M229" s="75"/>
      <c r="N229" s="75"/>
      <c r="O229" s="75"/>
      <c r="P229" s="381" t="s">
        <v>47</v>
      </c>
      <c r="Q229" s="417" t="s">
        <v>148</v>
      </c>
      <c r="R229" s="161"/>
      <c r="S229" s="161"/>
      <c r="T229" s="161"/>
      <c r="U229" s="161"/>
      <c r="V229" s="161"/>
      <c r="W229" s="161"/>
      <c r="X229" s="161"/>
      <c r="Y229" s="161"/>
      <c r="Z229" s="161"/>
      <c r="AA229" s="161"/>
      <c r="AB229" s="161"/>
      <c r="AC229" s="161"/>
      <c r="AD229" s="161"/>
      <c r="AE229" s="161"/>
      <c r="AF229" s="161"/>
      <c r="AG229" s="161"/>
      <c r="AH229" s="161"/>
    </row>
    <row r="230" spans="1:35" s="164" customFormat="1">
      <c r="A230" s="382"/>
      <c r="B230" s="385"/>
      <c r="C230" s="382"/>
      <c r="D230" s="382"/>
      <c r="E230" s="381" t="s">
        <v>17</v>
      </c>
      <c r="F230" s="382"/>
      <c r="G230" s="382"/>
      <c r="H230" s="114">
        <v>50</v>
      </c>
      <c r="I230" s="114"/>
      <c r="J230" s="158"/>
      <c r="K230" s="75"/>
      <c r="L230" s="75"/>
      <c r="M230" s="75"/>
      <c r="N230" s="75"/>
      <c r="O230" s="75" t="s">
        <v>4</v>
      </c>
      <c r="P230" s="382"/>
      <c r="Q230" s="418"/>
      <c r="R230" s="161"/>
      <c r="S230" s="161"/>
      <c r="T230" s="161"/>
      <c r="U230" s="161"/>
      <c r="V230" s="161"/>
      <c r="W230" s="161"/>
      <c r="X230" s="161"/>
      <c r="Y230" s="161"/>
      <c r="Z230" s="161"/>
      <c r="AA230" s="161"/>
      <c r="AB230" s="161"/>
      <c r="AC230" s="161"/>
      <c r="AD230" s="161"/>
      <c r="AE230" s="161"/>
      <c r="AF230" s="161"/>
      <c r="AG230" s="161"/>
      <c r="AH230" s="161"/>
    </row>
    <row r="231" spans="1:35" s="164" customFormat="1">
      <c r="A231" s="382"/>
      <c r="B231" s="385"/>
      <c r="C231" s="382"/>
      <c r="D231" s="382"/>
      <c r="E231" s="382"/>
      <c r="F231" s="382"/>
      <c r="G231" s="382"/>
      <c r="H231" s="114"/>
      <c r="I231" s="114">
        <v>328.75799999999998</v>
      </c>
      <c r="J231" s="158"/>
      <c r="K231" s="75"/>
      <c r="L231" s="75"/>
      <c r="M231" s="75"/>
      <c r="N231" s="75"/>
      <c r="O231" s="149" t="s">
        <v>130</v>
      </c>
      <c r="P231" s="382"/>
      <c r="Q231" s="418"/>
      <c r="R231" s="161"/>
      <c r="S231" s="161"/>
      <c r="T231" s="161"/>
      <c r="U231" s="161"/>
      <c r="V231" s="161"/>
      <c r="W231" s="161"/>
      <c r="X231" s="161"/>
      <c r="Y231" s="161"/>
      <c r="Z231" s="161"/>
      <c r="AA231" s="161"/>
      <c r="AB231" s="161"/>
      <c r="AC231" s="161"/>
      <c r="AD231" s="161"/>
      <c r="AE231" s="161"/>
      <c r="AF231" s="161"/>
      <c r="AG231" s="161"/>
      <c r="AH231" s="161"/>
    </row>
    <row r="232" spans="1:35" s="164" customFormat="1" ht="14.25" customHeight="1">
      <c r="A232" s="383"/>
      <c r="B232" s="386"/>
      <c r="C232" s="383"/>
      <c r="D232" s="383"/>
      <c r="E232" s="383"/>
      <c r="F232" s="383"/>
      <c r="G232" s="383"/>
      <c r="H232" s="114"/>
      <c r="I232" s="114"/>
      <c r="J232" s="114">
        <v>249.98599999999999</v>
      </c>
      <c r="K232" s="75"/>
      <c r="L232" s="75"/>
      <c r="M232" s="75"/>
      <c r="N232" s="75"/>
      <c r="O232" s="75" t="s">
        <v>41</v>
      </c>
      <c r="P232" s="383"/>
      <c r="Q232" s="419"/>
      <c r="R232" s="161"/>
      <c r="S232" s="161"/>
      <c r="T232" s="161"/>
      <c r="U232" s="161"/>
      <c r="V232" s="161"/>
      <c r="W232" s="161"/>
      <c r="X232" s="161"/>
      <c r="Y232" s="161"/>
      <c r="Z232" s="161"/>
      <c r="AA232" s="161"/>
      <c r="AB232" s="161"/>
      <c r="AC232" s="161"/>
      <c r="AD232" s="161"/>
      <c r="AE232" s="161"/>
      <c r="AF232" s="161"/>
      <c r="AG232" s="161"/>
      <c r="AH232" s="161"/>
    </row>
    <row r="233" spans="1:35" s="164" customFormat="1" ht="35.25" customHeight="1">
      <c r="A233" s="168"/>
      <c r="B233" s="245" t="s">
        <v>260</v>
      </c>
      <c r="C233" s="281"/>
      <c r="D233" s="169"/>
      <c r="E233" s="247" t="s">
        <v>17</v>
      </c>
      <c r="F233" s="170"/>
      <c r="G233" s="169"/>
      <c r="H233" s="114">
        <f t="shared" ref="H233:N233" si="13">H234+H235+H236+H237</f>
        <v>150</v>
      </c>
      <c r="I233" s="114">
        <f t="shared" si="13"/>
        <v>982.43100000000004</v>
      </c>
      <c r="J233" s="114">
        <f t="shared" si="13"/>
        <v>431.95799999999997</v>
      </c>
      <c r="K233" s="114">
        <f t="shared" si="13"/>
        <v>0</v>
      </c>
      <c r="L233" s="114">
        <f t="shared" si="13"/>
        <v>0</v>
      </c>
      <c r="M233" s="114">
        <f t="shared" si="13"/>
        <v>0</v>
      </c>
      <c r="N233" s="114">
        <f t="shared" si="13"/>
        <v>0</v>
      </c>
      <c r="O233" s="75"/>
      <c r="P233" s="169"/>
      <c r="Q233" s="171"/>
      <c r="R233" s="161"/>
      <c r="S233" s="161"/>
      <c r="T233" s="161"/>
      <c r="U233" s="161"/>
      <c r="V233" s="161"/>
      <c r="W233" s="161"/>
      <c r="X233" s="161"/>
      <c r="Y233" s="161"/>
      <c r="Z233" s="161"/>
      <c r="AA233" s="161"/>
      <c r="AB233" s="161"/>
      <c r="AC233" s="161"/>
      <c r="AD233" s="161"/>
      <c r="AE233" s="161"/>
      <c r="AF233" s="161"/>
      <c r="AG233" s="161"/>
      <c r="AH233" s="161"/>
    </row>
    <row r="234" spans="1:35" s="164" customFormat="1" ht="14.25" customHeight="1">
      <c r="A234" s="168"/>
      <c r="B234" s="245" t="s">
        <v>247</v>
      </c>
      <c r="C234" s="281"/>
      <c r="D234" s="169"/>
      <c r="E234" s="247" t="s">
        <v>17</v>
      </c>
      <c r="F234" s="170"/>
      <c r="G234" s="169"/>
      <c r="H234" s="114">
        <f>H230+H226+H222</f>
        <v>150</v>
      </c>
      <c r="I234" s="114"/>
      <c r="J234" s="114"/>
      <c r="K234" s="75"/>
      <c r="L234" s="75"/>
      <c r="M234" s="75"/>
      <c r="N234" s="75"/>
      <c r="O234" s="75"/>
      <c r="P234" s="169"/>
      <c r="Q234" s="171"/>
      <c r="R234" s="161"/>
      <c r="S234" s="161"/>
      <c r="T234" s="161"/>
      <c r="U234" s="161"/>
      <c r="V234" s="161"/>
      <c r="W234" s="161"/>
      <c r="X234" s="161"/>
      <c r="Y234" s="161"/>
      <c r="Z234" s="161"/>
      <c r="AA234" s="161"/>
      <c r="AB234" s="161"/>
      <c r="AC234" s="161"/>
      <c r="AD234" s="161"/>
      <c r="AE234" s="161"/>
      <c r="AF234" s="161"/>
      <c r="AG234" s="161"/>
      <c r="AH234" s="161"/>
    </row>
    <row r="235" spans="1:35" s="164" customFormat="1" ht="14.25" customHeight="1">
      <c r="A235" s="168"/>
      <c r="B235" s="245" t="s">
        <v>248</v>
      </c>
      <c r="C235" s="281"/>
      <c r="D235" s="169"/>
      <c r="E235" s="247" t="s">
        <v>17</v>
      </c>
      <c r="F235" s="170"/>
      <c r="G235" s="169"/>
      <c r="H235" s="114"/>
      <c r="I235" s="114"/>
      <c r="J235" s="114">
        <f>J232+J228+J224</f>
        <v>431.95799999999997</v>
      </c>
      <c r="K235" s="75"/>
      <c r="L235" s="75"/>
      <c r="M235" s="75"/>
      <c r="N235" s="75"/>
      <c r="O235" s="75"/>
      <c r="P235" s="169"/>
      <c r="Q235" s="171"/>
      <c r="R235" s="161"/>
      <c r="S235" s="161"/>
      <c r="T235" s="161"/>
      <c r="U235" s="161"/>
      <c r="V235" s="161"/>
      <c r="W235" s="161"/>
      <c r="X235" s="161"/>
      <c r="Y235" s="161"/>
      <c r="Z235" s="161"/>
      <c r="AA235" s="161"/>
      <c r="AB235" s="161"/>
      <c r="AC235" s="161"/>
      <c r="AD235" s="161"/>
      <c r="AE235" s="161"/>
      <c r="AF235" s="161"/>
      <c r="AG235" s="161"/>
      <c r="AH235" s="161"/>
    </row>
    <row r="236" spans="1:35" s="164" customFormat="1" ht="14.25" customHeight="1">
      <c r="A236" s="168"/>
      <c r="B236" s="245" t="s">
        <v>249</v>
      </c>
      <c r="C236" s="281"/>
      <c r="D236" s="169"/>
      <c r="E236" s="247" t="s">
        <v>17</v>
      </c>
      <c r="F236" s="170"/>
      <c r="G236" s="169"/>
      <c r="H236" s="114"/>
      <c r="I236" s="114">
        <f>I231+I227+I223</f>
        <v>982.43100000000004</v>
      </c>
      <c r="J236" s="114"/>
      <c r="K236" s="75"/>
      <c r="L236" s="75"/>
      <c r="M236" s="75"/>
      <c r="N236" s="75"/>
      <c r="O236" s="75"/>
      <c r="P236" s="169"/>
      <c r="Q236" s="171"/>
      <c r="R236" s="161"/>
      <c r="S236" s="161"/>
      <c r="T236" s="161"/>
      <c r="U236" s="161"/>
      <c r="V236" s="161"/>
      <c r="W236" s="161"/>
      <c r="X236" s="161"/>
      <c r="Y236" s="161"/>
      <c r="Z236" s="161"/>
      <c r="AA236" s="161"/>
      <c r="AB236" s="161"/>
      <c r="AC236" s="161"/>
      <c r="AD236" s="161"/>
      <c r="AE236" s="161"/>
      <c r="AF236" s="161"/>
      <c r="AG236" s="161"/>
      <c r="AH236" s="161"/>
    </row>
    <row r="237" spans="1:35" s="164" customFormat="1" ht="14.25" customHeight="1">
      <c r="A237" s="168"/>
      <c r="B237" s="245" t="s">
        <v>71</v>
      </c>
      <c r="C237" s="281"/>
      <c r="D237" s="169"/>
      <c r="E237" s="247" t="s">
        <v>17</v>
      </c>
      <c r="F237" s="170"/>
      <c r="G237" s="169"/>
      <c r="H237" s="114"/>
      <c r="I237" s="114"/>
      <c r="J237" s="114"/>
      <c r="K237" s="75"/>
      <c r="L237" s="75"/>
      <c r="M237" s="75"/>
      <c r="N237" s="75"/>
      <c r="O237" s="75"/>
      <c r="P237" s="169"/>
      <c r="Q237" s="171"/>
      <c r="R237" s="161"/>
      <c r="S237" s="161"/>
      <c r="T237" s="161"/>
      <c r="U237" s="161"/>
      <c r="V237" s="161"/>
      <c r="W237" s="161"/>
      <c r="X237" s="161"/>
      <c r="Y237" s="161"/>
      <c r="Z237" s="161"/>
      <c r="AA237" s="161"/>
      <c r="AB237" s="161"/>
      <c r="AC237" s="161"/>
      <c r="AD237" s="161"/>
      <c r="AE237" s="161"/>
      <c r="AF237" s="161"/>
      <c r="AG237" s="161"/>
      <c r="AH237" s="161"/>
    </row>
    <row r="238" spans="1:35" s="159" customFormat="1" ht="15" hidden="1" customHeight="1">
      <c r="A238" s="75"/>
      <c r="B238" s="165" t="s">
        <v>2</v>
      </c>
      <c r="C238" s="75"/>
      <c r="D238" s="75"/>
      <c r="E238" s="75"/>
      <c r="F238" s="75"/>
      <c r="G238" s="75"/>
      <c r="H238" s="75"/>
      <c r="I238" s="75"/>
      <c r="J238" s="75"/>
      <c r="K238" s="167"/>
      <c r="L238" s="167"/>
      <c r="M238" s="167"/>
      <c r="N238" s="167"/>
      <c r="O238" s="75"/>
      <c r="P238" s="158"/>
      <c r="Q238" s="160"/>
      <c r="R238" s="161"/>
      <c r="S238" s="161"/>
      <c r="T238" s="161"/>
      <c r="U238" s="161"/>
      <c r="V238" s="161"/>
      <c r="W238" s="161"/>
      <c r="X238" s="161"/>
      <c r="Y238" s="161"/>
      <c r="Z238" s="161"/>
      <c r="AA238" s="161"/>
      <c r="AB238" s="161"/>
      <c r="AC238" s="161"/>
      <c r="AD238" s="161"/>
      <c r="AE238" s="161"/>
      <c r="AF238" s="161"/>
      <c r="AG238" s="161"/>
      <c r="AH238" s="161"/>
      <c r="AI238" s="162"/>
    </row>
    <row r="239" spans="1:35" s="159" customFormat="1" ht="18" hidden="1" customHeight="1">
      <c r="A239" s="75"/>
      <c r="B239" s="165" t="s">
        <v>2</v>
      </c>
      <c r="C239" s="75"/>
      <c r="D239" s="75"/>
      <c r="E239" s="75"/>
      <c r="F239" s="75"/>
      <c r="G239" s="75"/>
      <c r="H239" s="75"/>
      <c r="I239" s="75"/>
      <c r="J239" s="75"/>
      <c r="K239" s="167"/>
      <c r="L239" s="167"/>
      <c r="M239" s="167"/>
      <c r="N239" s="167"/>
      <c r="O239" s="75"/>
      <c r="P239" s="158"/>
      <c r="Q239" s="160"/>
      <c r="R239" s="161"/>
      <c r="S239" s="161"/>
      <c r="T239" s="161"/>
      <c r="U239" s="161"/>
      <c r="V239" s="161"/>
      <c r="W239" s="161"/>
      <c r="X239" s="161"/>
      <c r="Y239" s="161"/>
      <c r="Z239" s="161"/>
      <c r="AA239" s="161"/>
      <c r="AB239" s="161"/>
      <c r="AC239" s="161"/>
      <c r="AD239" s="161"/>
      <c r="AE239" s="161"/>
      <c r="AF239" s="161"/>
      <c r="AG239" s="161"/>
      <c r="AH239" s="161"/>
      <c r="AI239" s="162"/>
    </row>
    <row r="240" spans="1:35" s="159" customFormat="1" ht="52.5" customHeight="1">
      <c r="A240" s="75"/>
      <c r="B240" s="165" t="s">
        <v>258</v>
      </c>
      <c r="C240" s="75" t="s">
        <v>171</v>
      </c>
      <c r="D240" s="75" t="s">
        <v>129</v>
      </c>
      <c r="E240" s="75" t="s">
        <v>1</v>
      </c>
      <c r="F240" s="114"/>
      <c r="H240" s="75">
        <v>42.3</v>
      </c>
      <c r="I240" s="75">
        <v>40</v>
      </c>
      <c r="J240" s="75">
        <v>37</v>
      </c>
      <c r="K240" s="75">
        <v>34</v>
      </c>
      <c r="L240" s="75">
        <v>32</v>
      </c>
      <c r="M240" s="75">
        <v>30</v>
      </c>
      <c r="N240" s="172">
        <v>28</v>
      </c>
      <c r="O240" s="75"/>
      <c r="P240" s="75"/>
      <c r="Q240" s="166"/>
      <c r="R240" s="161"/>
      <c r="S240" s="161"/>
      <c r="T240" s="161"/>
      <c r="U240" s="161"/>
      <c r="V240" s="161"/>
      <c r="W240" s="161"/>
      <c r="X240" s="161"/>
      <c r="Y240" s="161"/>
      <c r="Z240" s="161"/>
      <c r="AA240" s="161"/>
      <c r="AB240" s="161"/>
      <c r="AC240" s="161"/>
      <c r="AD240" s="161"/>
      <c r="AE240" s="161"/>
      <c r="AF240" s="161"/>
      <c r="AG240" s="161"/>
      <c r="AH240" s="161"/>
      <c r="AI240" s="162"/>
    </row>
    <row r="241" spans="1:34" s="177" customFormat="1" ht="24.75" customHeight="1">
      <c r="A241" s="465"/>
      <c r="B241" s="466" t="s">
        <v>149</v>
      </c>
      <c r="C241" s="465" t="s">
        <v>172</v>
      </c>
      <c r="D241" s="467" t="s">
        <v>129</v>
      </c>
      <c r="E241" s="173" t="s">
        <v>19</v>
      </c>
      <c r="F241" s="342" t="s">
        <v>150</v>
      </c>
      <c r="G241" s="465" t="s">
        <v>102</v>
      </c>
      <c r="H241" s="75"/>
      <c r="I241" s="75"/>
      <c r="J241" s="114"/>
      <c r="K241" s="75" t="s">
        <v>22</v>
      </c>
      <c r="L241" s="114"/>
      <c r="M241" s="114"/>
      <c r="N241" s="114"/>
      <c r="O241" s="174"/>
      <c r="P241" s="175"/>
      <c r="Q241" s="457" t="s">
        <v>176</v>
      </c>
      <c r="R241" s="176"/>
      <c r="S241" s="176"/>
      <c r="T241" s="176"/>
      <c r="U241" s="176"/>
      <c r="V241" s="176"/>
      <c r="W241" s="176"/>
      <c r="X241" s="176"/>
      <c r="Y241" s="176"/>
      <c r="Z241" s="176"/>
      <c r="AA241" s="176"/>
      <c r="AB241" s="176"/>
      <c r="AC241" s="176"/>
      <c r="AD241" s="176"/>
      <c r="AE241" s="176"/>
      <c r="AF241" s="176"/>
      <c r="AG241" s="176"/>
      <c r="AH241" s="176"/>
    </row>
    <row r="242" spans="1:34" s="177" customFormat="1" ht="171" customHeight="1">
      <c r="A242" s="343"/>
      <c r="B242" s="343"/>
      <c r="C242" s="413"/>
      <c r="D242" s="468"/>
      <c r="E242" s="178" t="s">
        <v>284</v>
      </c>
      <c r="F242" s="343"/>
      <c r="G242" s="343"/>
      <c r="H242" s="179"/>
      <c r="I242" s="179"/>
      <c r="J242" s="180"/>
      <c r="K242" s="180">
        <v>570.90499999999997</v>
      </c>
      <c r="L242" s="180"/>
      <c r="M242" s="180"/>
      <c r="N242" s="180"/>
      <c r="O242" s="181" t="s">
        <v>41</v>
      </c>
      <c r="P242" s="175" t="s">
        <v>21</v>
      </c>
      <c r="Q242" s="458"/>
      <c r="R242" s="297"/>
      <c r="S242" s="176"/>
      <c r="T242" s="176"/>
      <c r="U242" s="176"/>
      <c r="V242" s="176"/>
      <c r="W242" s="176"/>
      <c r="X242" s="176"/>
      <c r="Y242" s="176"/>
      <c r="Z242" s="176"/>
      <c r="AA242" s="176"/>
      <c r="AB242" s="176"/>
      <c r="AC242" s="176"/>
      <c r="AD242" s="176"/>
      <c r="AE242" s="176"/>
      <c r="AF242" s="176"/>
      <c r="AG242" s="176"/>
      <c r="AH242" s="176"/>
    </row>
    <row r="243" spans="1:34" s="107" customFormat="1" ht="31.5">
      <c r="A243" s="105"/>
      <c r="B243" s="245" t="s">
        <v>260</v>
      </c>
      <c r="C243" s="293"/>
      <c r="D243" s="105"/>
      <c r="E243" s="79" t="s">
        <v>284</v>
      </c>
      <c r="F243" s="105"/>
      <c r="G243" s="108"/>
      <c r="H243" s="110"/>
      <c r="I243" s="110"/>
      <c r="J243" s="111"/>
      <c r="K243" s="114">
        <f>K244+K245+K246+K247</f>
        <v>570.9</v>
      </c>
      <c r="L243" s="111"/>
      <c r="M243" s="111"/>
      <c r="N243" s="111"/>
      <c r="O243" s="112"/>
      <c r="P243" s="113"/>
      <c r="Q243" s="109"/>
      <c r="R243" s="106"/>
      <c r="S243" s="106"/>
      <c r="T243" s="106"/>
      <c r="U243" s="106"/>
      <c r="V243" s="106"/>
      <c r="W243" s="106"/>
      <c r="X243" s="106"/>
      <c r="Y243" s="106"/>
      <c r="Z243" s="106"/>
      <c r="AA243" s="106"/>
      <c r="AB243" s="106"/>
      <c r="AC243" s="106"/>
      <c r="AD243" s="106"/>
      <c r="AE243" s="106"/>
      <c r="AF243" s="106"/>
      <c r="AG243" s="106"/>
      <c r="AH243" s="106"/>
    </row>
    <row r="244" spans="1:34" s="107" customFormat="1">
      <c r="A244" s="105"/>
      <c r="B244" s="245" t="s">
        <v>247</v>
      </c>
      <c r="C244" s="293"/>
      <c r="D244" s="105"/>
      <c r="E244" s="79" t="s">
        <v>284</v>
      </c>
      <c r="F244" s="105"/>
      <c r="G244" s="108"/>
      <c r="H244" s="110"/>
      <c r="I244" s="110"/>
      <c r="J244" s="111"/>
      <c r="K244" s="114"/>
      <c r="L244" s="111"/>
      <c r="M244" s="111"/>
      <c r="N244" s="111"/>
      <c r="O244" s="112"/>
      <c r="P244" s="113"/>
      <c r="Q244" s="109"/>
      <c r="R244" s="106"/>
      <c r="S244" s="106"/>
      <c r="T244" s="106"/>
      <c r="U244" s="106"/>
      <c r="V244" s="106"/>
      <c r="W244" s="106"/>
      <c r="X244" s="106"/>
      <c r="Y244" s="106"/>
      <c r="Z244" s="106"/>
      <c r="AA244" s="106"/>
      <c r="AB244" s="106"/>
      <c r="AC244" s="106"/>
      <c r="AD244" s="106"/>
      <c r="AE244" s="106"/>
      <c r="AF244" s="106"/>
      <c r="AG244" s="106"/>
      <c r="AH244" s="106"/>
    </row>
    <row r="245" spans="1:34" s="107" customFormat="1">
      <c r="A245" s="105"/>
      <c r="B245" s="245" t="s">
        <v>248</v>
      </c>
      <c r="C245" s="293"/>
      <c r="D245" s="105"/>
      <c r="E245" s="79" t="s">
        <v>284</v>
      </c>
      <c r="F245" s="105"/>
      <c r="G245" s="108"/>
      <c r="H245" s="110"/>
      <c r="I245" s="110"/>
      <c r="J245" s="111"/>
      <c r="K245" s="114">
        <v>570.9</v>
      </c>
      <c r="L245" s="111"/>
      <c r="M245" s="111"/>
      <c r="N245" s="111"/>
      <c r="O245" s="112"/>
      <c r="P245" s="113"/>
      <c r="Q245" s="109"/>
      <c r="R245" s="106"/>
      <c r="S245" s="106"/>
      <c r="T245" s="106"/>
      <c r="U245" s="106"/>
      <c r="V245" s="106"/>
      <c r="W245" s="106"/>
      <c r="X245" s="106"/>
      <c r="Y245" s="106"/>
      <c r="Z245" s="106"/>
      <c r="AA245" s="106"/>
      <c r="AB245" s="106"/>
      <c r="AC245" s="106"/>
      <c r="AD245" s="106"/>
      <c r="AE245" s="106"/>
      <c r="AF245" s="106"/>
      <c r="AG245" s="106"/>
      <c r="AH245" s="106"/>
    </row>
    <row r="246" spans="1:34" s="107" customFormat="1">
      <c r="A246" s="105"/>
      <c r="B246" s="245" t="s">
        <v>249</v>
      </c>
      <c r="C246" s="293"/>
      <c r="D246" s="105"/>
      <c r="E246" s="79" t="s">
        <v>284</v>
      </c>
      <c r="F246" s="105"/>
      <c r="G246" s="108"/>
      <c r="H246" s="110"/>
      <c r="I246" s="110"/>
      <c r="J246" s="111"/>
      <c r="K246" s="111"/>
      <c r="L246" s="111"/>
      <c r="M246" s="111"/>
      <c r="N246" s="111"/>
      <c r="O246" s="112"/>
      <c r="P246" s="113"/>
      <c r="Q246" s="109"/>
      <c r="R246" s="106"/>
      <c r="S246" s="106"/>
      <c r="T246" s="106"/>
      <c r="U246" s="106"/>
      <c r="V246" s="106"/>
      <c r="W246" s="106"/>
      <c r="X246" s="106"/>
      <c r="Y246" s="106"/>
      <c r="Z246" s="106"/>
      <c r="AA246" s="106"/>
      <c r="AB246" s="106"/>
      <c r="AC246" s="106"/>
      <c r="AD246" s="106"/>
      <c r="AE246" s="106"/>
      <c r="AF246" s="106"/>
      <c r="AG246" s="106"/>
      <c r="AH246" s="106"/>
    </row>
    <row r="247" spans="1:34" s="107" customFormat="1">
      <c r="A247" s="105"/>
      <c r="B247" s="245" t="s">
        <v>71</v>
      </c>
      <c r="C247" s="293"/>
      <c r="D247" s="105"/>
      <c r="E247" s="79" t="s">
        <v>284</v>
      </c>
      <c r="F247" s="105"/>
      <c r="G247" s="108"/>
      <c r="H247" s="110"/>
      <c r="I247" s="110"/>
      <c r="J247" s="111"/>
      <c r="K247" s="111"/>
      <c r="L247" s="111"/>
      <c r="M247" s="111"/>
      <c r="N247" s="111"/>
      <c r="O247" s="112"/>
      <c r="P247" s="113"/>
      <c r="Q247" s="109"/>
      <c r="R247" s="106"/>
      <c r="S247" s="106"/>
      <c r="T247" s="106"/>
      <c r="U247" s="106"/>
      <c r="V247" s="106"/>
      <c r="W247" s="106"/>
      <c r="X247" s="106"/>
      <c r="Y247" s="106"/>
      <c r="Z247" s="106"/>
      <c r="AA247" s="106"/>
      <c r="AB247" s="106"/>
      <c r="AC247" s="106"/>
      <c r="AD247" s="106"/>
      <c r="AE247" s="106"/>
      <c r="AF247" s="106"/>
      <c r="AG247" s="106"/>
      <c r="AH247" s="106"/>
    </row>
    <row r="248" spans="1:34" s="15" customFormat="1" ht="27" customHeight="1">
      <c r="A248" s="16"/>
      <c r="B248" s="31" t="s">
        <v>151</v>
      </c>
      <c r="C248" s="16"/>
      <c r="D248" s="16"/>
      <c r="E248" s="16"/>
      <c r="F248" s="16"/>
      <c r="G248" s="16"/>
      <c r="H248" s="21"/>
      <c r="I248" s="21">
        <f>I250</f>
        <v>1</v>
      </c>
      <c r="J248" s="21">
        <f>J250</f>
        <v>55</v>
      </c>
      <c r="K248" s="21"/>
      <c r="L248" s="21"/>
      <c r="M248" s="21"/>
      <c r="N248" s="21"/>
      <c r="O248" s="124"/>
      <c r="P248" s="124"/>
      <c r="Q248" s="58"/>
      <c r="R248" s="46"/>
      <c r="S248" s="46"/>
      <c r="T248" s="46"/>
      <c r="U248" s="46"/>
      <c r="V248" s="46"/>
      <c r="W248" s="46"/>
      <c r="X248" s="46"/>
      <c r="Y248" s="46"/>
      <c r="Z248" s="46"/>
      <c r="AA248" s="46"/>
      <c r="AB248" s="46"/>
      <c r="AC248" s="46"/>
      <c r="AD248" s="46"/>
      <c r="AE248" s="46"/>
      <c r="AF248" s="46"/>
      <c r="AG248" s="46"/>
      <c r="AH248" s="46"/>
    </row>
    <row r="249" spans="1:34" s="15" customFormat="1" ht="104.25" customHeight="1">
      <c r="A249" s="459"/>
      <c r="B249" s="461" t="s">
        <v>263</v>
      </c>
      <c r="C249" s="459" t="s">
        <v>152</v>
      </c>
      <c r="D249" s="459" t="s">
        <v>153</v>
      </c>
      <c r="E249" s="123" t="s">
        <v>19</v>
      </c>
      <c r="F249" s="459" t="s">
        <v>154</v>
      </c>
      <c r="G249" s="459" t="s">
        <v>102</v>
      </c>
      <c r="H249" s="20"/>
      <c r="I249" s="61">
        <v>2</v>
      </c>
      <c r="J249" s="61">
        <v>2</v>
      </c>
      <c r="K249" s="19"/>
      <c r="L249" s="19"/>
      <c r="M249" s="19"/>
      <c r="N249" s="19"/>
      <c r="O249" s="18"/>
      <c r="P249" s="18"/>
      <c r="Q249" s="463" t="s">
        <v>155</v>
      </c>
      <c r="R249" s="299"/>
      <c r="S249" s="46"/>
      <c r="T249" s="46"/>
      <c r="U249" s="46"/>
      <c r="V249" s="46"/>
      <c r="W249" s="46"/>
      <c r="X249" s="46"/>
      <c r="Y249" s="46"/>
      <c r="Z249" s="46"/>
      <c r="AA249" s="46"/>
      <c r="AB249" s="46"/>
      <c r="AC249" s="46"/>
      <c r="AD249" s="46"/>
      <c r="AE249" s="46"/>
      <c r="AF249" s="46"/>
      <c r="AG249" s="46"/>
      <c r="AH249" s="46"/>
    </row>
    <row r="250" spans="1:34" s="15" customFormat="1" ht="30.75" customHeight="1">
      <c r="A250" s="460"/>
      <c r="B250" s="462"/>
      <c r="C250" s="460"/>
      <c r="D250" s="460"/>
      <c r="E250" s="123" t="s">
        <v>17</v>
      </c>
      <c r="F250" s="460"/>
      <c r="G250" s="460"/>
      <c r="H250" s="20"/>
      <c r="I250" s="19">
        <v>1</v>
      </c>
      <c r="J250" s="26">
        <v>55</v>
      </c>
      <c r="K250" s="26"/>
      <c r="L250" s="26"/>
      <c r="M250" s="26"/>
      <c r="N250" s="26"/>
      <c r="O250" s="60" t="s">
        <v>187</v>
      </c>
      <c r="P250" s="18" t="s">
        <v>48</v>
      </c>
      <c r="Q250" s="464"/>
      <c r="R250" s="46"/>
      <c r="S250" s="46"/>
      <c r="T250" s="46"/>
      <c r="U250" s="46"/>
      <c r="V250" s="46"/>
      <c r="W250" s="46"/>
      <c r="X250" s="46"/>
      <c r="Y250" s="46"/>
      <c r="Z250" s="46"/>
      <c r="AA250" s="46"/>
      <c r="AB250" s="46"/>
      <c r="AC250" s="46"/>
      <c r="AD250" s="46"/>
      <c r="AE250" s="46"/>
      <c r="AF250" s="46"/>
      <c r="AG250" s="46"/>
      <c r="AH250" s="46"/>
    </row>
    <row r="251" spans="1:34" s="66" customFormat="1" ht="48.75" customHeight="1">
      <c r="A251" s="182"/>
      <c r="B251" s="183" t="s">
        <v>267</v>
      </c>
      <c r="C251" s="282"/>
      <c r="D251" s="182"/>
      <c r="E251" s="148" t="s">
        <v>284</v>
      </c>
      <c r="F251" s="146" t="s">
        <v>158</v>
      </c>
      <c r="G251" s="147" t="s">
        <v>159</v>
      </c>
      <c r="H251" s="184">
        <v>320.05500000000001</v>
      </c>
      <c r="I251" s="184">
        <v>363.98899999999998</v>
      </c>
      <c r="J251" s="185">
        <v>2237.1689999999999</v>
      </c>
      <c r="K251" s="185"/>
      <c r="L251" s="185"/>
      <c r="M251" s="185"/>
      <c r="N251" s="185"/>
      <c r="O251" s="186" t="s">
        <v>187</v>
      </c>
      <c r="P251" s="187" t="s">
        <v>174</v>
      </c>
      <c r="Q251" s="188"/>
      <c r="R251" s="65"/>
      <c r="S251" s="65"/>
      <c r="T251" s="65"/>
      <c r="U251" s="65"/>
      <c r="V251" s="65"/>
      <c r="W251" s="65"/>
      <c r="X251" s="65"/>
      <c r="Y251" s="65"/>
      <c r="Z251" s="65"/>
      <c r="AA251" s="65"/>
      <c r="AB251" s="65"/>
      <c r="AC251" s="65"/>
      <c r="AD251" s="65"/>
      <c r="AE251" s="65"/>
      <c r="AF251" s="65"/>
      <c r="AG251" s="65"/>
      <c r="AH251" s="65"/>
    </row>
    <row r="252" spans="1:34" s="65" customFormat="1" ht="63">
      <c r="A252" s="147"/>
      <c r="B252" s="189" t="s">
        <v>268</v>
      </c>
      <c r="C252" s="286"/>
      <c r="D252" s="148"/>
      <c r="E252" s="148"/>
      <c r="F252" s="190"/>
      <c r="G252" s="148"/>
      <c r="H252" s="103">
        <v>5968.6</v>
      </c>
      <c r="I252" s="103">
        <v>6466.6</v>
      </c>
      <c r="J252" s="103">
        <v>5799.7719999999999</v>
      </c>
      <c r="K252" s="103">
        <v>4629.1139999999996</v>
      </c>
      <c r="L252" s="103">
        <v>4511.7659999999996</v>
      </c>
      <c r="M252" s="103"/>
      <c r="N252" s="103"/>
      <c r="O252" s="148" t="s">
        <v>41</v>
      </c>
      <c r="P252" s="148" t="s">
        <v>175</v>
      </c>
      <c r="Q252" s="191"/>
    </row>
    <row r="253" spans="1:34" s="152" customFormat="1" ht="31.5">
      <c r="A253" s="192"/>
      <c r="B253" s="193" t="s">
        <v>160</v>
      </c>
      <c r="C253" s="193"/>
      <c r="D253" s="193"/>
      <c r="E253" s="151"/>
      <c r="F253" s="194"/>
      <c r="G253" s="151"/>
      <c r="H253" s="151"/>
      <c r="I253" s="91"/>
      <c r="J253" s="91"/>
      <c r="K253" s="91"/>
      <c r="L253" s="91"/>
      <c r="M253" s="153"/>
      <c r="N253" s="153"/>
      <c r="O253" s="153"/>
      <c r="P253" s="85"/>
      <c r="Q253" s="92"/>
      <c r="R253" s="83"/>
      <c r="S253" s="83"/>
      <c r="T253" s="83"/>
      <c r="U253" s="83"/>
      <c r="V253" s="83"/>
      <c r="W253" s="83"/>
      <c r="X253" s="83"/>
      <c r="Y253" s="83"/>
      <c r="Z253" s="83"/>
      <c r="AA253" s="83"/>
      <c r="AB253" s="83"/>
      <c r="AC253" s="83"/>
      <c r="AD253" s="83"/>
      <c r="AE253" s="83"/>
      <c r="AF253" s="83"/>
      <c r="AG253" s="83"/>
      <c r="AH253" s="83"/>
    </row>
    <row r="254" spans="1:34" s="152" customFormat="1">
      <c r="A254" s="195"/>
      <c r="B254" s="196" t="s">
        <v>74</v>
      </c>
      <c r="C254" s="196"/>
      <c r="D254" s="196"/>
      <c r="E254" s="197"/>
      <c r="F254" s="198"/>
      <c r="G254" s="197"/>
      <c r="H254" s="197"/>
      <c r="I254" s="199"/>
      <c r="J254" s="199"/>
      <c r="K254" s="199"/>
      <c r="L254" s="199"/>
      <c r="M254" s="200"/>
      <c r="N254" s="200"/>
      <c r="O254" s="200"/>
      <c r="P254" s="201"/>
      <c r="Q254" s="202"/>
      <c r="R254" s="83"/>
      <c r="S254" s="83"/>
      <c r="T254" s="83"/>
      <c r="U254" s="83"/>
      <c r="V254" s="83"/>
      <c r="W254" s="83"/>
      <c r="X254" s="83"/>
      <c r="Y254" s="83"/>
      <c r="Z254" s="83"/>
      <c r="AA254" s="83"/>
      <c r="AB254" s="83"/>
      <c r="AC254" s="83"/>
      <c r="AD254" s="83"/>
      <c r="AE254" s="83"/>
      <c r="AF254" s="83"/>
      <c r="AG254" s="83"/>
      <c r="AH254" s="83"/>
    </row>
    <row r="255" spans="1:34" s="152" customFormat="1" ht="29.25" customHeight="1">
      <c r="A255" s="199"/>
      <c r="B255" s="203" t="s">
        <v>161</v>
      </c>
      <c r="C255" s="197" t="s">
        <v>173</v>
      </c>
      <c r="D255" s="197" t="s">
        <v>96</v>
      </c>
      <c r="E255" s="197" t="s">
        <v>14</v>
      </c>
      <c r="F255" s="199" t="s">
        <v>162</v>
      </c>
      <c r="G255" s="204"/>
      <c r="H255" s="205"/>
      <c r="I255" s="206"/>
      <c r="J255" s="206"/>
      <c r="K255" s="206"/>
      <c r="L255" s="206"/>
      <c r="M255" s="205"/>
      <c r="N255" s="205"/>
      <c r="O255" s="200"/>
      <c r="P255" s="207"/>
      <c r="Q255" s="454" t="s">
        <v>163</v>
      </c>
      <c r="R255" s="83"/>
      <c r="S255" s="83"/>
      <c r="T255" s="83"/>
      <c r="U255" s="83"/>
      <c r="V255" s="83"/>
      <c r="W255" s="83"/>
      <c r="X255" s="83"/>
      <c r="Y255" s="83"/>
      <c r="Z255" s="83"/>
      <c r="AA255" s="83"/>
      <c r="AB255" s="83"/>
      <c r="AC255" s="83"/>
      <c r="AD255" s="83"/>
      <c r="AE255" s="83"/>
      <c r="AF255" s="83"/>
      <c r="AG255" s="83"/>
      <c r="AH255" s="83"/>
    </row>
    <row r="256" spans="1:34" s="152" customFormat="1" ht="14.25" customHeight="1">
      <c r="A256" s="208"/>
      <c r="B256" s="209"/>
      <c r="C256" s="210"/>
      <c r="D256" s="210"/>
      <c r="E256" s="154"/>
      <c r="F256" s="211"/>
      <c r="G256" s="212"/>
      <c r="H256" s="213"/>
      <c r="I256" s="214"/>
      <c r="J256" s="214"/>
      <c r="K256" s="214"/>
      <c r="L256" s="214"/>
      <c r="M256" s="213"/>
      <c r="N256" s="213"/>
      <c r="O256" s="215"/>
      <c r="P256" s="216"/>
      <c r="Q256" s="455"/>
      <c r="R256" s="83"/>
      <c r="S256" s="83"/>
      <c r="T256" s="83"/>
      <c r="U256" s="83"/>
      <c r="V256" s="83"/>
      <c r="W256" s="83"/>
      <c r="X256" s="83"/>
      <c r="Y256" s="83"/>
      <c r="Z256" s="83"/>
      <c r="AA256" s="83"/>
      <c r="AB256" s="83"/>
      <c r="AC256" s="83"/>
      <c r="AD256" s="83"/>
      <c r="AE256" s="83"/>
      <c r="AF256" s="83"/>
      <c r="AG256" s="83"/>
      <c r="AH256" s="83"/>
    </row>
    <row r="257" spans="1:35" s="152" customFormat="1">
      <c r="A257" s="208"/>
      <c r="B257" s="209"/>
      <c r="C257" s="210"/>
      <c r="D257" s="210"/>
      <c r="E257" s="197" t="s">
        <v>5</v>
      </c>
      <c r="F257" s="199"/>
      <c r="G257" s="204"/>
      <c r="H257" s="205">
        <v>47.9</v>
      </c>
      <c r="I257" s="206">
        <v>12.3</v>
      </c>
      <c r="J257" s="206">
        <v>12.8</v>
      </c>
      <c r="K257" s="206">
        <v>13.3</v>
      </c>
      <c r="L257" s="206">
        <v>13.8</v>
      </c>
      <c r="M257" s="205">
        <v>14.4</v>
      </c>
      <c r="N257" s="205">
        <v>7.5</v>
      </c>
      <c r="O257" s="200" t="s">
        <v>41</v>
      </c>
      <c r="P257" s="217" t="s">
        <v>36</v>
      </c>
      <c r="Q257" s="455"/>
      <c r="R257" s="83"/>
      <c r="S257" s="83"/>
      <c r="T257" s="83"/>
      <c r="U257" s="83"/>
      <c r="V257" s="83"/>
      <c r="W257" s="83"/>
      <c r="X257" s="83"/>
      <c r="Y257" s="83"/>
      <c r="Z257" s="83"/>
      <c r="AA257" s="83"/>
      <c r="AB257" s="83"/>
      <c r="AC257" s="83"/>
      <c r="AD257" s="83"/>
      <c r="AE257" s="83"/>
      <c r="AF257" s="83"/>
      <c r="AG257" s="83"/>
      <c r="AH257" s="83"/>
    </row>
    <row r="258" spans="1:35" s="85" customFormat="1" ht="31.5">
      <c r="A258" s="79"/>
      <c r="B258" s="245" t="s">
        <v>260</v>
      </c>
      <c r="C258" s="79"/>
      <c r="D258" s="79"/>
      <c r="E258" s="79" t="s">
        <v>284</v>
      </c>
      <c r="F258" s="79"/>
      <c r="G258" s="79"/>
      <c r="H258" s="81">
        <f>H259+H260+H261</f>
        <v>47.9</v>
      </c>
      <c r="I258" s="81">
        <f t="shared" ref="I258:N258" si="14">I259+I260+I261</f>
        <v>12.3</v>
      </c>
      <c r="J258" s="81">
        <f t="shared" si="14"/>
        <v>12.8</v>
      </c>
      <c r="K258" s="81">
        <f t="shared" si="14"/>
        <v>13.3</v>
      </c>
      <c r="L258" s="81">
        <f t="shared" si="14"/>
        <v>13.8</v>
      </c>
      <c r="M258" s="81">
        <f t="shared" si="14"/>
        <v>14.4</v>
      </c>
      <c r="N258" s="81">
        <f t="shared" si="14"/>
        <v>7.5</v>
      </c>
      <c r="O258" s="79"/>
      <c r="P258" s="91"/>
      <c r="Q258" s="456"/>
      <c r="R258" s="83"/>
      <c r="S258" s="83"/>
      <c r="T258" s="83"/>
      <c r="U258" s="83"/>
      <c r="V258" s="83"/>
      <c r="W258" s="83"/>
      <c r="X258" s="83"/>
      <c r="Y258" s="83"/>
      <c r="Z258" s="83"/>
      <c r="AA258" s="83"/>
      <c r="AB258" s="83"/>
      <c r="AC258" s="83"/>
      <c r="AD258" s="83"/>
      <c r="AE258" s="83"/>
      <c r="AF258" s="83"/>
      <c r="AG258" s="83"/>
      <c r="AH258" s="83"/>
      <c r="AI258" s="84"/>
    </row>
    <row r="259" spans="1:35" s="85" customFormat="1">
      <c r="A259" s="79"/>
      <c r="B259" s="245" t="s">
        <v>247</v>
      </c>
      <c r="C259" s="79"/>
      <c r="D259" s="79"/>
      <c r="E259" s="79" t="s">
        <v>284</v>
      </c>
      <c r="F259" s="79"/>
      <c r="G259" s="79"/>
      <c r="H259" s="81"/>
      <c r="I259" s="81"/>
      <c r="J259" s="81">
        <f>0</f>
        <v>0</v>
      </c>
      <c r="K259" s="81">
        <f>0</f>
        <v>0</v>
      </c>
      <c r="L259" s="81">
        <f>0</f>
        <v>0</v>
      </c>
      <c r="M259" s="81">
        <f>0</f>
        <v>0</v>
      </c>
      <c r="N259" s="81">
        <f>0</f>
        <v>0</v>
      </c>
      <c r="O259" s="79"/>
      <c r="P259" s="79"/>
      <c r="Q259" s="82"/>
      <c r="R259" s="83"/>
      <c r="S259" s="83"/>
      <c r="T259" s="83"/>
      <c r="U259" s="83"/>
      <c r="V259" s="83"/>
      <c r="W259" s="83"/>
      <c r="X259" s="83"/>
      <c r="Y259" s="83"/>
      <c r="Z259" s="83"/>
      <c r="AA259" s="83"/>
      <c r="AB259" s="83"/>
      <c r="AC259" s="83"/>
      <c r="AD259" s="83"/>
      <c r="AE259" s="83"/>
      <c r="AF259" s="83"/>
      <c r="AG259" s="83"/>
      <c r="AH259" s="83"/>
      <c r="AI259" s="84"/>
    </row>
    <row r="260" spans="1:35" s="85" customFormat="1">
      <c r="A260" s="79"/>
      <c r="B260" s="245" t="s">
        <v>248</v>
      </c>
      <c r="C260" s="79"/>
      <c r="D260" s="79"/>
      <c r="E260" s="79" t="s">
        <v>284</v>
      </c>
      <c r="F260" s="79"/>
      <c r="G260" s="79"/>
      <c r="H260" s="81">
        <f>H257</f>
        <v>47.9</v>
      </c>
      <c r="I260" s="81">
        <f>I257</f>
        <v>12.3</v>
      </c>
      <c r="J260" s="81">
        <f t="shared" ref="J260:N260" si="15">J257</f>
        <v>12.8</v>
      </c>
      <c r="K260" s="81">
        <f t="shared" si="15"/>
        <v>13.3</v>
      </c>
      <c r="L260" s="81">
        <f t="shared" si="15"/>
        <v>13.8</v>
      </c>
      <c r="M260" s="81">
        <f t="shared" si="15"/>
        <v>14.4</v>
      </c>
      <c r="N260" s="81">
        <f t="shared" si="15"/>
        <v>7.5</v>
      </c>
      <c r="O260" s="79"/>
      <c r="P260" s="79"/>
      <c r="Q260" s="82"/>
      <c r="R260" s="83"/>
      <c r="S260" s="83"/>
      <c r="T260" s="83"/>
      <c r="U260" s="83"/>
      <c r="V260" s="83"/>
      <c r="W260" s="83"/>
      <c r="X260" s="83"/>
      <c r="Y260" s="83"/>
      <c r="Z260" s="83"/>
      <c r="AA260" s="83"/>
      <c r="AB260" s="83"/>
      <c r="AC260" s="83"/>
      <c r="AD260" s="83"/>
      <c r="AE260" s="83"/>
      <c r="AF260" s="83"/>
      <c r="AG260" s="83"/>
      <c r="AH260" s="83"/>
      <c r="AI260" s="84"/>
    </row>
    <row r="261" spans="1:35" s="85" customFormat="1">
      <c r="A261" s="79"/>
      <c r="B261" s="245" t="s">
        <v>249</v>
      </c>
      <c r="C261" s="79"/>
      <c r="D261" s="79"/>
      <c r="E261" s="79" t="s">
        <v>284</v>
      </c>
      <c r="F261" s="79"/>
      <c r="G261" s="79"/>
      <c r="H261" s="81">
        <f>0</f>
        <v>0</v>
      </c>
      <c r="I261" s="81">
        <f>0</f>
        <v>0</v>
      </c>
      <c r="J261" s="81">
        <f>0</f>
        <v>0</v>
      </c>
      <c r="K261" s="81">
        <f>0</f>
        <v>0</v>
      </c>
      <c r="L261" s="81">
        <f>0</f>
        <v>0</v>
      </c>
      <c r="M261" s="81">
        <f>0</f>
        <v>0</v>
      </c>
      <c r="N261" s="81">
        <f>0</f>
        <v>0</v>
      </c>
      <c r="O261" s="79"/>
      <c r="P261" s="79"/>
      <c r="Q261" s="82"/>
      <c r="R261" s="83"/>
      <c r="S261" s="83"/>
      <c r="T261" s="83"/>
      <c r="U261" s="83"/>
      <c r="V261" s="83"/>
      <c r="W261" s="83"/>
      <c r="X261" s="83"/>
      <c r="Y261" s="83"/>
      <c r="Z261" s="83"/>
      <c r="AA261" s="83"/>
      <c r="AB261" s="83"/>
      <c r="AC261" s="83"/>
      <c r="AD261" s="83"/>
      <c r="AE261" s="83"/>
      <c r="AF261" s="83"/>
      <c r="AG261" s="83"/>
      <c r="AH261" s="83"/>
      <c r="AI261" s="84"/>
    </row>
    <row r="262" spans="1:35" s="85" customFormat="1">
      <c r="A262" s="79"/>
      <c r="B262" s="245" t="s">
        <v>71</v>
      </c>
      <c r="C262" s="79"/>
      <c r="D262" s="79"/>
      <c r="E262" s="79" t="s">
        <v>284</v>
      </c>
      <c r="F262" s="79"/>
      <c r="G262" s="79"/>
      <c r="H262" s="218"/>
      <c r="I262" s="218"/>
      <c r="J262" s="218"/>
      <c r="K262" s="218"/>
      <c r="L262" s="218"/>
      <c r="M262" s="218"/>
      <c r="N262" s="218"/>
      <c r="O262" s="79"/>
      <c r="P262" s="79"/>
      <c r="Q262" s="82"/>
      <c r="R262" s="83"/>
      <c r="S262" s="83"/>
      <c r="T262" s="83"/>
      <c r="U262" s="83"/>
      <c r="V262" s="83"/>
      <c r="W262" s="83"/>
      <c r="X262" s="83"/>
      <c r="Y262" s="83"/>
      <c r="Z262" s="83"/>
      <c r="AA262" s="83"/>
      <c r="AB262" s="83"/>
      <c r="AC262" s="83"/>
      <c r="AD262" s="83"/>
      <c r="AE262" s="83"/>
      <c r="AF262" s="83"/>
      <c r="AG262" s="83"/>
      <c r="AH262" s="83"/>
      <c r="AI262" s="84"/>
    </row>
    <row r="263" spans="1:35" s="25" customFormat="1" ht="19.5" customHeight="1">
      <c r="A263" s="29"/>
      <c r="B263" s="248" t="s">
        <v>261</v>
      </c>
      <c r="C263" s="29"/>
      <c r="D263" s="29"/>
      <c r="E263" s="29" t="s">
        <v>284</v>
      </c>
      <c r="F263" s="29"/>
      <c r="G263" s="29"/>
      <c r="H263" s="30">
        <f>H264+H265</f>
        <v>6336.5550000000003</v>
      </c>
      <c r="I263" s="30">
        <f t="shared" ref="I263:N263" si="16">I264+I265</f>
        <v>6842.8890000000001</v>
      </c>
      <c r="J263" s="30">
        <f>J264+J265</f>
        <v>8049.741</v>
      </c>
      <c r="K263" s="30">
        <f t="shared" si="16"/>
        <v>4642.4139999999998</v>
      </c>
      <c r="L263" s="30">
        <f t="shared" si="16"/>
        <v>4525.5659999999998</v>
      </c>
      <c r="M263" s="30">
        <f t="shared" si="16"/>
        <v>14.4</v>
      </c>
      <c r="N263" s="30">
        <f t="shared" si="16"/>
        <v>7.5</v>
      </c>
      <c r="O263" s="29"/>
      <c r="P263" s="29"/>
      <c r="Q263" s="56"/>
      <c r="R263" s="48"/>
      <c r="S263" s="48"/>
      <c r="T263" s="48"/>
      <c r="U263" s="48"/>
      <c r="V263" s="48"/>
      <c r="W263" s="48"/>
      <c r="X263" s="48"/>
      <c r="Y263" s="48"/>
      <c r="Z263" s="48"/>
      <c r="AA263" s="48"/>
      <c r="AB263" s="48"/>
      <c r="AC263" s="48"/>
      <c r="AD263" s="48"/>
      <c r="AE263" s="48"/>
      <c r="AF263" s="48"/>
      <c r="AG263" s="48"/>
      <c r="AH263" s="48"/>
    </row>
    <row r="264" spans="1:35" s="25" customFormat="1">
      <c r="A264" s="29"/>
      <c r="B264" s="34" t="s">
        <v>247</v>
      </c>
      <c r="C264" s="29"/>
      <c r="D264" s="29"/>
      <c r="E264" s="29" t="s">
        <v>284</v>
      </c>
      <c r="F264" s="29"/>
      <c r="G264" s="29"/>
      <c r="H264" s="38">
        <f>0+0</f>
        <v>0</v>
      </c>
      <c r="I264" s="38">
        <f t="shared" ref="I264:N264" si="17">0+0</f>
        <v>0</v>
      </c>
      <c r="J264" s="38">
        <f t="shared" si="17"/>
        <v>0</v>
      </c>
      <c r="K264" s="38">
        <f t="shared" si="17"/>
        <v>0</v>
      </c>
      <c r="L264" s="38">
        <f t="shared" si="17"/>
        <v>0</v>
      </c>
      <c r="M264" s="38">
        <f t="shared" si="17"/>
        <v>0</v>
      </c>
      <c r="N264" s="38">
        <f t="shared" si="17"/>
        <v>0</v>
      </c>
      <c r="O264" s="29"/>
      <c r="P264" s="29"/>
      <c r="Q264" s="56"/>
      <c r="R264" s="48"/>
      <c r="S264" s="48"/>
      <c r="T264" s="48"/>
      <c r="U264" s="48"/>
      <c r="V264" s="48"/>
      <c r="W264" s="48"/>
      <c r="X264" s="48"/>
      <c r="Y264" s="48"/>
      <c r="Z264" s="48"/>
      <c r="AA264" s="48"/>
      <c r="AB264" s="48"/>
      <c r="AC264" s="48"/>
      <c r="AD264" s="48"/>
      <c r="AE264" s="48"/>
      <c r="AF264" s="48"/>
      <c r="AG264" s="48"/>
      <c r="AH264" s="48"/>
    </row>
    <row r="265" spans="1:35" s="25" customFormat="1">
      <c r="A265" s="29"/>
      <c r="B265" s="34" t="s">
        <v>248</v>
      </c>
      <c r="C265" s="29"/>
      <c r="D265" s="29"/>
      <c r="E265" s="29" t="s">
        <v>284</v>
      </c>
      <c r="F265" s="29"/>
      <c r="G265" s="29"/>
      <c r="H265" s="120">
        <f>H260+H252+H251</f>
        <v>6336.5550000000003</v>
      </c>
      <c r="I265" s="120">
        <f t="shared" ref="I265:N265" si="18">I260+I252+I251</f>
        <v>6842.8890000000001</v>
      </c>
      <c r="J265" s="120">
        <f t="shared" si="18"/>
        <v>8049.741</v>
      </c>
      <c r="K265" s="120">
        <f t="shared" si="18"/>
        <v>4642.4139999999998</v>
      </c>
      <c r="L265" s="120">
        <f t="shared" si="18"/>
        <v>4525.5659999999998</v>
      </c>
      <c r="M265" s="120">
        <f t="shared" si="18"/>
        <v>14.4</v>
      </c>
      <c r="N265" s="120">
        <f t="shared" si="18"/>
        <v>7.5</v>
      </c>
      <c r="O265" s="29"/>
      <c r="P265" s="29"/>
      <c r="Q265" s="56"/>
      <c r="R265" s="48"/>
      <c r="S265" s="48"/>
      <c r="T265" s="48"/>
      <c r="U265" s="48"/>
      <c r="V265" s="48"/>
      <c r="W265" s="48"/>
      <c r="X265" s="48"/>
      <c r="Y265" s="48"/>
      <c r="Z265" s="48"/>
      <c r="AA265" s="48"/>
      <c r="AB265" s="48"/>
      <c r="AC265" s="48"/>
      <c r="AD265" s="48"/>
      <c r="AE265" s="48"/>
      <c r="AF265" s="48"/>
      <c r="AG265" s="48"/>
      <c r="AH265" s="48"/>
    </row>
    <row r="266" spans="1:35" s="25" customFormat="1">
      <c r="A266" s="29"/>
      <c r="B266" s="34" t="s">
        <v>251</v>
      </c>
      <c r="C266" s="29"/>
      <c r="D266" s="29"/>
      <c r="E266" s="29" t="s">
        <v>284</v>
      </c>
      <c r="F266" s="29"/>
      <c r="G266" s="29"/>
      <c r="H266" s="120">
        <f>H250</f>
        <v>0</v>
      </c>
      <c r="I266" s="120">
        <f t="shared" ref="I266:N266" si="19">I250</f>
        <v>1</v>
      </c>
      <c r="J266" s="120">
        <f>J250</f>
        <v>55</v>
      </c>
      <c r="K266" s="120">
        <f t="shared" si="19"/>
        <v>0</v>
      </c>
      <c r="L266" s="120">
        <f t="shared" si="19"/>
        <v>0</v>
      </c>
      <c r="M266" s="120">
        <f t="shared" si="19"/>
        <v>0</v>
      </c>
      <c r="N266" s="120">
        <f t="shared" si="19"/>
        <v>0</v>
      </c>
      <c r="O266" s="29"/>
      <c r="P266" s="29"/>
      <c r="Q266" s="56"/>
      <c r="R266" s="48"/>
      <c r="S266" s="48"/>
      <c r="T266" s="48"/>
      <c r="U266" s="48"/>
      <c r="V266" s="48"/>
      <c r="W266" s="48"/>
      <c r="X266" s="48"/>
      <c r="Y266" s="48"/>
      <c r="Z266" s="48"/>
      <c r="AA266" s="48"/>
      <c r="AB266" s="48"/>
      <c r="AC266" s="48"/>
      <c r="AD266" s="48"/>
      <c r="AE266" s="48"/>
      <c r="AF266" s="48"/>
      <c r="AG266" s="48"/>
      <c r="AH266" s="48"/>
    </row>
    <row r="267" spans="1:35" s="25" customFormat="1">
      <c r="A267" s="29"/>
      <c r="B267" s="34" t="s">
        <v>249</v>
      </c>
      <c r="C267" s="29"/>
      <c r="D267" s="29"/>
      <c r="E267" s="29" t="s">
        <v>284</v>
      </c>
      <c r="F267" s="29"/>
      <c r="G267" s="29"/>
      <c r="H267" s="29"/>
      <c r="I267" s="30"/>
      <c r="J267" s="30"/>
      <c r="K267" s="30"/>
      <c r="L267" s="30"/>
      <c r="M267" s="30"/>
      <c r="N267" s="30"/>
      <c r="O267" s="29"/>
      <c r="P267" s="29"/>
      <c r="Q267" s="56"/>
      <c r="R267" s="48"/>
      <c r="S267" s="48"/>
      <c r="T267" s="48"/>
      <c r="U267" s="48"/>
      <c r="V267" s="48"/>
      <c r="W267" s="48"/>
      <c r="X267" s="48"/>
      <c r="Y267" s="48"/>
      <c r="Z267" s="48"/>
      <c r="AA267" s="48"/>
      <c r="AB267" s="48"/>
      <c r="AC267" s="48"/>
      <c r="AD267" s="48"/>
      <c r="AE267" s="48"/>
      <c r="AF267" s="48"/>
      <c r="AG267" s="48"/>
      <c r="AH267" s="48"/>
    </row>
    <row r="268" spans="1:35" s="25" customFormat="1">
      <c r="A268" s="29"/>
      <c r="B268" s="34" t="s">
        <v>71</v>
      </c>
      <c r="C268" s="29"/>
      <c r="D268" s="29"/>
      <c r="E268" s="29" t="s">
        <v>284</v>
      </c>
      <c r="F268" s="29"/>
      <c r="G268" s="29"/>
      <c r="H268" s="119"/>
      <c r="I268" s="30"/>
      <c r="J268" s="30"/>
      <c r="K268" s="30"/>
      <c r="L268" s="30"/>
      <c r="M268" s="30"/>
      <c r="N268" s="30"/>
      <c r="O268" s="29"/>
      <c r="P268" s="29"/>
      <c r="Q268" s="56"/>
      <c r="R268" s="48"/>
      <c r="S268" s="48"/>
      <c r="T268" s="48"/>
      <c r="U268" s="48"/>
      <c r="V268" s="48"/>
      <c r="W268" s="48"/>
      <c r="X268" s="48"/>
      <c r="Y268" s="48"/>
      <c r="Z268" s="48"/>
      <c r="AA268" s="48"/>
      <c r="AB268" s="48"/>
      <c r="AC268" s="48"/>
      <c r="AD268" s="48"/>
      <c r="AE268" s="48"/>
      <c r="AF268" s="48"/>
      <c r="AG268" s="48"/>
      <c r="AH268" s="48"/>
    </row>
    <row r="269" spans="1:35" s="22" customFormat="1" ht="33" customHeight="1">
      <c r="A269" s="28"/>
      <c r="B269" s="249" t="s">
        <v>262</v>
      </c>
      <c r="C269" s="28"/>
      <c r="D269" s="28"/>
      <c r="E269" s="28" t="s">
        <v>284</v>
      </c>
      <c r="F269" s="28"/>
      <c r="G269" s="28"/>
      <c r="H269" s="32">
        <f>H270+H271+H272+H273+H274</f>
        <v>368.4</v>
      </c>
      <c r="I269" s="32">
        <f t="shared" ref="I269:N269" si="20">I270+I271+I272+I273+I274</f>
        <v>1609.452</v>
      </c>
      <c r="J269" s="32">
        <f t="shared" si="20"/>
        <v>1293.6709999999998</v>
      </c>
      <c r="K269" s="32">
        <f t="shared" si="20"/>
        <v>570.9</v>
      </c>
      <c r="L269" s="32">
        <f t="shared" si="20"/>
        <v>0</v>
      </c>
      <c r="M269" s="32">
        <f t="shared" si="20"/>
        <v>0</v>
      </c>
      <c r="N269" s="32">
        <f t="shared" si="20"/>
        <v>0</v>
      </c>
      <c r="O269" s="28"/>
      <c r="Q269" s="55"/>
      <c r="R269" s="23"/>
      <c r="S269" s="23"/>
      <c r="T269" s="23"/>
      <c r="U269" s="23"/>
      <c r="V269" s="23"/>
      <c r="W269" s="23"/>
      <c r="X269" s="23"/>
      <c r="Y269" s="23"/>
      <c r="Z269" s="23"/>
      <c r="AA269" s="23"/>
      <c r="AB269" s="23"/>
      <c r="AC269" s="23"/>
      <c r="AD269" s="23"/>
      <c r="AE269" s="23"/>
      <c r="AF269" s="23"/>
      <c r="AG269" s="23"/>
      <c r="AH269" s="23"/>
      <c r="AI269" s="45"/>
    </row>
    <row r="270" spans="1:35" s="22" customFormat="1">
      <c r="A270" s="28"/>
      <c r="B270" s="249" t="s">
        <v>247</v>
      </c>
      <c r="C270" s="28"/>
      <c r="D270" s="28"/>
      <c r="E270" s="28" t="s">
        <v>284</v>
      </c>
      <c r="F270" s="28"/>
      <c r="G270" s="28"/>
      <c r="H270" s="32">
        <f>H244+H234+H214+H192+H203</f>
        <v>200</v>
      </c>
      <c r="I270" s="32">
        <f t="shared" ref="I270:N270" si="21">I244+I234+I214+I192+I203</f>
        <v>0</v>
      </c>
      <c r="J270" s="32">
        <f t="shared" si="21"/>
        <v>801.8</v>
      </c>
      <c r="K270" s="32">
        <f t="shared" si="21"/>
        <v>0</v>
      </c>
      <c r="L270" s="32">
        <f t="shared" si="21"/>
        <v>0</v>
      </c>
      <c r="M270" s="32">
        <f t="shared" si="21"/>
        <v>0</v>
      </c>
      <c r="N270" s="32">
        <f t="shared" si="21"/>
        <v>0</v>
      </c>
      <c r="O270" s="28"/>
      <c r="Q270" s="55"/>
      <c r="R270" s="23"/>
      <c r="S270" s="23"/>
      <c r="T270" s="23"/>
      <c r="U270" s="23"/>
      <c r="V270" s="23"/>
      <c r="W270" s="23"/>
      <c r="X270" s="23"/>
      <c r="Y270" s="23"/>
      <c r="Z270" s="23"/>
      <c r="AA270" s="23"/>
      <c r="AB270" s="23"/>
      <c r="AC270" s="23"/>
      <c r="AD270" s="23"/>
      <c r="AE270" s="23"/>
      <c r="AF270" s="23"/>
      <c r="AG270" s="23"/>
      <c r="AH270" s="23"/>
      <c r="AI270" s="45"/>
    </row>
    <row r="271" spans="1:35" s="22" customFormat="1">
      <c r="A271" s="28"/>
      <c r="B271" s="249" t="s">
        <v>248</v>
      </c>
      <c r="C271" s="28"/>
      <c r="D271" s="28"/>
      <c r="E271" s="28" t="s">
        <v>284</v>
      </c>
      <c r="F271" s="28"/>
      <c r="G271" s="28"/>
      <c r="H271" s="32">
        <f>H245+H235+H215+H193</f>
        <v>86</v>
      </c>
      <c r="I271" s="32">
        <f t="shared" ref="I271:N271" si="22">I245+I235+I215+I193</f>
        <v>304.7</v>
      </c>
      <c r="J271" s="32">
        <f t="shared" si="22"/>
        <v>471.87099999999998</v>
      </c>
      <c r="K271" s="32">
        <f t="shared" si="22"/>
        <v>570.9</v>
      </c>
      <c r="L271" s="32">
        <f t="shared" si="22"/>
        <v>0</v>
      </c>
      <c r="M271" s="32">
        <f t="shared" si="22"/>
        <v>0</v>
      </c>
      <c r="N271" s="32">
        <f t="shared" si="22"/>
        <v>0</v>
      </c>
      <c r="O271" s="28"/>
      <c r="Q271" s="55"/>
      <c r="R271" s="23"/>
      <c r="S271" s="23"/>
      <c r="T271" s="23"/>
      <c r="U271" s="23"/>
      <c r="V271" s="23"/>
      <c r="W271" s="23"/>
      <c r="X271" s="23"/>
      <c r="Y271" s="23"/>
      <c r="Z271" s="23"/>
      <c r="AA271" s="23"/>
      <c r="AB271" s="23"/>
      <c r="AC271" s="23"/>
      <c r="AD271" s="23"/>
      <c r="AE271" s="23"/>
      <c r="AF271" s="23"/>
      <c r="AG271" s="23"/>
      <c r="AH271" s="23"/>
      <c r="AI271" s="45"/>
    </row>
    <row r="272" spans="1:35" s="22" customFormat="1">
      <c r="A272" s="28"/>
      <c r="B272" s="249" t="s">
        <v>249</v>
      </c>
      <c r="C272" s="28"/>
      <c r="D272" s="28"/>
      <c r="E272" s="28" t="s">
        <v>284</v>
      </c>
      <c r="F272" s="28"/>
      <c r="G272" s="28"/>
      <c r="H272" s="32">
        <f>H246+H236+H216+H194</f>
        <v>0</v>
      </c>
      <c r="I272" s="32">
        <f t="shared" ref="I272:N272" si="23">I246+I236+I216+I194</f>
        <v>1291.652</v>
      </c>
      <c r="J272" s="32">
        <f t="shared" si="23"/>
        <v>0</v>
      </c>
      <c r="K272" s="32">
        <f t="shared" si="23"/>
        <v>0</v>
      </c>
      <c r="L272" s="32">
        <f t="shared" si="23"/>
        <v>0</v>
      </c>
      <c r="M272" s="32">
        <f t="shared" si="23"/>
        <v>0</v>
      </c>
      <c r="N272" s="32">
        <f t="shared" si="23"/>
        <v>0</v>
      </c>
      <c r="O272" s="28"/>
      <c r="Q272" s="55"/>
      <c r="R272" s="23"/>
      <c r="S272" s="23"/>
      <c r="T272" s="23"/>
      <c r="U272" s="23"/>
      <c r="V272" s="23"/>
      <c r="W272" s="23"/>
      <c r="X272" s="23"/>
      <c r="Y272" s="23"/>
      <c r="Z272" s="23"/>
      <c r="AA272" s="23"/>
      <c r="AB272" s="23"/>
      <c r="AC272" s="23"/>
      <c r="AD272" s="23"/>
      <c r="AE272" s="23"/>
      <c r="AF272" s="23"/>
      <c r="AG272" s="23"/>
      <c r="AH272" s="23"/>
      <c r="AI272" s="45"/>
    </row>
    <row r="273" spans="1:35" s="22" customFormat="1">
      <c r="A273" s="28"/>
      <c r="B273" s="249" t="s">
        <v>251</v>
      </c>
      <c r="C273" s="28"/>
      <c r="D273" s="28"/>
      <c r="E273" s="28" t="s">
        <v>284</v>
      </c>
      <c r="F273" s="28"/>
      <c r="G273" s="28"/>
      <c r="H273" s="32">
        <f>+H170+H184</f>
        <v>82.4</v>
      </c>
      <c r="I273" s="32">
        <f>+I170+I184</f>
        <v>13.1</v>
      </c>
      <c r="J273" s="32">
        <f t="shared" ref="J273:N273" si="24">+J170+J184</f>
        <v>20</v>
      </c>
      <c r="K273" s="32">
        <f t="shared" si="24"/>
        <v>0</v>
      </c>
      <c r="L273" s="32">
        <f t="shared" si="24"/>
        <v>0</v>
      </c>
      <c r="M273" s="32">
        <f t="shared" si="24"/>
        <v>0</v>
      </c>
      <c r="N273" s="32">
        <f t="shared" si="24"/>
        <v>0</v>
      </c>
      <c r="O273" s="28"/>
      <c r="Q273" s="55"/>
      <c r="R273" s="23"/>
      <c r="S273" s="23"/>
      <c r="T273" s="23"/>
      <c r="U273" s="23"/>
      <c r="V273" s="23"/>
      <c r="W273" s="23"/>
      <c r="X273" s="23"/>
      <c r="Y273" s="23"/>
      <c r="Z273" s="23"/>
      <c r="AA273" s="23"/>
      <c r="AB273" s="23"/>
      <c r="AC273" s="23"/>
      <c r="AD273" s="23"/>
      <c r="AE273" s="23"/>
      <c r="AF273" s="23"/>
      <c r="AG273" s="23"/>
      <c r="AH273" s="23"/>
      <c r="AI273" s="45"/>
    </row>
    <row r="274" spans="1:35" s="50" customFormat="1">
      <c r="A274" s="28"/>
      <c r="B274" s="249" t="s">
        <v>71</v>
      </c>
      <c r="C274" s="28"/>
      <c r="D274" s="28"/>
      <c r="E274" s="28" t="s">
        <v>284</v>
      </c>
      <c r="F274" s="28"/>
      <c r="G274" s="28"/>
      <c r="H274" s="32">
        <f>H247+H237+H217+H195</f>
        <v>0</v>
      </c>
      <c r="I274" s="32">
        <f t="shared" ref="I274:N274" si="25">I247+I237+I217+I195</f>
        <v>0</v>
      </c>
      <c r="J274" s="32">
        <f t="shared" si="25"/>
        <v>0</v>
      </c>
      <c r="K274" s="32">
        <f t="shared" si="25"/>
        <v>0</v>
      </c>
      <c r="L274" s="32">
        <f t="shared" si="25"/>
        <v>0</v>
      </c>
      <c r="M274" s="32">
        <f t="shared" si="25"/>
        <v>0</v>
      </c>
      <c r="N274" s="32">
        <f t="shared" si="25"/>
        <v>0</v>
      </c>
      <c r="O274" s="28"/>
      <c r="P274" s="28"/>
      <c r="Q274" s="28"/>
      <c r="R274" s="51"/>
      <c r="S274" s="51"/>
      <c r="T274" s="51"/>
      <c r="U274" s="51"/>
      <c r="V274" s="51"/>
      <c r="W274" s="51"/>
      <c r="X274" s="51"/>
      <c r="Y274" s="51"/>
      <c r="Z274" s="51"/>
      <c r="AA274" s="51"/>
      <c r="AB274" s="51"/>
      <c r="AC274" s="51"/>
      <c r="AD274" s="51"/>
      <c r="AE274" s="51"/>
      <c r="AF274" s="51"/>
      <c r="AG274" s="51"/>
      <c r="AH274" s="51"/>
      <c r="AI274" s="52"/>
    </row>
    <row r="275" spans="1:35" s="50" customFormat="1" ht="47.25">
      <c r="A275" s="49"/>
      <c r="B275" s="250" t="s">
        <v>270</v>
      </c>
      <c r="C275" s="49"/>
      <c r="D275" s="49"/>
      <c r="E275" s="49" t="s">
        <v>284</v>
      </c>
      <c r="F275" s="49"/>
      <c r="G275" s="49"/>
      <c r="H275" s="53">
        <f>H276+H277+H278+H279+H280</f>
        <v>7375.866</v>
      </c>
      <c r="I275" s="53">
        <f t="shared" ref="I275:N275" si="26">I276+I277+I278+I279+I280</f>
        <v>9977.1540000000005</v>
      </c>
      <c r="J275" s="53">
        <f>J276+J277+J278+J279+J280</f>
        <v>5163.6639999999998</v>
      </c>
      <c r="K275" s="53">
        <f t="shared" si="26"/>
        <v>1566.1390000000001</v>
      </c>
      <c r="L275" s="53">
        <f t="shared" si="26"/>
        <v>542.10900000000004</v>
      </c>
      <c r="M275" s="53">
        <f t="shared" si="26"/>
        <v>0</v>
      </c>
      <c r="N275" s="53">
        <f t="shared" si="26"/>
        <v>0</v>
      </c>
      <c r="O275" s="49"/>
      <c r="Q275" s="59"/>
      <c r="R275" s="51"/>
      <c r="S275" s="51"/>
      <c r="T275" s="51"/>
      <c r="U275" s="51"/>
      <c r="V275" s="51"/>
      <c r="W275" s="51"/>
      <c r="X275" s="51"/>
      <c r="Y275" s="51"/>
      <c r="Z275" s="51"/>
      <c r="AA275" s="51"/>
      <c r="AB275" s="51"/>
      <c r="AC275" s="51"/>
      <c r="AD275" s="51"/>
      <c r="AE275" s="51"/>
      <c r="AF275" s="51"/>
      <c r="AG275" s="51"/>
      <c r="AH275" s="51"/>
      <c r="AI275" s="52"/>
    </row>
    <row r="276" spans="1:35" s="50" customFormat="1">
      <c r="A276" s="49"/>
      <c r="B276" s="250" t="s">
        <v>247</v>
      </c>
      <c r="C276" s="49"/>
      <c r="D276" s="49"/>
      <c r="E276" s="49" t="s">
        <v>284</v>
      </c>
      <c r="F276" s="49"/>
      <c r="G276" s="49"/>
      <c r="H276" s="53">
        <f t="shared" ref="H276:N278" si="27">H270+H167+H30+H16</f>
        <v>536.4</v>
      </c>
      <c r="I276" s="53">
        <f t="shared" si="27"/>
        <v>347</v>
      </c>
      <c r="J276" s="53">
        <f t="shared" si="27"/>
        <v>1481.8</v>
      </c>
      <c r="K276" s="53">
        <f t="shared" si="27"/>
        <v>0</v>
      </c>
      <c r="L276" s="53">
        <f t="shared" si="27"/>
        <v>0</v>
      </c>
      <c r="M276" s="53">
        <f t="shared" si="27"/>
        <v>0</v>
      </c>
      <c r="N276" s="53">
        <f t="shared" si="27"/>
        <v>0</v>
      </c>
      <c r="O276" s="49"/>
      <c r="Q276" s="59"/>
      <c r="R276" s="51"/>
      <c r="S276" s="51"/>
      <c r="T276" s="51"/>
      <c r="U276" s="51"/>
      <c r="V276" s="51"/>
      <c r="W276" s="51"/>
      <c r="X276" s="51"/>
      <c r="Y276" s="51"/>
      <c r="Z276" s="51"/>
      <c r="AA276" s="51"/>
      <c r="AB276" s="51"/>
      <c r="AC276" s="51"/>
      <c r="AD276" s="51"/>
      <c r="AE276" s="51"/>
      <c r="AF276" s="51"/>
      <c r="AG276" s="51"/>
      <c r="AH276" s="51"/>
      <c r="AI276" s="52"/>
    </row>
    <row r="277" spans="1:35" s="50" customFormat="1">
      <c r="A277" s="49"/>
      <c r="B277" s="250" t="s">
        <v>248</v>
      </c>
      <c r="C277" s="49"/>
      <c r="D277" s="49"/>
      <c r="E277" s="49" t="s">
        <v>284</v>
      </c>
      <c r="F277" s="49"/>
      <c r="G277" s="49"/>
      <c r="H277" s="53">
        <f t="shared" si="27"/>
        <v>3378.6809999999996</v>
      </c>
      <c r="I277" s="53">
        <f t="shared" si="27"/>
        <v>3113.0160000000005</v>
      </c>
      <c r="J277" s="53">
        <f t="shared" si="27"/>
        <v>3641.864</v>
      </c>
      <c r="K277" s="53">
        <f t="shared" si="27"/>
        <v>1566.1390000000001</v>
      </c>
      <c r="L277" s="53">
        <f t="shared" si="27"/>
        <v>542.10900000000004</v>
      </c>
      <c r="M277" s="53">
        <f t="shared" si="27"/>
        <v>0</v>
      </c>
      <c r="N277" s="53">
        <f t="shared" si="27"/>
        <v>0</v>
      </c>
      <c r="O277" s="49"/>
      <c r="Q277" s="59"/>
      <c r="R277" s="51"/>
      <c r="S277" s="51"/>
      <c r="T277" s="51"/>
      <c r="U277" s="51"/>
      <c r="V277" s="51"/>
      <c r="W277" s="51"/>
      <c r="X277" s="51"/>
      <c r="Y277" s="51"/>
      <c r="Z277" s="51"/>
      <c r="AA277" s="51"/>
      <c r="AB277" s="51"/>
      <c r="AC277" s="51"/>
      <c r="AD277" s="51"/>
      <c r="AE277" s="51"/>
      <c r="AF277" s="51"/>
      <c r="AG277" s="51"/>
      <c r="AH277" s="51"/>
      <c r="AI277" s="52"/>
    </row>
    <row r="278" spans="1:35" s="50" customFormat="1">
      <c r="A278" s="49"/>
      <c r="B278" s="250" t="s">
        <v>249</v>
      </c>
      <c r="C278" s="49"/>
      <c r="D278" s="49"/>
      <c r="E278" s="49" t="s">
        <v>284</v>
      </c>
      <c r="F278" s="49"/>
      <c r="G278" s="49"/>
      <c r="H278" s="53">
        <f t="shared" si="27"/>
        <v>1422.585</v>
      </c>
      <c r="I278" s="53">
        <f t="shared" si="27"/>
        <v>4451.8379999999997</v>
      </c>
      <c r="J278" s="53">
        <f t="shared" si="27"/>
        <v>0</v>
      </c>
      <c r="K278" s="53">
        <f t="shared" si="27"/>
        <v>0</v>
      </c>
      <c r="L278" s="53">
        <f t="shared" si="27"/>
        <v>0</v>
      </c>
      <c r="M278" s="53">
        <f t="shared" si="27"/>
        <v>0</v>
      </c>
      <c r="N278" s="53">
        <f t="shared" si="27"/>
        <v>0</v>
      </c>
      <c r="O278" s="49"/>
      <c r="Q278" s="59"/>
      <c r="R278" s="51"/>
      <c r="S278" s="51"/>
      <c r="T278" s="51"/>
      <c r="U278" s="51"/>
      <c r="V278" s="51"/>
      <c r="W278" s="51"/>
      <c r="X278" s="51"/>
      <c r="Y278" s="51"/>
      <c r="Z278" s="51"/>
      <c r="AA278" s="51"/>
      <c r="AB278" s="51"/>
      <c r="AC278" s="51"/>
      <c r="AD278" s="51"/>
      <c r="AE278" s="51"/>
      <c r="AF278" s="51"/>
      <c r="AG278" s="51"/>
      <c r="AH278" s="51"/>
      <c r="AI278" s="52"/>
    </row>
    <row r="279" spans="1:35" s="50" customFormat="1">
      <c r="A279" s="49"/>
      <c r="B279" s="250" t="s">
        <v>251</v>
      </c>
      <c r="C279" s="49"/>
      <c r="D279" s="49"/>
      <c r="E279" s="49" t="s">
        <v>284</v>
      </c>
      <c r="F279" s="49"/>
      <c r="G279" s="49"/>
      <c r="H279" s="53">
        <f>H273+H170</f>
        <v>164.8</v>
      </c>
      <c r="I279" s="53">
        <f t="shared" ref="I279:N279" si="28">I273+I170</f>
        <v>26.2</v>
      </c>
      <c r="J279" s="53">
        <f t="shared" si="28"/>
        <v>40</v>
      </c>
      <c r="K279" s="53">
        <f t="shared" si="28"/>
        <v>0</v>
      </c>
      <c r="L279" s="53">
        <f t="shared" si="28"/>
        <v>0</v>
      </c>
      <c r="M279" s="53">
        <f t="shared" si="28"/>
        <v>0</v>
      </c>
      <c r="N279" s="53">
        <f t="shared" si="28"/>
        <v>0</v>
      </c>
      <c r="O279" s="49"/>
      <c r="Q279" s="59"/>
      <c r="R279" s="51"/>
      <c r="S279" s="51"/>
      <c r="T279" s="51"/>
      <c r="U279" s="51"/>
      <c r="V279" s="51"/>
      <c r="W279" s="51"/>
      <c r="X279" s="51"/>
      <c r="Y279" s="51"/>
      <c r="Z279" s="51"/>
      <c r="AA279" s="51"/>
      <c r="AB279" s="51"/>
      <c r="AC279" s="51"/>
      <c r="AD279" s="51"/>
      <c r="AE279" s="51"/>
      <c r="AF279" s="51"/>
      <c r="AG279" s="51"/>
      <c r="AH279" s="51"/>
      <c r="AI279" s="52"/>
    </row>
    <row r="280" spans="1:35" s="50" customFormat="1">
      <c r="A280" s="49"/>
      <c r="B280" s="250" t="s">
        <v>71</v>
      </c>
      <c r="C280" s="49"/>
      <c r="D280" s="49"/>
      <c r="E280" s="49" t="s">
        <v>284</v>
      </c>
      <c r="F280" s="49"/>
      <c r="G280" s="49"/>
      <c r="H280" s="53">
        <f t="shared" ref="H280:N280" si="29">H274+H185+H171+H33+H19</f>
        <v>1873.4</v>
      </c>
      <c r="I280" s="53">
        <f t="shared" si="29"/>
        <v>2039.1000000000001</v>
      </c>
      <c r="J280" s="53">
        <f t="shared" si="29"/>
        <v>0</v>
      </c>
      <c r="K280" s="53">
        <f t="shared" si="29"/>
        <v>0</v>
      </c>
      <c r="L280" s="53">
        <f t="shared" si="29"/>
        <v>0</v>
      </c>
      <c r="M280" s="53">
        <f t="shared" si="29"/>
        <v>0</v>
      </c>
      <c r="N280" s="53">
        <f t="shared" si="29"/>
        <v>0</v>
      </c>
      <c r="O280" s="49"/>
      <c r="Q280" s="59"/>
      <c r="R280" s="51"/>
      <c r="S280" s="51"/>
      <c r="T280" s="51"/>
      <c r="U280" s="51"/>
      <c r="V280" s="51"/>
      <c r="W280" s="51"/>
      <c r="X280" s="51"/>
      <c r="Y280" s="51"/>
      <c r="Z280" s="51"/>
      <c r="AA280" s="51"/>
      <c r="AB280" s="51"/>
      <c r="AC280" s="51"/>
      <c r="AD280" s="51"/>
      <c r="AE280" s="51"/>
      <c r="AF280" s="51"/>
      <c r="AG280" s="51"/>
      <c r="AH280" s="51"/>
      <c r="AI280" s="52"/>
    </row>
    <row r="281" spans="1:35" s="72" customFormat="1" ht="92.25" customHeight="1">
      <c r="A281" s="148"/>
      <c r="B281" s="67" t="s">
        <v>164</v>
      </c>
      <c r="C281" s="286"/>
      <c r="D281" s="148"/>
      <c r="E281" s="148" t="s">
        <v>284</v>
      </c>
      <c r="F281" s="148"/>
      <c r="G281" s="148"/>
      <c r="H281" s="184">
        <v>2543.1</v>
      </c>
      <c r="I281" s="184">
        <v>2743.5</v>
      </c>
      <c r="J281" s="184">
        <v>2742.6</v>
      </c>
      <c r="K281" s="184">
        <v>2777.4</v>
      </c>
      <c r="L281" s="184">
        <v>2793.4</v>
      </c>
      <c r="M281" s="219"/>
      <c r="N281" s="219"/>
      <c r="O281" s="148"/>
      <c r="P281" s="148"/>
      <c r="Q281" s="57"/>
      <c r="R281" s="65"/>
      <c r="S281" s="65"/>
      <c r="T281" s="65"/>
      <c r="U281" s="65"/>
      <c r="V281" s="65"/>
      <c r="W281" s="65"/>
      <c r="X281" s="65"/>
      <c r="Y281" s="65"/>
      <c r="Z281" s="65"/>
      <c r="AA281" s="65"/>
      <c r="AB281" s="65"/>
      <c r="AC281" s="65"/>
      <c r="AD281" s="65"/>
      <c r="AE281" s="65"/>
      <c r="AF281" s="65"/>
      <c r="AG281" s="65"/>
      <c r="AH281" s="65"/>
      <c r="AI281" s="74"/>
    </row>
    <row r="282" spans="1:35">
      <c r="A282" s="335" t="s">
        <v>272</v>
      </c>
      <c r="B282" s="335"/>
      <c r="C282" s="335"/>
      <c r="D282" s="335"/>
      <c r="E282" s="335"/>
      <c r="F282" s="335"/>
      <c r="G282" s="335"/>
      <c r="H282" s="335"/>
      <c r="I282" s="335"/>
      <c r="J282" s="335"/>
      <c r="K282" s="335"/>
      <c r="L282" s="335"/>
      <c r="M282" s="335"/>
      <c r="N282" s="335"/>
      <c r="O282" s="335"/>
      <c r="P282" s="335"/>
      <c r="Q282" s="335"/>
    </row>
    <row r="283" spans="1:35" ht="188.25" customHeight="1">
      <c r="A283" s="257"/>
      <c r="B283" s="126" t="s">
        <v>275</v>
      </c>
      <c r="C283" s="336" t="s">
        <v>274</v>
      </c>
      <c r="D283" s="336" t="s">
        <v>129</v>
      </c>
      <c r="E283" s="336" t="s">
        <v>273</v>
      </c>
      <c r="F283" s="336">
        <v>2026</v>
      </c>
      <c r="G283" s="257"/>
      <c r="H283" s="257">
        <v>63</v>
      </c>
      <c r="I283" s="257" t="s">
        <v>277</v>
      </c>
      <c r="J283" s="257">
        <v>88</v>
      </c>
      <c r="K283" s="257" t="s">
        <v>3</v>
      </c>
      <c r="L283" s="257" t="s">
        <v>3</v>
      </c>
      <c r="M283" s="257" t="s">
        <v>3</v>
      </c>
      <c r="N283" s="257" t="s">
        <v>3</v>
      </c>
      <c r="O283" s="257" t="s">
        <v>4</v>
      </c>
      <c r="Q283" s="333" t="s">
        <v>285</v>
      </c>
    </row>
    <row r="284" spans="1:35" ht="37.5" customHeight="1">
      <c r="A284" s="257"/>
      <c r="B284" s="126" t="s">
        <v>276</v>
      </c>
      <c r="C284" s="336"/>
      <c r="D284" s="336"/>
      <c r="E284" s="336"/>
      <c r="F284" s="336"/>
      <c r="G284" s="257"/>
      <c r="H284" s="257">
        <v>1</v>
      </c>
      <c r="I284" s="257">
        <v>1</v>
      </c>
      <c r="J284" s="257">
        <v>4</v>
      </c>
      <c r="K284" s="257" t="s">
        <v>3</v>
      </c>
      <c r="L284" s="257" t="s">
        <v>3</v>
      </c>
      <c r="M284" s="257" t="s">
        <v>3</v>
      </c>
      <c r="N284" s="257" t="s">
        <v>3</v>
      </c>
      <c r="O284" s="257"/>
      <c r="Q284" s="334"/>
    </row>
    <row r="285" spans="1:35">
      <c r="A285" s="251"/>
      <c r="B285" s="252"/>
      <c r="C285" s="251"/>
      <c r="D285" s="251"/>
      <c r="E285" s="253"/>
      <c r="F285" s="251"/>
      <c r="G285" s="251"/>
      <c r="H285" s="251"/>
      <c r="I285" s="251"/>
      <c r="J285" s="251"/>
      <c r="K285" s="251"/>
      <c r="L285" s="251"/>
      <c r="M285" s="251"/>
      <c r="N285" s="251"/>
      <c r="O285" s="251"/>
      <c r="P285" s="4"/>
      <c r="Q285" s="54"/>
    </row>
    <row r="286" spans="1:35">
      <c r="A286" s="133"/>
      <c r="B286" s="254" t="s">
        <v>165</v>
      </c>
      <c r="C286" s="255"/>
      <c r="D286" s="255"/>
      <c r="E286" s="255"/>
      <c r="F286" s="255"/>
      <c r="G286" s="256" t="s">
        <v>50</v>
      </c>
      <c r="H286" s="33"/>
      <c r="I286" s="133"/>
      <c r="J286" s="27"/>
      <c r="K286" s="133"/>
      <c r="L286" s="133"/>
      <c r="M286" s="133"/>
      <c r="N286" s="133"/>
      <c r="O286" s="133"/>
      <c r="P286" s="4"/>
      <c r="Q286" s="54"/>
    </row>
    <row r="287" spans="1:35" ht="52.5" customHeight="1">
      <c r="A287" s="133"/>
      <c r="B287" s="1"/>
      <c r="C287" s="292"/>
      <c r="D287" s="133"/>
      <c r="E287" s="133"/>
      <c r="F287" s="133"/>
      <c r="G287" s="133"/>
      <c r="H287" s="133"/>
      <c r="I287" s="133"/>
      <c r="J287" s="133"/>
      <c r="K287" s="133"/>
      <c r="L287" s="133"/>
      <c r="M287" s="133"/>
      <c r="N287" s="133"/>
      <c r="O287" s="133"/>
      <c r="P287" s="4"/>
      <c r="Q287" s="54"/>
    </row>
    <row r="288" spans="1:35" s="4" customFormat="1">
      <c r="A288" s="133"/>
      <c r="B288" s="1"/>
      <c r="C288" s="292"/>
      <c r="D288" s="133"/>
      <c r="E288" s="133"/>
      <c r="F288" s="133"/>
      <c r="G288" s="133"/>
      <c r="H288" s="133"/>
      <c r="I288" s="133"/>
      <c r="J288" s="133"/>
      <c r="K288" s="133"/>
      <c r="L288" s="133"/>
      <c r="M288" s="133"/>
      <c r="N288" s="133"/>
      <c r="O288" s="133"/>
      <c r="Q288" s="54"/>
    </row>
    <row r="289" spans="1:17" s="4" customFormat="1">
      <c r="A289" s="133"/>
      <c r="B289" s="1"/>
      <c r="C289" s="292"/>
      <c r="D289" s="133"/>
      <c r="E289" s="133"/>
      <c r="F289" s="133"/>
      <c r="G289" s="133"/>
      <c r="H289" s="133"/>
      <c r="I289" s="133"/>
      <c r="J289" s="133"/>
      <c r="K289" s="133"/>
      <c r="L289" s="133"/>
      <c r="M289" s="133"/>
      <c r="N289" s="133"/>
      <c r="O289" s="133"/>
      <c r="Q289" s="54"/>
    </row>
    <row r="290" spans="1:17" s="4" customFormat="1">
      <c r="A290" s="133"/>
      <c r="B290" s="1"/>
      <c r="C290" s="292"/>
      <c r="D290" s="133"/>
      <c r="E290" s="133"/>
      <c r="F290" s="133"/>
      <c r="G290" s="133"/>
      <c r="H290" s="133"/>
      <c r="I290" s="133"/>
      <c r="J290" s="133"/>
      <c r="K290" s="133"/>
      <c r="L290" s="133"/>
      <c r="M290" s="133"/>
      <c r="N290" s="133"/>
      <c r="O290" s="133"/>
      <c r="Q290" s="54"/>
    </row>
    <row r="291" spans="1:17" s="4" customFormat="1">
      <c r="A291" s="133"/>
      <c r="B291" s="1"/>
      <c r="C291" s="292"/>
      <c r="D291" s="133"/>
      <c r="E291" s="133"/>
      <c r="F291" s="133"/>
      <c r="G291" s="133"/>
      <c r="H291" s="133"/>
      <c r="I291" s="133"/>
      <c r="J291" s="133"/>
      <c r="K291" s="133"/>
      <c r="L291" s="133"/>
      <c r="M291" s="133"/>
      <c r="N291" s="133"/>
      <c r="O291" s="133"/>
      <c r="Q291" s="54"/>
    </row>
    <row r="292" spans="1:17" s="4" customFormat="1">
      <c r="A292" s="133"/>
      <c r="B292" s="1"/>
      <c r="C292" s="292"/>
      <c r="D292" s="133"/>
      <c r="E292" s="133"/>
      <c r="F292" s="133"/>
      <c r="G292" s="133"/>
      <c r="H292" s="133"/>
      <c r="I292" s="133"/>
      <c r="J292" s="133"/>
      <c r="K292" s="133"/>
      <c r="L292" s="133"/>
      <c r="M292" s="133"/>
      <c r="N292" s="133"/>
      <c r="O292" s="133"/>
      <c r="Q292" s="54"/>
    </row>
    <row r="293" spans="1:17" s="4" customFormat="1">
      <c r="A293" s="133"/>
      <c r="B293" s="1"/>
      <c r="C293" s="292"/>
      <c r="D293" s="133"/>
      <c r="E293" s="133"/>
      <c r="F293" s="133"/>
      <c r="G293" s="133"/>
      <c r="H293" s="133"/>
      <c r="I293" s="133"/>
      <c r="J293" s="133"/>
      <c r="K293" s="133"/>
      <c r="L293" s="133"/>
      <c r="M293" s="133"/>
      <c r="N293" s="133"/>
      <c r="O293" s="133"/>
      <c r="Q293" s="54"/>
    </row>
    <row r="294" spans="1:17" s="4" customFormat="1">
      <c r="A294" s="133"/>
      <c r="B294" s="1"/>
      <c r="C294" s="292"/>
      <c r="D294" s="133"/>
      <c r="E294" s="133"/>
      <c r="F294" s="133"/>
      <c r="G294" s="133"/>
      <c r="H294" s="133"/>
      <c r="I294" s="133"/>
      <c r="J294" s="133"/>
      <c r="K294" s="133"/>
      <c r="L294" s="133"/>
      <c r="M294" s="133"/>
      <c r="N294" s="133"/>
      <c r="O294" s="133"/>
      <c r="Q294" s="54"/>
    </row>
    <row r="295" spans="1:17" s="4" customFormat="1">
      <c r="A295" s="133"/>
      <c r="B295" s="1"/>
      <c r="C295" s="292"/>
      <c r="D295" s="133"/>
      <c r="E295" s="133"/>
      <c r="F295" s="133"/>
      <c r="G295" s="133"/>
      <c r="H295" s="133"/>
      <c r="I295" s="133"/>
      <c r="J295" s="133"/>
      <c r="K295" s="133"/>
      <c r="L295" s="133"/>
      <c r="M295" s="133"/>
      <c r="N295" s="133"/>
      <c r="O295" s="133"/>
      <c r="Q295" s="54"/>
    </row>
    <row r="296" spans="1:17" s="4" customFormat="1">
      <c r="A296" s="133"/>
      <c r="B296" s="1"/>
      <c r="C296" s="292"/>
      <c r="D296" s="133"/>
      <c r="E296" s="133"/>
      <c r="F296" s="133"/>
      <c r="G296" s="133"/>
      <c r="H296" s="133"/>
      <c r="I296" s="133"/>
      <c r="J296" s="133"/>
      <c r="K296" s="133"/>
      <c r="L296" s="133"/>
      <c r="M296" s="133"/>
      <c r="N296" s="133"/>
      <c r="O296" s="133"/>
      <c r="Q296" s="54"/>
    </row>
    <row r="297" spans="1:17" s="4" customFormat="1">
      <c r="A297" s="133"/>
      <c r="B297" s="1"/>
      <c r="C297" s="292"/>
      <c r="D297" s="133"/>
      <c r="E297" s="133"/>
      <c r="F297" s="133"/>
      <c r="G297" s="133"/>
      <c r="H297" s="133"/>
      <c r="I297" s="133"/>
      <c r="J297" s="133"/>
      <c r="K297" s="133"/>
      <c r="L297" s="133"/>
      <c r="M297" s="133"/>
      <c r="N297" s="133"/>
      <c r="O297" s="133"/>
      <c r="Q297" s="54"/>
    </row>
    <row r="298" spans="1:17" s="4" customFormat="1">
      <c r="A298" s="133"/>
      <c r="B298" s="1"/>
      <c r="C298" s="292"/>
      <c r="D298" s="133"/>
      <c r="E298" s="133"/>
      <c r="F298" s="133"/>
      <c r="G298" s="133"/>
      <c r="H298" s="133"/>
      <c r="I298" s="133"/>
      <c r="J298" s="133"/>
      <c r="K298" s="133"/>
      <c r="L298" s="133"/>
      <c r="M298" s="133"/>
      <c r="N298" s="133"/>
      <c r="O298" s="133"/>
      <c r="Q298" s="54"/>
    </row>
    <row r="299" spans="1:17" s="4" customFormat="1">
      <c r="A299" s="133"/>
      <c r="B299" s="1"/>
      <c r="C299" s="292"/>
      <c r="D299" s="133"/>
      <c r="E299" s="133"/>
      <c r="F299" s="133"/>
      <c r="G299" s="133"/>
      <c r="H299" s="133"/>
      <c r="I299" s="133"/>
      <c r="J299" s="133"/>
      <c r="K299" s="133"/>
      <c r="L299" s="133"/>
      <c r="M299" s="133"/>
      <c r="N299" s="133"/>
      <c r="O299" s="133"/>
      <c r="Q299" s="54"/>
    </row>
    <row r="300" spans="1:17" s="4" customFormat="1">
      <c r="A300" s="133"/>
      <c r="B300" s="1"/>
      <c r="C300" s="292"/>
      <c r="D300" s="133"/>
      <c r="E300" s="133"/>
      <c r="F300" s="133"/>
      <c r="G300" s="133"/>
      <c r="H300" s="133"/>
      <c r="I300" s="133"/>
      <c r="J300" s="133"/>
      <c r="K300" s="133"/>
      <c r="L300" s="133"/>
      <c r="M300" s="133"/>
      <c r="N300" s="133"/>
      <c r="O300" s="133"/>
      <c r="Q300" s="54"/>
    </row>
    <row r="301" spans="1:17" s="4" customFormat="1">
      <c r="A301" s="133"/>
      <c r="B301" s="1"/>
      <c r="C301" s="292"/>
      <c r="D301" s="133"/>
      <c r="E301" s="133"/>
      <c r="F301" s="133"/>
      <c r="G301" s="133"/>
      <c r="H301" s="133"/>
      <c r="I301" s="133"/>
      <c r="J301" s="133"/>
      <c r="K301" s="133"/>
      <c r="L301" s="133"/>
      <c r="M301" s="133"/>
      <c r="N301" s="133"/>
      <c r="O301" s="133"/>
      <c r="Q301" s="54"/>
    </row>
    <row r="302" spans="1:17" s="4" customFormat="1">
      <c r="A302" s="133"/>
      <c r="B302" s="1"/>
      <c r="C302" s="292"/>
      <c r="D302" s="133"/>
      <c r="E302" s="133"/>
      <c r="F302" s="133"/>
      <c r="G302" s="133"/>
      <c r="H302" s="133"/>
      <c r="I302" s="133"/>
      <c r="J302" s="133"/>
      <c r="K302" s="133"/>
      <c r="L302" s="133"/>
      <c r="M302" s="133"/>
      <c r="N302" s="133"/>
      <c r="O302" s="133"/>
      <c r="Q302" s="54"/>
    </row>
    <row r="303" spans="1:17" s="4" customFormat="1">
      <c r="A303" s="133"/>
      <c r="B303" s="1"/>
      <c r="C303" s="292"/>
      <c r="D303" s="133"/>
      <c r="E303" s="133"/>
      <c r="F303" s="133"/>
      <c r="G303" s="133"/>
      <c r="H303" s="133"/>
      <c r="I303" s="133"/>
      <c r="J303" s="133"/>
      <c r="K303" s="133"/>
      <c r="L303" s="133"/>
      <c r="M303" s="133"/>
      <c r="N303" s="133"/>
      <c r="O303" s="133"/>
      <c r="Q303" s="54"/>
    </row>
    <row r="304" spans="1:17" s="4" customFormat="1">
      <c r="A304" s="133"/>
      <c r="B304" s="1"/>
      <c r="C304" s="292"/>
      <c r="D304" s="133"/>
      <c r="E304" s="133"/>
      <c r="F304" s="133"/>
      <c r="G304" s="133"/>
      <c r="H304" s="133"/>
      <c r="I304" s="133"/>
      <c r="J304" s="133"/>
      <c r="K304" s="133"/>
      <c r="L304" s="133"/>
      <c r="M304" s="133"/>
      <c r="N304" s="133"/>
      <c r="O304" s="133"/>
      <c r="Q304" s="54"/>
    </row>
    <row r="305" spans="1:17" s="4" customFormat="1">
      <c r="A305" s="133"/>
      <c r="B305" s="1"/>
      <c r="C305" s="292"/>
      <c r="D305" s="133"/>
      <c r="E305" s="133"/>
      <c r="F305" s="133"/>
      <c r="G305" s="133"/>
      <c r="H305" s="133"/>
      <c r="I305" s="133"/>
      <c r="J305" s="133"/>
      <c r="K305" s="133"/>
      <c r="L305" s="133"/>
      <c r="M305" s="133"/>
      <c r="N305" s="133"/>
      <c r="O305" s="133"/>
      <c r="Q305" s="54"/>
    </row>
    <row r="306" spans="1:17" s="4" customFormat="1">
      <c r="A306" s="133"/>
      <c r="B306" s="1"/>
      <c r="C306" s="292"/>
      <c r="D306" s="133"/>
      <c r="E306" s="133"/>
      <c r="F306" s="133"/>
      <c r="G306" s="133"/>
      <c r="H306" s="133"/>
      <c r="I306" s="133"/>
      <c r="J306" s="133"/>
      <c r="K306" s="133"/>
      <c r="L306" s="133"/>
      <c r="M306" s="133"/>
      <c r="N306" s="133"/>
      <c r="O306" s="133"/>
      <c r="Q306" s="54"/>
    </row>
    <row r="307" spans="1:17" s="4" customFormat="1">
      <c r="A307" s="133"/>
      <c r="B307" s="1"/>
      <c r="C307" s="292"/>
      <c r="D307" s="133"/>
      <c r="E307" s="133"/>
      <c r="F307" s="133"/>
      <c r="G307" s="133"/>
      <c r="H307" s="133"/>
      <c r="I307" s="133"/>
      <c r="J307" s="133"/>
      <c r="K307" s="133"/>
      <c r="L307" s="133"/>
      <c r="M307" s="133"/>
      <c r="N307" s="133"/>
      <c r="O307" s="133"/>
      <c r="Q307" s="54"/>
    </row>
    <row r="308" spans="1:17" s="4" customFormat="1">
      <c r="A308" s="133"/>
      <c r="B308" s="1"/>
      <c r="C308" s="292"/>
      <c r="D308" s="133"/>
      <c r="E308" s="133"/>
      <c r="F308" s="133"/>
      <c r="G308" s="133"/>
      <c r="H308" s="133"/>
      <c r="I308" s="133"/>
      <c r="J308" s="133"/>
      <c r="K308" s="133"/>
      <c r="L308" s="133"/>
      <c r="M308" s="133"/>
      <c r="N308" s="133"/>
      <c r="O308" s="133"/>
      <c r="Q308" s="54"/>
    </row>
    <row r="309" spans="1:17" s="4" customFormat="1">
      <c r="A309" s="133"/>
      <c r="B309" s="1"/>
      <c r="C309" s="292"/>
      <c r="D309" s="133"/>
      <c r="E309" s="133"/>
      <c r="F309" s="133"/>
      <c r="G309" s="133"/>
      <c r="H309" s="133"/>
      <c r="I309" s="133"/>
      <c r="J309" s="133"/>
      <c r="K309" s="133"/>
      <c r="L309" s="133"/>
      <c r="M309" s="133"/>
      <c r="N309" s="133"/>
      <c r="O309" s="133"/>
      <c r="Q309" s="54"/>
    </row>
    <row r="310" spans="1:17" s="4" customFormat="1">
      <c r="A310" s="133"/>
      <c r="B310" s="1"/>
      <c r="C310" s="292"/>
      <c r="D310" s="133"/>
      <c r="E310" s="133"/>
      <c r="F310" s="133"/>
      <c r="G310" s="133"/>
      <c r="H310" s="133"/>
      <c r="I310" s="133"/>
      <c r="J310" s="133"/>
      <c r="K310" s="133"/>
      <c r="L310" s="133"/>
      <c r="M310" s="133"/>
      <c r="N310" s="133"/>
      <c r="O310" s="133"/>
      <c r="Q310" s="54"/>
    </row>
    <row r="311" spans="1:17" s="4" customFormat="1">
      <c r="A311" s="133"/>
      <c r="B311" s="1"/>
      <c r="C311" s="292"/>
      <c r="D311" s="133"/>
      <c r="E311" s="133"/>
      <c r="F311" s="133"/>
      <c r="G311" s="133"/>
      <c r="H311" s="133"/>
      <c r="I311" s="133"/>
      <c r="J311" s="133"/>
      <c r="K311" s="133"/>
      <c r="L311" s="133"/>
      <c r="M311" s="133"/>
      <c r="N311" s="133"/>
      <c r="O311" s="133"/>
      <c r="Q311" s="54"/>
    </row>
    <row r="312" spans="1:17" s="4" customFormat="1">
      <c r="A312" s="133"/>
      <c r="B312" s="1"/>
      <c r="C312" s="292"/>
      <c r="D312" s="133"/>
      <c r="E312" s="133"/>
      <c r="F312" s="133"/>
      <c r="G312" s="133"/>
      <c r="H312" s="133"/>
      <c r="I312" s="133"/>
      <c r="J312" s="133"/>
      <c r="K312" s="133"/>
      <c r="L312" s="133"/>
      <c r="M312" s="133"/>
      <c r="N312" s="133"/>
      <c r="O312" s="133"/>
      <c r="Q312" s="54"/>
    </row>
    <row r="313" spans="1:17" s="4" customFormat="1">
      <c r="A313" s="133"/>
      <c r="B313" s="1"/>
      <c r="C313" s="292"/>
      <c r="D313" s="133"/>
      <c r="E313" s="133"/>
      <c r="F313" s="133"/>
      <c r="G313" s="133"/>
      <c r="H313" s="133"/>
      <c r="I313" s="133"/>
      <c r="J313" s="133"/>
      <c r="K313" s="133"/>
      <c r="L313" s="133"/>
      <c r="M313" s="133"/>
      <c r="N313" s="133"/>
      <c r="O313" s="133"/>
      <c r="Q313" s="54"/>
    </row>
    <row r="314" spans="1:17" s="4" customFormat="1">
      <c r="A314" s="133"/>
      <c r="B314" s="1"/>
      <c r="C314" s="292"/>
      <c r="D314" s="133"/>
      <c r="E314" s="133"/>
      <c r="F314" s="133"/>
      <c r="G314" s="133"/>
      <c r="H314" s="133"/>
      <c r="I314" s="133"/>
      <c r="J314" s="133"/>
      <c r="K314" s="133"/>
      <c r="L314" s="133"/>
      <c r="M314" s="133"/>
      <c r="N314" s="133"/>
      <c r="O314" s="133"/>
      <c r="Q314" s="54"/>
    </row>
    <row r="315" spans="1:17" s="4" customFormat="1">
      <c r="A315" s="133"/>
      <c r="B315" s="1"/>
      <c r="C315" s="292"/>
      <c r="D315" s="133"/>
      <c r="E315" s="133"/>
      <c r="F315" s="133"/>
      <c r="G315" s="133"/>
      <c r="H315" s="133"/>
      <c r="I315" s="133"/>
      <c r="J315" s="133"/>
      <c r="K315" s="133"/>
      <c r="L315" s="133"/>
      <c r="M315" s="133"/>
      <c r="N315" s="133"/>
      <c r="O315" s="133"/>
      <c r="Q315" s="54"/>
    </row>
    <row r="316" spans="1:17" s="4" customFormat="1">
      <c r="A316" s="133"/>
      <c r="B316" s="1"/>
      <c r="C316" s="292"/>
      <c r="D316" s="133"/>
      <c r="E316" s="133"/>
      <c r="F316" s="133"/>
      <c r="G316" s="133"/>
      <c r="H316" s="133"/>
      <c r="I316" s="133"/>
      <c r="J316" s="133"/>
      <c r="K316" s="133"/>
      <c r="L316" s="133"/>
      <c r="M316" s="133"/>
      <c r="N316" s="133"/>
      <c r="O316" s="133"/>
      <c r="Q316" s="54"/>
    </row>
    <row r="317" spans="1:17" s="4" customFormat="1">
      <c r="A317" s="133"/>
      <c r="B317" s="1"/>
      <c r="C317" s="292"/>
      <c r="D317" s="133"/>
      <c r="E317" s="133"/>
      <c r="F317" s="133"/>
      <c r="G317" s="133"/>
      <c r="H317" s="133"/>
      <c r="I317" s="133"/>
      <c r="J317" s="133"/>
      <c r="K317" s="133"/>
      <c r="L317" s="133"/>
      <c r="M317" s="133"/>
      <c r="N317" s="133"/>
      <c r="O317" s="133"/>
      <c r="Q317" s="54"/>
    </row>
    <row r="318" spans="1:17" s="4" customFormat="1">
      <c r="A318" s="133"/>
      <c r="B318" s="1"/>
      <c r="C318" s="292"/>
      <c r="D318" s="133"/>
      <c r="E318" s="133"/>
      <c r="F318" s="133"/>
      <c r="G318" s="133"/>
      <c r="H318" s="133"/>
      <c r="I318" s="133"/>
      <c r="J318" s="133"/>
      <c r="K318" s="133"/>
      <c r="L318" s="133"/>
      <c r="M318" s="133"/>
      <c r="N318" s="133"/>
      <c r="O318" s="133"/>
      <c r="Q318" s="54"/>
    </row>
    <row r="319" spans="1:17" s="4" customFormat="1">
      <c r="A319" s="133"/>
      <c r="B319" s="1"/>
      <c r="C319" s="292"/>
      <c r="D319" s="133"/>
      <c r="E319" s="133"/>
      <c r="F319" s="133"/>
      <c r="G319" s="133"/>
      <c r="H319" s="133"/>
      <c r="I319" s="133"/>
      <c r="J319" s="133"/>
      <c r="K319" s="133"/>
      <c r="L319" s="133"/>
      <c r="M319" s="133"/>
      <c r="N319" s="133"/>
      <c r="O319" s="133"/>
      <c r="Q319" s="54"/>
    </row>
    <row r="320" spans="1:17" s="4" customFormat="1">
      <c r="A320" s="133"/>
      <c r="B320" s="1"/>
      <c r="C320" s="292"/>
      <c r="D320" s="133"/>
      <c r="E320" s="133"/>
      <c r="F320" s="133"/>
      <c r="G320" s="133"/>
      <c r="H320" s="133"/>
      <c r="I320" s="133"/>
      <c r="J320" s="133"/>
      <c r="K320" s="133"/>
      <c r="L320" s="133"/>
      <c r="M320" s="133"/>
      <c r="N320" s="133"/>
      <c r="O320" s="133"/>
      <c r="Q320" s="54"/>
    </row>
    <row r="321" spans="1:17" s="4" customFormat="1">
      <c r="A321" s="133"/>
      <c r="B321" s="1"/>
      <c r="C321" s="292"/>
      <c r="D321" s="133"/>
      <c r="E321" s="133"/>
      <c r="F321" s="133"/>
      <c r="G321" s="133"/>
      <c r="H321" s="133"/>
      <c r="I321" s="133"/>
      <c r="J321" s="133"/>
      <c r="K321" s="133"/>
      <c r="L321" s="133"/>
      <c r="M321" s="133"/>
      <c r="N321" s="133"/>
      <c r="O321" s="133"/>
      <c r="Q321" s="54"/>
    </row>
    <row r="322" spans="1:17" s="4" customFormat="1">
      <c r="A322" s="133"/>
      <c r="B322" s="1"/>
      <c r="C322" s="292"/>
      <c r="D322" s="133"/>
      <c r="E322" s="133"/>
      <c r="F322" s="133"/>
      <c r="G322" s="133"/>
      <c r="H322" s="133"/>
      <c r="I322" s="133"/>
      <c r="J322" s="133"/>
      <c r="K322" s="133"/>
      <c r="L322" s="133"/>
      <c r="M322" s="133"/>
      <c r="N322" s="133"/>
      <c r="O322" s="133"/>
      <c r="Q322" s="54"/>
    </row>
    <row r="323" spans="1:17" s="4" customFormat="1">
      <c r="A323" s="133"/>
      <c r="B323" s="1"/>
      <c r="C323" s="292"/>
      <c r="D323" s="133"/>
      <c r="E323" s="133"/>
      <c r="F323" s="133"/>
      <c r="G323" s="133"/>
      <c r="H323" s="133"/>
      <c r="I323" s="133"/>
      <c r="J323" s="133"/>
      <c r="K323" s="133"/>
      <c r="L323" s="133"/>
      <c r="M323" s="133"/>
      <c r="N323" s="133"/>
      <c r="O323" s="133"/>
      <c r="Q323" s="54"/>
    </row>
    <row r="324" spans="1:17" s="4" customFormat="1">
      <c r="A324" s="133"/>
      <c r="B324" s="1"/>
      <c r="C324" s="292"/>
      <c r="D324" s="133"/>
      <c r="E324" s="133"/>
      <c r="F324" s="133"/>
      <c r="G324" s="133"/>
      <c r="H324" s="133"/>
      <c r="I324" s="133"/>
      <c r="J324" s="133"/>
      <c r="K324" s="133"/>
      <c r="L324" s="133"/>
      <c r="M324" s="133"/>
      <c r="N324" s="133"/>
      <c r="O324" s="133"/>
      <c r="Q324" s="54"/>
    </row>
    <row r="325" spans="1:17" s="4" customFormat="1">
      <c r="A325" s="133"/>
      <c r="B325" s="1"/>
      <c r="C325" s="292"/>
      <c r="D325" s="133"/>
      <c r="E325" s="133"/>
      <c r="F325" s="133"/>
      <c r="G325" s="133"/>
      <c r="H325" s="133"/>
      <c r="I325" s="133"/>
      <c r="J325" s="133"/>
      <c r="K325" s="133"/>
      <c r="L325" s="133"/>
      <c r="M325" s="133"/>
      <c r="N325" s="133"/>
      <c r="O325" s="133"/>
      <c r="Q325" s="54"/>
    </row>
    <row r="326" spans="1:17" s="4" customFormat="1">
      <c r="A326" s="133"/>
      <c r="B326" s="1"/>
      <c r="C326" s="292"/>
      <c r="D326" s="133"/>
      <c r="E326" s="133"/>
      <c r="F326" s="133"/>
      <c r="G326" s="133"/>
      <c r="H326" s="133"/>
      <c r="I326" s="133"/>
      <c r="J326" s="133"/>
      <c r="K326" s="133"/>
      <c r="L326" s="133"/>
      <c r="M326" s="133"/>
      <c r="N326" s="133"/>
      <c r="O326" s="133"/>
      <c r="Q326" s="54"/>
    </row>
    <row r="327" spans="1:17" s="4" customFormat="1">
      <c r="A327" s="133"/>
      <c r="B327" s="1"/>
      <c r="C327" s="292"/>
      <c r="D327" s="133"/>
      <c r="E327" s="133"/>
      <c r="F327" s="133"/>
      <c r="G327" s="133"/>
      <c r="H327" s="133"/>
      <c r="I327" s="133"/>
      <c r="J327" s="133"/>
      <c r="K327" s="133"/>
      <c r="L327" s="133"/>
      <c r="M327" s="133"/>
      <c r="N327" s="133"/>
      <c r="O327" s="133"/>
      <c r="Q327" s="54"/>
    </row>
  </sheetData>
  <autoFilter ref="A7:O7"/>
  <mergeCells count="244">
    <mergeCell ref="P229:P232"/>
    <mergeCell ref="Q229:Q232"/>
    <mergeCell ref="E230:E232"/>
    <mergeCell ref="D229:D232"/>
    <mergeCell ref="F229:F232"/>
    <mergeCell ref="Q221:Q224"/>
    <mergeCell ref="E222:E224"/>
    <mergeCell ref="C225:C228"/>
    <mergeCell ref="D225:D228"/>
    <mergeCell ref="F225:F228"/>
    <mergeCell ref="G225:G228"/>
    <mergeCell ref="P225:P228"/>
    <mergeCell ref="Q225:Q228"/>
    <mergeCell ref="G229:G232"/>
    <mergeCell ref="C229:C232"/>
    <mergeCell ref="B221:B224"/>
    <mergeCell ref="C221:C224"/>
    <mergeCell ref="R153:R154"/>
    <mergeCell ref="R156:R157"/>
    <mergeCell ref="R158:R159"/>
    <mergeCell ref="A225:A228"/>
    <mergeCell ref="D221:D224"/>
    <mergeCell ref="F221:F224"/>
    <mergeCell ref="G221:G224"/>
    <mergeCell ref="P221:P224"/>
    <mergeCell ref="E226:E228"/>
    <mergeCell ref="A221:A224"/>
    <mergeCell ref="Q255:Q258"/>
    <mergeCell ref="Q241:Q242"/>
    <mergeCell ref="A249:A250"/>
    <mergeCell ref="B249:B250"/>
    <mergeCell ref="C249:C250"/>
    <mergeCell ref="D249:D250"/>
    <mergeCell ref="F249:F250"/>
    <mergeCell ref="G249:G250"/>
    <mergeCell ref="Q249:Q250"/>
    <mergeCell ref="A241:A242"/>
    <mergeCell ref="B241:B242"/>
    <mergeCell ref="C241:C242"/>
    <mergeCell ref="D241:D242"/>
    <mergeCell ref="F241:F242"/>
    <mergeCell ref="G241:G242"/>
    <mergeCell ref="A229:A232"/>
    <mergeCell ref="B225:B228"/>
    <mergeCell ref="B229:B232"/>
    <mergeCell ref="Q158:Q159"/>
    <mergeCell ref="B199:Q199"/>
    <mergeCell ref="A209:A212"/>
    <mergeCell ref="B209:B212"/>
    <mergeCell ref="C209:C212"/>
    <mergeCell ref="D209:D212"/>
    <mergeCell ref="F209:F212"/>
    <mergeCell ref="G209:G212"/>
    <mergeCell ref="P209:P212"/>
    <mergeCell ref="Q209:Q212"/>
    <mergeCell ref="B172:Q172"/>
    <mergeCell ref="A174:A175"/>
    <mergeCell ref="B174:B175"/>
    <mergeCell ref="C174:C175"/>
    <mergeCell ref="B187:Q187"/>
    <mergeCell ref="B186:Q186"/>
    <mergeCell ref="B188:Q188"/>
    <mergeCell ref="B198:Q198"/>
    <mergeCell ref="E210:E212"/>
    <mergeCell ref="B177:Q177"/>
    <mergeCell ref="F158:F159"/>
    <mergeCell ref="A149:A151"/>
    <mergeCell ref="B149:B151"/>
    <mergeCell ref="C149:C151"/>
    <mergeCell ref="D149:D151"/>
    <mergeCell ref="A158:A159"/>
    <mergeCell ref="B158:B159"/>
    <mergeCell ref="C158:C159"/>
    <mergeCell ref="D158:D159"/>
    <mergeCell ref="F149:F151"/>
    <mergeCell ref="A113:A114"/>
    <mergeCell ref="B113:B114"/>
    <mergeCell ref="C113:C114"/>
    <mergeCell ref="D113:D114"/>
    <mergeCell ref="F113:F114"/>
    <mergeCell ref="P113:P114"/>
    <mergeCell ref="E153:E154"/>
    <mergeCell ref="A155:A157"/>
    <mergeCell ref="B155:B157"/>
    <mergeCell ref="C155:C157"/>
    <mergeCell ref="D155:D157"/>
    <mergeCell ref="F155:F157"/>
    <mergeCell ref="B125:Q125"/>
    <mergeCell ref="Q155:Q157"/>
    <mergeCell ref="E156:E157"/>
    <mergeCell ref="Q149:Q151"/>
    <mergeCell ref="E150:E151"/>
    <mergeCell ref="A152:A154"/>
    <mergeCell ref="B152:B154"/>
    <mergeCell ref="C152:C154"/>
    <mergeCell ref="D152:D154"/>
    <mergeCell ref="F152:F154"/>
    <mergeCell ref="Q152:Q154"/>
    <mergeCell ref="P115:P116"/>
    <mergeCell ref="A117:A118"/>
    <mergeCell ref="A146:A148"/>
    <mergeCell ref="B146:B148"/>
    <mergeCell ref="C146:C148"/>
    <mergeCell ref="D146:D148"/>
    <mergeCell ref="F146:F148"/>
    <mergeCell ref="Q146:Q148"/>
    <mergeCell ref="A115:A116"/>
    <mergeCell ref="B115:B116"/>
    <mergeCell ref="C115:C116"/>
    <mergeCell ref="D115:D116"/>
    <mergeCell ref="F115:F116"/>
    <mergeCell ref="G147:G148"/>
    <mergeCell ref="K117:K118"/>
    <mergeCell ref="L117:L118"/>
    <mergeCell ref="M117:M118"/>
    <mergeCell ref="N117:N118"/>
    <mergeCell ref="P117:P118"/>
    <mergeCell ref="Q117:Q118"/>
    <mergeCell ref="D111:D112"/>
    <mergeCell ref="F111:F112"/>
    <mergeCell ref="P111:P112"/>
    <mergeCell ref="A108:A110"/>
    <mergeCell ref="B108:B110"/>
    <mergeCell ref="C108:C110"/>
    <mergeCell ref="D108:D110"/>
    <mergeCell ref="F108:F110"/>
    <mergeCell ref="G109:G110"/>
    <mergeCell ref="P108:P110"/>
    <mergeCell ref="B100:Q100"/>
    <mergeCell ref="A105:A107"/>
    <mergeCell ref="B105:B107"/>
    <mergeCell ref="C105:C107"/>
    <mergeCell ref="D105:D107"/>
    <mergeCell ref="P105:P107"/>
    <mergeCell ref="Q105:Q107"/>
    <mergeCell ref="E106:E107"/>
    <mergeCell ref="F106:F107"/>
    <mergeCell ref="G106:G107"/>
    <mergeCell ref="B101:Q101"/>
    <mergeCell ref="B96:Q96"/>
    <mergeCell ref="A97:A99"/>
    <mergeCell ref="C97:C99"/>
    <mergeCell ref="D97:D99"/>
    <mergeCell ref="E97:E99"/>
    <mergeCell ref="F97:F99"/>
    <mergeCell ref="G97:G99"/>
    <mergeCell ref="B75:Q75"/>
    <mergeCell ref="A80:A81"/>
    <mergeCell ref="B80:B81"/>
    <mergeCell ref="A84:A85"/>
    <mergeCell ref="B84:B85"/>
    <mergeCell ref="C93:C95"/>
    <mergeCell ref="D93:D95"/>
    <mergeCell ref="E93:E95"/>
    <mergeCell ref="F93:F95"/>
    <mergeCell ref="G93:G95"/>
    <mergeCell ref="A71:A72"/>
    <mergeCell ref="D71:D72"/>
    <mergeCell ref="E71:E72"/>
    <mergeCell ref="F71:F72"/>
    <mergeCell ref="A73:A74"/>
    <mergeCell ref="D73:D74"/>
    <mergeCell ref="E73:E74"/>
    <mergeCell ref="F73:F74"/>
    <mergeCell ref="A57:A58"/>
    <mergeCell ref="F57:F58"/>
    <mergeCell ref="B59:Q59"/>
    <mergeCell ref="A69:A70"/>
    <mergeCell ref="D69:D70"/>
    <mergeCell ref="E69:E70"/>
    <mergeCell ref="F69:F70"/>
    <mergeCell ref="B60:Q60"/>
    <mergeCell ref="A37:O37"/>
    <mergeCell ref="B38:Q38"/>
    <mergeCell ref="A51:A52"/>
    <mergeCell ref="B51:B52"/>
    <mergeCell ref="A55:A56"/>
    <mergeCell ref="B55:B56"/>
    <mergeCell ref="A21:A22"/>
    <mergeCell ref="F21:F22"/>
    <mergeCell ref="A24:A25"/>
    <mergeCell ref="F24:F25"/>
    <mergeCell ref="B34:Q34"/>
    <mergeCell ref="A35:A36"/>
    <mergeCell ref="E35:E36"/>
    <mergeCell ref="A13:A14"/>
    <mergeCell ref="D13:D14"/>
    <mergeCell ref="E13:E14"/>
    <mergeCell ref="F13:F14"/>
    <mergeCell ref="G13:G14"/>
    <mergeCell ref="B20:Q20"/>
    <mergeCell ref="N5:N6"/>
    <mergeCell ref="A8:Q8"/>
    <mergeCell ref="B9:Q9"/>
    <mergeCell ref="B10:Q10"/>
    <mergeCell ref="A11:A12"/>
    <mergeCell ref="D11:D12"/>
    <mergeCell ref="E11:E12"/>
    <mergeCell ref="F11:F12"/>
    <mergeCell ref="G11:G12"/>
    <mergeCell ref="H4:H6"/>
    <mergeCell ref="I4:I6"/>
    <mergeCell ref="J4:N4"/>
    <mergeCell ref="O4:O6"/>
    <mergeCell ref="P4:P6"/>
    <mergeCell ref="Q4:Q6"/>
    <mergeCell ref="J5:J6"/>
    <mergeCell ref="K5:K6"/>
    <mergeCell ref="L5:L6"/>
    <mergeCell ref="M5:M6"/>
    <mergeCell ref="O1:Q1"/>
    <mergeCell ref="B3:P3"/>
    <mergeCell ref="A4:A6"/>
    <mergeCell ref="B4:B6"/>
    <mergeCell ref="C4:C6"/>
    <mergeCell ref="D4:D6"/>
    <mergeCell ref="E4:E6"/>
    <mergeCell ref="F4:F6"/>
    <mergeCell ref="G4:G6"/>
    <mergeCell ref="O2:Q2"/>
    <mergeCell ref="Q283:Q284"/>
    <mergeCell ref="A282:Q282"/>
    <mergeCell ref="C283:C284"/>
    <mergeCell ref="D283:D284"/>
    <mergeCell ref="E283:E284"/>
    <mergeCell ref="F283:F284"/>
    <mergeCell ref="Q108:Q110"/>
    <mergeCell ref="E109:E110"/>
    <mergeCell ref="Q111:Q112"/>
    <mergeCell ref="Q113:Q114"/>
    <mergeCell ref="E147:E148"/>
    <mergeCell ref="G150:G151"/>
    <mergeCell ref="G153:G154"/>
    <mergeCell ref="G156:G157"/>
    <mergeCell ref="B117:B118"/>
    <mergeCell ref="D117:D118"/>
    <mergeCell ref="C117:C118"/>
    <mergeCell ref="F117:F118"/>
    <mergeCell ref="H117:H118"/>
    <mergeCell ref="I117:I118"/>
    <mergeCell ref="Q115:Q116"/>
    <mergeCell ref="A111:A112"/>
    <mergeCell ref="B111:B112"/>
    <mergeCell ref="C111:C112"/>
  </mergeCells>
  <printOptions horizontalCentered="1"/>
  <pageMargins left="0.11811023622047245" right="0.11811023622047245" top="0.31496062992125984" bottom="0.19685039370078741" header="0.31496062992125984" footer="0"/>
  <pageSetup paperSize="9" scale="49" fitToHeight="0" orientation="landscape" r:id="rId1"/>
  <headerFooter>
    <oddFooter>&amp;R&amp;"Times New Roman,обычный"&amp;14&amp;P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ПРО ПМ каз</vt:lpstr>
      <vt:lpstr>'ПРО ПМ каз'!Заголовки_для_печати</vt:lpstr>
      <vt:lpstr>'ПРО ПМ каз'!Область_печати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Альпикер</cp:lastModifiedBy>
  <cp:lastPrinted>2026-07-08T13:20:27Z</cp:lastPrinted>
  <dcterms:created xsi:type="dcterms:W3CDTF">2015-06-05T18:19:34Z</dcterms:created>
  <dcterms:modified xsi:type="dcterms:W3CDTF">2026-08-11T13:13:09Z</dcterms:modified>
</cp:coreProperties>
</file>