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2026 год\гражданский бюджет\"/>
    </mc:Choice>
  </mc:AlternateContent>
  <xr:revisionPtr revIDLastSave="0" documentId="13_ncr:1_{1B555D2A-47D6-4D4E-95F4-CB462ADA5188}" xr6:coauthVersionLast="37" xr6:coauthVersionMax="37" xr10:uidLastSave="{00000000-0000-0000-0000-000000000000}"/>
  <bookViews>
    <workbookView xWindow="0" yWindow="0" windowWidth="28800" windowHeight="11505" xr2:uid="{00000000-000D-0000-FFFF-FFFF00000000}"/>
  </bookViews>
  <sheets>
    <sheet name="Sheet" sheetId="1" r:id="rId1"/>
  </sheets>
  <calcPr calcId="179021"/>
</workbook>
</file>

<file path=xl/calcChain.xml><?xml version="1.0" encoding="utf-8"?>
<calcChain xmlns="http://schemas.openxmlformats.org/spreadsheetml/2006/main">
  <c r="H33" i="1" l="1"/>
  <c r="G16" i="1"/>
  <c r="F16" i="1"/>
  <c r="G33" i="1"/>
  <c r="J32" i="1" l="1"/>
  <c r="K32" i="1"/>
  <c r="H16" i="1"/>
  <c r="F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 l="1"/>
  <c r="K19" i="1"/>
  <c r="K27" i="1" l="1"/>
  <c r="K18" i="1" l="1"/>
  <c r="K20" i="1"/>
  <c r="K21" i="1"/>
  <c r="K22" i="1"/>
  <c r="K23" i="1"/>
  <c r="K24" i="1"/>
  <c r="K25" i="1"/>
  <c r="K26" i="1"/>
  <c r="K28" i="1"/>
  <c r="K29" i="1"/>
  <c r="K30" i="1"/>
  <c r="K31" i="1"/>
  <c r="K17" i="1" l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 l="1"/>
  <c r="K33" i="1" l="1"/>
  <c r="H15" i="1"/>
  <c r="H14" i="1" s="1"/>
  <c r="K16" i="1"/>
  <c r="J33" i="1"/>
  <c r="I33" i="1"/>
  <c r="G15" i="1"/>
  <c r="G14" i="1" s="1"/>
  <c r="F15" i="1"/>
  <c r="I15" i="1" l="1"/>
  <c r="I14" i="1" s="1"/>
  <c r="F14" i="1"/>
  <c r="K15" i="1"/>
  <c r="J15" i="1"/>
  <c r="J14" i="1" s="1"/>
  <c r="K14" i="1" l="1"/>
</calcChain>
</file>

<file path=xl/sharedStrings.xml><?xml version="1.0" encoding="utf-8"?>
<sst xmlns="http://schemas.openxmlformats.org/spreadsheetml/2006/main" count="40" uniqueCount="37">
  <si>
    <t>Администратор Бюджетных программ:</t>
  </si>
  <si>
    <t>кассалық атқарылуы туралы есеп</t>
  </si>
  <si>
    <t xml:space="preserve">4-20 нысаның </t>
  </si>
  <si>
    <t>Өлшем бірлігі:</t>
  </si>
  <si>
    <t>Атауы</t>
  </si>
  <si>
    <t>Есепті қаржы жылына арналған түзетілген бюджет</t>
  </si>
  <si>
    <t>жылға</t>
  </si>
  <si>
    <t>есепті айға</t>
  </si>
  <si>
    <t>Кассалық орындау</t>
  </si>
  <si>
    <t>Қалдық</t>
  </si>
  <si>
    <t>% атқарылуы</t>
  </si>
  <si>
    <t>ағымдағы кезеңге</t>
  </si>
  <si>
    <t>Бюджеттің сыныптама кодтары</t>
  </si>
  <si>
    <t>Мекеме атауы:</t>
  </si>
  <si>
    <t>мың  тенге</t>
  </si>
  <si>
    <t>Ауданның (облыстық маңызы бар қаланың) мемлекеттік сатып алу бөлімі</t>
  </si>
  <si>
    <t>805-Ауданның (облыстық маңызы бар қаланың) мемлекеттік сатып алу бөлімі</t>
  </si>
  <si>
    <t>Жергілікті деңгейде мемлекеттік сатып алу саласындағы мемлекеттік саясатты іске асыру жөніндегі қызметтер</t>
  </si>
  <si>
    <t>Жергілікті бюджет қаражаты есебінен</t>
  </si>
  <si>
    <t>Еңбекке ақы төлеу</t>
  </si>
  <si>
    <t>Қосымша ақшалай төлемдер</t>
  </si>
  <si>
    <t>Өтемақы төлемдері</t>
  </si>
  <si>
    <t>Жұмыс берушілердің міндетті зейнетақы жарналары</t>
  </si>
  <si>
    <t>Әлеуметтік салық</t>
  </si>
  <si>
    <t>Мемлекеттiк әлеуметтiк сақтандыру қорына әлеуметтiк аударымдар</t>
  </si>
  <si>
    <t>Міндетті әлеуметтік медициналық сақтандыруға аударымдар</t>
  </si>
  <si>
    <t>Техникалық персоналдың еңбегіне ақы төлеу</t>
  </si>
  <si>
    <t>Техникалық персонал бойынша жұмыс берушілердің жарналары</t>
  </si>
  <si>
    <t>Өзге де қорларды сатып алу</t>
  </si>
  <si>
    <t>Ақпараттандыру саласындағы жұмыстар мен қызметтерге ақы төлеу</t>
  </si>
  <si>
    <t>Өзге де қызметтер мен жұмыстарға ақы төлеу</t>
  </si>
  <si>
    <t>Отын, жанар-жағармай материалдарын сатып алу</t>
  </si>
  <si>
    <t>Барлығы</t>
  </si>
  <si>
    <t>Жауапты орындаушы ММ-нің Бас бухгалтері  ________ ________(қолы) (Т.А.Ә.)</t>
  </si>
  <si>
    <t>Міндетті сақтандыру жарналары</t>
  </si>
  <si>
    <t>Ел ішіндегі іссапарлар мен қызметтік сапарлар</t>
  </si>
  <si>
    <t>Атқарушылық құжаттарының, сот актілерінің орындалуы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</si>
</sst>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#\ ###\ ##0.00"/>
    <numFmt numFmtId="165" formatCode="0.0"/>
  </numFmts>
  <fonts count="6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center"/>
    </xf>
    <xf numFmtId="164" fontId="4" fillId="0" borderId="3" xfId="0" applyNumberFormat="1" applyFont="1" applyBorder="1" applyAlignment="1">
      <alignment horizontal="right" vertical="center"/>
    </xf>
    <xf numFmtId="165" fontId="2" fillId="0" borderId="2" xfId="0" applyNumberFormat="1" applyFont="1" applyBorder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  <xf numFmtId="1" fontId="2" fillId="0" borderId="2" xfId="0" applyNumberFormat="1" applyFont="1" applyBorder="1" applyAlignment="1">
      <alignment vertical="top" wrapText="1"/>
    </xf>
    <xf numFmtId="165" fontId="2" fillId="0" borderId="2" xfId="0" applyNumberFormat="1" applyFont="1" applyBorder="1" applyAlignment="1">
      <alignment vertical="center"/>
    </xf>
    <xf numFmtId="0" fontId="2" fillId="0" borderId="0" xfId="0" applyFont="1"/>
    <xf numFmtId="0" fontId="2" fillId="0" borderId="1" xfId="0" applyFont="1" applyBorder="1"/>
    <xf numFmtId="1" fontId="2" fillId="0" borderId="0" xfId="0" applyNumberFormat="1" applyFont="1" applyBorder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M36"/>
  <sheetViews>
    <sheetView tabSelected="1" workbookViewId="0">
      <selection activeCell="N19" sqref="N19"/>
    </sheetView>
  </sheetViews>
  <sheetFormatPr defaultRowHeight="15.75" x14ac:dyDescent="0.25"/>
  <cols>
    <col min="1" max="4" width="9" style="1" customWidth="1"/>
    <col min="5" max="5" width="36.140625" style="1" customWidth="1"/>
    <col min="6" max="10" width="16.140625" style="1" customWidth="1"/>
    <col min="11" max="11" width="13.140625" style="1" customWidth="1"/>
    <col min="12" max="16384" width="9.140625" style="1"/>
  </cols>
  <sheetData>
    <row r="3" spans="1:13" ht="15" customHeight="1" x14ac:dyDescent="0.25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x14ac:dyDescent="0.25">
      <c r="A4" s="23" t="s">
        <v>1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</row>
    <row r="5" spans="1:13" x14ac:dyDescent="0.25">
      <c r="A5" s="20"/>
      <c r="B5" s="21"/>
      <c r="C5" s="21"/>
      <c r="D5" s="21"/>
      <c r="E5" s="21"/>
      <c r="F5" s="20"/>
      <c r="G5" s="21"/>
    </row>
    <row r="6" spans="1:13" x14ac:dyDescent="0.25">
      <c r="A6" s="20"/>
      <c r="B6" s="21"/>
      <c r="C6" s="21"/>
      <c r="D6" s="21"/>
      <c r="E6" s="21"/>
      <c r="F6" s="20"/>
      <c r="G6" s="21"/>
    </row>
    <row r="7" spans="1:13" ht="32.25" customHeight="1" x14ac:dyDescent="0.25">
      <c r="A7" s="20" t="s">
        <v>0</v>
      </c>
      <c r="B7" s="21"/>
      <c r="C7" s="21"/>
      <c r="D7" s="21"/>
      <c r="E7" s="21"/>
      <c r="F7" s="20" t="s">
        <v>16</v>
      </c>
      <c r="G7" s="21"/>
    </row>
    <row r="8" spans="1:13" x14ac:dyDescent="0.25">
      <c r="A8" s="20" t="s">
        <v>3</v>
      </c>
      <c r="B8" s="21"/>
      <c r="C8" s="21"/>
      <c r="D8" s="21"/>
      <c r="E8" s="21"/>
      <c r="F8" s="20" t="s">
        <v>14</v>
      </c>
      <c r="G8" s="21"/>
    </row>
    <row r="9" spans="1:13" hidden="1" x14ac:dyDescent="0.25">
      <c r="A9" s="20" t="s">
        <v>13</v>
      </c>
      <c r="B9" s="21"/>
      <c r="C9" s="21"/>
      <c r="D9" s="21"/>
      <c r="E9" s="21"/>
      <c r="F9" s="20"/>
      <c r="G9" s="21"/>
    </row>
    <row r="12" spans="1:13" ht="32.25" customHeight="1" x14ac:dyDescent="0.25">
      <c r="A12" s="24" t="s">
        <v>12</v>
      </c>
      <c r="B12" s="25"/>
      <c r="C12" s="25"/>
      <c r="D12" s="25"/>
      <c r="E12" s="24" t="s">
        <v>4</v>
      </c>
      <c r="F12" s="26" t="s">
        <v>5</v>
      </c>
      <c r="G12" s="28"/>
      <c r="H12" s="3" t="s">
        <v>8</v>
      </c>
      <c r="I12" s="26" t="s">
        <v>9</v>
      </c>
      <c r="J12" s="27"/>
      <c r="K12" s="4" t="s">
        <v>10</v>
      </c>
    </row>
    <row r="13" spans="1:13" ht="30" customHeight="1" x14ac:dyDescent="0.25">
      <c r="A13" s="5"/>
      <c r="B13" s="5"/>
      <c r="C13" s="5"/>
      <c r="D13" s="5"/>
      <c r="E13" s="25"/>
      <c r="F13" s="3" t="s">
        <v>6</v>
      </c>
      <c r="G13" s="6" t="s">
        <v>7</v>
      </c>
      <c r="H13" s="12" t="s">
        <v>7</v>
      </c>
      <c r="I13" s="3" t="s">
        <v>6</v>
      </c>
      <c r="J13" s="12" t="s">
        <v>11</v>
      </c>
      <c r="K13" s="4" t="s">
        <v>11</v>
      </c>
    </row>
    <row r="14" spans="1:13" ht="54.75" customHeight="1" x14ac:dyDescent="0.25">
      <c r="A14" s="7">
        <v>805</v>
      </c>
      <c r="B14" s="5"/>
      <c r="C14" s="5"/>
      <c r="D14" s="5"/>
      <c r="E14" s="15" t="s">
        <v>15</v>
      </c>
      <c r="F14" s="9">
        <f>F15</f>
        <v>67315.000000000015</v>
      </c>
      <c r="G14" s="9">
        <f t="shared" ref="G14:J14" si="0">G15</f>
        <v>51700.500000000015</v>
      </c>
      <c r="H14" s="9">
        <f t="shared" si="0"/>
        <v>51699.645999999993</v>
      </c>
      <c r="I14" s="9">
        <f t="shared" si="0"/>
        <v>15615.354000000021</v>
      </c>
      <c r="J14" s="9">
        <f t="shared" si="0"/>
        <v>0.85400000002118759</v>
      </c>
      <c r="K14" s="16">
        <f>H14/G14*100</f>
        <v>99.99834817845084</v>
      </c>
    </row>
    <row r="15" spans="1:13" ht="61.5" customHeight="1" x14ac:dyDescent="0.25">
      <c r="A15" s="5"/>
      <c r="B15" s="7">
        <v>1</v>
      </c>
      <c r="C15" s="5"/>
      <c r="D15" s="5"/>
      <c r="E15" s="15" t="s">
        <v>17</v>
      </c>
      <c r="F15" s="9">
        <f>F16</f>
        <v>67315.000000000015</v>
      </c>
      <c r="G15" s="9">
        <f>G16</f>
        <v>51700.500000000015</v>
      </c>
      <c r="H15" s="9">
        <f>H16</f>
        <v>51699.645999999993</v>
      </c>
      <c r="I15" s="9">
        <f t="shared" ref="I15" si="1">F15-H15</f>
        <v>15615.354000000021</v>
      </c>
      <c r="J15" s="10">
        <f t="shared" ref="J15" si="2">G15-H15</f>
        <v>0.85400000002118759</v>
      </c>
      <c r="K15" s="16">
        <f t="shared" ref="K15:K33" si="3">H15/G15*100</f>
        <v>99.99834817845084</v>
      </c>
    </row>
    <row r="16" spans="1:13" ht="19.149999999999999" customHeight="1" x14ac:dyDescent="0.25">
      <c r="A16" s="5"/>
      <c r="B16" s="5"/>
      <c r="C16" s="7">
        <v>15</v>
      </c>
      <c r="D16" s="5"/>
      <c r="E16" s="15" t="s">
        <v>18</v>
      </c>
      <c r="F16" s="9">
        <f>F17+F18+F19+F20+F21+F22+F24+F25+F26+F27+F28+F29+F30+F23+F31+F32</f>
        <v>67315.000000000015</v>
      </c>
      <c r="G16" s="9">
        <f>G17+G18+G19+G20+G21+G22+G24+G25+G26+G27+G28+G29+G30+G23+G31+G32</f>
        <v>51700.500000000015</v>
      </c>
      <c r="H16" s="9">
        <f t="shared" ref="G16:I16" si="4">H17+H18+H19+H20+H21+H22+H24+H25+H26+H27+H28+H29+H30+H23+H31+H32</f>
        <v>51699.645999999993</v>
      </c>
      <c r="I16" s="9">
        <f t="shared" si="4"/>
        <v>15615.353999999998</v>
      </c>
      <c r="J16" s="9">
        <f t="shared" ref="J16" si="5">J17+J18+J19+J20+J21+J22+J24+J25+J26+J27+J28+J29+J30+J23+J31</f>
        <v>0.8539999999999317</v>
      </c>
      <c r="K16" s="11">
        <f t="shared" si="3"/>
        <v>99.99834817845084</v>
      </c>
    </row>
    <row r="17" spans="1:11" ht="19.149999999999999" customHeight="1" x14ac:dyDescent="0.25">
      <c r="A17" s="5"/>
      <c r="B17" s="5"/>
      <c r="C17" s="5"/>
      <c r="D17" s="7">
        <v>111</v>
      </c>
      <c r="E17" s="15" t="s">
        <v>19</v>
      </c>
      <c r="F17" s="9">
        <v>29283.200000000001</v>
      </c>
      <c r="G17" s="9">
        <v>19553.400000000001</v>
      </c>
      <c r="H17" s="9">
        <v>19553.396000000001</v>
      </c>
      <c r="I17" s="9">
        <f>F17-H17</f>
        <v>9729.8040000000001</v>
      </c>
      <c r="J17" s="10">
        <f>G17-H17</f>
        <v>4.0000000008149073E-3</v>
      </c>
      <c r="K17" s="11">
        <f>H17/G17*100</f>
        <v>99.999979543199643</v>
      </c>
    </row>
    <row r="18" spans="1:11" ht="19.149999999999999" customHeight="1" x14ac:dyDescent="0.25">
      <c r="A18" s="5"/>
      <c r="B18" s="5"/>
      <c r="C18" s="5"/>
      <c r="D18" s="7">
        <v>112</v>
      </c>
      <c r="E18" s="15" t="s">
        <v>20</v>
      </c>
      <c r="F18" s="9">
        <v>15306.5</v>
      </c>
      <c r="G18" s="9">
        <v>15306.5</v>
      </c>
      <c r="H18" s="9">
        <v>15306.413</v>
      </c>
      <c r="I18" s="9">
        <f t="shared" ref="I18:I32" si="6">F18-H18</f>
        <v>8.6999999999534339E-2</v>
      </c>
      <c r="J18" s="10">
        <f t="shared" ref="J18:J32" si="7">G18-H18</f>
        <v>8.6999999999534339E-2</v>
      </c>
      <c r="K18" s="11">
        <f t="shared" ref="K18:K32" si="8">H18/G18*100</f>
        <v>99.999431614020196</v>
      </c>
    </row>
    <row r="19" spans="1:11" ht="19.149999999999999" customHeight="1" x14ac:dyDescent="0.25">
      <c r="A19" s="5"/>
      <c r="B19" s="5"/>
      <c r="C19" s="5"/>
      <c r="D19" s="7">
        <v>113</v>
      </c>
      <c r="E19" s="15" t="s">
        <v>21</v>
      </c>
      <c r="F19" s="9">
        <v>5468</v>
      </c>
      <c r="G19" s="9">
        <v>4898</v>
      </c>
      <c r="H19" s="9">
        <v>4897.9480000000003</v>
      </c>
      <c r="I19" s="9">
        <f t="shared" si="6"/>
        <v>570.05199999999968</v>
      </c>
      <c r="J19" s="10">
        <f t="shared" si="7"/>
        <v>5.1999999999679858E-2</v>
      </c>
      <c r="K19" s="11">
        <f t="shared" si="8"/>
        <v>99.998938342180494</v>
      </c>
    </row>
    <row r="20" spans="1:11" ht="40.5" customHeight="1" x14ac:dyDescent="0.25">
      <c r="A20" s="5"/>
      <c r="B20" s="5"/>
      <c r="C20" s="5"/>
      <c r="D20" s="7">
        <v>116</v>
      </c>
      <c r="E20" s="15" t="s">
        <v>22</v>
      </c>
      <c r="F20" s="9">
        <v>1666.7</v>
      </c>
      <c r="G20" s="9">
        <v>1217.9000000000001</v>
      </c>
      <c r="H20" s="9">
        <v>1217.895</v>
      </c>
      <c r="I20" s="9">
        <f t="shared" si="6"/>
        <v>448.80500000000006</v>
      </c>
      <c r="J20" s="10">
        <f t="shared" si="7"/>
        <v>5.0000000001091394E-3</v>
      </c>
      <c r="K20" s="16">
        <f t="shared" si="8"/>
        <v>99.999589457262488</v>
      </c>
    </row>
    <row r="21" spans="1:11" ht="19.149999999999999" customHeight="1" x14ac:dyDescent="0.25">
      <c r="A21" s="5"/>
      <c r="B21" s="5"/>
      <c r="C21" s="5"/>
      <c r="D21" s="7">
        <v>121</v>
      </c>
      <c r="E21" s="15" t="s">
        <v>23</v>
      </c>
      <c r="F21" s="9">
        <v>2844.5</v>
      </c>
      <c r="G21" s="9">
        <v>2134.5</v>
      </c>
      <c r="H21" s="9">
        <v>2134.4760000000001</v>
      </c>
      <c r="I21" s="9">
        <f t="shared" si="6"/>
        <v>710.02399999999989</v>
      </c>
      <c r="J21" s="10">
        <f t="shared" si="7"/>
        <v>2.3999999999887223E-2</v>
      </c>
      <c r="K21" s="11">
        <f t="shared" si="8"/>
        <v>99.998875614898111</v>
      </c>
    </row>
    <row r="22" spans="1:11" ht="39.75" customHeight="1" x14ac:dyDescent="0.25">
      <c r="A22" s="5"/>
      <c r="B22" s="5"/>
      <c r="C22" s="5"/>
      <c r="D22" s="7">
        <v>122</v>
      </c>
      <c r="E22" s="15" t="s">
        <v>24</v>
      </c>
      <c r="F22" s="9">
        <v>2022.9</v>
      </c>
      <c r="G22" s="9">
        <v>1407.9</v>
      </c>
      <c r="H22" s="9">
        <v>1407.8889999999999</v>
      </c>
      <c r="I22" s="9">
        <f t="shared" si="6"/>
        <v>615.01100000000019</v>
      </c>
      <c r="J22" s="10">
        <f t="shared" si="7"/>
        <v>1.1000000000194632E-2</v>
      </c>
      <c r="K22" s="11">
        <f t="shared" si="8"/>
        <v>99.999218694509537</v>
      </c>
    </row>
    <row r="23" spans="1:11" s="13" customFormat="1" ht="39.75" customHeight="1" x14ac:dyDescent="0.25">
      <c r="A23" s="14"/>
      <c r="B23" s="14"/>
      <c r="C23" s="14"/>
      <c r="D23" s="7">
        <v>123</v>
      </c>
      <c r="E23" s="15" t="s">
        <v>34</v>
      </c>
      <c r="F23" s="9">
        <v>30</v>
      </c>
      <c r="G23" s="9">
        <v>30</v>
      </c>
      <c r="H23" s="9">
        <v>29.797999999999998</v>
      </c>
      <c r="I23" s="9">
        <f t="shared" si="6"/>
        <v>0.20200000000000173</v>
      </c>
      <c r="J23" s="10">
        <f t="shared" si="7"/>
        <v>0.20200000000000173</v>
      </c>
      <c r="K23" s="16">
        <f t="shared" si="8"/>
        <v>99.326666666666668</v>
      </c>
    </row>
    <row r="24" spans="1:11" ht="36" customHeight="1" x14ac:dyDescent="0.25">
      <c r="A24" s="5"/>
      <c r="B24" s="5"/>
      <c r="C24" s="5"/>
      <c r="D24" s="7">
        <v>124</v>
      </c>
      <c r="E24" s="15" t="s">
        <v>25</v>
      </c>
      <c r="F24" s="9">
        <v>1330.8</v>
      </c>
      <c r="G24" s="9">
        <v>960.8</v>
      </c>
      <c r="H24" s="9">
        <v>960.79200000000003</v>
      </c>
      <c r="I24" s="9">
        <f t="shared" si="6"/>
        <v>370.00799999999992</v>
      </c>
      <c r="J24" s="10">
        <f t="shared" si="7"/>
        <v>7.9999999999245119E-3</v>
      </c>
      <c r="K24" s="16">
        <f t="shared" si="8"/>
        <v>99.999167360532894</v>
      </c>
    </row>
    <row r="25" spans="1:11" ht="36" customHeight="1" x14ac:dyDescent="0.25">
      <c r="A25" s="5"/>
      <c r="B25" s="5"/>
      <c r="C25" s="5"/>
      <c r="D25" s="7">
        <v>131</v>
      </c>
      <c r="E25" s="15" t="s">
        <v>26</v>
      </c>
      <c r="F25" s="9">
        <v>5084.8</v>
      </c>
      <c r="G25" s="9">
        <v>3335.5</v>
      </c>
      <c r="H25" s="9">
        <v>3335.4450000000002</v>
      </c>
      <c r="I25" s="9">
        <f t="shared" si="6"/>
        <v>1749.355</v>
      </c>
      <c r="J25" s="10">
        <f t="shared" si="7"/>
        <v>5.4999999999836291E-2</v>
      </c>
      <c r="K25" s="16">
        <f t="shared" si="8"/>
        <v>99.998351071803341</v>
      </c>
    </row>
    <row r="26" spans="1:11" ht="39.75" customHeight="1" x14ac:dyDescent="0.25">
      <c r="A26" s="5"/>
      <c r="B26" s="5"/>
      <c r="C26" s="5"/>
      <c r="D26" s="7">
        <v>135</v>
      </c>
      <c r="E26" s="15" t="s">
        <v>27</v>
      </c>
      <c r="F26" s="9">
        <v>760</v>
      </c>
      <c r="G26" s="9">
        <v>485.3</v>
      </c>
      <c r="H26" s="9">
        <v>485.25200000000001</v>
      </c>
      <c r="I26" s="9">
        <f t="shared" si="6"/>
        <v>274.74799999999999</v>
      </c>
      <c r="J26" s="10">
        <f t="shared" si="7"/>
        <v>4.8000000000001819E-2</v>
      </c>
      <c r="K26" s="16">
        <f t="shared" si="8"/>
        <v>99.990109210797442</v>
      </c>
    </row>
    <row r="27" spans="1:11" ht="32.25" customHeight="1" x14ac:dyDescent="0.25">
      <c r="A27" s="5"/>
      <c r="B27" s="5"/>
      <c r="C27" s="5"/>
      <c r="D27" s="7">
        <v>144</v>
      </c>
      <c r="E27" s="8" t="s">
        <v>31</v>
      </c>
      <c r="F27" s="9">
        <v>683</v>
      </c>
      <c r="G27" s="9">
        <v>343.4</v>
      </c>
      <c r="H27" s="9">
        <v>343.19799999999998</v>
      </c>
      <c r="I27" s="9">
        <f t="shared" si="6"/>
        <v>339.80200000000002</v>
      </c>
      <c r="J27" s="10">
        <f t="shared" si="7"/>
        <v>0.20199999999999818</v>
      </c>
      <c r="K27" s="11">
        <f t="shared" si="8"/>
        <v>99.941176470588232</v>
      </c>
    </row>
    <row r="28" spans="1:11" ht="19.149999999999999" customHeight="1" x14ac:dyDescent="0.25">
      <c r="A28" s="5"/>
      <c r="B28" s="5"/>
      <c r="C28" s="5"/>
      <c r="D28" s="7">
        <v>149</v>
      </c>
      <c r="E28" s="15" t="s">
        <v>28</v>
      </c>
      <c r="F28" s="9">
        <v>345.9</v>
      </c>
      <c r="G28" s="9">
        <v>345.9</v>
      </c>
      <c r="H28" s="9">
        <v>345.84</v>
      </c>
      <c r="I28" s="9">
        <f t="shared" si="6"/>
        <v>6.0000000000002274E-2</v>
      </c>
      <c r="J28" s="10">
        <f t="shared" si="7"/>
        <v>6.0000000000002274E-2</v>
      </c>
      <c r="K28" s="11">
        <f t="shared" si="8"/>
        <v>99.982653946227231</v>
      </c>
    </row>
    <row r="29" spans="1:11" ht="43.5" customHeight="1" x14ac:dyDescent="0.25">
      <c r="A29" s="5"/>
      <c r="B29" s="5"/>
      <c r="C29" s="5"/>
      <c r="D29" s="7">
        <v>158</v>
      </c>
      <c r="E29" s="15" t="s">
        <v>29</v>
      </c>
      <c r="F29" s="9">
        <v>403.9</v>
      </c>
      <c r="G29" s="9">
        <v>228.9</v>
      </c>
      <c r="H29" s="9">
        <v>228.9</v>
      </c>
      <c r="I29" s="9">
        <f t="shared" si="6"/>
        <v>174.99999999999997</v>
      </c>
      <c r="J29" s="10">
        <f t="shared" si="7"/>
        <v>0</v>
      </c>
      <c r="K29" s="16">
        <f t="shared" si="8"/>
        <v>100</v>
      </c>
    </row>
    <row r="30" spans="1:11" ht="19.149999999999999" customHeight="1" x14ac:dyDescent="0.25">
      <c r="A30" s="5"/>
      <c r="B30" s="5"/>
      <c r="C30" s="5"/>
      <c r="D30" s="7">
        <v>159</v>
      </c>
      <c r="E30" s="15" t="s">
        <v>30</v>
      </c>
      <c r="F30" s="9">
        <v>1085.5</v>
      </c>
      <c r="G30" s="9">
        <v>453.2</v>
      </c>
      <c r="H30" s="9">
        <v>453.202</v>
      </c>
      <c r="I30" s="9">
        <f t="shared" si="6"/>
        <v>632.298</v>
      </c>
      <c r="J30" s="10">
        <f t="shared" si="7"/>
        <v>-2.0000000000095497E-3</v>
      </c>
      <c r="K30" s="11">
        <f t="shared" si="8"/>
        <v>100.00044130626655</v>
      </c>
    </row>
    <row r="31" spans="1:11" s="2" customFormat="1" ht="36.75" customHeight="1" x14ac:dyDescent="0.25">
      <c r="A31" s="5"/>
      <c r="B31" s="5"/>
      <c r="C31" s="5"/>
      <c r="D31" s="7">
        <v>161</v>
      </c>
      <c r="E31" s="15" t="s">
        <v>35</v>
      </c>
      <c r="F31" s="9">
        <v>899.3</v>
      </c>
      <c r="G31" s="9">
        <v>899.3</v>
      </c>
      <c r="H31" s="9">
        <v>899.202</v>
      </c>
      <c r="I31" s="9">
        <f t="shared" si="6"/>
        <v>9.7999999999956344E-2</v>
      </c>
      <c r="J31" s="10">
        <f t="shared" si="7"/>
        <v>9.7999999999956344E-2</v>
      </c>
      <c r="K31" s="11">
        <f t="shared" si="8"/>
        <v>99.989102635383077</v>
      </c>
    </row>
    <row r="32" spans="1:11" s="17" customFormat="1" ht="36.75" customHeight="1" x14ac:dyDescent="0.25">
      <c r="A32" s="18"/>
      <c r="B32" s="18"/>
      <c r="C32" s="18"/>
      <c r="D32" s="7">
        <v>165</v>
      </c>
      <c r="E32" s="19" t="s">
        <v>36</v>
      </c>
      <c r="F32" s="9">
        <v>100</v>
      </c>
      <c r="G32" s="9">
        <v>100</v>
      </c>
      <c r="H32" s="9">
        <v>100</v>
      </c>
      <c r="I32" s="9">
        <f t="shared" si="6"/>
        <v>0</v>
      </c>
      <c r="J32" s="10">
        <f t="shared" si="7"/>
        <v>0</v>
      </c>
      <c r="K32" s="11">
        <f t="shared" si="8"/>
        <v>100</v>
      </c>
    </row>
    <row r="33" spans="1:11" x14ac:dyDescent="0.25">
      <c r="A33" s="5"/>
      <c r="B33" s="5"/>
      <c r="C33" s="5"/>
      <c r="D33" s="5"/>
      <c r="E33" s="8" t="s">
        <v>32</v>
      </c>
      <c r="F33" s="9">
        <f>SUM(F17:F32)</f>
        <v>67315.000000000015</v>
      </c>
      <c r="G33" s="9">
        <f>SUM(G17:G32)</f>
        <v>51700.500000000015</v>
      </c>
      <c r="H33" s="9">
        <f>SUM(H17:H32)</f>
        <v>51699.645999999993</v>
      </c>
      <c r="I33" s="9">
        <f t="shared" ref="G33:J33" si="9">SUM(I17:I31)</f>
        <v>15615.353999999998</v>
      </c>
      <c r="J33" s="9">
        <f t="shared" si="9"/>
        <v>0.8539999999999317</v>
      </c>
      <c r="K33" s="11">
        <f t="shared" si="3"/>
        <v>99.99834817845084</v>
      </c>
    </row>
    <row r="36" spans="1:11" x14ac:dyDescent="0.25">
      <c r="A36" s="20" t="s">
        <v>33</v>
      </c>
      <c r="B36" s="21"/>
      <c r="C36" s="21"/>
      <c r="D36" s="21"/>
      <c r="E36" s="21"/>
      <c r="F36" s="21"/>
      <c r="G36" s="21"/>
      <c r="H36" s="21"/>
      <c r="I36" s="21"/>
      <c r="J36" s="21"/>
    </row>
  </sheetData>
  <mergeCells count="17">
    <mergeCell ref="A36:J36"/>
    <mergeCell ref="F8:G8"/>
    <mergeCell ref="A12:D12"/>
    <mergeCell ref="E12:E13"/>
    <mergeCell ref="F9:G9"/>
    <mergeCell ref="I12:J12"/>
    <mergeCell ref="A8:E8"/>
    <mergeCell ref="F12:G12"/>
    <mergeCell ref="A9:E9"/>
    <mergeCell ref="F6:G6"/>
    <mergeCell ref="A7:E7"/>
    <mergeCell ref="F7:G7"/>
    <mergeCell ref="A3:M3"/>
    <mergeCell ref="A4:M4"/>
    <mergeCell ref="A6:E6"/>
    <mergeCell ref="A5:E5"/>
    <mergeCell ref="F5:G5"/>
  </mergeCells>
  <pageMargins left="0.39370078740157483" right="0.19685039370078741" top="0.78740157480314954" bottom="0.19685039370078741" header="0.5" footer="0.5"/>
  <pageSetup paperSize="9" scale="6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2025-03-18T10:13:15Z</dcterms:created>
  <dcterms:modified xsi:type="dcterms:W3CDTF">2026-08-11T07:08:34Z</dcterms:modified>
</cp:coreProperties>
</file>