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shaikhy.AKIMAT\Desktop\2026\Освоение 2026+++\сентябрь 2026\"/>
    </mc:Choice>
  </mc:AlternateContent>
  <bookViews>
    <workbookView xWindow="0" yWindow="0" windowWidth="28800" windowHeight="13725" tabRatio="601"/>
  </bookViews>
  <sheets>
    <sheet name="жаханову" sheetId="3" r:id="rId1"/>
    <sheet name="Лист2" sheetId="6" r:id="rId2"/>
  </sheets>
  <definedNames>
    <definedName name="_xlnm.Print_Area" localSheetId="0">жаханову!$A$1:$H$43</definedName>
  </definedNames>
  <calcPr calcId="15251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0" i="3" l="1"/>
  <c r="D25" i="3"/>
  <c r="G25" i="3"/>
  <c r="G5" i="3"/>
  <c r="C19" i="3"/>
  <c r="C5" i="3"/>
  <c r="D5" i="3"/>
  <c r="E5" i="3"/>
  <c r="F21" i="3"/>
  <c r="G21" i="3"/>
  <c r="F22" i="3"/>
  <c r="G22" i="3"/>
  <c r="F8" i="3"/>
  <c r="D40" i="3" l="1"/>
  <c r="D36" i="3"/>
  <c r="F24" i="3"/>
  <c r="E25" i="3"/>
  <c r="G24" i="3"/>
  <c r="C25" i="3"/>
  <c r="F5" i="3" l="1"/>
  <c r="D4" i="3"/>
  <c r="E40" i="3"/>
  <c r="E36" i="3"/>
  <c r="G37" i="3" l="1"/>
  <c r="G33" i="3" l="1"/>
  <c r="G34" i="3" l="1"/>
  <c r="C40" i="3" l="1"/>
  <c r="C36" i="3"/>
  <c r="F27" i="3"/>
  <c r="F29" i="3"/>
  <c r="F30" i="3"/>
  <c r="F37" i="3"/>
  <c r="F39" i="3"/>
  <c r="E4" i="3"/>
  <c r="F33" i="3"/>
  <c r="F35" i="3"/>
  <c r="F10" i="3"/>
  <c r="F11" i="3"/>
  <c r="F12" i="3"/>
  <c r="F13" i="3"/>
  <c r="F14" i="3"/>
  <c r="F15" i="3"/>
  <c r="F16" i="3"/>
  <c r="F20" i="3"/>
  <c r="F6" i="3"/>
  <c r="F7" i="3"/>
  <c r="F36" i="3" l="1"/>
  <c r="F25" i="3"/>
  <c r="G30" i="3" l="1"/>
  <c r="G26" i="3" l="1"/>
  <c r="G27" i="3"/>
  <c r="F4" i="3" l="1"/>
  <c r="G28" i="3"/>
  <c r="F40" i="3" l="1"/>
  <c r="F23" i="3"/>
  <c r="F9" i="3"/>
  <c r="C4" i="3"/>
  <c r="G32" i="3" l="1"/>
  <c r="G29" i="3"/>
  <c r="G39" i="3" l="1"/>
  <c r="G38" i="3"/>
  <c r="G35" i="3"/>
  <c r="G36" i="3" s="1"/>
  <c r="G23" i="3"/>
  <c r="G20" i="3"/>
  <c r="G19" i="3"/>
  <c r="G18" i="3"/>
  <c r="G17" i="3"/>
  <c r="G16" i="3"/>
  <c r="G15" i="3"/>
  <c r="G14" i="3"/>
  <c r="G13" i="3"/>
  <c r="G12" i="3"/>
  <c r="G11" i="3"/>
  <c r="G10" i="3"/>
  <c r="G9" i="3"/>
  <c r="G8" i="3"/>
  <c r="G7" i="3"/>
  <c r="G6" i="3"/>
  <c r="G4" i="3" l="1"/>
</calcChain>
</file>

<file path=xl/sharedStrings.xml><?xml version="1.0" encoding="utf-8"?>
<sst xmlns="http://schemas.openxmlformats.org/spreadsheetml/2006/main" count="61" uniqueCount="58">
  <si>
    <t xml:space="preserve">Бюджеттік бағдарлама коды </t>
  </si>
  <si>
    <t xml:space="preserve">Бюджеттік бағдарламаның аты </t>
  </si>
  <si>
    <t>Кезекті мерзімге төлемдел бойынша жоспар</t>
  </si>
  <si>
    <t>Игерілген қаржы</t>
  </si>
  <si>
    <t xml:space="preserve">игерілу парызы % </t>
  </si>
  <si>
    <t xml:space="preserve">айырмасы </t>
  </si>
  <si>
    <t>игерілмеген себебі</t>
  </si>
  <si>
    <t xml:space="preserve">БАСҚАРМА БОЙЫНША ЖИЫНЫ: </t>
  </si>
  <si>
    <t>279-001-015</t>
  </si>
  <si>
    <t>Жергілікті деңгейде энергетика және тұрғын үй-коммуналдық шаруашылық саласындағы мемлекеттік саясатты іске асыру жөніндегі қызметтер</t>
  </si>
  <si>
    <t>Еңбекке ақы төлеу</t>
  </si>
  <si>
    <t>Қосымша ақшалай төлемдер</t>
  </si>
  <si>
    <t>Өтемақы төлемдері</t>
  </si>
  <si>
    <t xml:space="preserve">Жұмыс берушілердің міндетті зейнетақы жарналары </t>
  </si>
  <si>
    <t>Әлеуметтік салық</t>
  </si>
  <si>
    <t>Мемлекеттік әлеуметтік сақтандыру қорына әлеуметтік аударымдар</t>
  </si>
  <si>
    <t xml:space="preserve">Міндетті әлеуметтік медициналық сақтандыруға аударымдар
</t>
  </si>
  <si>
    <t>Техникалық персоналдың еңбегіне ақы төлеу</t>
  </si>
  <si>
    <t>Техникалық персонал бойынша жұмыс берушілердің жарналары</t>
  </si>
  <si>
    <t>Техникалық персоналдың ел iшiндегi iссапарлары мен қызметтiк жол жүрулері</t>
  </si>
  <si>
    <t>Өзге де қорларды сатып алу</t>
  </si>
  <si>
    <t>Байланыс қызметтерiне ақы төлеу</t>
  </si>
  <si>
    <t xml:space="preserve">Ақпараттандыру саласындағы жұмыстар мен қызметтерге ақы төлеу </t>
  </si>
  <si>
    <t>Өзге де қызметтер мен жұмыстарға ақы төлеу</t>
  </si>
  <si>
    <t>Жосалы және Тереңөзек кенттеріндегі АГТС газдандыру нысандарын пайдалану қызметі</t>
  </si>
  <si>
    <t>Ел ішіндегі іс сапарлары мен қызметтік сапарлар</t>
  </si>
  <si>
    <t>Өзге де бағдарламалар бойынша</t>
  </si>
  <si>
    <t>279-032-015</t>
  </si>
  <si>
    <t>Ауыз сумен жабдықтаудың баламасыз көздерi болып табылатын сумен жабдықтаудың аса маңызды топтық және жергілікті жүйелерiнен ауыз су беру жөніндегі қызметтердің құнын субсидиялау</t>
  </si>
  <si>
    <t>279-038-015</t>
  </si>
  <si>
    <t>Коммуналдық шаруашылығын дамыту</t>
  </si>
  <si>
    <t>279-054-015</t>
  </si>
  <si>
    <t>Жеке тұрғын үй қорынан алынған тұрғынжай үшін азамматардың жекелеген санаттарына төлемдер</t>
  </si>
  <si>
    <t>279-114-015</t>
  </si>
  <si>
    <t>Төменгі тұрған бюджеттерге берілетін нысаналы даму трансферттері</t>
  </si>
  <si>
    <t>ЖЕРГІЛІКТІ БЮДЖЕТ БОЙЫНША ЖИЫНТЫҒЫ:</t>
  </si>
  <si>
    <t>Жылу-энергетикалық жүйені дамыту</t>
  </si>
  <si>
    <t>279-038-011</t>
  </si>
  <si>
    <t>279-114-011</t>
  </si>
  <si>
    <t>РЕСПУБЛИКАЛЫҚ  БЮДЖЕТ БОЙЫНША ЖИЫНТЫҒЫ:</t>
  </si>
  <si>
    <t>279-065-015</t>
  </si>
  <si>
    <t>Жарғылық капиталды қалыптастыру немесе ұлғайту</t>
  </si>
  <si>
    <t>279-096-015</t>
  </si>
  <si>
    <t xml:space="preserve">Мемлекеттік-жекешелік әріптестік жобалар бойынша мемлекеттік міндеттемелерді орындау </t>
  </si>
  <si>
    <t>279-007-015</t>
  </si>
  <si>
    <t>Сумен жабдықтау және су бұру жүйесін дамыту</t>
  </si>
  <si>
    <t>279-050-015</t>
  </si>
  <si>
    <t>Энергия өндіруші ұйымдар мен жылу өндіруші субъектілерді субсидиялау</t>
  </si>
  <si>
    <t>2026 жылға бөлінген қаржы</t>
  </si>
  <si>
    <t>279-051-015</t>
  </si>
  <si>
    <t>279-051-011</t>
  </si>
  <si>
    <t>279-113-015</t>
  </si>
  <si>
    <t>Төменгі тұрған бюджеттерге берілетін нысаналы ағымдағы  трансферттер</t>
  </si>
  <si>
    <t>Штрафтар, өсімпұл (неустойка) және басқа дa төлемдер</t>
  </si>
  <si>
    <t>үнемделген қаржы</t>
  </si>
  <si>
    <t>Қызылорда облысының энергетика және тұрғын үй-коммуналдық шаруашылық басқармасы ММ бойынша 
2026 жылы  30 қыркүйегіне  қаржының игерілуі туралы  мәлімет</t>
  </si>
  <si>
    <t xml:space="preserve">АГТС-3 ПМУ газбен жабдықтау обьектілерін пайдалану қызметтері </t>
  </si>
  <si>
    <t xml:space="preserve">Қамыстыбас АГТС газбен жабдықтау обектілерін пайдалану қызметтері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</si>
</sst>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\ ##0"/>
    <numFmt numFmtId="165" formatCode="0.0"/>
    <numFmt numFmtId="166" formatCode="#\ ##0.0"/>
    <numFmt numFmtId="167" formatCode="#,##0.0"/>
  </numFmts>
  <fonts count="18">
    <font>
      <sz val="11"/>
      <color theme="1"/>
      <name val="Calibri"/>
      <charset val="204"/>
      <scheme val="minor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Arial"/>
      <family val="2"/>
      <charset val="204"/>
    </font>
    <font>
      <sz val="12"/>
      <name val="KZ Times New Roman"/>
      <charset val="204"/>
    </font>
    <font>
      <sz val="9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6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16" fillId="0" borderId="6">
      <alignment horizontal="left" vertical="top" wrapText="1"/>
    </xf>
  </cellStyleXfs>
  <cellXfs count="52">
    <xf numFmtId="0" fontId="0" fillId="0" borderId="0" xfId="0"/>
    <xf numFmtId="0" fontId="0" fillId="0" borderId="0" xfId="0" applyFill="1"/>
    <xf numFmtId="49" fontId="1" fillId="2" borderId="0" xfId="0" applyNumberFormat="1" applyFont="1" applyFill="1" applyAlignment="1">
      <alignment vertical="center" wrapText="1"/>
    </xf>
    <xf numFmtId="0" fontId="3" fillId="2" borderId="0" xfId="0" applyFont="1" applyFill="1"/>
    <xf numFmtId="49" fontId="1" fillId="3" borderId="2" xfId="0" applyNumberFormat="1" applyFont="1" applyFill="1" applyBorder="1" applyAlignment="1">
      <alignment horizontal="center" vertical="center" wrapText="1"/>
    </xf>
    <xf numFmtId="0" fontId="4" fillId="3" borderId="2" xfId="1" applyNumberFormat="1" applyFont="1" applyFill="1" applyBorder="1" applyAlignment="1" applyProtection="1">
      <alignment horizontal="left" vertical="center" wrapText="1"/>
    </xf>
    <xf numFmtId="166" fontId="1" fillId="3" borderId="2" xfId="0" applyNumberFormat="1" applyFont="1" applyFill="1" applyBorder="1" applyAlignment="1">
      <alignment horizontal="center" vertical="center" wrapText="1"/>
    </xf>
    <xf numFmtId="166" fontId="1" fillId="3" borderId="2" xfId="0" applyNumberFormat="1" applyFont="1" applyFill="1" applyBorder="1" applyAlignment="1">
      <alignment horizontal="center" vertical="center"/>
    </xf>
    <xf numFmtId="166" fontId="1" fillId="2" borderId="2" xfId="0" applyNumberFormat="1" applyFont="1" applyFill="1" applyBorder="1" applyAlignment="1">
      <alignment horizontal="center" vertical="center" wrapText="1"/>
    </xf>
    <xf numFmtId="164" fontId="1" fillId="2" borderId="2" xfId="0" applyNumberFormat="1" applyFont="1" applyFill="1" applyBorder="1" applyAlignment="1">
      <alignment horizontal="center" vertical="center" wrapText="1"/>
    </xf>
    <xf numFmtId="166" fontId="3" fillId="2" borderId="2" xfId="0" applyNumberFormat="1" applyFont="1" applyFill="1" applyBorder="1" applyAlignment="1">
      <alignment horizontal="center" vertical="center" wrapText="1"/>
    </xf>
    <xf numFmtId="1" fontId="3" fillId="2" borderId="2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top" wrapText="1"/>
    </xf>
    <xf numFmtId="0" fontId="6" fillId="2" borderId="3" xfId="0" applyFont="1" applyFill="1" applyBorder="1" applyAlignment="1">
      <alignment horizontal="left" vertical="top" wrapText="1"/>
    </xf>
    <xf numFmtId="0" fontId="6" fillId="2" borderId="0" xfId="0" applyFont="1" applyFill="1" applyAlignment="1">
      <alignment horizontal="left" vertical="top" wrapText="1"/>
    </xf>
    <xf numFmtId="1" fontId="3" fillId="2" borderId="4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vertical="center" wrapText="1"/>
    </xf>
    <xf numFmtId="1" fontId="1" fillId="2" borderId="2" xfId="0" applyNumberFormat="1" applyFont="1" applyFill="1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left" vertical="center" wrapText="1"/>
    </xf>
    <xf numFmtId="165" fontId="8" fillId="2" borderId="2" xfId="0" applyNumberFormat="1" applyFont="1" applyFill="1" applyBorder="1" applyAlignment="1">
      <alignment horizontal="center" vertical="center" wrapText="1"/>
    </xf>
    <xf numFmtId="165" fontId="9" fillId="2" borderId="2" xfId="0" applyNumberFormat="1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left" vertical="center" wrapText="1"/>
    </xf>
    <xf numFmtId="49" fontId="6" fillId="2" borderId="2" xfId="0" applyNumberFormat="1" applyFont="1" applyFill="1" applyBorder="1" applyAlignment="1">
      <alignment horizontal="left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165" fontId="11" fillId="0" borderId="3" xfId="0" applyNumberFormat="1" applyFont="1" applyFill="1" applyBorder="1" applyAlignment="1">
      <alignment horizontal="left" vertical="center" wrapText="1"/>
    </xf>
    <xf numFmtId="166" fontId="6" fillId="2" borderId="2" xfId="0" applyNumberFormat="1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vertical="center" wrapText="1"/>
    </xf>
    <xf numFmtId="165" fontId="12" fillId="0" borderId="3" xfId="0" applyNumberFormat="1" applyFont="1" applyFill="1" applyBorder="1" applyAlignment="1">
      <alignment horizontal="left" vertical="center" wrapText="1"/>
    </xf>
    <xf numFmtId="166" fontId="0" fillId="0" borderId="0" xfId="0" applyNumberFormat="1"/>
    <xf numFmtId="0" fontId="13" fillId="0" borderId="0" xfId="0" applyFont="1"/>
    <xf numFmtId="0" fontId="14" fillId="0" borderId="0" xfId="0" applyFont="1"/>
    <xf numFmtId="0" fontId="15" fillId="0" borderId="0" xfId="0" applyFont="1" applyAlignment="1">
      <alignment horizontal="center"/>
    </xf>
    <xf numFmtId="0" fontId="15" fillId="0" borderId="0" xfId="0" applyFont="1" applyAlignment="1">
      <alignment horizontal="right"/>
    </xf>
    <xf numFmtId="166" fontId="15" fillId="0" borderId="0" xfId="0" applyNumberFormat="1" applyFont="1"/>
    <xf numFmtId="0" fontId="14" fillId="0" borderId="0" xfId="0" applyFont="1" applyFill="1"/>
    <xf numFmtId="0" fontId="15" fillId="0" borderId="0" xfId="0" applyFont="1"/>
    <xf numFmtId="0" fontId="0" fillId="0" borderId="0" xfId="0" applyAlignment="1">
      <alignment horizontal="right"/>
    </xf>
    <xf numFmtId="165" fontId="17" fillId="2" borderId="2" xfId="0" applyNumberFormat="1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left" vertical="center" wrapText="1"/>
    </xf>
    <xf numFmtId="167" fontId="1" fillId="2" borderId="2" xfId="0" applyNumberFormat="1" applyFont="1" applyFill="1" applyBorder="1" applyAlignment="1">
      <alignment horizontal="center" vertical="center" wrapText="1"/>
    </xf>
    <xf numFmtId="167" fontId="3" fillId="2" borderId="2" xfId="0" applyNumberFormat="1" applyFont="1" applyFill="1" applyBorder="1" applyAlignment="1">
      <alignment horizontal="center" vertical="center" wrapText="1"/>
    </xf>
    <xf numFmtId="167" fontId="1" fillId="4" borderId="2" xfId="0" applyNumberFormat="1" applyFont="1" applyFill="1" applyBorder="1" applyAlignment="1">
      <alignment horizontal="center" vertical="center" wrapText="1"/>
    </xf>
    <xf numFmtId="0" fontId="0" fillId="2" borderId="0" xfId="0" applyFill="1"/>
    <xf numFmtId="49" fontId="5" fillId="2" borderId="2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textRotation="90" wrapText="1"/>
    </xf>
    <xf numFmtId="164" fontId="4" fillId="2" borderId="2" xfId="0" applyNumberFormat="1" applyFont="1" applyFill="1" applyBorder="1" applyAlignment="1">
      <alignment horizontal="center" vertical="center" wrapText="1"/>
    </xf>
    <xf numFmtId="165" fontId="4" fillId="2" borderId="2" xfId="0" applyNumberFormat="1" applyFont="1" applyFill="1" applyBorder="1" applyAlignment="1">
      <alignment horizontal="center" vertical="center" wrapText="1"/>
    </xf>
    <xf numFmtId="165" fontId="5" fillId="0" borderId="2" xfId="0" applyNumberFormat="1" applyFont="1" applyFill="1" applyBorder="1" applyAlignment="1">
      <alignment horizontal="center" vertical="center" wrapText="1"/>
    </xf>
    <xf numFmtId="165" fontId="5" fillId="2" borderId="2" xfId="0" applyNumberFormat="1" applyFont="1" applyFill="1" applyBorder="1" applyAlignment="1">
      <alignment horizontal="center" vertical="center" wrapText="1"/>
    </xf>
  </cellXfs>
  <cellStyles count="2">
    <cellStyle name="Name4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9"/>
  <sheetViews>
    <sheetView tabSelected="1" view="pageBreakPreview" zoomScale="112" zoomScaleNormal="100" workbookViewId="0">
      <selection activeCell="C4" sqref="C4:G40"/>
    </sheetView>
  </sheetViews>
  <sheetFormatPr defaultColWidth="9" defaultRowHeight="15"/>
  <cols>
    <col min="1" max="1" width="12.140625" customWidth="1"/>
    <col min="2" max="2" width="58.42578125" customWidth="1"/>
    <col min="3" max="3" width="16" customWidth="1"/>
    <col min="4" max="4" width="12.140625" customWidth="1"/>
    <col min="5" max="5" width="12" customWidth="1"/>
    <col min="6" max="6" width="10.140625" style="1" customWidth="1"/>
    <col min="7" max="7" width="12" customWidth="1"/>
    <col min="8" max="8" width="30.7109375" customWidth="1"/>
  </cols>
  <sheetData>
    <row r="1" spans="1:8" ht="39" customHeight="1">
      <c r="A1" s="2"/>
      <c r="B1" s="46" t="s">
        <v>55</v>
      </c>
      <c r="C1" s="46"/>
      <c r="D1" s="46"/>
      <c r="E1" s="46"/>
      <c r="F1" s="46"/>
      <c r="G1" s="46"/>
      <c r="H1" s="3"/>
    </row>
    <row r="2" spans="1:8" ht="15" customHeight="1">
      <c r="A2" s="47" t="s">
        <v>0</v>
      </c>
      <c r="B2" s="48" t="s">
        <v>1</v>
      </c>
      <c r="C2" s="49" t="s">
        <v>48</v>
      </c>
      <c r="D2" s="49" t="s">
        <v>2</v>
      </c>
      <c r="E2" s="49" t="s">
        <v>3</v>
      </c>
      <c r="F2" s="50" t="s">
        <v>4</v>
      </c>
      <c r="G2" s="51" t="s">
        <v>5</v>
      </c>
      <c r="H2" s="45" t="s">
        <v>6</v>
      </c>
    </row>
    <row r="3" spans="1:8" ht="60.75" customHeight="1">
      <c r="A3" s="47"/>
      <c r="B3" s="48"/>
      <c r="C3" s="49"/>
      <c r="D3" s="49"/>
      <c r="E3" s="49"/>
      <c r="F3" s="50"/>
      <c r="G3" s="51"/>
      <c r="H3" s="45"/>
    </row>
    <row r="4" spans="1:8" ht="21" customHeight="1">
      <c r="A4" s="4"/>
      <c r="B4" s="5" t="s">
        <v>7</v>
      </c>
      <c r="C4" s="43">
        <f>C5+C36+C40</f>
        <v>35888404.900000006</v>
      </c>
      <c r="D4" s="43">
        <f>D25+D36+D40</f>
        <v>31138601</v>
      </c>
      <c r="E4" s="43">
        <f>E25+E36+E40</f>
        <v>31135978.199999999</v>
      </c>
      <c r="F4" s="6">
        <f>E4/D4*100</f>
        <v>99.991577014009067</v>
      </c>
      <c r="G4" s="43">
        <f>G40+G36+G25</f>
        <v>2622.8000000000047</v>
      </c>
      <c r="H4" s="7"/>
    </row>
    <row r="5" spans="1:8" ht="41.25" customHeight="1">
      <c r="A5" s="8" t="s">
        <v>8</v>
      </c>
      <c r="B5" s="9" t="s">
        <v>9</v>
      </c>
      <c r="C5" s="41">
        <f>SUM(C6:C24)</f>
        <v>673696.3</v>
      </c>
      <c r="D5" s="41">
        <f t="shared" ref="D5:E5" si="0">SUM(D6:D24)</f>
        <v>432449</v>
      </c>
      <c r="E5" s="41">
        <f t="shared" si="0"/>
        <v>432327.7</v>
      </c>
      <c r="F5" s="41">
        <f>E5/D5*100</f>
        <v>99.971950449648403</v>
      </c>
      <c r="G5" s="41">
        <f>SUM(G6:G24)</f>
        <v>121.30000000000457</v>
      </c>
      <c r="H5" s="10"/>
    </row>
    <row r="6" spans="1:8" ht="15.75">
      <c r="A6" s="11">
        <v>111</v>
      </c>
      <c r="B6" s="12" t="s">
        <v>10</v>
      </c>
      <c r="C6" s="42">
        <v>104896</v>
      </c>
      <c r="D6" s="42">
        <v>77540</v>
      </c>
      <c r="E6" s="42">
        <v>77475.899999999994</v>
      </c>
      <c r="F6" s="42">
        <f t="shared" ref="F6:F39" si="1">E6/D6*100</f>
        <v>99.917332989424807</v>
      </c>
      <c r="G6" s="42">
        <f t="shared" ref="G6:G24" si="2">D6-E6</f>
        <v>64.100000000005821</v>
      </c>
      <c r="H6" s="10"/>
    </row>
    <row r="7" spans="1:8" ht="15.75">
      <c r="A7" s="11">
        <v>112</v>
      </c>
      <c r="B7" s="13" t="s">
        <v>11</v>
      </c>
      <c r="C7" s="42">
        <v>15913</v>
      </c>
      <c r="D7" s="42">
        <v>15913</v>
      </c>
      <c r="E7" s="42">
        <v>15913</v>
      </c>
      <c r="F7" s="42">
        <f t="shared" si="1"/>
        <v>100</v>
      </c>
      <c r="G7" s="42">
        <f t="shared" si="2"/>
        <v>0</v>
      </c>
      <c r="H7" s="10"/>
    </row>
    <row r="8" spans="1:8" ht="15.75">
      <c r="A8" s="11">
        <v>113</v>
      </c>
      <c r="B8" s="13" t="s">
        <v>12</v>
      </c>
      <c r="C8" s="42">
        <v>20184</v>
      </c>
      <c r="D8" s="42">
        <v>20077</v>
      </c>
      <c r="E8" s="42">
        <v>20076.400000000001</v>
      </c>
      <c r="F8" s="42">
        <f t="shared" si="1"/>
        <v>99.997011505703043</v>
      </c>
      <c r="G8" s="42">
        <f t="shared" si="2"/>
        <v>0.59999999999854481</v>
      </c>
      <c r="H8" s="10"/>
    </row>
    <row r="9" spans="1:8" ht="15.75">
      <c r="A9" s="11">
        <v>116</v>
      </c>
      <c r="B9" s="13" t="s">
        <v>13</v>
      </c>
      <c r="C9" s="42">
        <v>3343</v>
      </c>
      <c r="D9" s="42">
        <v>2494</v>
      </c>
      <c r="E9" s="42">
        <v>2494</v>
      </c>
      <c r="F9" s="42">
        <f t="shared" si="1"/>
        <v>100</v>
      </c>
      <c r="G9" s="42">
        <f t="shared" si="2"/>
        <v>0</v>
      </c>
      <c r="H9" s="10"/>
    </row>
    <row r="10" spans="1:8" ht="15.75">
      <c r="A10" s="11">
        <v>121</v>
      </c>
      <c r="B10" s="12" t="s">
        <v>14</v>
      </c>
      <c r="C10" s="42">
        <v>4997</v>
      </c>
      <c r="D10" s="42">
        <v>3881</v>
      </c>
      <c r="E10" s="42">
        <v>3881</v>
      </c>
      <c r="F10" s="42">
        <f t="shared" si="1"/>
        <v>100</v>
      </c>
      <c r="G10" s="42">
        <f t="shared" si="2"/>
        <v>0</v>
      </c>
      <c r="H10" s="10"/>
    </row>
    <row r="11" spans="1:8" ht="30.75" customHeight="1">
      <c r="A11" s="11">
        <v>122</v>
      </c>
      <c r="B11" s="12" t="s">
        <v>15</v>
      </c>
      <c r="C11" s="42">
        <v>4164</v>
      </c>
      <c r="D11" s="42">
        <v>2992</v>
      </c>
      <c r="E11" s="42">
        <v>2992</v>
      </c>
      <c r="F11" s="42">
        <f t="shared" si="1"/>
        <v>100</v>
      </c>
      <c r="G11" s="42">
        <f t="shared" si="2"/>
        <v>0</v>
      </c>
      <c r="H11" s="10"/>
    </row>
    <row r="12" spans="1:8" ht="19.5" customHeight="1">
      <c r="A12" s="11">
        <v>124</v>
      </c>
      <c r="B12" s="14" t="s">
        <v>16</v>
      </c>
      <c r="C12" s="42">
        <v>3528</v>
      </c>
      <c r="D12" s="42">
        <v>2058</v>
      </c>
      <c r="E12" s="42">
        <v>2058</v>
      </c>
      <c r="F12" s="42">
        <f t="shared" si="1"/>
        <v>100</v>
      </c>
      <c r="G12" s="42">
        <f t="shared" si="2"/>
        <v>0</v>
      </c>
      <c r="H12" s="10"/>
    </row>
    <row r="13" spans="1:8" ht="15.75">
      <c r="A13" s="11">
        <v>131</v>
      </c>
      <c r="B13" s="12" t="s">
        <v>17</v>
      </c>
      <c r="C13" s="42">
        <v>40668.199999999997</v>
      </c>
      <c r="D13" s="42">
        <v>27697.200000000001</v>
      </c>
      <c r="E13" s="42">
        <v>27697.200000000001</v>
      </c>
      <c r="F13" s="42">
        <f t="shared" si="1"/>
        <v>100</v>
      </c>
      <c r="G13" s="42">
        <f t="shared" si="2"/>
        <v>0</v>
      </c>
      <c r="H13" s="10"/>
    </row>
    <row r="14" spans="1:8" ht="21" customHeight="1">
      <c r="A14" s="11">
        <v>135</v>
      </c>
      <c r="B14" s="12" t="s">
        <v>18</v>
      </c>
      <c r="C14" s="42">
        <v>5436.8</v>
      </c>
      <c r="D14" s="42">
        <v>3556.8</v>
      </c>
      <c r="E14" s="42">
        <v>3556.5</v>
      </c>
      <c r="F14" s="42">
        <f t="shared" si="1"/>
        <v>99.991565452091763</v>
      </c>
      <c r="G14" s="42">
        <f t="shared" si="2"/>
        <v>0.3000000000001819</v>
      </c>
      <c r="H14" s="10"/>
    </row>
    <row r="15" spans="1:8" ht="30.75" customHeight="1">
      <c r="A15" s="11">
        <v>136</v>
      </c>
      <c r="B15" s="12" t="s">
        <v>19</v>
      </c>
      <c r="C15" s="42">
        <v>1320</v>
      </c>
      <c r="D15" s="42">
        <v>526</v>
      </c>
      <c r="E15" s="42">
        <v>473.4</v>
      </c>
      <c r="F15" s="42">
        <f t="shared" si="1"/>
        <v>89.999999999999986</v>
      </c>
      <c r="G15" s="42">
        <f t="shared" si="2"/>
        <v>52.600000000000023</v>
      </c>
      <c r="H15" s="10"/>
    </row>
    <row r="16" spans="1:8" ht="15.75">
      <c r="A16" s="11">
        <v>149</v>
      </c>
      <c r="B16" s="12" t="s">
        <v>20</v>
      </c>
      <c r="C16" s="42">
        <v>2164</v>
      </c>
      <c r="D16" s="42">
        <v>823</v>
      </c>
      <c r="E16" s="42">
        <v>823</v>
      </c>
      <c r="F16" s="42">
        <f t="shared" si="1"/>
        <v>100</v>
      </c>
      <c r="G16" s="42">
        <f t="shared" si="2"/>
        <v>0</v>
      </c>
      <c r="H16" s="10"/>
    </row>
    <row r="17" spans="1:8" ht="15.75">
      <c r="A17" s="11">
        <v>152</v>
      </c>
      <c r="B17" s="12" t="s">
        <v>21</v>
      </c>
      <c r="C17" s="42">
        <v>101</v>
      </c>
      <c r="D17" s="42">
        <v>0</v>
      </c>
      <c r="E17" s="42">
        <v>0</v>
      </c>
      <c r="F17" s="42">
        <v>0</v>
      </c>
      <c r="G17" s="42">
        <f t="shared" si="2"/>
        <v>0</v>
      </c>
      <c r="H17" s="10"/>
    </row>
    <row r="18" spans="1:8" ht="31.5">
      <c r="A18" s="11">
        <v>158</v>
      </c>
      <c r="B18" s="12" t="s">
        <v>22</v>
      </c>
      <c r="C18" s="42">
        <v>500</v>
      </c>
      <c r="D18" s="42">
        <v>246</v>
      </c>
      <c r="E18" s="42">
        <v>246</v>
      </c>
      <c r="F18" s="42">
        <v>0</v>
      </c>
      <c r="G18" s="42">
        <f t="shared" si="2"/>
        <v>0</v>
      </c>
      <c r="H18" s="10"/>
    </row>
    <row r="19" spans="1:8" ht="25.5" customHeight="1">
      <c r="A19" s="11">
        <v>159</v>
      </c>
      <c r="B19" s="12" t="s">
        <v>23</v>
      </c>
      <c r="C19" s="42">
        <f>297+3500+50440.3+2482</f>
        <v>56719.3</v>
      </c>
      <c r="D19" s="42">
        <v>1309</v>
      </c>
      <c r="E19" s="42">
        <v>1307</v>
      </c>
      <c r="F19" s="42">
        <v>0</v>
      </c>
      <c r="G19" s="42">
        <f t="shared" si="2"/>
        <v>2</v>
      </c>
      <c r="H19" s="10"/>
    </row>
    <row r="20" spans="1:8" ht="31.5">
      <c r="A20" s="15">
        <v>159</v>
      </c>
      <c r="B20" s="16" t="s">
        <v>24</v>
      </c>
      <c r="C20" s="42">
        <v>155189</v>
      </c>
      <c r="D20" s="42">
        <v>103320</v>
      </c>
      <c r="E20" s="42">
        <v>103320</v>
      </c>
      <c r="F20" s="42">
        <f t="shared" si="1"/>
        <v>100</v>
      </c>
      <c r="G20" s="42">
        <f t="shared" si="2"/>
        <v>0</v>
      </c>
      <c r="H20" s="10"/>
    </row>
    <row r="21" spans="1:8" ht="31.5">
      <c r="A21" s="15"/>
      <c r="B21" s="16" t="s">
        <v>56</v>
      </c>
      <c r="C21" s="42">
        <v>133095</v>
      </c>
      <c r="D21" s="42">
        <v>88610</v>
      </c>
      <c r="E21" s="42">
        <v>88610</v>
      </c>
      <c r="F21" s="42">
        <f t="shared" ref="F21:F22" si="3">E21/D21*100</f>
        <v>100</v>
      </c>
      <c r="G21" s="42">
        <f t="shared" ref="G21:G22" si="4">D21-E21</f>
        <v>0</v>
      </c>
      <c r="H21" s="10"/>
    </row>
    <row r="22" spans="1:8" ht="31.5">
      <c r="A22" s="15"/>
      <c r="B22" s="16" t="s">
        <v>57</v>
      </c>
      <c r="C22" s="42">
        <v>111858</v>
      </c>
      <c r="D22" s="42">
        <v>74474</v>
      </c>
      <c r="E22" s="42">
        <v>74474</v>
      </c>
      <c r="F22" s="42">
        <f t="shared" si="3"/>
        <v>100</v>
      </c>
      <c r="G22" s="42">
        <f t="shared" si="4"/>
        <v>0</v>
      </c>
      <c r="H22" s="10"/>
    </row>
    <row r="23" spans="1:8" ht="15.75">
      <c r="A23" s="11">
        <v>161</v>
      </c>
      <c r="B23" s="12" t="s">
        <v>25</v>
      </c>
      <c r="C23" s="42">
        <v>9617</v>
      </c>
      <c r="D23" s="42">
        <v>6929</v>
      </c>
      <c r="E23" s="42">
        <v>6929</v>
      </c>
      <c r="F23" s="42">
        <f t="shared" si="1"/>
        <v>100</v>
      </c>
      <c r="G23" s="42">
        <f t="shared" si="2"/>
        <v>0</v>
      </c>
      <c r="H23" s="10"/>
    </row>
    <row r="24" spans="1:8" ht="15.75">
      <c r="A24" s="11">
        <v>168</v>
      </c>
      <c r="B24" s="12" t="s">
        <v>53</v>
      </c>
      <c r="C24" s="42">
        <v>3</v>
      </c>
      <c r="D24" s="42">
        <v>3</v>
      </c>
      <c r="E24" s="42">
        <v>1.3</v>
      </c>
      <c r="F24" s="42">
        <f t="shared" si="1"/>
        <v>43.333333333333336</v>
      </c>
      <c r="G24" s="42">
        <f t="shared" si="2"/>
        <v>1.7</v>
      </c>
      <c r="H24" s="10"/>
    </row>
    <row r="25" spans="1:8" s="44" customFormat="1" ht="18.75" customHeight="1">
      <c r="A25" s="17"/>
      <c r="B25" s="18" t="s">
        <v>26</v>
      </c>
      <c r="C25" s="41">
        <f>SUM(C6:C24)</f>
        <v>673696.3</v>
      </c>
      <c r="D25" s="41">
        <f>SUM(D6:D24)</f>
        <v>432449</v>
      </c>
      <c r="E25" s="41">
        <f>SUM(E6:E24)</f>
        <v>432327.7</v>
      </c>
      <c r="F25" s="41">
        <f t="shared" si="1"/>
        <v>99.971950449648403</v>
      </c>
      <c r="G25" s="41">
        <f>SUM(G6:G24)</f>
        <v>121.30000000000457</v>
      </c>
      <c r="H25" s="8"/>
    </row>
    <row r="26" spans="1:8" ht="18.75" customHeight="1">
      <c r="A26" s="19" t="s">
        <v>44</v>
      </c>
      <c r="B26" s="27" t="s">
        <v>36</v>
      </c>
      <c r="C26" s="42">
        <v>298463</v>
      </c>
      <c r="D26" s="42">
        <v>0</v>
      </c>
      <c r="E26" s="42">
        <v>0</v>
      </c>
      <c r="F26" s="42">
        <v>0</v>
      </c>
      <c r="G26" s="42">
        <f>D26-E26</f>
        <v>0</v>
      </c>
      <c r="H26" s="8"/>
    </row>
    <row r="27" spans="1:8" ht="60">
      <c r="A27" s="19" t="s">
        <v>27</v>
      </c>
      <c r="B27" s="20" t="s">
        <v>28</v>
      </c>
      <c r="C27" s="42">
        <v>5281136.5</v>
      </c>
      <c r="D27" s="42">
        <v>4084000</v>
      </c>
      <c r="E27" s="42">
        <v>4084000</v>
      </c>
      <c r="F27" s="42">
        <f t="shared" si="1"/>
        <v>100</v>
      </c>
      <c r="G27" s="42">
        <f t="shared" ref="G27:G34" si="5">D27-E27</f>
        <v>0</v>
      </c>
      <c r="H27" s="22"/>
    </row>
    <row r="28" spans="1:8" ht="48.75" customHeight="1">
      <c r="A28" s="19" t="s">
        <v>29</v>
      </c>
      <c r="B28" s="23" t="s">
        <v>30</v>
      </c>
      <c r="C28" s="42">
        <v>17027</v>
      </c>
      <c r="D28" s="42">
        <v>1880</v>
      </c>
      <c r="E28" s="42">
        <v>1880</v>
      </c>
      <c r="F28" s="42">
        <v>0</v>
      </c>
      <c r="G28" s="42">
        <f t="shared" si="5"/>
        <v>0</v>
      </c>
      <c r="H28" s="39"/>
    </row>
    <row r="29" spans="1:8" ht="29.25" customHeight="1">
      <c r="A29" s="19" t="s">
        <v>31</v>
      </c>
      <c r="B29" s="24" t="s">
        <v>32</v>
      </c>
      <c r="C29" s="42">
        <v>161854.5</v>
      </c>
      <c r="D29" s="42">
        <v>161854.5</v>
      </c>
      <c r="E29" s="42">
        <v>161854.5</v>
      </c>
      <c r="F29" s="42">
        <f t="shared" si="1"/>
        <v>100</v>
      </c>
      <c r="G29" s="42">
        <f t="shared" si="5"/>
        <v>0</v>
      </c>
      <c r="H29" s="25"/>
    </row>
    <row r="30" spans="1:8" ht="32.25" customHeight="1">
      <c r="A30" s="19" t="s">
        <v>46</v>
      </c>
      <c r="B30" s="24" t="s">
        <v>47</v>
      </c>
      <c r="C30" s="42">
        <v>374894</v>
      </c>
      <c r="D30" s="42">
        <v>374894</v>
      </c>
      <c r="E30" s="42">
        <v>374894</v>
      </c>
      <c r="F30" s="42">
        <f t="shared" si="1"/>
        <v>100</v>
      </c>
      <c r="G30" s="42">
        <f t="shared" si="5"/>
        <v>0</v>
      </c>
      <c r="H30" s="25"/>
    </row>
    <row r="31" spans="1:8" ht="32.25" customHeight="1">
      <c r="A31" s="19" t="s">
        <v>49</v>
      </c>
      <c r="B31" s="24" t="s">
        <v>45</v>
      </c>
      <c r="C31" s="42">
        <v>625106</v>
      </c>
      <c r="D31" s="42">
        <v>625106</v>
      </c>
      <c r="E31" s="42">
        <v>625106</v>
      </c>
      <c r="F31" s="42">
        <v>0</v>
      </c>
      <c r="G31" s="42">
        <v>0</v>
      </c>
      <c r="H31" s="25"/>
    </row>
    <row r="32" spans="1:8" ht="29.25" customHeight="1">
      <c r="A32" s="19" t="s">
        <v>40</v>
      </c>
      <c r="B32" s="24" t="s">
        <v>41</v>
      </c>
      <c r="C32" s="42">
        <v>3536459.9</v>
      </c>
      <c r="D32" s="42">
        <v>3536459.9</v>
      </c>
      <c r="E32" s="42">
        <v>3536459.9</v>
      </c>
      <c r="F32" s="42">
        <v>0</v>
      </c>
      <c r="G32" s="42">
        <f t="shared" si="5"/>
        <v>0</v>
      </c>
      <c r="H32" s="25"/>
    </row>
    <row r="33" spans="1:8" ht="31.5">
      <c r="A33" s="19" t="s">
        <v>42</v>
      </c>
      <c r="B33" s="40" t="s">
        <v>43</v>
      </c>
      <c r="C33" s="42">
        <v>3687104</v>
      </c>
      <c r="D33" s="42">
        <v>2558426.2999999998</v>
      </c>
      <c r="E33" s="42">
        <v>2558426.2999999998</v>
      </c>
      <c r="F33" s="42">
        <f t="shared" si="1"/>
        <v>100</v>
      </c>
      <c r="G33" s="42">
        <f t="shared" si="5"/>
        <v>0</v>
      </c>
      <c r="H33" s="22"/>
    </row>
    <row r="34" spans="1:8" ht="44.25" customHeight="1">
      <c r="A34" s="19" t="s">
        <v>51</v>
      </c>
      <c r="B34" s="12" t="s">
        <v>52</v>
      </c>
      <c r="C34" s="42">
        <v>1147117.3</v>
      </c>
      <c r="D34" s="42">
        <v>1103744.3</v>
      </c>
      <c r="E34" s="42">
        <v>1103744.3</v>
      </c>
      <c r="F34" s="42">
        <v>0</v>
      </c>
      <c r="G34" s="42">
        <f t="shared" si="5"/>
        <v>0</v>
      </c>
      <c r="H34" s="21"/>
    </row>
    <row r="35" spans="1:8" ht="44.25" customHeight="1">
      <c r="A35" s="19" t="s">
        <v>33</v>
      </c>
      <c r="B35" s="12" t="s">
        <v>34</v>
      </c>
      <c r="C35" s="42">
        <v>11641514.4</v>
      </c>
      <c r="D35" s="42">
        <v>10712813</v>
      </c>
      <c r="E35" s="42">
        <v>10712813</v>
      </c>
      <c r="F35" s="42">
        <f t="shared" si="1"/>
        <v>100</v>
      </c>
      <c r="G35" s="42">
        <f t="shared" ref="G35:G38" si="6">D35-E35</f>
        <v>0</v>
      </c>
      <c r="H35" s="21"/>
    </row>
    <row r="36" spans="1:8" ht="15.75">
      <c r="A36" s="19"/>
      <c r="B36" s="26" t="s">
        <v>35</v>
      </c>
      <c r="C36" s="41">
        <f>SUM(C26:C35)</f>
        <v>26770676.600000001</v>
      </c>
      <c r="D36" s="41">
        <f>SUM(D26:D35)</f>
        <v>23159178</v>
      </c>
      <c r="E36" s="41">
        <f>SUM(E26:E35)</f>
        <v>23159178</v>
      </c>
      <c r="F36" s="41">
        <f t="shared" si="1"/>
        <v>100</v>
      </c>
      <c r="G36" s="41">
        <f t="shared" ref="G36" si="7">SUM(G26:G35)</f>
        <v>0</v>
      </c>
      <c r="H36" s="22"/>
    </row>
    <row r="37" spans="1:8" ht="28.5" customHeight="1">
      <c r="A37" s="19" t="s">
        <v>37</v>
      </c>
      <c r="B37" s="23" t="s">
        <v>30</v>
      </c>
      <c r="C37" s="42">
        <v>3622858</v>
      </c>
      <c r="D37" s="42">
        <v>3162278</v>
      </c>
      <c r="E37" s="42">
        <v>3159776.5</v>
      </c>
      <c r="F37" s="42">
        <f t="shared" si="1"/>
        <v>99.920895632831773</v>
      </c>
      <c r="G37" s="42">
        <f>D37-E37</f>
        <v>2501.5</v>
      </c>
      <c r="H37" s="22" t="s">
        <v>54</v>
      </c>
    </row>
    <row r="38" spans="1:8" ht="37.5" customHeight="1">
      <c r="A38" s="19" t="s">
        <v>50</v>
      </c>
      <c r="B38" s="28" t="s">
        <v>45</v>
      </c>
      <c r="C38" s="42">
        <v>1259446</v>
      </c>
      <c r="D38" s="42">
        <v>1259446</v>
      </c>
      <c r="E38" s="42">
        <v>1259446</v>
      </c>
      <c r="F38" s="42">
        <v>0</v>
      </c>
      <c r="G38" s="42">
        <f t="shared" si="6"/>
        <v>0</v>
      </c>
      <c r="H38" s="22"/>
    </row>
    <row r="39" spans="1:8" ht="31.5">
      <c r="A39" s="19" t="s">
        <v>38</v>
      </c>
      <c r="B39" s="12" t="s">
        <v>34</v>
      </c>
      <c r="C39" s="42">
        <v>3561728</v>
      </c>
      <c r="D39" s="42">
        <v>3125250</v>
      </c>
      <c r="E39" s="42">
        <v>3125250</v>
      </c>
      <c r="F39" s="42">
        <f t="shared" si="1"/>
        <v>100</v>
      </c>
      <c r="G39" s="42">
        <f t="shared" ref="G39" si="8">D39-E39</f>
        <v>0</v>
      </c>
      <c r="H39" s="22"/>
    </row>
    <row r="40" spans="1:8" ht="18.75" customHeight="1">
      <c r="A40" s="19"/>
      <c r="B40" s="29" t="s">
        <v>39</v>
      </c>
      <c r="C40" s="41">
        <f>SUM(C37:C39)</f>
        <v>8444032</v>
      </c>
      <c r="D40" s="41">
        <f>SUM(D37:D39)</f>
        <v>7546974</v>
      </c>
      <c r="E40" s="41">
        <f>SUM(E37:E39)</f>
        <v>7544472.5</v>
      </c>
      <c r="F40" s="41">
        <f>E40/D40*100</f>
        <v>99.966854265033916</v>
      </c>
      <c r="G40" s="41">
        <f>SUM(G37:G39)</f>
        <v>2501.5</v>
      </c>
      <c r="H40" s="22"/>
    </row>
    <row r="41" spans="1:8" ht="18.75" customHeight="1"/>
    <row r="42" spans="1:8" ht="16.5" customHeight="1">
      <c r="C42" s="30"/>
    </row>
    <row r="43" spans="1:8" ht="17.25" customHeight="1"/>
    <row r="46" spans="1:8" ht="15.75">
      <c r="B46" s="31"/>
      <c r="C46" s="32"/>
      <c r="D46" s="33"/>
      <c r="E46" s="33"/>
    </row>
    <row r="47" spans="1:8" ht="15.75">
      <c r="B47" s="34"/>
      <c r="C47" s="33"/>
      <c r="D47" s="35"/>
      <c r="E47" s="35"/>
      <c r="F47" s="36"/>
    </row>
    <row r="48" spans="1:8" ht="15.75">
      <c r="B48" s="34"/>
      <c r="C48" s="33"/>
      <c r="D48" s="35"/>
      <c r="E48" s="35"/>
      <c r="F48" s="36"/>
    </row>
    <row r="49" spans="2:6" ht="15.75">
      <c r="B49" s="34"/>
      <c r="C49" s="33"/>
      <c r="D49" s="35"/>
      <c r="E49" s="35"/>
      <c r="F49" s="36"/>
    </row>
    <row r="50" spans="2:6" ht="15.75">
      <c r="B50" s="34"/>
      <c r="C50" s="33"/>
      <c r="D50" s="35"/>
      <c r="E50" s="35"/>
      <c r="F50" s="36"/>
    </row>
    <row r="51" spans="2:6" ht="15.75">
      <c r="B51" s="34"/>
      <c r="C51" s="33"/>
      <c r="D51" s="35"/>
      <c r="E51" s="35"/>
      <c r="F51" s="36"/>
    </row>
    <row r="52" spans="2:6" ht="15.75">
      <c r="B52" s="34"/>
      <c r="C52" s="33"/>
      <c r="D52" s="35"/>
      <c r="E52" s="35"/>
      <c r="F52" s="36"/>
    </row>
    <row r="53" spans="2:6" ht="15.75">
      <c r="B53" s="34"/>
      <c r="C53" s="33"/>
      <c r="D53" s="35"/>
      <c r="E53" s="35"/>
      <c r="F53" s="36"/>
    </row>
    <row r="54" spans="2:6" ht="15.75">
      <c r="B54" s="34"/>
      <c r="C54" s="33"/>
      <c r="D54" s="35"/>
      <c r="E54" s="35"/>
      <c r="F54" s="36"/>
    </row>
    <row r="55" spans="2:6" ht="15.75">
      <c r="B55" s="34"/>
      <c r="C55" s="33"/>
      <c r="D55" s="35"/>
      <c r="E55" s="35"/>
      <c r="F55" s="36"/>
    </row>
    <row r="56" spans="2:6" ht="15.75">
      <c r="B56" s="34"/>
      <c r="C56" s="37"/>
      <c r="D56" s="35"/>
      <c r="E56" s="35"/>
      <c r="F56" s="36"/>
    </row>
    <row r="57" spans="2:6" ht="15.75">
      <c r="B57" s="34"/>
      <c r="C57" s="37"/>
      <c r="D57" s="35"/>
      <c r="E57" s="35"/>
      <c r="F57" s="36"/>
    </row>
    <row r="58" spans="2:6">
      <c r="B58" s="38"/>
      <c r="D58" s="30"/>
      <c r="E58" s="30"/>
    </row>
    <row r="59" spans="2:6">
      <c r="D59" s="30"/>
      <c r="E59" s="30"/>
    </row>
  </sheetData>
  <mergeCells count="9">
    <mergeCell ref="H2:H3"/>
    <mergeCell ref="B1:G1"/>
    <mergeCell ref="A2:A3"/>
    <mergeCell ref="B2:B3"/>
    <mergeCell ref="C2:C3"/>
    <mergeCell ref="D2:D3"/>
    <mergeCell ref="E2:E3"/>
    <mergeCell ref="F2:F3"/>
    <mergeCell ref="G2:G3"/>
  </mergeCells>
  <pageMargins left="0.25" right="0.25" top="0.75" bottom="0.75" header="0.3" footer="0.3"/>
  <pageSetup paperSize="9" scale="8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жаханову</vt:lpstr>
      <vt:lpstr>Лист2</vt:lpstr>
      <vt:lpstr>жаханову!Область_печати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Амина Шайхы</cp:lastModifiedBy>
  <cp:lastPrinted>2026-04-30T10:45:23Z</cp:lastPrinted>
  <dcterms:created xsi:type="dcterms:W3CDTF">2006-09-28T05:33:00Z</dcterms:created>
  <dcterms:modified xsi:type="dcterms:W3CDTF">2026-10-01T12:28:43Z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4EBD856314B24CFABE6AD11D2BA66C87_12</vt:lpwstr>
  </property>
  <property fmtid="{D5CDD505-2E9C-101B-9397-08002B2CF9AE}" pid="3" name="KSOProductBuildVer">
    <vt:lpwstr>1049-12.2.0.20326</vt:lpwstr>
  </property>
</Properties>
</file>