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986" activeTab="31"/>
  </bookViews>
  <sheets>
    <sheet name="қаңтар" sheetId="1" r:id="rId1"/>
    <sheet name="районный бюджет" sheetId="2" state="hidden" r:id="rId2"/>
    <sheet name="всего по с.о" sheetId="3" state="hidden" r:id="rId3"/>
    <sheet name="Щучинск" sheetId="4" state="hidden" r:id="rId4"/>
    <sheet name="п. Бурабай " sheetId="5" state="hidden" r:id="rId5"/>
    <sheet name="Абылайханский" sheetId="6" state="hidden" r:id="rId6"/>
    <sheet name="Зеленоборский" sheetId="7" state="hidden" r:id="rId7"/>
    <sheet name="Златопольский" sheetId="8" state="hidden" r:id="rId8"/>
    <sheet name="Катаркольский" sheetId="9" state="hidden" r:id="rId9"/>
    <sheet name="Кенесаринский" sheetId="10" state="hidden" r:id="rId10"/>
    <sheet name="Атамекен" sheetId="11" state="hidden" r:id="rId11"/>
    <sheet name="Урумкайский" sheetId="12" state="hidden" r:id="rId12"/>
    <sheet name="Веденовский" sheetId="13" state="hidden" r:id="rId13"/>
    <sheet name="Успеноюрьевский" sheetId="14" state="hidden" r:id="rId14"/>
    <sheet name="форма со" sheetId="15" state="hidden" r:id="rId15"/>
    <sheet name="январь" sheetId="16" r:id="rId16"/>
    <sheet name="ақпан" sheetId="17" r:id="rId17"/>
    <sheet name="февраль" sheetId="18" r:id="rId18"/>
    <sheet name="наурыз" sheetId="19" r:id="rId19"/>
    <sheet name="март" sheetId="20" r:id="rId20"/>
    <sheet name="сәуір" sheetId="21" r:id="rId21"/>
    <sheet name="апрель" sheetId="22" r:id="rId22"/>
    <sheet name="мамыр" sheetId="23" r:id="rId23"/>
    <sheet name="май" sheetId="24" r:id="rId24"/>
    <sheet name="маусым" sheetId="25" r:id="rId25"/>
    <sheet name="июнь" sheetId="26" r:id="rId26"/>
    <sheet name="шілде" sheetId="27" r:id="rId27"/>
    <sheet name="июль" sheetId="28" r:id="rId28"/>
    <sheet name="тамыз" sheetId="29" r:id="rId29"/>
    <sheet name="август" sheetId="30" r:id="rId30"/>
    <sheet name="қыркүйек" sheetId="31" r:id="rId31"/>
    <sheet name="сентябрь" sheetId="32" r:id="rId32"/>
    <sheet name="қазан" sheetId="33" r:id="rId33"/>
    <sheet name="октябрь" sheetId="34" r:id="rId34"/>
    <sheet name="қараша" sheetId="35" r:id="rId35"/>
    <sheet name="ноябрь" sheetId="36" r:id="rId36"/>
    <sheet name="желтоқсан" sheetId="37" r:id="rId37"/>
    <sheet name="декабрь" sheetId="38" r:id="rId38"/>
  </sheets>
  <definedNames>
    <definedName name="Print_Area_0" localSheetId="5">Абылайханский!$A$1:$R$58</definedName>
    <definedName name="Print_Area_0" localSheetId="10">Атамекен!$A$1:$R$58</definedName>
    <definedName name="Print_Area_0" localSheetId="12">Веденовский!$A$1:$R$58</definedName>
    <definedName name="Print_Area_0" localSheetId="2">'всего по с.о'!$A$1:$R$58</definedName>
    <definedName name="Print_Area_0" localSheetId="6">Зеленоборский!$A$1:$R$58</definedName>
    <definedName name="Print_Area_0" localSheetId="7">Златопольский!$A$1:$R$58</definedName>
    <definedName name="Print_Area_0" localSheetId="8">Катаркольский!$A$1:$R$58</definedName>
    <definedName name="Print_Area_0" localSheetId="9">Кенесаринский!$A$1:$R$57</definedName>
    <definedName name="Print_Area_0" localSheetId="0">қаңтар!$A$1:$J$109</definedName>
    <definedName name="Print_Area_0" localSheetId="4">'п. Бурабай '!$A$1:$R$60</definedName>
    <definedName name="Print_Area_0" localSheetId="11">Урумкайский!$A$1:$R$58</definedName>
    <definedName name="Print_Area_0" localSheetId="13">Успеноюрьевский!$A$1:$R$58</definedName>
    <definedName name="Print_Area_0" localSheetId="14">'форма со'!$A$1:$R$58</definedName>
    <definedName name="Print_Area_0" localSheetId="3">Щучинск!$A$1:$R$58</definedName>
    <definedName name="_xlnm.Print_Area" localSheetId="5">Абылайханский!$A$1:$R$58</definedName>
    <definedName name="_xlnm.Print_Area" localSheetId="10">Атамекен!$A$1:$R$58</definedName>
    <definedName name="_xlnm.Print_Area" localSheetId="12">Веденовский!$A$1:$R$58</definedName>
    <definedName name="_xlnm.Print_Area" localSheetId="2">'всего по с.о'!$A$1:$R$58</definedName>
    <definedName name="_xlnm.Print_Area" localSheetId="6">Зеленоборский!$A$1:$R$58</definedName>
    <definedName name="_xlnm.Print_Area" localSheetId="7">Златопольский!$A$1:$R$58</definedName>
    <definedName name="_xlnm.Print_Area" localSheetId="8">Катаркольский!$A$1:$R$58</definedName>
    <definedName name="_xlnm.Print_Area" localSheetId="9">Кенесаринский!$A$1:$R$57</definedName>
    <definedName name="_xlnm.Print_Area" localSheetId="0">қаңтар!$A$1:$J$109</definedName>
    <definedName name="_xlnm.Print_Area" localSheetId="4">'п. Бурабай '!$A$1:$R$60</definedName>
    <definedName name="_xlnm.Print_Area" localSheetId="11">Урумкайский!$A$1:$R$58</definedName>
    <definedName name="_xlnm.Print_Area" localSheetId="13">Успеноюрьевский!$A$1:$R$58</definedName>
    <definedName name="_xlnm.Print_Area" localSheetId="14">'форма со'!$A$1:$R$58</definedName>
    <definedName name="_xlnm.Print_Area" localSheetId="3">Щучинск!$A$1:$R$58</definedName>
    <definedName name="_xlnm.Print_Area" localSheetId="15">январь!$A$1:$J$109</definedName>
  </definedNames>
  <calcPr calcId="125725"/>
</workbook>
</file>

<file path=xl/calcChain.xml><?xml version="1.0" encoding="utf-8"?>
<calcChain xmlns="http://schemas.openxmlformats.org/spreadsheetml/2006/main">
  <c r="J104" i="32"/>
  <c r="I104"/>
  <c r="H104"/>
  <c r="G104"/>
  <c r="F104"/>
  <c r="J99"/>
  <c r="J98" s="1"/>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J52" s="1"/>
  <c r="I77"/>
  <c r="H77"/>
  <c r="H76" s="1"/>
  <c r="H52" s="1"/>
  <c r="G77"/>
  <c r="F77"/>
  <c r="F76" s="1"/>
  <c r="F52"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G17" s="1"/>
  <c r="G9" s="1"/>
  <c r="G8" s="1"/>
  <c r="F24"/>
  <c r="I21"/>
  <c r="J18"/>
  <c r="I18"/>
  <c r="I17" s="1"/>
  <c r="I9" s="1"/>
  <c r="I8" s="1"/>
  <c r="H18"/>
  <c r="G18"/>
  <c r="F18"/>
  <c r="J17"/>
  <c r="H17"/>
  <c r="F17"/>
  <c r="I14"/>
  <c r="J11"/>
  <c r="I11"/>
  <c r="H11"/>
  <c r="G11"/>
  <c r="F11"/>
  <c r="J10"/>
  <c r="H10"/>
  <c r="G10"/>
  <c r="F10"/>
  <c r="J104" i="31"/>
  <c r="I104"/>
  <c r="H104"/>
  <c r="G104"/>
  <c r="F104"/>
  <c r="J99"/>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I77"/>
  <c r="H77"/>
  <c r="H76" s="1"/>
  <c r="G77"/>
  <c r="F77"/>
  <c r="F76"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F24"/>
  <c r="I21"/>
  <c r="J18"/>
  <c r="I18"/>
  <c r="I17" s="1"/>
  <c r="H18"/>
  <c r="G18"/>
  <c r="F18"/>
  <c r="H17"/>
  <c r="F17"/>
  <c r="I14"/>
  <c r="J11"/>
  <c r="I11"/>
  <c r="H11"/>
  <c r="G11"/>
  <c r="F11"/>
  <c r="J10"/>
  <c r="H10"/>
  <c r="G10"/>
  <c r="F10"/>
  <c r="J104" i="30"/>
  <c r="I104"/>
  <c r="H104"/>
  <c r="G104"/>
  <c r="F104"/>
  <c r="J99"/>
  <c r="J98" s="1"/>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J52" s="1"/>
  <c r="I77"/>
  <c r="H77"/>
  <c r="H76" s="1"/>
  <c r="H52" s="1"/>
  <c r="G77"/>
  <c r="F77"/>
  <c r="F76" s="1"/>
  <c r="F52"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G17" s="1"/>
  <c r="G9" s="1"/>
  <c r="G8" s="1"/>
  <c r="F24"/>
  <c r="I21"/>
  <c r="J18"/>
  <c r="I18"/>
  <c r="I17" s="1"/>
  <c r="I9" s="1"/>
  <c r="I8" s="1"/>
  <c r="H18"/>
  <c r="G18"/>
  <c r="F18"/>
  <c r="J17"/>
  <c r="H17"/>
  <c r="F17"/>
  <c r="I14"/>
  <c r="J11"/>
  <c r="I11"/>
  <c r="H11"/>
  <c r="G11"/>
  <c r="F11"/>
  <c r="J10"/>
  <c r="H10"/>
  <c r="G10"/>
  <c r="F10"/>
  <c r="J104" i="29"/>
  <c r="I104"/>
  <c r="H104"/>
  <c r="G104"/>
  <c r="F104"/>
  <c r="J99"/>
  <c r="I99"/>
  <c r="I98" s="1"/>
  <c r="H99"/>
  <c r="G99"/>
  <c r="G98" s="1"/>
  <c r="F99"/>
  <c r="J98"/>
  <c r="H98"/>
  <c r="F98"/>
  <c r="J91"/>
  <c r="I91"/>
  <c r="H91"/>
  <c r="G91"/>
  <c r="F91"/>
  <c r="J90"/>
  <c r="J89" s="1"/>
  <c r="I90"/>
  <c r="H90"/>
  <c r="H89" s="1"/>
  <c r="G90"/>
  <c r="F90"/>
  <c r="F89" s="1"/>
  <c r="I89"/>
  <c r="G89"/>
  <c r="J88"/>
  <c r="J87" s="1"/>
  <c r="J86" s="1"/>
  <c r="I88"/>
  <c r="H88"/>
  <c r="H87" s="1"/>
  <c r="H86" s="1"/>
  <c r="G88"/>
  <c r="F88"/>
  <c r="F87" s="1"/>
  <c r="F86" s="1"/>
  <c r="I87"/>
  <c r="I86" s="1"/>
  <c r="G87"/>
  <c r="G86" s="1"/>
  <c r="J85"/>
  <c r="I85"/>
  <c r="H85"/>
  <c r="G85"/>
  <c r="F85"/>
  <c r="J79"/>
  <c r="I79"/>
  <c r="H79"/>
  <c r="G79"/>
  <c r="F79"/>
  <c r="J77"/>
  <c r="I77"/>
  <c r="I76" s="1"/>
  <c r="I52" s="1"/>
  <c r="H77"/>
  <c r="G77"/>
  <c r="G76" s="1"/>
  <c r="G52" s="1"/>
  <c r="F77"/>
  <c r="J76"/>
  <c r="H76"/>
  <c r="F76"/>
  <c r="J73"/>
  <c r="I73"/>
  <c r="H73"/>
  <c r="G73"/>
  <c r="F73"/>
  <c r="J53"/>
  <c r="J52" s="1"/>
  <c r="I53"/>
  <c r="H53"/>
  <c r="H52" s="1"/>
  <c r="G53"/>
  <c r="F53"/>
  <c r="F52" s="1"/>
  <c r="J49"/>
  <c r="I49"/>
  <c r="H49"/>
  <c r="G49"/>
  <c r="F49"/>
  <c r="J47"/>
  <c r="I47"/>
  <c r="I46" s="1"/>
  <c r="H47"/>
  <c r="G47"/>
  <c r="G46" s="1"/>
  <c r="F47"/>
  <c r="J46"/>
  <c r="H46"/>
  <c r="F46"/>
  <c r="J29"/>
  <c r="I29"/>
  <c r="H29"/>
  <c r="G29"/>
  <c r="F29"/>
  <c r="J24"/>
  <c r="I24"/>
  <c r="H24"/>
  <c r="G24"/>
  <c r="F24"/>
  <c r="I21"/>
  <c r="J18"/>
  <c r="J17" s="1"/>
  <c r="I18"/>
  <c r="H18"/>
  <c r="H17" s="1"/>
  <c r="G18"/>
  <c r="F18"/>
  <c r="F17" s="1"/>
  <c r="I17"/>
  <c r="I14"/>
  <c r="J11"/>
  <c r="I11"/>
  <c r="H11"/>
  <c r="G11"/>
  <c r="F11"/>
  <c r="J10"/>
  <c r="H10"/>
  <c r="G10"/>
  <c r="F10"/>
  <c r="F9" i="32" l="1"/>
  <c r="F8" s="1"/>
  <c r="H9"/>
  <c r="H8" s="1"/>
  <c r="J9"/>
  <c r="J8" s="1"/>
  <c r="J17" i="31"/>
  <c r="J52"/>
  <c r="J98"/>
  <c r="I9"/>
  <c r="I8" s="1"/>
  <c r="H52"/>
  <c r="G17"/>
  <c r="G9" s="1"/>
  <c r="G8" s="1"/>
  <c r="F52"/>
  <c r="F9"/>
  <c r="F8" s="1"/>
  <c r="H9"/>
  <c r="H8" s="1"/>
  <c r="J9"/>
  <c r="J8" s="1"/>
  <c r="F9" i="30"/>
  <c r="F8" s="1"/>
  <c r="H9"/>
  <c r="H8" s="1"/>
  <c r="J9"/>
  <c r="J8" s="1"/>
  <c r="J9" i="29"/>
  <c r="I9"/>
  <c r="I8"/>
  <c r="H9"/>
  <c r="G17"/>
  <c r="G9" s="1"/>
  <c r="G8" s="1"/>
  <c r="F9"/>
  <c r="F8"/>
  <c r="H8"/>
  <c r="J8"/>
  <c r="J104" i="28" l="1"/>
  <c r="I104"/>
  <c r="H104"/>
  <c r="G104"/>
  <c r="F104"/>
  <c r="J99"/>
  <c r="J98" s="1"/>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J52" s="1"/>
  <c r="I77"/>
  <c r="H77"/>
  <c r="H76" s="1"/>
  <c r="H52" s="1"/>
  <c r="G77"/>
  <c r="F77"/>
  <c r="F76" s="1"/>
  <c r="F52"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G17" s="1"/>
  <c r="G9" s="1"/>
  <c r="G8" s="1"/>
  <c r="F24"/>
  <c r="I21"/>
  <c r="J18"/>
  <c r="I18"/>
  <c r="I17" s="1"/>
  <c r="I9" s="1"/>
  <c r="I8" s="1"/>
  <c r="H18"/>
  <c r="G18"/>
  <c r="F18"/>
  <c r="J17"/>
  <c r="H17"/>
  <c r="F17"/>
  <c r="I14"/>
  <c r="J11"/>
  <c r="I11"/>
  <c r="H11"/>
  <c r="G11"/>
  <c r="F11"/>
  <c r="J10"/>
  <c r="H10"/>
  <c r="G10"/>
  <c r="F10"/>
  <c r="G17" i="27"/>
  <c r="F10"/>
  <c r="F11"/>
  <c r="F18"/>
  <c r="F24"/>
  <c r="F29"/>
  <c r="F46"/>
  <c r="F47"/>
  <c r="F49"/>
  <c r="F53"/>
  <c r="F73"/>
  <c r="F76"/>
  <c r="F77"/>
  <c r="F79"/>
  <c r="F85"/>
  <c r="F88"/>
  <c r="F87" s="1"/>
  <c r="F86" s="1"/>
  <c r="F90"/>
  <c r="F89" s="1"/>
  <c r="F91"/>
  <c r="F99"/>
  <c r="F104"/>
  <c r="F98" s="1"/>
  <c r="G10"/>
  <c r="G11"/>
  <c r="G18"/>
  <c r="G24"/>
  <c r="G29"/>
  <c r="G46"/>
  <c r="G47"/>
  <c r="G49"/>
  <c r="G53"/>
  <c r="G73"/>
  <c r="G76"/>
  <c r="G77"/>
  <c r="G79"/>
  <c r="G85"/>
  <c r="G88"/>
  <c r="G87" s="1"/>
  <c r="G86" s="1"/>
  <c r="G90"/>
  <c r="G89" s="1"/>
  <c r="G91"/>
  <c r="G99"/>
  <c r="G104"/>
  <c r="G98" s="1"/>
  <c r="H10"/>
  <c r="H11"/>
  <c r="H18"/>
  <c r="H24"/>
  <c r="H17" s="1"/>
  <c r="H29"/>
  <c r="H46"/>
  <c r="H47"/>
  <c r="H49"/>
  <c r="H53"/>
  <c r="H73"/>
  <c r="H76"/>
  <c r="H77"/>
  <c r="H79"/>
  <c r="H85"/>
  <c r="H88"/>
  <c r="H87" s="1"/>
  <c r="H86" s="1"/>
  <c r="H90"/>
  <c r="H89" s="1"/>
  <c r="H91"/>
  <c r="H99"/>
  <c r="H104"/>
  <c r="H98" s="1"/>
  <c r="J104"/>
  <c r="I104"/>
  <c r="J99"/>
  <c r="J98" s="1"/>
  <c r="I99"/>
  <c r="I98"/>
  <c r="J91"/>
  <c r="I91"/>
  <c r="J90"/>
  <c r="I90"/>
  <c r="I89" s="1"/>
  <c r="J89"/>
  <c r="J88"/>
  <c r="I88"/>
  <c r="I87" s="1"/>
  <c r="I86" s="1"/>
  <c r="J87"/>
  <c r="J86" s="1"/>
  <c r="J85"/>
  <c r="I85"/>
  <c r="J79"/>
  <c r="I79"/>
  <c r="J77"/>
  <c r="J76" s="1"/>
  <c r="I77"/>
  <c r="I76"/>
  <c r="J73"/>
  <c r="I73"/>
  <c r="J53"/>
  <c r="I53"/>
  <c r="I52" s="1"/>
  <c r="J49"/>
  <c r="I49"/>
  <c r="J47"/>
  <c r="J46" s="1"/>
  <c r="I47"/>
  <c r="I46"/>
  <c r="J29"/>
  <c r="I29"/>
  <c r="J24"/>
  <c r="I24"/>
  <c r="I21"/>
  <c r="J18"/>
  <c r="I18"/>
  <c r="I17" s="1"/>
  <c r="J17"/>
  <c r="I14"/>
  <c r="J11"/>
  <c r="I11"/>
  <c r="J10"/>
  <c r="J104" i="26"/>
  <c r="I104"/>
  <c r="H104"/>
  <c r="G104"/>
  <c r="F104"/>
  <c r="J99"/>
  <c r="J98" s="1"/>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J52" s="1"/>
  <c r="I77"/>
  <c r="H77"/>
  <c r="H76" s="1"/>
  <c r="H52" s="1"/>
  <c r="G77"/>
  <c r="F77"/>
  <c r="F76" s="1"/>
  <c r="F52"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F24"/>
  <c r="I21"/>
  <c r="J18"/>
  <c r="I18"/>
  <c r="I17" s="1"/>
  <c r="I9" s="1"/>
  <c r="I8" s="1"/>
  <c r="H18"/>
  <c r="G18"/>
  <c r="G17" s="1"/>
  <c r="G9" s="1"/>
  <c r="G8" s="1"/>
  <c r="F18"/>
  <c r="J17"/>
  <c r="H17"/>
  <c r="F17"/>
  <c r="I14"/>
  <c r="J11"/>
  <c r="I11"/>
  <c r="H11"/>
  <c r="G11"/>
  <c r="F11"/>
  <c r="J10"/>
  <c r="H10"/>
  <c r="G10"/>
  <c r="F10"/>
  <c r="F9" i="28" l="1"/>
  <c r="F8" s="1"/>
  <c r="H9"/>
  <c r="H8" s="1"/>
  <c r="J9"/>
  <c r="J8" s="1"/>
  <c r="J52" i="27"/>
  <c r="I9"/>
  <c r="I8" s="1"/>
  <c r="H9"/>
  <c r="G9"/>
  <c r="F17"/>
  <c r="F9"/>
  <c r="F52"/>
  <c r="G52"/>
  <c r="G8" s="1"/>
  <c r="H52"/>
  <c r="H8" s="1"/>
  <c r="J9"/>
  <c r="J8" s="1"/>
  <c r="F9" i="26"/>
  <c r="F8" s="1"/>
  <c r="H9"/>
  <c r="H8" s="1"/>
  <c r="J9"/>
  <c r="J8" s="1"/>
  <c r="F8" i="27" l="1"/>
  <c r="H104" i="25"/>
  <c r="H99"/>
  <c r="H98" s="1"/>
  <c r="H91"/>
  <c r="H90"/>
  <c r="H89" s="1"/>
  <c r="H88"/>
  <c r="H87" s="1"/>
  <c r="H85"/>
  <c r="H79"/>
  <c r="H77"/>
  <c r="H76" s="1"/>
  <c r="H73"/>
  <c r="H53"/>
  <c r="H49"/>
  <c r="H47"/>
  <c r="H46" s="1"/>
  <c r="H29"/>
  <c r="H24"/>
  <c r="H18"/>
  <c r="H11"/>
  <c r="H10"/>
  <c r="G104"/>
  <c r="G99"/>
  <c r="G91"/>
  <c r="G90"/>
  <c r="G89" s="1"/>
  <c r="G88"/>
  <c r="G87" s="1"/>
  <c r="G85"/>
  <c r="G79"/>
  <c r="G77"/>
  <c r="G76" s="1"/>
  <c r="G73"/>
  <c r="G53"/>
  <c r="G49"/>
  <c r="G47"/>
  <c r="G46" s="1"/>
  <c r="G29"/>
  <c r="G24"/>
  <c r="G18"/>
  <c r="G17" s="1"/>
  <c r="G11"/>
  <c r="G10"/>
  <c r="F104"/>
  <c r="F99"/>
  <c r="F98" s="1"/>
  <c r="F91"/>
  <c r="F90"/>
  <c r="F89" s="1"/>
  <c r="F88"/>
  <c r="F87" s="1"/>
  <c r="F85"/>
  <c r="F79"/>
  <c r="F77"/>
  <c r="F76" s="1"/>
  <c r="F73"/>
  <c r="F53"/>
  <c r="F49"/>
  <c r="F47"/>
  <c r="F46" s="1"/>
  <c r="F29"/>
  <c r="F24"/>
  <c r="F18"/>
  <c r="F11"/>
  <c r="F10"/>
  <c r="J103" i="24"/>
  <c r="I103"/>
  <c r="H103"/>
  <c r="G103"/>
  <c r="F103"/>
  <c r="J98"/>
  <c r="J97" s="1"/>
  <c r="I98"/>
  <c r="H98"/>
  <c r="H97" s="1"/>
  <c r="G98"/>
  <c r="F98"/>
  <c r="F97" s="1"/>
  <c r="I97"/>
  <c r="G97"/>
  <c r="J90"/>
  <c r="I90"/>
  <c r="H90"/>
  <c r="G90"/>
  <c r="F90"/>
  <c r="J89"/>
  <c r="I89"/>
  <c r="I88" s="1"/>
  <c r="H89"/>
  <c r="G89"/>
  <c r="G88" s="1"/>
  <c r="F89"/>
  <c r="J88"/>
  <c r="H88"/>
  <c r="F88"/>
  <c r="J87"/>
  <c r="I87"/>
  <c r="I86" s="1"/>
  <c r="I85" s="1"/>
  <c r="H87"/>
  <c r="G87"/>
  <c r="G86" s="1"/>
  <c r="G85" s="1"/>
  <c r="F87"/>
  <c r="J86"/>
  <c r="J85" s="1"/>
  <c r="H86"/>
  <c r="H85" s="1"/>
  <c r="F86"/>
  <c r="F85" s="1"/>
  <c r="J84"/>
  <c r="I84"/>
  <c r="H84"/>
  <c r="G84"/>
  <c r="F84"/>
  <c r="J78"/>
  <c r="I78"/>
  <c r="H78"/>
  <c r="G78"/>
  <c r="F78"/>
  <c r="J76"/>
  <c r="J75" s="1"/>
  <c r="J51" s="1"/>
  <c r="I76"/>
  <c r="H76"/>
  <c r="H75" s="1"/>
  <c r="H51" s="1"/>
  <c r="G76"/>
  <c r="F76"/>
  <c r="F75" s="1"/>
  <c r="F51" s="1"/>
  <c r="I75"/>
  <c r="G75"/>
  <c r="J72"/>
  <c r="I72"/>
  <c r="H72"/>
  <c r="G72"/>
  <c r="F72"/>
  <c r="J52"/>
  <c r="I52"/>
  <c r="I51" s="1"/>
  <c r="H52"/>
  <c r="G52"/>
  <c r="G51" s="1"/>
  <c r="F52"/>
  <c r="J48"/>
  <c r="I48"/>
  <c r="H48"/>
  <c r="G48"/>
  <c r="F48"/>
  <c r="J46"/>
  <c r="J45" s="1"/>
  <c r="I46"/>
  <c r="H46"/>
  <c r="H45" s="1"/>
  <c r="G46"/>
  <c r="F46"/>
  <c r="F45" s="1"/>
  <c r="I45"/>
  <c r="G45"/>
  <c r="J29"/>
  <c r="I29"/>
  <c r="H29"/>
  <c r="G29"/>
  <c r="F29"/>
  <c r="J24"/>
  <c r="I24"/>
  <c r="H24"/>
  <c r="G24"/>
  <c r="F24"/>
  <c r="J21"/>
  <c r="J17" s="1"/>
  <c r="I21"/>
  <c r="H21"/>
  <c r="H17" s="1"/>
  <c r="G21"/>
  <c r="F21"/>
  <c r="I18"/>
  <c r="F18"/>
  <c r="F17" s="1"/>
  <c r="I17"/>
  <c r="G17"/>
  <c r="J11"/>
  <c r="I11"/>
  <c r="H11"/>
  <c r="G11"/>
  <c r="F11"/>
  <c r="J10"/>
  <c r="H10"/>
  <c r="H9" s="1"/>
  <c r="H8" s="1"/>
  <c r="G10"/>
  <c r="F10"/>
  <c r="F9" s="1"/>
  <c r="F8" s="1"/>
  <c r="I9"/>
  <c r="I8" s="1"/>
  <c r="G9"/>
  <c r="G8" s="1"/>
  <c r="H103" i="23"/>
  <c r="H98"/>
  <c r="H97" s="1"/>
  <c r="H90"/>
  <c r="H89"/>
  <c r="H88" s="1"/>
  <c r="H87"/>
  <c r="H86"/>
  <c r="H84"/>
  <c r="H78"/>
  <c r="H76"/>
  <c r="H75" s="1"/>
  <c r="H72"/>
  <c r="H52"/>
  <c r="H48"/>
  <c r="H46"/>
  <c r="H45" s="1"/>
  <c r="H29"/>
  <c r="H24"/>
  <c r="H21"/>
  <c r="H17" s="1"/>
  <c r="H11"/>
  <c r="H10"/>
  <c r="G103"/>
  <c r="G98"/>
  <c r="G97" s="1"/>
  <c r="G90"/>
  <c r="G89"/>
  <c r="G88" s="1"/>
  <c r="G87"/>
  <c r="G86" s="1"/>
  <c r="G84"/>
  <c r="G78"/>
  <c r="G76"/>
  <c r="G75"/>
  <c r="G72"/>
  <c r="G52"/>
  <c r="G48"/>
  <c r="G46"/>
  <c r="G45"/>
  <c r="G29"/>
  <c r="G24"/>
  <c r="G21"/>
  <c r="G17"/>
  <c r="G11"/>
  <c r="G10"/>
  <c r="G9" s="1"/>
  <c r="F103"/>
  <c r="F98"/>
  <c r="F97" s="1"/>
  <c r="F90"/>
  <c r="F89"/>
  <c r="F88" s="1"/>
  <c r="F87"/>
  <c r="F86" s="1"/>
  <c r="F84"/>
  <c r="F78"/>
  <c r="F76"/>
  <c r="F75" s="1"/>
  <c r="F72"/>
  <c r="F52"/>
  <c r="F48"/>
  <c r="F46"/>
  <c r="F45" s="1"/>
  <c r="F29"/>
  <c r="F24"/>
  <c r="F21"/>
  <c r="F18"/>
  <c r="F17"/>
  <c r="F11"/>
  <c r="F10"/>
  <c r="H86" i="25" l="1"/>
  <c r="F17"/>
  <c r="F9" s="1"/>
  <c r="G98"/>
  <c r="H17"/>
  <c r="H9" s="1"/>
  <c r="G86"/>
  <c r="G52" s="1"/>
  <c r="H52"/>
  <c r="G9"/>
  <c r="F86"/>
  <c r="F52" s="1"/>
  <c r="H85" i="23"/>
  <c r="H51"/>
  <c r="J9" i="24"/>
  <c r="J8" s="1"/>
  <c r="H9" i="23"/>
  <c r="H8" s="1"/>
  <c r="G85"/>
  <c r="G51" s="1"/>
  <c r="G8" s="1"/>
  <c r="F9"/>
  <c r="F85"/>
  <c r="F51" s="1"/>
  <c r="G8" i="25" l="1"/>
  <c r="H8"/>
  <c r="F8"/>
  <c r="F8" i="23"/>
  <c r="J103" i="22" l="1"/>
  <c r="I103"/>
  <c r="H103"/>
  <c r="G103"/>
  <c r="F103"/>
  <c r="J98"/>
  <c r="J97" s="1"/>
  <c r="I98"/>
  <c r="H98"/>
  <c r="H97" s="1"/>
  <c r="G98"/>
  <c r="F98"/>
  <c r="F97" s="1"/>
  <c r="I97"/>
  <c r="G97"/>
  <c r="J90"/>
  <c r="I90"/>
  <c r="H90"/>
  <c r="G90"/>
  <c r="F90"/>
  <c r="J89"/>
  <c r="I89"/>
  <c r="I88" s="1"/>
  <c r="H89"/>
  <c r="G89"/>
  <c r="G88" s="1"/>
  <c r="F89"/>
  <c r="J88"/>
  <c r="H88"/>
  <c r="F88"/>
  <c r="J87"/>
  <c r="I87"/>
  <c r="I86" s="1"/>
  <c r="I85" s="1"/>
  <c r="H87"/>
  <c r="G87"/>
  <c r="G86" s="1"/>
  <c r="G85" s="1"/>
  <c r="F87"/>
  <c r="J86"/>
  <c r="J85" s="1"/>
  <c r="H86"/>
  <c r="H85" s="1"/>
  <c r="F86"/>
  <c r="F85" s="1"/>
  <c r="J84"/>
  <c r="I84"/>
  <c r="H84"/>
  <c r="G84"/>
  <c r="F84"/>
  <c r="J78"/>
  <c r="I78"/>
  <c r="H78"/>
  <c r="G78"/>
  <c r="F78"/>
  <c r="J76"/>
  <c r="J75" s="1"/>
  <c r="I76"/>
  <c r="H76"/>
  <c r="H75" s="1"/>
  <c r="H51" s="1"/>
  <c r="G76"/>
  <c r="F76"/>
  <c r="F75" s="1"/>
  <c r="I75"/>
  <c r="G75"/>
  <c r="J72"/>
  <c r="I72"/>
  <c r="H72"/>
  <c r="G72"/>
  <c r="F72"/>
  <c r="J52"/>
  <c r="I52"/>
  <c r="I51" s="1"/>
  <c r="H52"/>
  <c r="G52"/>
  <c r="G51" s="1"/>
  <c r="F52"/>
  <c r="J48"/>
  <c r="I48"/>
  <c r="H48"/>
  <c r="G48"/>
  <c r="F48"/>
  <c r="J46"/>
  <c r="J45" s="1"/>
  <c r="I46"/>
  <c r="H46"/>
  <c r="H45" s="1"/>
  <c r="H9" s="1"/>
  <c r="H8" s="1"/>
  <c r="G46"/>
  <c r="F46"/>
  <c r="F45" s="1"/>
  <c r="F9" s="1"/>
  <c r="I45"/>
  <c r="G45"/>
  <c r="J29"/>
  <c r="I29"/>
  <c r="H29"/>
  <c r="G29"/>
  <c r="F29"/>
  <c r="J24"/>
  <c r="I24"/>
  <c r="H24"/>
  <c r="G24"/>
  <c r="G17" s="1"/>
  <c r="F24"/>
  <c r="J21"/>
  <c r="J17" s="1"/>
  <c r="I21"/>
  <c r="H21"/>
  <c r="G21"/>
  <c r="F21"/>
  <c r="J18"/>
  <c r="I18"/>
  <c r="I17" s="1"/>
  <c r="I9" s="1"/>
  <c r="I8" s="1"/>
  <c r="H18"/>
  <c r="G18"/>
  <c r="F18"/>
  <c r="H17"/>
  <c r="F17"/>
  <c r="J11"/>
  <c r="I11"/>
  <c r="H11"/>
  <c r="G11"/>
  <c r="F11"/>
  <c r="J10"/>
  <c r="H10"/>
  <c r="G10"/>
  <c r="G9" s="1"/>
  <c r="F10"/>
  <c r="H103" i="21"/>
  <c r="H98"/>
  <c r="H97" s="1"/>
  <c r="H90"/>
  <c r="H89"/>
  <c r="H88" s="1"/>
  <c r="H87"/>
  <c r="H86" s="1"/>
  <c r="H85" s="1"/>
  <c r="H84"/>
  <c r="H78"/>
  <c r="H76"/>
  <c r="H75" s="1"/>
  <c r="H72"/>
  <c r="H52"/>
  <c r="H48"/>
  <c r="H46"/>
  <c r="H45" s="1"/>
  <c r="H29"/>
  <c r="H24"/>
  <c r="H21"/>
  <c r="H18"/>
  <c r="H17"/>
  <c r="H11"/>
  <c r="H10"/>
  <c r="G103"/>
  <c r="G98"/>
  <c r="G97" s="1"/>
  <c r="G90"/>
  <c r="G89"/>
  <c r="G88"/>
  <c r="G87"/>
  <c r="G86"/>
  <c r="G85" s="1"/>
  <c r="G84"/>
  <c r="G78"/>
  <c r="G76"/>
  <c r="G75" s="1"/>
  <c r="G72"/>
  <c r="G52"/>
  <c r="G48"/>
  <c r="G46"/>
  <c r="G45" s="1"/>
  <c r="G29"/>
  <c r="G24"/>
  <c r="G21"/>
  <c r="G18"/>
  <c r="G17"/>
  <c r="G11"/>
  <c r="G10"/>
  <c r="F103"/>
  <c r="F98"/>
  <c r="F97" s="1"/>
  <c r="F90"/>
  <c r="F89"/>
  <c r="F88" s="1"/>
  <c r="F87"/>
  <c r="F86" s="1"/>
  <c r="F85" s="1"/>
  <c r="F84"/>
  <c r="F78"/>
  <c r="F76"/>
  <c r="F75" s="1"/>
  <c r="F72"/>
  <c r="F52"/>
  <c r="F48"/>
  <c r="F46"/>
  <c r="F45" s="1"/>
  <c r="F29"/>
  <c r="F24"/>
  <c r="F21"/>
  <c r="F18"/>
  <c r="F17"/>
  <c r="F11"/>
  <c r="F10"/>
  <c r="J103" i="20"/>
  <c r="I103"/>
  <c r="H103"/>
  <c r="G103"/>
  <c r="G97" s="1"/>
  <c r="F103"/>
  <c r="J98"/>
  <c r="J97" s="1"/>
  <c r="I98"/>
  <c r="H98"/>
  <c r="H97" s="1"/>
  <c r="G98"/>
  <c r="F98"/>
  <c r="F97" s="1"/>
  <c r="I97"/>
  <c r="J90"/>
  <c r="I90"/>
  <c r="H90"/>
  <c r="G90"/>
  <c r="F90"/>
  <c r="J89"/>
  <c r="J88" s="1"/>
  <c r="I89"/>
  <c r="I88" s="1"/>
  <c r="H89"/>
  <c r="G89"/>
  <c r="G88" s="1"/>
  <c r="F89"/>
  <c r="F88" s="1"/>
  <c r="H88"/>
  <c r="J87"/>
  <c r="J86" s="1"/>
  <c r="J85" s="1"/>
  <c r="I87"/>
  <c r="I86" s="1"/>
  <c r="I85" s="1"/>
  <c r="H87"/>
  <c r="G87"/>
  <c r="G86" s="1"/>
  <c r="G85" s="1"/>
  <c r="F87"/>
  <c r="F86" s="1"/>
  <c r="F85" s="1"/>
  <c r="H86"/>
  <c r="H85" s="1"/>
  <c r="J84"/>
  <c r="I84"/>
  <c r="H84"/>
  <c r="G84"/>
  <c r="F84"/>
  <c r="J78"/>
  <c r="I78"/>
  <c r="H78"/>
  <c r="G78"/>
  <c r="F78"/>
  <c r="J76"/>
  <c r="J75" s="1"/>
  <c r="I76"/>
  <c r="H76"/>
  <c r="H75" s="1"/>
  <c r="H51" s="1"/>
  <c r="G76"/>
  <c r="F76"/>
  <c r="F75" s="1"/>
  <c r="I75"/>
  <c r="G75"/>
  <c r="J72"/>
  <c r="I72"/>
  <c r="H72"/>
  <c r="G72"/>
  <c r="F72"/>
  <c r="J52"/>
  <c r="I52"/>
  <c r="I51" s="1"/>
  <c r="H52"/>
  <c r="G52"/>
  <c r="G51" s="1"/>
  <c r="F52"/>
  <c r="J48"/>
  <c r="I48"/>
  <c r="H48"/>
  <c r="G48"/>
  <c r="F48"/>
  <c r="J46"/>
  <c r="J45" s="1"/>
  <c r="J9" s="1"/>
  <c r="I46"/>
  <c r="H46"/>
  <c r="H45" s="1"/>
  <c r="H9" s="1"/>
  <c r="G46"/>
  <c r="F46"/>
  <c r="F45" s="1"/>
  <c r="F9" s="1"/>
  <c r="I45"/>
  <c r="G45"/>
  <c r="J29"/>
  <c r="I29"/>
  <c r="H29"/>
  <c r="G29"/>
  <c r="F29"/>
  <c r="J24"/>
  <c r="I24"/>
  <c r="H24"/>
  <c r="G24"/>
  <c r="F24"/>
  <c r="J21"/>
  <c r="I21"/>
  <c r="H21"/>
  <c r="G21"/>
  <c r="F21"/>
  <c r="J18"/>
  <c r="I18"/>
  <c r="I17" s="1"/>
  <c r="I9" s="1"/>
  <c r="I8" s="1"/>
  <c r="H18"/>
  <c r="G18"/>
  <c r="G17" s="1"/>
  <c r="F18"/>
  <c r="J17"/>
  <c r="H17"/>
  <c r="F17"/>
  <c r="J11"/>
  <c r="I11"/>
  <c r="H11"/>
  <c r="G11"/>
  <c r="F11"/>
  <c r="J10"/>
  <c r="H10"/>
  <c r="G10"/>
  <c r="G9" s="1"/>
  <c r="G8" s="1"/>
  <c r="F10"/>
  <c r="F51" i="21" l="1"/>
  <c r="H51"/>
  <c r="G51"/>
  <c r="G8" i="22"/>
  <c r="F8"/>
  <c r="F51"/>
  <c r="J51"/>
  <c r="J9"/>
  <c r="H9" i="21"/>
  <c r="H8" s="1"/>
  <c r="G9"/>
  <c r="F9"/>
  <c r="F8" s="1"/>
  <c r="H8" i="20"/>
  <c r="F51"/>
  <c r="F8" s="1"/>
  <c r="J51"/>
  <c r="J8" s="1"/>
  <c r="G8" i="21" l="1"/>
  <c r="J8" i="22"/>
  <c r="H103" i="19"/>
  <c r="H98"/>
  <c r="H97" s="1"/>
  <c r="H90"/>
  <c r="H89"/>
  <c r="H88" s="1"/>
  <c r="H87"/>
  <c r="H86" s="1"/>
  <c r="H85" s="1"/>
  <c r="H84"/>
  <c r="H78"/>
  <c r="H76"/>
  <c r="H75" s="1"/>
  <c r="H72"/>
  <c r="H52"/>
  <c r="H48"/>
  <c r="H46"/>
  <c r="H45" s="1"/>
  <c r="H29"/>
  <c r="H24"/>
  <c r="H21"/>
  <c r="H18"/>
  <c r="H17"/>
  <c r="H11"/>
  <c r="H10"/>
  <c r="G103"/>
  <c r="G98"/>
  <c r="G97" s="1"/>
  <c r="G90"/>
  <c r="G89"/>
  <c r="G88"/>
  <c r="G87"/>
  <c r="G86"/>
  <c r="G85" s="1"/>
  <c r="G84"/>
  <c r="G78"/>
  <c r="G76"/>
  <c r="G75" s="1"/>
  <c r="G72"/>
  <c r="G52"/>
  <c r="G48"/>
  <c r="G46"/>
  <c r="G45" s="1"/>
  <c r="G29"/>
  <c r="G24"/>
  <c r="G21"/>
  <c r="G18"/>
  <c r="G17"/>
  <c r="G11"/>
  <c r="G10"/>
  <c r="F103"/>
  <c r="F98"/>
  <c r="F97" s="1"/>
  <c r="F90"/>
  <c r="F89"/>
  <c r="F88" s="1"/>
  <c r="F87"/>
  <c r="F86" s="1"/>
  <c r="F84"/>
  <c r="F78"/>
  <c r="F76"/>
  <c r="F75" s="1"/>
  <c r="F72"/>
  <c r="F52"/>
  <c r="F48"/>
  <c r="F46"/>
  <c r="F45" s="1"/>
  <c r="F29"/>
  <c r="F24"/>
  <c r="F21"/>
  <c r="F18"/>
  <c r="F17"/>
  <c r="F11"/>
  <c r="F10"/>
  <c r="J103" i="18"/>
  <c r="I103"/>
  <c r="H103"/>
  <c r="G103"/>
  <c r="F103"/>
  <c r="J98"/>
  <c r="J97" s="1"/>
  <c r="I98"/>
  <c r="H98"/>
  <c r="H97" s="1"/>
  <c r="G98"/>
  <c r="F98"/>
  <c r="F97" s="1"/>
  <c r="I97"/>
  <c r="G97"/>
  <c r="J90"/>
  <c r="I90"/>
  <c r="H90"/>
  <c r="G90"/>
  <c r="F90"/>
  <c r="J89"/>
  <c r="I89"/>
  <c r="I88" s="1"/>
  <c r="H89"/>
  <c r="G89"/>
  <c r="G88" s="1"/>
  <c r="F89"/>
  <c r="J88"/>
  <c r="H88"/>
  <c r="F88"/>
  <c r="J87"/>
  <c r="I87"/>
  <c r="I86" s="1"/>
  <c r="I85" s="1"/>
  <c r="H87"/>
  <c r="G87"/>
  <c r="G86" s="1"/>
  <c r="G85" s="1"/>
  <c r="F87"/>
  <c r="J86"/>
  <c r="J85" s="1"/>
  <c r="H86"/>
  <c r="H85" s="1"/>
  <c r="F86"/>
  <c r="F85" s="1"/>
  <c r="J84"/>
  <c r="I84"/>
  <c r="H84"/>
  <c r="G84"/>
  <c r="F84"/>
  <c r="J78"/>
  <c r="I78"/>
  <c r="H78"/>
  <c r="G78"/>
  <c r="F78"/>
  <c r="J76"/>
  <c r="J75" s="1"/>
  <c r="I76"/>
  <c r="H76"/>
  <c r="H75" s="1"/>
  <c r="H51" s="1"/>
  <c r="G76"/>
  <c r="F76"/>
  <c r="F75" s="1"/>
  <c r="I75"/>
  <c r="G75"/>
  <c r="J72"/>
  <c r="I72"/>
  <c r="H72"/>
  <c r="G72"/>
  <c r="F72"/>
  <c r="J52"/>
  <c r="I52"/>
  <c r="I51" s="1"/>
  <c r="H52"/>
  <c r="G52"/>
  <c r="G51" s="1"/>
  <c r="F52"/>
  <c r="J48"/>
  <c r="I48"/>
  <c r="H48"/>
  <c r="G48"/>
  <c r="F48"/>
  <c r="J46"/>
  <c r="H46"/>
  <c r="G46"/>
  <c r="G45" s="1"/>
  <c r="G9" s="1"/>
  <c r="F46"/>
  <c r="J45"/>
  <c r="I45"/>
  <c r="H45"/>
  <c r="F45"/>
  <c r="J29"/>
  <c r="I29"/>
  <c r="H29"/>
  <c r="G29"/>
  <c r="F29"/>
  <c r="J24"/>
  <c r="I24"/>
  <c r="H24"/>
  <c r="G24"/>
  <c r="F24"/>
  <c r="J21"/>
  <c r="I21"/>
  <c r="H21"/>
  <c r="G21"/>
  <c r="F21"/>
  <c r="J18"/>
  <c r="J17" s="1"/>
  <c r="J9" s="1"/>
  <c r="I18"/>
  <c r="H18"/>
  <c r="H17" s="1"/>
  <c r="G18"/>
  <c r="F18"/>
  <c r="F17" s="1"/>
  <c r="I17"/>
  <c r="G17"/>
  <c r="I14"/>
  <c r="J11"/>
  <c r="H11"/>
  <c r="G11"/>
  <c r="F11"/>
  <c r="J10"/>
  <c r="H10"/>
  <c r="H9" s="1"/>
  <c r="G10"/>
  <c r="F10"/>
  <c r="F9" s="1"/>
  <c r="I9"/>
  <c r="I8" s="1"/>
  <c r="H103" i="17"/>
  <c r="H98"/>
  <c r="H97" s="1"/>
  <c r="H90"/>
  <c r="H89"/>
  <c r="H88" s="1"/>
  <c r="H87"/>
  <c r="H86" s="1"/>
  <c r="H85" s="1"/>
  <c r="H84"/>
  <c r="H78"/>
  <c r="H76"/>
  <c r="H75" s="1"/>
  <c r="H72"/>
  <c r="H52"/>
  <c r="H48"/>
  <c r="H46"/>
  <c r="H45" s="1"/>
  <c r="H29"/>
  <c r="H24"/>
  <c r="H21"/>
  <c r="H18"/>
  <c r="H17"/>
  <c r="H11"/>
  <c r="H10"/>
  <c r="G103"/>
  <c r="G98"/>
  <c r="G97" s="1"/>
  <c r="G90"/>
  <c r="G89"/>
  <c r="G88" s="1"/>
  <c r="G87"/>
  <c r="G86" s="1"/>
  <c r="G84"/>
  <c r="G78"/>
  <c r="G76"/>
  <c r="G75"/>
  <c r="G72"/>
  <c r="G52"/>
  <c r="G48"/>
  <c r="G46"/>
  <c r="G45"/>
  <c r="G29"/>
  <c r="G24"/>
  <c r="G21"/>
  <c r="G18"/>
  <c r="G17" s="1"/>
  <c r="G9" s="1"/>
  <c r="G11"/>
  <c r="G10"/>
  <c r="F103"/>
  <c r="F98"/>
  <c r="F97" s="1"/>
  <c r="F90"/>
  <c r="F89"/>
  <c r="F88"/>
  <c r="F87"/>
  <c r="F86"/>
  <c r="F85" s="1"/>
  <c r="F84"/>
  <c r="F78"/>
  <c r="F76"/>
  <c r="F75"/>
  <c r="F72"/>
  <c r="F52"/>
  <c r="F51" s="1"/>
  <c r="F48"/>
  <c r="F46"/>
  <c r="F45"/>
  <c r="F29"/>
  <c r="F24"/>
  <c r="F21"/>
  <c r="F18"/>
  <c r="F17" s="1"/>
  <c r="F9" s="1"/>
  <c r="F11"/>
  <c r="F10"/>
  <c r="J105" i="16"/>
  <c r="I105"/>
  <c r="H105"/>
  <c r="G105"/>
  <c r="F105"/>
  <c r="J100"/>
  <c r="J99" s="1"/>
  <c r="I100"/>
  <c r="H100"/>
  <c r="H99" s="1"/>
  <c r="G100"/>
  <c r="F100"/>
  <c r="F99" s="1"/>
  <c r="I99"/>
  <c r="G99"/>
  <c r="J92"/>
  <c r="I92"/>
  <c r="H92"/>
  <c r="G92"/>
  <c r="F92"/>
  <c r="J91"/>
  <c r="I91"/>
  <c r="I90" s="1"/>
  <c r="H91"/>
  <c r="G91"/>
  <c r="G90" s="1"/>
  <c r="F91"/>
  <c r="J90"/>
  <c r="H90"/>
  <c r="F90"/>
  <c r="J89"/>
  <c r="I89"/>
  <c r="I88" s="1"/>
  <c r="I87" s="1"/>
  <c r="H89"/>
  <c r="G89"/>
  <c r="G88" s="1"/>
  <c r="G87" s="1"/>
  <c r="F89"/>
  <c r="J88"/>
  <c r="J87" s="1"/>
  <c r="H88"/>
  <c r="H87" s="1"/>
  <c r="F88"/>
  <c r="F87" s="1"/>
  <c r="J86"/>
  <c r="I86"/>
  <c r="H86"/>
  <c r="G86"/>
  <c r="F86"/>
  <c r="J80"/>
  <c r="I80"/>
  <c r="H80"/>
  <c r="G80"/>
  <c r="F80"/>
  <c r="J78"/>
  <c r="J77" s="1"/>
  <c r="I78"/>
  <c r="H78"/>
  <c r="H77" s="1"/>
  <c r="H53" s="1"/>
  <c r="G78"/>
  <c r="F78"/>
  <c r="F77" s="1"/>
  <c r="I77"/>
  <c r="G77"/>
  <c r="J74"/>
  <c r="I74"/>
  <c r="H74"/>
  <c r="G74"/>
  <c r="F74"/>
  <c r="J54"/>
  <c r="I54"/>
  <c r="I53" s="1"/>
  <c r="H54"/>
  <c r="G54"/>
  <c r="G53" s="1"/>
  <c r="F54"/>
  <c r="J50"/>
  <c r="I50"/>
  <c r="H50"/>
  <c r="G50"/>
  <c r="F50"/>
  <c r="J48"/>
  <c r="J47" s="1"/>
  <c r="I48"/>
  <c r="H48"/>
  <c r="H47" s="1"/>
  <c r="G48"/>
  <c r="F48"/>
  <c r="F47" s="1"/>
  <c r="I47"/>
  <c r="G47"/>
  <c r="J31"/>
  <c r="I31"/>
  <c r="H31"/>
  <c r="G31"/>
  <c r="F31"/>
  <c r="J26"/>
  <c r="I26"/>
  <c r="H26"/>
  <c r="G26"/>
  <c r="F26"/>
  <c r="J23"/>
  <c r="I23"/>
  <c r="H23"/>
  <c r="G23"/>
  <c r="F23"/>
  <c r="J20"/>
  <c r="I20"/>
  <c r="I19" s="1"/>
  <c r="I11" s="1"/>
  <c r="I10" s="1"/>
  <c r="H20"/>
  <c r="G20"/>
  <c r="G19" s="1"/>
  <c r="G11" s="1"/>
  <c r="G10" s="1"/>
  <c r="F20"/>
  <c r="J19"/>
  <c r="H19"/>
  <c r="F19"/>
  <c r="J16"/>
  <c r="I16"/>
  <c r="H16"/>
  <c r="G16"/>
  <c r="F16"/>
  <c r="J13"/>
  <c r="I13"/>
  <c r="H13"/>
  <c r="G13"/>
  <c r="F13"/>
  <c r="J12"/>
  <c r="H12"/>
  <c r="G12"/>
  <c r="F12"/>
  <c r="H105" i="1"/>
  <c r="H100"/>
  <c r="H99" s="1"/>
  <c r="H92"/>
  <c r="H91"/>
  <c r="H90" s="1"/>
  <c r="H89"/>
  <c r="H88" s="1"/>
  <c r="H87" s="1"/>
  <c r="H86"/>
  <c r="H80"/>
  <c r="H78"/>
  <c r="H77" s="1"/>
  <c r="H74"/>
  <c r="H54"/>
  <c r="H50"/>
  <c r="H48"/>
  <c r="H47" s="1"/>
  <c r="H31"/>
  <c r="H26"/>
  <c r="H23"/>
  <c r="H20"/>
  <c r="H19"/>
  <c r="H16"/>
  <c r="H13"/>
  <c r="H12"/>
  <c r="G105"/>
  <c r="G100"/>
  <c r="G99" s="1"/>
  <c r="G92"/>
  <c r="G91"/>
  <c r="G90" s="1"/>
  <c r="G89"/>
  <c r="G88" s="1"/>
  <c r="G87" s="1"/>
  <c r="G86"/>
  <c r="G80"/>
  <c r="G78"/>
  <c r="G77" s="1"/>
  <c r="G74"/>
  <c r="G54"/>
  <c r="G50"/>
  <c r="G48"/>
  <c r="G47" s="1"/>
  <c r="G11" s="1"/>
  <c r="G31"/>
  <c r="G26"/>
  <c r="G23"/>
  <c r="G20"/>
  <c r="G19"/>
  <c r="G16"/>
  <c r="G13"/>
  <c r="G12"/>
  <c r="F105"/>
  <c r="F100"/>
  <c r="F99" s="1"/>
  <c r="F92"/>
  <c r="F91"/>
  <c r="F90" s="1"/>
  <c r="F89"/>
  <c r="F88" s="1"/>
  <c r="F87" s="1"/>
  <c r="F86"/>
  <c r="F80"/>
  <c r="F78"/>
  <c r="F77"/>
  <c r="F74"/>
  <c r="F54"/>
  <c r="F50"/>
  <c r="F48"/>
  <c r="F47"/>
  <c r="F31"/>
  <c r="F26"/>
  <c r="F23"/>
  <c r="F20"/>
  <c r="F19" s="1"/>
  <c r="F16"/>
  <c r="F13"/>
  <c r="F12"/>
  <c r="J103" i="38"/>
  <c r="I103"/>
  <c r="I97" s="1"/>
  <c r="H103"/>
  <c r="G103"/>
  <c r="G97" s="1"/>
  <c r="I98"/>
  <c r="J97"/>
  <c r="H97"/>
  <c r="J90"/>
  <c r="I90"/>
  <c r="H90"/>
  <c r="G90"/>
  <c r="J89"/>
  <c r="I89"/>
  <c r="H89"/>
  <c r="G89"/>
  <c r="J88"/>
  <c r="I88"/>
  <c r="H88"/>
  <c r="G88"/>
  <c r="J87"/>
  <c r="I87"/>
  <c r="H87"/>
  <c r="G87"/>
  <c r="J86"/>
  <c r="I86"/>
  <c r="H86"/>
  <c r="G86"/>
  <c r="J85"/>
  <c r="I85"/>
  <c r="H85"/>
  <c r="G85"/>
  <c r="J84"/>
  <c r="I84"/>
  <c r="H84"/>
  <c r="G84"/>
  <c r="J78"/>
  <c r="I78"/>
  <c r="H78"/>
  <c r="G78"/>
  <c r="J76"/>
  <c r="I76"/>
  <c r="H76"/>
  <c r="G76"/>
  <c r="J75"/>
  <c r="I75"/>
  <c r="H75"/>
  <c r="G75"/>
  <c r="J72"/>
  <c r="I72"/>
  <c r="H72"/>
  <c r="G72"/>
  <c r="J52"/>
  <c r="I52"/>
  <c r="H52"/>
  <c r="G52"/>
  <c r="J51"/>
  <c r="I51"/>
  <c r="H51"/>
  <c r="G51"/>
  <c r="J48"/>
  <c r="I48"/>
  <c r="H48"/>
  <c r="G48"/>
  <c r="J46"/>
  <c r="I46"/>
  <c r="H46"/>
  <c r="G46"/>
  <c r="J45"/>
  <c r="I45"/>
  <c r="H45"/>
  <c r="G45"/>
  <c r="J29"/>
  <c r="I29"/>
  <c r="H29"/>
  <c r="G29"/>
  <c r="J24"/>
  <c r="I24"/>
  <c r="H24"/>
  <c r="G24"/>
  <c r="F24"/>
  <c r="F17" s="1"/>
  <c r="F9" s="1"/>
  <c r="F8" s="1"/>
  <c r="J21"/>
  <c r="I21"/>
  <c r="H21"/>
  <c r="G21"/>
  <c r="F21"/>
  <c r="J18"/>
  <c r="J17" s="1"/>
  <c r="I18"/>
  <c r="H18"/>
  <c r="H17" s="1"/>
  <c r="G18"/>
  <c r="F18"/>
  <c r="I17"/>
  <c r="G17"/>
  <c r="J14"/>
  <c r="I14"/>
  <c r="H14"/>
  <c r="G14"/>
  <c r="J11"/>
  <c r="I11"/>
  <c r="H11"/>
  <c r="G11"/>
  <c r="F11"/>
  <c r="J10"/>
  <c r="H10"/>
  <c r="G10"/>
  <c r="F10"/>
  <c r="I9"/>
  <c r="G9"/>
  <c r="H103" i="37"/>
  <c r="H97"/>
  <c r="H90"/>
  <c r="H89"/>
  <c r="H88" s="1"/>
  <c r="H87"/>
  <c r="H86" s="1"/>
  <c r="H84"/>
  <c r="H78"/>
  <c r="H76"/>
  <c r="H75"/>
  <c r="H72"/>
  <c r="H52"/>
  <c r="H48"/>
  <c r="H46"/>
  <c r="H45"/>
  <c r="H29"/>
  <c r="H24"/>
  <c r="H21"/>
  <c r="H18"/>
  <c r="H17" s="1"/>
  <c r="H14"/>
  <c r="H11"/>
  <c r="H10"/>
  <c r="G103"/>
  <c r="G97" s="1"/>
  <c r="G90"/>
  <c r="G89"/>
  <c r="G88" s="1"/>
  <c r="G87"/>
  <c r="G86" s="1"/>
  <c r="G84"/>
  <c r="G78"/>
  <c r="G76"/>
  <c r="G75"/>
  <c r="G72"/>
  <c r="G52"/>
  <c r="G48"/>
  <c r="G46"/>
  <c r="G45"/>
  <c r="G29"/>
  <c r="G24"/>
  <c r="G21"/>
  <c r="G18"/>
  <c r="G17" s="1"/>
  <c r="G14"/>
  <c r="G11"/>
  <c r="G10"/>
  <c r="G9" s="1"/>
  <c r="F24"/>
  <c r="F21"/>
  <c r="F18"/>
  <c r="F17" s="1"/>
  <c r="F11"/>
  <c r="F10" s="1"/>
  <c r="J103" i="36"/>
  <c r="I103"/>
  <c r="H103"/>
  <c r="G103"/>
  <c r="J98"/>
  <c r="I98"/>
  <c r="H98"/>
  <c r="G98"/>
  <c r="J97"/>
  <c r="I97"/>
  <c r="H97"/>
  <c r="G97"/>
  <c r="J90"/>
  <c r="I90"/>
  <c r="H90"/>
  <c r="G90"/>
  <c r="J89"/>
  <c r="I89"/>
  <c r="H89"/>
  <c r="G89"/>
  <c r="J88"/>
  <c r="I88"/>
  <c r="H88"/>
  <c r="G88"/>
  <c r="J87"/>
  <c r="I87"/>
  <c r="H87"/>
  <c r="G87"/>
  <c r="J86"/>
  <c r="I86"/>
  <c r="H86"/>
  <c r="G86"/>
  <c r="J85"/>
  <c r="I85"/>
  <c r="H85"/>
  <c r="G85"/>
  <c r="J84"/>
  <c r="I84"/>
  <c r="H84"/>
  <c r="G84"/>
  <c r="J78"/>
  <c r="I78"/>
  <c r="H78"/>
  <c r="G78"/>
  <c r="J76"/>
  <c r="I76"/>
  <c r="H76"/>
  <c r="G76"/>
  <c r="J75"/>
  <c r="I75"/>
  <c r="H75"/>
  <c r="G75"/>
  <c r="J72"/>
  <c r="I72"/>
  <c r="H72"/>
  <c r="G72"/>
  <c r="J52"/>
  <c r="I52"/>
  <c r="H52"/>
  <c r="G52"/>
  <c r="J51"/>
  <c r="I51"/>
  <c r="H51"/>
  <c r="G51"/>
  <c r="J48"/>
  <c r="I48"/>
  <c r="H48"/>
  <c r="G48"/>
  <c r="J46"/>
  <c r="I46"/>
  <c r="H46"/>
  <c r="G46"/>
  <c r="J45"/>
  <c r="I45"/>
  <c r="H45"/>
  <c r="G45"/>
  <c r="J29"/>
  <c r="I29"/>
  <c r="H29"/>
  <c r="G29"/>
  <c r="J24"/>
  <c r="I24"/>
  <c r="H24"/>
  <c r="G24"/>
  <c r="F24"/>
  <c r="J21"/>
  <c r="I21"/>
  <c r="H21"/>
  <c r="G21"/>
  <c r="F21"/>
  <c r="J18"/>
  <c r="I18"/>
  <c r="I17" s="1"/>
  <c r="I9" s="1"/>
  <c r="I8" s="1"/>
  <c r="H18"/>
  <c r="G18"/>
  <c r="G17" s="1"/>
  <c r="F18"/>
  <c r="J17"/>
  <c r="H17"/>
  <c r="F17"/>
  <c r="J11"/>
  <c r="I11"/>
  <c r="H11"/>
  <c r="G11"/>
  <c r="F11"/>
  <c r="J10"/>
  <c r="H10"/>
  <c r="G10"/>
  <c r="G9" s="1"/>
  <c r="G8" s="1"/>
  <c r="F10"/>
  <c r="J9"/>
  <c r="H9"/>
  <c r="H8" s="1"/>
  <c r="F9"/>
  <c r="F8" s="1"/>
  <c r="H103" i="35"/>
  <c r="H98"/>
  <c r="H97"/>
  <c r="H90"/>
  <c r="H89"/>
  <c r="H88" s="1"/>
  <c r="H87"/>
  <c r="H86" s="1"/>
  <c r="H84"/>
  <c r="H78"/>
  <c r="H76"/>
  <c r="H75"/>
  <c r="H72"/>
  <c r="H52"/>
  <c r="H48"/>
  <c r="H46"/>
  <c r="H45"/>
  <c r="H29"/>
  <c r="H24"/>
  <c r="H21"/>
  <c r="H18"/>
  <c r="H17" s="1"/>
  <c r="H9" s="1"/>
  <c r="H11"/>
  <c r="H10"/>
  <c r="G103"/>
  <c r="G98"/>
  <c r="G97" s="1"/>
  <c r="G90"/>
  <c r="G89"/>
  <c r="G88" s="1"/>
  <c r="G87"/>
  <c r="G86" s="1"/>
  <c r="G84"/>
  <c r="G78"/>
  <c r="G76"/>
  <c r="G75" s="1"/>
  <c r="G72"/>
  <c r="G52"/>
  <c r="G48"/>
  <c r="G46"/>
  <c r="G45" s="1"/>
  <c r="G29"/>
  <c r="G24"/>
  <c r="G21"/>
  <c r="G18"/>
  <c r="G17"/>
  <c r="G11"/>
  <c r="G10"/>
  <c r="F24"/>
  <c r="F21"/>
  <c r="F18"/>
  <c r="F17" s="1"/>
  <c r="F9" s="1"/>
  <c r="F8" s="1"/>
  <c r="F11"/>
  <c r="F10" s="1"/>
  <c r="J103" i="34"/>
  <c r="I103"/>
  <c r="H103"/>
  <c r="G103"/>
  <c r="J98"/>
  <c r="I98"/>
  <c r="H98"/>
  <c r="G98"/>
  <c r="J97"/>
  <c r="I97"/>
  <c r="H97"/>
  <c r="G97"/>
  <c r="J90"/>
  <c r="I90"/>
  <c r="H90"/>
  <c r="G90"/>
  <c r="J89"/>
  <c r="I89"/>
  <c r="H89"/>
  <c r="G89"/>
  <c r="J88"/>
  <c r="I88"/>
  <c r="H88"/>
  <c r="G88"/>
  <c r="J87"/>
  <c r="I87"/>
  <c r="H87"/>
  <c r="G87"/>
  <c r="J86"/>
  <c r="I86"/>
  <c r="H86"/>
  <c r="G86"/>
  <c r="J85"/>
  <c r="I85"/>
  <c r="H85"/>
  <c r="G85"/>
  <c r="J84"/>
  <c r="I84"/>
  <c r="H84"/>
  <c r="G84"/>
  <c r="J78"/>
  <c r="I78"/>
  <c r="H78"/>
  <c r="G78"/>
  <c r="J76"/>
  <c r="I76"/>
  <c r="H76"/>
  <c r="G76"/>
  <c r="J75"/>
  <c r="I75"/>
  <c r="H75"/>
  <c r="G75"/>
  <c r="J72"/>
  <c r="I72"/>
  <c r="H72"/>
  <c r="G72"/>
  <c r="J52"/>
  <c r="I52"/>
  <c r="H52"/>
  <c r="G52"/>
  <c r="J51"/>
  <c r="I51"/>
  <c r="H51"/>
  <c r="G51"/>
  <c r="J48"/>
  <c r="I48"/>
  <c r="H48"/>
  <c r="G48"/>
  <c r="J46"/>
  <c r="I46"/>
  <c r="H46"/>
  <c r="G46"/>
  <c r="J45"/>
  <c r="I45"/>
  <c r="H45"/>
  <c r="G45"/>
  <c r="J29"/>
  <c r="I29"/>
  <c r="H29"/>
  <c r="G29"/>
  <c r="J24"/>
  <c r="I24"/>
  <c r="H24"/>
  <c r="G24"/>
  <c r="F24"/>
  <c r="J21"/>
  <c r="I21"/>
  <c r="H21"/>
  <c r="G21"/>
  <c r="F21"/>
  <c r="J18"/>
  <c r="I18"/>
  <c r="I17" s="1"/>
  <c r="I9" s="1"/>
  <c r="I8" s="1"/>
  <c r="H18"/>
  <c r="G18"/>
  <c r="G17" s="1"/>
  <c r="G9" s="1"/>
  <c r="G8" s="1"/>
  <c r="F18"/>
  <c r="J17"/>
  <c r="J9" s="1"/>
  <c r="H17"/>
  <c r="F17"/>
  <c r="J14"/>
  <c r="H14"/>
  <c r="G14"/>
  <c r="J11"/>
  <c r="I11"/>
  <c r="H11"/>
  <c r="G11"/>
  <c r="F11"/>
  <c r="J10"/>
  <c r="H10"/>
  <c r="H9" s="1"/>
  <c r="G10"/>
  <c r="F10"/>
  <c r="F9" s="1"/>
  <c r="F8" s="1"/>
  <c r="H103" i="33"/>
  <c r="H98"/>
  <c r="H97" s="1"/>
  <c r="H90"/>
  <c r="H89"/>
  <c r="H88"/>
  <c r="H87"/>
  <c r="H86"/>
  <c r="H85" s="1"/>
  <c r="H84"/>
  <c r="H78"/>
  <c r="H76"/>
  <c r="H75" s="1"/>
  <c r="H72"/>
  <c r="H52"/>
  <c r="H48"/>
  <c r="H46"/>
  <c r="H45" s="1"/>
  <c r="H29"/>
  <c r="H24"/>
  <c r="H21"/>
  <c r="H18"/>
  <c r="H17"/>
  <c r="H14"/>
  <c r="H11"/>
  <c r="H10"/>
  <c r="G103"/>
  <c r="G98"/>
  <c r="G97" s="1"/>
  <c r="G90"/>
  <c r="G89"/>
  <c r="G88" s="1"/>
  <c r="G87"/>
  <c r="G86" s="1"/>
  <c r="G84"/>
  <c r="G78"/>
  <c r="G76"/>
  <c r="G75" s="1"/>
  <c r="G72"/>
  <c r="G52"/>
  <c r="G48"/>
  <c r="G46"/>
  <c r="G45" s="1"/>
  <c r="G9" s="1"/>
  <c r="G29"/>
  <c r="G24"/>
  <c r="G21"/>
  <c r="G18"/>
  <c r="G17"/>
  <c r="G14"/>
  <c r="G11"/>
  <c r="G10"/>
  <c r="F24"/>
  <c r="F21"/>
  <c r="F18"/>
  <c r="F17"/>
  <c r="F11"/>
  <c r="F10"/>
  <c r="F9" s="1"/>
  <c r="F8" s="1"/>
  <c r="G53" i="1" l="1"/>
  <c r="G10" s="1"/>
  <c r="H53"/>
  <c r="H51" i="17"/>
  <c r="H51" i="19"/>
  <c r="H51" i="33"/>
  <c r="H8" i="34"/>
  <c r="J8"/>
  <c r="H51" i="35"/>
  <c r="H85"/>
  <c r="J8" i="36"/>
  <c r="G51" i="37"/>
  <c r="G8" s="1"/>
  <c r="G85"/>
  <c r="I8" i="38"/>
  <c r="F53" i="1"/>
  <c r="F53" i="16"/>
  <c r="J53"/>
  <c r="F8" i="17"/>
  <c r="G8" i="18"/>
  <c r="F51"/>
  <c r="F8" s="1"/>
  <c r="J51"/>
  <c r="G51" i="19"/>
  <c r="H9"/>
  <c r="H8" s="1"/>
  <c r="G9"/>
  <c r="G8" s="1"/>
  <c r="F9"/>
  <c r="F85"/>
  <c r="F51"/>
  <c r="H8" i="18"/>
  <c r="J8"/>
  <c r="H9" i="17"/>
  <c r="H8" s="1"/>
  <c r="G85"/>
  <c r="G51" s="1"/>
  <c r="G8" s="1"/>
  <c r="F11" i="16"/>
  <c r="F10" s="1"/>
  <c r="H11"/>
  <c r="H10" s="1"/>
  <c r="J11"/>
  <c r="J10" s="1"/>
  <c r="H11" i="1"/>
  <c r="H10" s="1"/>
  <c r="F11"/>
  <c r="F10" s="1"/>
  <c r="G8" i="38"/>
  <c r="H9"/>
  <c r="H8" s="1"/>
  <c r="J9"/>
  <c r="J8" s="1"/>
  <c r="H9" i="37"/>
  <c r="H51"/>
  <c r="H85"/>
  <c r="F9"/>
  <c r="F8" s="1"/>
  <c r="H8" i="35"/>
  <c r="G9"/>
  <c r="G85"/>
  <c r="G51" s="1"/>
  <c r="H9" i="33"/>
  <c r="H8" s="1"/>
  <c r="G85"/>
  <c r="G8"/>
  <c r="G51"/>
  <c r="F8" i="19" l="1"/>
  <c r="H8" i="37"/>
  <c r="G8" i="35"/>
  <c r="J103" i="23"/>
  <c r="I103"/>
  <c r="J98"/>
  <c r="I98"/>
  <c r="J97"/>
  <c r="I97"/>
  <c r="J90"/>
  <c r="I90"/>
  <c r="J89"/>
  <c r="I89"/>
  <c r="J88"/>
  <c r="I88"/>
  <c r="J87"/>
  <c r="I87"/>
  <c r="J86"/>
  <c r="I86"/>
  <c r="J85"/>
  <c r="I85"/>
  <c r="J84"/>
  <c r="I84"/>
  <c r="J78"/>
  <c r="I78"/>
  <c r="J76"/>
  <c r="I76"/>
  <c r="J75"/>
  <c r="I75"/>
  <c r="J72"/>
  <c r="I72"/>
  <c r="J52"/>
  <c r="I52"/>
  <c r="I51" s="1"/>
  <c r="J51"/>
  <c r="J48"/>
  <c r="I48"/>
  <c r="J46"/>
  <c r="I46"/>
  <c r="J45"/>
  <c r="I45"/>
  <c r="J29"/>
  <c r="I29"/>
  <c r="J24"/>
  <c r="I24"/>
  <c r="J21"/>
  <c r="I21"/>
  <c r="I18"/>
  <c r="J11"/>
  <c r="I11"/>
  <c r="J10"/>
  <c r="J12" i="1"/>
  <c r="I13"/>
  <c r="J13"/>
  <c r="I16"/>
  <c r="J16"/>
  <c r="I20"/>
  <c r="J20"/>
  <c r="I23"/>
  <c r="J23"/>
  <c r="I26"/>
  <c r="J26"/>
  <c r="I31"/>
  <c r="J31"/>
  <c r="I48"/>
  <c r="I47" s="1"/>
  <c r="J48"/>
  <c r="J47" s="1"/>
  <c r="I50"/>
  <c r="J50"/>
  <c r="I54"/>
  <c r="J54"/>
  <c r="I74"/>
  <c r="J74"/>
  <c r="I78"/>
  <c r="I77" s="1"/>
  <c r="J78"/>
  <c r="J77" s="1"/>
  <c r="I80"/>
  <c r="J80"/>
  <c r="I86"/>
  <c r="J86"/>
  <c r="I89"/>
  <c r="I88" s="1"/>
  <c r="J89"/>
  <c r="J88" s="1"/>
  <c r="I91"/>
  <c r="I90" s="1"/>
  <c r="J91"/>
  <c r="J90" s="1"/>
  <c r="I92"/>
  <c r="J92"/>
  <c r="I100"/>
  <c r="J100"/>
  <c r="I105"/>
  <c r="J105"/>
  <c r="J103" i="37"/>
  <c r="I103"/>
  <c r="I98"/>
  <c r="J97"/>
  <c r="I97"/>
  <c r="J90"/>
  <c r="I90"/>
  <c r="J89"/>
  <c r="I89"/>
  <c r="J88"/>
  <c r="I88"/>
  <c r="J84"/>
  <c r="I84"/>
  <c r="J78"/>
  <c r="I78"/>
  <c r="J76"/>
  <c r="I76"/>
  <c r="J75"/>
  <c r="I75"/>
  <c r="J72"/>
  <c r="I72"/>
  <c r="J52"/>
  <c r="I52"/>
  <c r="J48"/>
  <c r="I48"/>
  <c r="J46"/>
  <c r="I46"/>
  <c r="J45"/>
  <c r="I45"/>
  <c r="J29"/>
  <c r="I29"/>
  <c r="J24"/>
  <c r="I24"/>
  <c r="J21"/>
  <c r="I21"/>
  <c r="J18"/>
  <c r="I18"/>
  <c r="I17" s="1"/>
  <c r="I9" s="1"/>
  <c r="J17"/>
  <c r="J14"/>
  <c r="I14"/>
  <c r="J11"/>
  <c r="I11"/>
  <c r="J10"/>
  <c r="J9"/>
  <c r="J103" i="35"/>
  <c r="I103"/>
  <c r="J98"/>
  <c r="I98"/>
  <c r="J97"/>
  <c r="I97"/>
  <c r="J90"/>
  <c r="I90"/>
  <c r="J89"/>
  <c r="I89"/>
  <c r="J88"/>
  <c r="I88"/>
  <c r="J84"/>
  <c r="I84"/>
  <c r="J78"/>
  <c r="I78"/>
  <c r="J76"/>
  <c r="I76"/>
  <c r="I75" s="1"/>
  <c r="J75"/>
  <c r="J72"/>
  <c r="I72"/>
  <c r="J52"/>
  <c r="I52"/>
  <c r="J48"/>
  <c r="I48"/>
  <c r="J46"/>
  <c r="I46"/>
  <c r="I45" s="1"/>
  <c r="J45"/>
  <c r="J29"/>
  <c r="I29"/>
  <c r="J24"/>
  <c r="I24"/>
  <c r="J21"/>
  <c r="I21"/>
  <c r="J18"/>
  <c r="J17" s="1"/>
  <c r="I18"/>
  <c r="J11"/>
  <c r="I11"/>
  <c r="J10"/>
  <c r="J103" i="33"/>
  <c r="I103"/>
  <c r="J98"/>
  <c r="I98"/>
  <c r="I97" s="1"/>
  <c r="J97"/>
  <c r="J90"/>
  <c r="I90"/>
  <c r="J89"/>
  <c r="J88" s="1"/>
  <c r="I89"/>
  <c r="I88" s="1"/>
  <c r="J84"/>
  <c r="I84"/>
  <c r="J78"/>
  <c r="I78"/>
  <c r="J76"/>
  <c r="I76"/>
  <c r="I75" s="1"/>
  <c r="J75"/>
  <c r="J72"/>
  <c r="I72"/>
  <c r="J52"/>
  <c r="I52"/>
  <c r="J48"/>
  <c r="I48"/>
  <c r="J46"/>
  <c r="I46"/>
  <c r="J45"/>
  <c r="I45"/>
  <c r="J29"/>
  <c r="I29"/>
  <c r="J24"/>
  <c r="I24"/>
  <c r="J21"/>
  <c r="I21"/>
  <c r="J18"/>
  <c r="I18"/>
  <c r="J17"/>
  <c r="I17"/>
  <c r="J14"/>
  <c r="J11"/>
  <c r="I11"/>
  <c r="J10"/>
  <c r="J9" s="1"/>
  <c r="I9"/>
  <c r="J104" i="25"/>
  <c r="I104"/>
  <c r="J99"/>
  <c r="I99"/>
  <c r="J98"/>
  <c r="I98"/>
  <c r="J91"/>
  <c r="I91"/>
  <c r="J90"/>
  <c r="I90"/>
  <c r="J89"/>
  <c r="I89"/>
  <c r="J85"/>
  <c r="I85"/>
  <c r="J79"/>
  <c r="I79"/>
  <c r="J77"/>
  <c r="I77"/>
  <c r="J76"/>
  <c r="I76"/>
  <c r="J73"/>
  <c r="I73"/>
  <c r="J53"/>
  <c r="I53"/>
  <c r="J49"/>
  <c r="I49"/>
  <c r="J47"/>
  <c r="I47"/>
  <c r="J46"/>
  <c r="I46"/>
  <c r="J29"/>
  <c r="I29"/>
  <c r="J24"/>
  <c r="J17" s="1"/>
  <c r="I24"/>
  <c r="I21"/>
  <c r="J18"/>
  <c r="I18"/>
  <c r="I14"/>
  <c r="J11"/>
  <c r="I11"/>
  <c r="J10"/>
  <c r="J103" i="21"/>
  <c r="I103"/>
  <c r="J98"/>
  <c r="I98"/>
  <c r="I97" s="1"/>
  <c r="J97"/>
  <c r="J90"/>
  <c r="I90"/>
  <c r="J89"/>
  <c r="I89"/>
  <c r="J88"/>
  <c r="I88"/>
  <c r="J84"/>
  <c r="I84"/>
  <c r="J78"/>
  <c r="I78"/>
  <c r="J76"/>
  <c r="I76"/>
  <c r="J75"/>
  <c r="I75"/>
  <c r="J72"/>
  <c r="I72"/>
  <c r="J52"/>
  <c r="I52"/>
  <c r="J48"/>
  <c r="I48"/>
  <c r="J46"/>
  <c r="I46"/>
  <c r="J45"/>
  <c r="I45"/>
  <c r="J29"/>
  <c r="I29"/>
  <c r="J24"/>
  <c r="I24"/>
  <c r="J21"/>
  <c r="I21"/>
  <c r="J18"/>
  <c r="I18"/>
  <c r="J17"/>
  <c r="I17"/>
  <c r="I9" s="1"/>
  <c r="J11"/>
  <c r="I11"/>
  <c r="J10"/>
  <c r="J103" i="19"/>
  <c r="I103"/>
  <c r="J98"/>
  <c r="I98"/>
  <c r="J97"/>
  <c r="I97"/>
  <c r="J90"/>
  <c r="I90"/>
  <c r="J89"/>
  <c r="I89"/>
  <c r="J88"/>
  <c r="I88"/>
  <c r="J84"/>
  <c r="I84"/>
  <c r="J78"/>
  <c r="I78"/>
  <c r="J76"/>
  <c r="I76"/>
  <c r="J75"/>
  <c r="I75"/>
  <c r="J72"/>
  <c r="I72"/>
  <c r="J52"/>
  <c r="I52"/>
  <c r="J48"/>
  <c r="I48"/>
  <c r="J46"/>
  <c r="I46"/>
  <c r="I45" s="1"/>
  <c r="J45"/>
  <c r="J29"/>
  <c r="I29"/>
  <c r="J24"/>
  <c r="I24"/>
  <c r="J21"/>
  <c r="I21"/>
  <c r="J18"/>
  <c r="I18"/>
  <c r="J17"/>
  <c r="I17"/>
  <c r="J11"/>
  <c r="I11"/>
  <c r="J10"/>
  <c r="J103" i="17"/>
  <c r="I103"/>
  <c r="J98"/>
  <c r="I98"/>
  <c r="J97"/>
  <c r="I97"/>
  <c r="J90"/>
  <c r="I90"/>
  <c r="J89"/>
  <c r="I89"/>
  <c r="J88"/>
  <c r="I88"/>
  <c r="J84"/>
  <c r="I84"/>
  <c r="J78"/>
  <c r="I78"/>
  <c r="J76"/>
  <c r="I76"/>
  <c r="J75"/>
  <c r="I75"/>
  <c r="J72"/>
  <c r="I72"/>
  <c r="J52"/>
  <c r="I52"/>
  <c r="J48"/>
  <c r="I48"/>
  <c r="J46"/>
  <c r="J45"/>
  <c r="I45"/>
  <c r="J29"/>
  <c r="I29"/>
  <c r="J24"/>
  <c r="I24"/>
  <c r="J21"/>
  <c r="I21"/>
  <c r="J18"/>
  <c r="I18"/>
  <c r="J17"/>
  <c r="I17"/>
  <c r="I14"/>
  <c r="J11"/>
  <c r="J10"/>
  <c r="F57" i="15"/>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F25" s="1"/>
  <c r="F10" s="1"/>
  <c r="R38"/>
  <c r="Q38"/>
  <c r="P38"/>
  <c r="O38"/>
  <c r="N38"/>
  <c r="M38"/>
  <c r="L38"/>
  <c r="K38"/>
  <c r="J38"/>
  <c r="I38"/>
  <c r="H38"/>
  <c r="G38"/>
  <c r="R37"/>
  <c r="Q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57" i="14"/>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s="1"/>
  <c r="F11" s="1"/>
  <c r="F10" s="1"/>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R10"/>
  <c r="Q10"/>
  <c r="P10"/>
  <c r="O10"/>
  <c r="N10"/>
  <c r="M10"/>
  <c r="L10"/>
  <c r="K10"/>
  <c r="J10"/>
  <c r="I10"/>
  <c r="H10"/>
  <c r="G10"/>
  <c r="F57" i="13"/>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R38"/>
  <c r="Q38"/>
  <c r="P38"/>
  <c r="O38"/>
  <c r="N38"/>
  <c r="M38"/>
  <c r="L38"/>
  <c r="K38"/>
  <c r="J38"/>
  <c r="I38"/>
  <c r="H38"/>
  <c r="G38"/>
  <c r="R37"/>
  <c r="Q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s="1"/>
  <c r="F25" s="1"/>
  <c r="F10" s="1"/>
  <c r="R25"/>
  <c r="Q25"/>
  <c r="P25"/>
  <c r="O25"/>
  <c r="N25"/>
  <c r="M25"/>
  <c r="L25"/>
  <c r="K25"/>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s="1"/>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57" i="12"/>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11"/>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10"/>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O37" s="1"/>
  <c r="N38"/>
  <c r="M38"/>
  <c r="L38"/>
  <c r="K38"/>
  <c r="J38"/>
  <c r="I38"/>
  <c r="H38"/>
  <c r="G38"/>
  <c r="F38"/>
  <c r="R37"/>
  <c r="Q37"/>
  <c r="P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J26"/>
  <c r="I26"/>
  <c r="H26"/>
  <c r="G26"/>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F16" s="1"/>
  <c r="F15" s="1"/>
  <c r="F11" s="1"/>
  <c r="R15"/>
  <c r="Q15"/>
  <c r="P15"/>
  <c r="O15"/>
  <c r="N15"/>
  <c r="M15"/>
  <c r="L15"/>
  <c r="K15"/>
  <c r="J15"/>
  <c r="I15"/>
  <c r="H15"/>
  <c r="G15"/>
  <c r="F14"/>
  <c r="R13"/>
  <c r="Q13"/>
  <c r="P13"/>
  <c r="O13"/>
  <c r="N13"/>
  <c r="M13"/>
  <c r="L13"/>
  <c r="K13"/>
  <c r="J13"/>
  <c r="I13"/>
  <c r="H13"/>
  <c r="G13"/>
  <c r="F13"/>
  <c r="R12"/>
  <c r="Q12"/>
  <c r="P12"/>
  <c r="O12"/>
  <c r="N12"/>
  <c r="M12"/>
  <c r="L12"/>
  <c r="K12"/>
  <c r="J12"/>
  <c r="I12"/>
  <c r="H12"/>
  <c r="G12"/>
  <c r="F12"/>
  <c r="G10"/>
  <c r="F57" i="9"/>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R20"/>
  <c r="Q20"/>
  <c r="P20"/>
  <c r="O20"/>
  <c r="N20"/>
  <c r="M20"/>
  <c r="L20"/>
  <c r="K20"/>
  <c r="J20"/>
  <c r="I20"/>
  <c r="H20"/>
  <c r="G20"/>
  <c r="F20"/>
  <c r="R18"/>
  <c r="Q18"/>
  <c r="P18"/>
  <c r="O18"/>
  <c r="N18"/>
  <c r="M18"/>
  <c r="L18"/>
  <c r="K18"/>
  <c r="J18"/>
  <c r="I18"/>
  <c r="H18"/>
  <c r="G18"/>
  <c r="F18"/>
  <c r="R16"/>
  <c r="Q16"/>
  <c r="P16"/>
  <c r="O16"/>
  <c r="N16"/>
  <c r="M16"/>
  <c r="L16"/>
  <c r="K16"/>
  <c r="J16"/>
  <c r="I16"/>
  <c r="H16"/>
  <c r="G16"/>
  <c r="F16"/>
  <c r="R15"/>
  <c r="Q15"/>
  <c r="P15"/>
  <c r="O15"/>
  <c r="N15"/>
  <c r="M15"/>
  <c r="L15"/>
  <c r="K15"/>
  <c r="J15"/>
  <c r="I15"/>
  <c r="H15"/>
  <c r="G15"/>
  <c r="F15"/>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8"/>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R20"/>
  <c r="Q20"/>
  <c r="P20"/>
  <c r="O20"/>
  <c r="N20"/>
  <c r="M20"/>
  <c r="L20"/>
  <c r="K20"/>
  <c r="J20"/>
  <c r="I20"/>
  <c r="H20"/>
  <c r="G20"/>
  <c r="F20"/>
  <c r="F19"/>
  <c r="R18"/>
  <c r="Q18"/>
  <c r="P18"/>
  <c r="O18"/>
  <c r="N18"/>
  <c r="M18"/>
  <c r="L18"/>
  <c r="K18"/>
  <c r="J18"/>
  <c r="I18"/>
  <c r="H18"/>
  <c r="G18"/>
  <c r="F17"/>
  <c r="R16"/>
  <c r="Q16"/>
  <c r="P16"/>
  <c r="O16"/>
  <c r="N16"/>
  <c r="M16"/>
  <c r="L16"/>
  <c r="K16"/>
  <c r="J16"/>
  <c r="I16"/>
  <c r="H16"/>
  <c r="G16"/>
  <c r="R15"/>
  <c r="Q15"/>
  <c r="P15"/>
  <c r="O15"/>
  <c r="N15"/>
  <c r="M15"/>
  <c r="L15"/>
  <c r="K15"/>
  <c r="J15"/>
  <c r="I15"/>
  <c r="H15"/>
  <c r="G15"/>
  <c r="F15"/>
  <c r="R13"/>
  <c r="Q13"/>
  <c r="P13"/>
  <c r="O13"/>
  <c r="N13"/>
  <c r="M13"/>
  <c r="L13"/>
  <c r="K13"/>
  <c r="J13"/>
  <c r="I13"/>
  <c r="H13"/>
  <c r="G13"/>
  <c r="R12"/>
  <c r="Q12"/>
  <c r="P12"/>
  <c r="O12"/>
  <c r="N12"/>
  <c r="M12"/>
  <c r="L12"/>
  <c r="K12"/>
  <c r="J12"/>
  <c r="I12"/>
  <c r="H12"/>
  <c r="G12"/>
  <c r="F12"/>
  <c r="R11"/>
  <c r="Q11"/>
  <c r="P11"/>
  <c r="O11"/>
  <c r="N11"/>
  <c r="M11"/>
  <c r="L11"/>
  <c r="K11"/>
  <c r="J11"/>
  <c r="I11"/>
  <c r="H11"/>
  <c r="G11"/>
  <c r="F11"/>
  <c r="R10"/>
  <c r="Q10"/>
  <c r="P10"/>
  <c r="O10"/>
  <c r="N10"/>
  <c r="M10"/>
  <c r="L10"/>
  <c r="K10"/>
  <c r="J10"/>
  <c r="I10"/>
  <c r="H10"/>
  <c r="G10"/>
  <c r="F10" s="1"/>
  <c r="F57" i="7"/>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6"/>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I25"/>
  <c r="H25"/>
  <c r="G25"/>
  <c r="F24"/>
  <c r="R23"/>
  <c r="Q23"/>
  <c r="P23"/>
  <c r="O23"/>
  <c r="N23"/>
  <c r="M23"/>
  <c r="L23"/>
  <c r="K23"/>
  <c r="J23"/>
  <c r="I23"/>
  <c r="H23"/>
  <c r="G23"/>
  <c r="F23" s="1"/>
  <c r="F11" s="1"/>
  <c r="F10" s="1"/>
  <c r="F21"/>
  <c r="R20"/>
  <c r="Q20"/>
  <c r="P20"/>
  <c r="O20"/>
  <c r="N20"/>
  <c r="M20"/>
  <c r="L20"/>
  <c r="K20"/>
  <c r="J20"/>
  <c r="I20"/>
  <c r="H20"/>
  <c r="G20"/>
  <c r="F20"/>
  <c r="F19"/>
  <c r="R18"/>
  <c r="Q18"/>
  <c r="P18"/>
  <c r="O18"/>
  <c r="N18"/>
  <c r="M18"/>
  <c r="L18"/>
  <c r="K18"/>
  <c r="J18"/>
  <c r="I18"/>
  <c r="H18"/>
  <c r="G18"/>
  <c r="F17"/>
  <c r="R16"/>
  <c r="Q16"/>
  <c r="P16"/>
  <c r="O16"/>
  <c r="N16"/>
  <c r="M16"/>
  <c r="L16"/>
  <c r="K16"/>
  <c r="J16"/>
  <c r="I16"/>
  <c r="H16"/>
  <c r="G16"/>
  <c r="F16"/>
  <c r="R15"/>
  <c r="Q15"/>
  <c r="P15"/>
  <c r="O15"/>
  <c r="N15"/>
  <c r="M15"/>
  <c r="L15"/>
  <c r="K15"/>
  <c r="J15"/>
  <c r="I15"/>
  <c r="H15"/>
  <c r="G15"/>
  <c r="F15"/>
  <c r="F14"/>
  <c r="R12"/>
  <c r="Q12"/>
  <c r="P12"/>
  <c r="O12"/>
  <c r="N12"/>
  <c r="M12"/>
  <c r="L12"/>
  <c r="K12"/>
  <c r="J12"/>
  <c r="I12"/>
  <c r="H12"/>
  <c r="G12"/>
  <c r="F12"/>
  <c r="R11"/>
  <c r="Q11"/>
  <c r="P11"/>
  <c r="O11"/>
  <c r="N11"/>
  <c r="M11"/>
  <c r="L11"/>
  <c r="K11"/>
  <c r="J11"/>
  <c r="I11"/>
  <c r="H11"/>
  <c r="G11"/>
  <c r="R10"/>
  <c r="Q10"/>
  <c r="P10"/>
  <c r="O10"/>
  <c r="N10"/>
  <c r="M10"/>
  <c r="L10"/>
  <c r="K10"/>
  <c r="J10"/>
  <c r="I10"/>
  <c r="H10"/>
  <c r="G10"/>
  <c r="F57" i="5"/>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F25" s="1"/>
  <c r="F10" s="1"/>
  <c r="R38"/>
  <c r="Q38"/>
  <c r="Q37" s="1"/>
  <c r="Q25" s="1"/>
  <c r="Q10" s="1"/>
  <c r="P38"/>
  <c r="O38"/>
  <c r="N38"/>
  <c r="M38"/>
  <c r="L38"/>
  <c r="K38"/>
  <c r="J38"/>
  <c r="I38"/>
  <c r="H38"/>
  <c r="G38"/>
  <c r="R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R26" s="1"/>
  <c r="R25" s="1"/>
  <c r="R10" s="1"/>
  <c r="Q27"/>
  <c r="P27"/>
  <c r="P26" s="1"/>
  <c r="P25" s="1"/>
  <c r="P10" s="1"/>
  <c r="O27"/>
  <c r="N27"/>
  <c r="N26" s="1"/>
  <c r="N25" s="1"/>
  <c r="N10" s="1"/>
  <c r="M27"/>
  <c r="L27"/>
  <c r="L26" s="1"/>
  <c r="L25" s="1"/>
  <c r="L10" s="1"/>
  <c r="K27"/>
  <c r="J27"/>
  <c r="J26" s="1"/>
  <c r="J25" s="1"/>
  <c r="J10" s="1"/>
  <c r="I27"/>
  <c r="H27"/>
  <c r="G27"/>
  <c r="F27"/>
  <c r="Q26"/>
  <c r="O26"/>
  <c r="M26"/>
  <c r="K26"/>
  <c r="I26"/>
  <c r="H26"/>
  <c r="G26"/>
  <c r="F26"/>
  <c r="O25"/>
  <c r="M25"/>
  <c r="K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R11"/>
  <c r="Q11"/>
  <c r="P11"/>
  <c r="O11"/>
  <c r="N11"/>
  <c r="M11"/>
  <c r="L11"/>
  <c r="K11"/>
  <c r="J11"/>
  <c r="I11"/>
  <c r="H11"/>
  <c r="G11"/>
  <c r="F11"/>
  <c r="O10"/>
  <c r="M10"/>
  <c r="K10"/>
  <c r="I10"/>
  <c r="H10"/>
  <c r="G10"/>
  <c r="S10" s="1"/>
  <c r="F57" i="4"/>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R57" i="3"/>
  <c r="Q57"/>
  <c r="P57"/>
  <c r="O57"/>
  <c r="N57"/>
  <c r="M57"/>
  <c r="L57"/>
  <c r="K57"/>
  <c r="J57"/>
  <c r="I57"/>
  <c r="H57"/>
  <c r="G57"/>
  <c r="F57"/>
  <c r="S57" s="1"/>
  <c r="R56"/>
  <c r="Q56"/>
  <c r="P56"/>
  <c r="O56"/>
  <c r="N56"/>
  <c r="M56"/>
  <c r="L56"/>
  <c r="K56"/>
  <c r="J56"/>
  <c r="I56"/>
  <c r="H56"/>
  <c r="G56"/>
  <c r="F56"/>
  <c r="S56" s="1"/>
  <c r="R55"/>
  <c r="Q55"/>
  <c r="P55"/>
  <c r="O55"/>
  <c r="N55"/>
  <c r="M55"/>
  <c r="L55"/>
  <c r="K55"/>
  <c r="J55"/>
  <c r="I55"/>
  <c r="H55"/>
  <c r="G55"/>
  <c r="F55"/>
  <c r="S55" s="1"/>
  <c r="R54"/>
  <c r="Q54"/>
  <c r="P54"/>
  <c r="O54"/>
  <c r="N54"/>
  <c r="M54"/>
  <c r="L54"/>
  <c r="K54"/>
  <c r="J54"/>
  <c r="I54"/>
  <c r="H54"/>
  <c r="G54"/>
  <c r="F54"/>
  <c r="S54" s="1"/>
  <c r="R53"/>
  <c r="Q53"/>
  <c r="P53"/>
  <c r="O53"/>
  <c r="N53"/>
  <c r="M53"/>
  <c r="L53"/>
  <c r="K53"/>
  <c r="J53"/>
  <c r="I53"/>
  <c r="H53"/>
  <c r="G53"/>
  <c r="F53" s="1"/>
  <c r="S53" s="1"/>
  <c r="R52"/>
  <c r="Q52"/>
  <c r="P52"/>
  <c r="O52"/>
  <c r="N52"/>
  <c r="M52"/>
  <c r="L52"/>
  <c r="K52"/>
  <c r="J52"/>
  <c r="I52"/>
  <c r="H52"/>
  <c r="G52"/>
  <c r="F52" s="1"/>
  <c r="S52" s="1"/>
  <c r="R51"/>
  <c r="Q51"/>
  <c r="P51"/>
  <c r="O51"/>
  <c r="N51"/>
  <c r="M51"/>
  <c r="L51"/>
  <c r="K51"/>
  <c r="J51"/>
  <c r="I51"/>
  <c r="H51"/>
  <c r="G51"/>
  <c r="F51" s="1"/>
  <c r="S51" s="1"/>
  <c r="R50"/>
  <c r="Q50"/>
  <c r="P50"/>
  <c r="O50"/>
  <c r="N50"/>
  <c r="M50"/>
  <c r="L50"/>
  <c r="K50"/>
  <c r="J50"/>
  <c r="I50"/>
  <c r="H50"/>
  <c r="G50"/>
  <c r="F50" s="1"/>
  <c r="R49"/>
  <c r="Q49"/>
  <c r="P49"/>
  <c r="O49"/>
  <c r="N49"/>
  <c r="M49"/>
  <c r="L49"/>
  <c r="K49"/>
  <c r="J49"/>
  <c r="I49"/>
  <c r="H49"/>
  <c r="G49"/>
  <c r="F49" s="1"/>
  <c r="S49" s="1"/>
  <c r="R48"/>
  <c r="Q48"/>
  <c r="P48"/>
  <c r="O48"/>
  <c r="N48"/>
  <c r="M48"/>
  <c r="L48"/>
  <c r="K48"/>
  <c r="J48"/>
  <c r="I48"/>
  <c r="H48"/>
  <c r="G48"/>
  <c r="R47"/>
  <c r="Q47"/>
  <c r="P47"/>
  <c r="O47"/>
  <c r="N47"/>
  <c r="M47"/>
  <c r="L47"/>
  <c r="K47"/>
  <c r="J47"/>
  <c r="I47"/>
  <c r="H47"/>
  <c r="G47"/>
  <c r="R46"/>
  <c r="Q46"/>
  <c r="P46"/>
  <c r="O46"/>
  <c r="N46"/>
  <c r="M46"/>
  <c r="L46"/>
  <c r="K46"/>
  <c r="J46"/>
  <c r="I46"/>
  <c r="H46"/>
  <c r="G46"/>
  <c r="F46" s="1"/>
  <c r="S46" s="1"/>
  <c r="R45"/>
  <c r="Q45"/>
  <c r="P45"/>
  <c r="O45"/>
  <c r="N45"/>
  <c r="M45"/>
  <c r="L45"/>
  <c r="K45"/>
  <c r="J45"/>
  <c r="I45"/>
  <c r="H45"/>
  <c r="G45"/>
  <c r="F45" s="1"/>
  <c r="R44"/>
  <c r="Q44"/>
  <c r="P44"/>
  <c r="O44"/>
  <c r="N44"/>
  <c r="M44"/>
  <c r="L44"/>
  <c r="K44"/>
  <c r="J44"/>
  <c r="I44"/>
  <c r="H44"/>
  <c r="G44"/>
  <c r="R43"/>
  <c r="Q43"/>
  <c r="P43"/>
  <c r="O43"/>
  <c r="N43"/>
  <c r="M43"/>
  <c r="L43"/>
  <c r="K43"/>
  <c r="J43"/>
  <c r="I43"/>
  <c r="H43"/>
  <c r="G43"/>
  <c r="R42"/>
  <c r="Q42"/>
  <c r="P42"/>
  <c r="O42"/>
  <c r="N42"/>
  <c r="M42"/>
  <c r="L42"/>
  <c r="K42"/>
  <c r="J42"/>
  <c r="I42"/>
  <c r="H42"/>
  <c r="G42"/>
  <c r="F42" s="1"/>
  <c r="R41"/>
  <c r="Q41"/>
  <c r="P41"/>
  <c r="O41"/>
  <c r="N41"/>
  <c r="M41"/>
  <c r="L41"/>
  <c r="K41"/>
  <c r="J41"/>
  <c r="I41"/>
  <c r="H41"/>
  <c r="G41"/>
  <c r="R40"/>
  <c r="Q40"/>
  <c r="P40"/>
  <c r="O40"/>
  <c r="N40"/>
  <c r="M40"/>
  <c r="L40"/>
  <c r="K40"/>
  <c r="J40"/>
  <c r="I40"/>
  <c r="H40"/>
  <c r="G40"/>
  <c r="R39"/>
  <c r="Q39"/>
  <c r="P39"/>
  <c r="O39"/>
  <c r="N39"/>
  <c r="M39"/>
  <c r="L39"/>
  <c r="K39"/>
  <c r="J39"/>
  <c r="I39"/>
  <c r="H39"/>
  <c r="G39"/>
  <c r="F39" s="1"/>
  <c r="R38"/>
  <c r="Q38"/>
  <c r="P38"/>
  <c r="O38"/>
  <c r="N38"/>
  <c r="M38"/>
  <c r="L38"/>
  <c r="K38"/>
  <c r="J38"/>
  <c r="I38"/>
  <c r="H38"/>
  <c r="G38"/>
  <c r="R37"/>
  <c r="Q37"/>
  <c r="P37"/>
  <c r="O37"/>
  <c r="N37"/>
  <c r="M37"/>
  <c r="L37"/>
  <c r="K37"/>
  <c r="J37"/>
  <c r="I37"/>
  <c r="H37"/>
  <c r="G37"/>
  <c r="R36"/>
  <c r="Q36"/>
  <c r="P36"/>
  <c r="O36"/>
  <c r="N36"/>
  <c r="M36"/>
  <c r="L36"/>
  <c r="K36"/>
  <c r="J36"/>
  <c r="I36"/>
  <c r="H36"/>
  <c r="G36"/>
  <c r="F36" s="1"/>
  <c r="S36" s="1"/>
  <c r="R35"/>
  <c r="Q35"/>
  <c r="P35"/>
  <c r="O35"/>
  <c r="N35"/>
  <c r="M35"/>
  <c r="L35"/>
  <c r="K35"/>
  <c r="J35"/>
  <c r="I35"/>
  <c r="H35"/>
  <c r="G35"/>
  <c r="F35" s="1"/>
  <c r="S35" s="1"/>
  <c r="R34"/>
  <c r="Q34"/>
  <c r="P34"/>
  <c r="O34"/>
  <c r="N34"/>
  <c r="M34"/>
  <c r="L34"/>
  <c r="K34"/>
  <c r="J34"/>
  <c r="I34"/>
  <c r="H34"/>
  <c r="G34"/>
  <c r="F34" s="1"/>
  <c r="R33"/>
  <c r="Q33"/>
  <c r="P33"/>
  <c r="O33"/>
  <c r="N33"/>
  <c r="M33"/>
  <c r="L33"/>
  <c r="K33"/>
  <c r="J33"/>
  <c r="I33"/>
  <c r="H33"/>
  <c r="G33"/>
  <c r="R32"/>
  <c r="Q32"/>
  <c r="P32"/>
  <c r="O32"/>
  <c r="N32"/>
  <c r="M32"/>
  <c r="L32"/>
  <c r="K32"/>
  <c r="J32"/>
  <c r="I32"/>
  <c r="H32"/>
  <c r="G32"/>
  <c r="F32" s="1"/>
  <c r="R31"/>
  <c r="Q31"/>
  <c r="P31"/>
  <c r="O31"/>
  <c r="N31"/>
  <c r="M31"/>
  <c r="L31"/>
  <c r="K31"/>
  <c r="J31"/>
  <c r="I31"/>
  <c r="H31"/>
  <c r="G31"/>
  <c r="R30"/>
  <c r="Q30"/>
  <c r="P30"/>
  <c r="O30"/>
  <c r="N30"/>
  <c r="M30"/>
  <c r="L30"/>
  <c r="K30"/>
  <c r="J30"/>
  <c r="I30"/>
  <c r="H30"/>
  <c r="G30"/>
  <c r="F30" s="1"/>
  <c r="R29"/>
  <c r="Q29"/>
  <c r="P29"/>
  <c r="O29"/>
  <c r="N29"/>
  <c r="M29"/>
  <c r="L29"/>
  <c r="K29"/>
  <c r="J29"/>
  <c r="I29"/>
  <c r="H29"/>
  <c r="G29"/>
  <c r="R28"/>
  <c r="Q28"/>
  <c r="P28"/>
  <c r="O28"/>
  <c r="N28"/>
  <c r="M28"/>
  <c r="L28"/>
  <c r="K28"/>
  <c r="J28"/>
  <c r="I28"/>
  <c r="H28"/>
  <c r="G28"/>
  <c r="F28" s="1"/>
  <c r="R27"/>
  <c r="Q27"/>
  <c r="P27"/>
  <c r="O27"/>
  <c r="N27"/>
  <c r="M27"/>
  <c r="L27"/>
  <c r="K27"/>
  <c r="J27"/>
  <c r="I27"/>
  <c r="H27"/>
  <c r="G27"/>
  <c r="R26"/>
  <c r="P26"/>
  <c r="N26"/>
  <c r="L26"/>
  <c r="J26"/>
  <c r="H26"/>
  <c r="R25"/>
  <c r="P25"/>
  <c r="N25"/>
  <c r="L25"/>
  <c r="J25"/>
  <c r="H25"/>
  <c r="R24"/>
  <c r="Q24"/>
  <c r="P24"/>
  <c r="O24"/>
  <c r="N24"/>
  <c r="M24"/>
  <c r="L24"/>
  <c r="K24"/>
  <c r="J24"/>
  <c r="I24"/>
  <c r="H24"/>
  <c r="G24"/>
  <c r="F24"/>
  <c r="S24" s="1"/>
  <c r="R23"/>
  <c r="Q23"/>
  <c r="P23"/>
  <c r="O23"/>
  <c r="N23"/>
  <c r="M23"/>
  <c r="L23"/>
  <c r="K23"/>
  <c r="J23"/>
  <c r="I23"/>
  <c r="H23"/>
  <c r="G23"/>
  <c r="F23" s="1"/>
  <c r="S23" s="1"/>
  <c r="R22"/>
  <c r="Q22"/>
  <c r="P22"/>
  <c r="O22"/>
  <c r="N22"/>
  <c r="M22"/>
  <c r="L22"/>
  <c r="K22"/>
  <c r="J22"/>
  <c r="I22"/>
  <c r="H22"/>
  <c r="G22"/>
  <c r="F22"/>
  <c r="S22" s="1"/>
  <c r="R21"/>
  <c r="Q21"/>
  <c r="P21"/>
  <c r="O21"/>
  <c r="N21"/>
  <c r="M21"/>
  <c r="L21"/>
  <c r="K21"/>
  <c r="J21"/>
  <c r="I21"/>
  <c r="I20" s="1"/>
  <c r="I15" s="1"/>
  <c r="I11" s="1"/>
  <c r="H21"/>
  <c r="G21"/>
  <c r="F21" s="1"/>
  <c r="R20"/>
  <c r="Q20"/>
  <c r="P20"/>
  <c r="O20"/>
  <c r="N20"/>
  <c r="M20"/>
  <c r="L20"/>
  <c r="K20"/>
  <c r="J20"/>
  <c r="H20"/>
  <c r="R19"/>
  <c r="Q19"/>
  <c r="P19"/>
  <c r="O19"/>
  <c r="N19"/>
  <c r="M19"/>
  <c r="L19"/>
  <c r="K19"/>
  <c r="J19"/>
  <c r="I19"/>
  <c r="H19"/>
  <c r="G19"/>
  <c r="F19" s="1"/>
  <c r="R18"/>
  <c r="Q18"/>
  <c r="P18"/>
  <c r="O18"/>
  <c r="N18"/>
  <c r="M18"/>
  <c r="L18"/>
  <c r="K18"/>
  <c r="J18"/>
  <c r="I18"/>
  <c r="H18"/>
  <c r="R17"/>
  <c r="Q17"/>
  <c r="P17"/>
  <c r="O17"/>
  <c r="N17"/>
  <c r="M17"/>
  <c r="L17"/>
  <c r="K17"/>
  <c r="J17"/>
  <c r="I17"/>
  <c r="H17"/>
  <c r="G17"/>
  <c r="F17" s="1"/>
  <c r="R16"/>
  <c r="R15" s="1"/>
  <c r="R11" s="1"/>
  <c r="R10" s="1"/>
  <c r="Q16"/>
  <c r="P16"/>
  <c r="O16"/>
  <c r="N16"/>
  <c r="M16"/>
  <c r="L16"/>
  <c r="K16"/>
  <c r="J16"/>
  <c r="I16"/>
  <c r="H16"/>
  <c r="Q15"/>
  <c r="P15"/>
  <c r="O15"/>
  <c r="N15"/>
  <c r="M15"/>
  <c r="L15"/>
  <c r="K15"/>
  <c r="J15"/>
  <c r="H15"/>
  <c r="R14"/>
  <c r="Q14"/>
  <c r="P14"/>
  <c r="O14"/>
  <c r="N14"/>
  <c r="M14"/>
  <c r="L14"/>
  <c r="K14"/>
  <c r="J14"/>
  <c r="I14"/>
  <c r="H14"/>
  <c r="G14"/>
  <c r="F14"/>
  <c r="S14" s="1"/>
  <c r="R13"/>
  <c r="Q13"/>
  <c r="P13"/>
  <c r="O13"/>
  <c r="N13"/>
  <c r="M13"/>
  <c r="L13"/>
  <c r="K13"/>
  <c r="J13"/>
  <c r="I13"/>
  <c r="H13"/>
  <c r="G13"/>
  <c r="F13"/>
  <c r="S13" s="1"/>
  <c r="R12"/>
  <c r="Q12"/>
  <c r="P12"/>
  <c r="O12"/>
  <c r="N12"/>
  <c r="M12"/>
  <c r="L12"/>
  <c r="K12"/>
  <c r="J12"/>
  <c r="I12"/>
  <c r="H12"/>
  <c r="G12"/>
  <c r="F12"/>
  <c r="S12" s="1"/>
  <c r="Q11"/>
  <c r="P11"/>
  <c r="O11"/>
  <c r="N11"/>
  <c r="M11"/>
  <c r="L11"/>
  <c r="K11"/>
  <c r="J11"/>
  <c r="H11"/>
  <c r="P10"/>
  <c r="N10"/>
  <c r="L10"/>
  <c r="J10"/>
  <c r="H10"/>
  <c r="F103" i="2"/>
  <c r="R102"/>
  <c r="Q102"/>
  <c r="P102"/>
  <c r="O102"/>
  <c r="N102"/>
  <c r="M102"/>
  <c r="L102"/>
  <c r="K102"/>
  <c r="J102"/>
  <c r="I102"/>
  <c r="H102"/>
  <c r="G102"/>
  <c r="F102"/>
  <c r="F101"/>
  <c r="R100"/>
  <c r="R99" s="1"/>
  <c r="Q100"/>
  <c r="P100"/>
  <c r="P99" s="1"/>
  <c r="O100"/>
  <c r="N100"/>
  <c r="N99" s="1"/>
  <c r="M100"/>
  <c r="L100"/>
  <c r="L99" s="1"/>
  <c r="K100"/>
  <c r="J100"/>
  <c r="J99" s="1"/>
  <c r="I100"/>
  <c r="H100"/>
  <c r="H99" s="1"/>
  <c r="G100"/>
  <c r="F100"/>
  <c r="F99" s="1"/>
  <c r="Q99"/>
  <c r="O99"/>
  <c r="M99"/>
  <c r="K99"/>
  <c r="I99"/>
  <c r="G99"/>
  <c r="F98"/>
  <c r="F97"/>
  <c r="F96"/>
  <c r="F95" s="1"/>
  <c r="F94" s="1"/>
  <c r="R95"/>
  <c r="Q95"/>
  <c r="Q94" s="1"/>
  <c r="Q93" s="1"/>
  <c r="P95"/>
  <c r="O95"/>
  <c r="O94" s="1"/>
  <c r="O93" s="1"/>
  <c r="N95"/>
  <c r="M95"/>
  <c r="M94" s="1"/>
  <c r="M93" s="1"/>
  <c r="L95"/>
  <c r="K95"/>
  <c r="K94" s="1"/>
  <c r="K93" s="1"/>
  <c r="J95"/>
  <c r="I95"/>
  <c r="I94" s="1"/>
  <c r="I93" s="1"/>
  <c r="H95"/>
  <c r="G95"/>
  <c r="G94" s="1"/>
  <c r="G93" s="1"/>
  <c r="R94"/>
  <c r="R93" s="1"/>
  <c r="P94"/>
  <c r="N94"/>
  <c r="N93" s="1"/>
  <c r="L94"/>
  <c r="J94"/>
  <c r="J93" s="1"/>
  <c r="H94"/>
  <c r="F92"/>
  <c r="F91"/>
  <c r="F90"/>
  <c r="F89" s="1"/>
  <c r="F88" s="1"/>
  <c r="R89"/>
  <c r="Q89"/>
  <c r="Q88" s="1"/>
  <c r="P89"/>
  <c r="O89"/>
  <c r="O88" s="1"/>
  <c r="N89"/>
  <c r="M89"/>
  <c r="M88" s="1"/>
  <c r="L89"/>
  <c r="K89"/>
  <c r="K88" s="1"/>
  <c r="J89"/>
  <c r="I89"/>
  <c r="I88" s="1"/>
  <c r="H89"/>
  <c r="G89"/>
  <c r="G88" s="1"/>
  <c r="R88"/>
  <c r="P88"/>
  <c r="N88"/>
  <c r="L88"/>
  <c r="J88"/>
  <c r="H88"/>
  <c r="F87"/>
  <c r="R86"/>
  <c r="Q86"/>
  <c r="P86"/>
  <c r="O86"/>
  <c r="N86"/>
  <c r="M86"/>
  <c r="L86"/>
  <c r="K86"/>
  <c r="J86"/>
  <c r="I86"/>
  <c r="H86"/>
  <c r="G86"/>
  <c r="F86"/>
  <c r="F85"/>
  <c r="R84"/>
  <c r="R83" s="1"/>
  <c r="Q84"/>
  <c r="P84"/>
  <c r="P83" s="1"/>
  <c r="O84"/>
  <c r="N84"/>
  <c r="N83" s="1"/>
  <c r="M84"/>
  <c r="L84"/>
  <c r="L83" s="1"/>
  <c r="K84"/>
  <c r="J84"/>
  <c r="J83" s="1"/>
  <c r="I84"/>
  <c r="H84"/>
  <c r="H83" s="1"/>
  <c r="G84"/>
  <c r="F84"/>
  <c r="F83" s="1"/>
  <c r="Q83"/>
  <c r="O83"/>
  <c r="M83"/>
  <c r="K83"/>
  <c r="I83"/>
  <c r="G83"/>
  <c r="F82"/>
  <c r="F81"/>
  <c r="F80"/>
  <c r="F79"/>
  <c r="R78"/>
  <c r="R77" s="1"/>
  <c r="Q78"/>
  <c r="P78"/>
  <c r="P77" s="1"/>
  <c r="O78"/>
  <c r="N78"/>
  <c r="N77" s="1"/>
  <c r="M78"/>
  <c r="L78"/>
  <c r="L77" s="1"/>
  <c r="K78"/>
  <c r="J78"/>
  <c r="J77" s="1"/>
  <c r="I78"/>
  <c r="H78"/>
  <c r="H77" s="1"/>
  <c r="G78"/>
  <c r="F78"/>
  <c r="F77" s="1"/>
  <c r="Q77"/>
  <c r="O77"/>
  <c r="M77"/>
  <c r="K77"/>
  <c r="I77"/>
  <c r="G77"/>
  <c r="F76"/>
  <c r="F75" s="1"/>
  <c r="F74" s="1"/>
  <c r="R75"/>
  <c r="Q75"/>
  <c r="Q74" s="1"/>
  <c r="P75"/>
  <c r="O75"/>
  <c r="O74" s="1"/>
  <c r="N75"/>
  <c r="M75"/>
  <c r="M74" s="1"/>
  <c r="L75"/>
  <c r="K75"/>
  <c r="K74" s="1"/>
  <c r="J75"/>
  <c r="I75"/>
  <c r="I74" s="1"/>
  <c r="H75"/>
  <c r="G75"/>
  <c r="G74" s="1"/>
  <c r="R74"/>
  <c r="P74"/>
  <c r="N74"/>
  <c r="L74"/>
  <c r="J74"/>
  <c r="H74"/>
  <c r="F73"/>
  <c r="R72"/>
  <c r="R71" s="1"/>
  <c r="Q72"/>
  <c r="P72"/>
  <c r="P71" s="1"/>
  <c r="O72"/>
  <c r="N72"/>
  <c r="N71" s="1"/>
  <c r="M72"/>
  <c r="L72"/>
  <c r="L71" s="1"/>
  <c r="K72"/>
  <c r="J72"/>
  <c r="J71" s="1"/>
  <c r="I72"/>
  <c r="H72"/>
  <c r="H71" s="1"/>
  <c r="G72"/>
  <c r="F72"/>
  <c r="F71" s="1"/>
  <c r="Q71"/>
  <c r="O71"/>
  <c r="M71"/>
  <c r="K71"/>
  <c r="I71"/>
  <c r="G71"/>
  <c r="F70"/>
  <c r="F69"/>
  <c r="R68"/>
  <c r="Q68"/>
  <c r="P68"/>
  <c r="O68"/>
  <c r="N68"/>
  <c r="M68"/>
  <c r="L68"/>
  <c r="K68"/>
  <c r="J68"/>
  <c r="I68"/>
  <c r="H68"/>
  <c r="G68"/>
  <c r="F68"/>
  <c r="F67"/>
  <c r="F66"/>
  <c r="F65"/>
  <c r="F64"/>
  <c r="F63"/>
  <c r="R62"/>
  <c r="Q62"/>
  <c r="P62"/>
  <c r="O62"/>
  <c r="N62"/>
  <c r="M62"/>
  <c r="L62"/>
  <c r="K62"/>
  <c r="J62"/>
  <c r="I62"/>
  <c r="H62"/>
  <c r="G62"/>
  <c r="F62"/>
  <c r="F61"/>
  <c r="F60"/>
  <c r="F59" s="1"/>
  <c r="R59"/>
  <c r="Q59"/>
  <c r="P59"/>
  <c r="O59"/>
  <c r="N59"/>
  <c r="M59"/>
  <c r="L59"/>
  <c r="K59"/>
  <c r="J59"/>
  <c r="I59"/>
  <c r="H59"/>
  <c r="G59"/>
  <c r="F58"/>
  <c r="F57" s="1"/>
  <c r="R57"/>
  <c r="Q57"/>
  <c r="P57"/>
  <c r="O57"/>
  <c r="N57"/>
  <c r="M57"/>
  <c r="L57"/>
  <c r="K57"/>
  <c r="J57"/>
  <c r="I57"/>
  <c r="H57"/>
  <c r="G57"/>
  <c r="F56"/>
  <c r="F55" s="1"/>
  <c r="R55"/>
  <c r="Q55"/>
  <c r="P55"/>
  <c r="O55"/>
  <c r="N55"/>
  <c r="M55"/>
  <c r="L55"/>
  <c r="K55"/>
  <c r="J55"/>
  <c r="I55"/>
  <c r="H55"/>
  <c r="G55"/>
  <c r="F54"/>
  <c r="F53" s="1"/>
  <c r="F52" s="1"/>
  <c r="F51" s="1"/>
  <c r="R53"/>
  <c r="Q53"/>
  <c r="Q52" s="1"/>
  <c r="Q51" s="1"/>
  <c r="P53"/>
  <c r="O53"/>
  <c r="O52" s="1"/>
  <c r="O51" s="1"/>
  <c r="N53"/>
  <c r="M53"/>
  <c r="M52" s="1"/>
  <c r="M51" s="1"/>
  <c r="L53"/>
  <c r="K53"/>
  <c r="K52" s="1"/>
  <c r="K51" s="1"/>
  <c r="J53"/>
  <c r="I53"/>
  <c r="I52" s="1"/>
  <c r="I51" s="1"/>
  <c r="H53"/>
  <c r="G53"/>
  <c r="G52" s="1"/>
  <c r="G51" s="1"/>
  <c r="R52"/>
  <c r="P52"/>
  <c r="P51" s="1"/>
  <c r="N52"/>
  <c r="L52"/>
  <c r="L51" s="1"/>
  <c r="J52"/>
  <c r="H52"/>
  <c r="H51" s="1"/>
  <c r="F50"/>
  <c r="F49" s="1"/>
  <c r="F48" s="1"/>
  <c r="R49"/>
  <c r="Q49"/>
  <c r="Q48" s="1"/>
  <c r="P49"/>
  <c r="O49"/>
  <c r="O48" s="1"/>
  <c r="N49"/>
  <c r="M49"/>
  <c r="M48" s="1"/>
  <c r="L49"/>
  <c r="K49"/>
  <c r="K48" s="1"/>
  <c r="J49"/>
  <c r="I49"/>
  <c r="I48" s="1"/>
  <c r="H49"/>
  <c r="G49"/>
  <c r="G48" s="1"/>
  <c r="R48"/>
  <c r="P48"/>
  <c r="N48"/>
  <c r="L48"/>
  <c r="J48"/>
  <c r="H48"/>
  <c r="F47"/>
  <c r="R46"/>
  <c r="R45" s="1"/>
  <c r="Q46"/>
  <c r="P46"/>
  <c r="P45" s="1"/>
  <c r="O46"/>
  <c r="N46"/>
  <c r="N45" s="1"/>
  <c r="M46"/>
  <c r="L46"/>
  <c r="L45" s="1"/>
  <c r="K46"/>
  <c r="J46"/>
  <c r="J45" s="1"/>
  <c r="I46"/>
  <c r="H46"/>
  <c r="H45" s="1"/>
  <c r="G46"/>
  <c r="F46"/>
  <c r="F45" s="1"/>
  <c r="Q45"/>
  <c r="O45"/>
  <c r="M45"/>
  <c r="K45"/>
  <c r="I45"/>
  <c r="G45"/>
  <c r="F44"/>
  <c r="F43" s="1"/>
  <c r="R43"/>
  <c r="Q43"/>
  <c r="P43"/>
  <c r="O43"/>
  <c r="N43"/>
  <c r="M43"/>
  <c r="L43"/>
  <c r="K43"/>
  <c r="J43"/>
  <c r="I43"/>
  <c r="H43"/>
  <c r="G43"/>
  <c r="F42"/>
  <c r="F41"/>
  <c r="F40"/>
  <c r="F39"/>
  <c r="F38"/>
  <c r="R37"/>
  <c r="Q37"/>
  <c r="P37"/>
  <c r="O37"/>
  <c r="N37"/>
  <c r="M37"/>
  <c r="L37"/>
  <c r="K37"/>
  <c r="J37"/>
  <c r="I37"/>
  <c r="H37"/>
  <c r="G37"/>
  <c r="F37" s="1"/>
  <c r="F36"/>
  <c r="F35" s="1"/>
  <c r="R35"/>
  <c r="Q35"/>
  <c r="P35"/>
  <c r="O35"/>
  <c r="N35"/>
  <c r="M35"/>
  <c r="L35"/>
  <c r="K35"/>
  <c r="J35"/>
  <c r="I35"/>
  <c r="H35"/>
  <c r="G35"/>
  <c r="F34"/>
  <c r="F33"/>
  <c r="F32"/>
  <c r="F31" s="1"/>
  <c r="R31"/>
  <c r="Q31"/>
  <c r="Q30" s="1"/>
  <c r="P31"/>
  <c r="O31"/>
  <c r="O30" s="1"/>
  <c r="N31"/>
  <c r="M31"/>
  <c r="M30" s="1"/>
  <c r="L31"/>
  <c r="K31"/>
  <c r="K30" s="1"/>
  <c r="J31"/>
  <c r="I31"/>
  <c r="I30" s="1"/>
  <c r="H31"/>
  <c r="G31"/>
  <c r="G30" s="1"/>
  <c r="R30"/>
  <c r="P30"/>
  <c r="N30"/>
  <c r="L30"/>
  <c r="J30"/>
  <c r="H30"/>
  <c r="F29"/>
  <c r="R28"/>
  <c r="Q28"/>
  <c r="P28"/>
  <c r="O28"/>
  <c r="N28"/>
  <c r="M28"/>
  <c r="L28"/>
  <c r="K28"/>
  <c r="J28"/>
  <c r="I28"/>
  <c r="H28"/>
  <c r="G28"/>
  <c r="F28"/>
  <c r="F27"/>
  <c r="F26"/>
  <c r="F25" s="1"/>
  <c r="R25"/>
  <c r="Q25"/>
  <c r="P25"/>
  <c r="O25"/>
  <c r="N25"/>
  <c r="M25"/>
  <c r="L25"/>
  <c r="K25"/>
  <c r="J25"/>
  <c r="I25"/>
  <c r="H25"/>
  <c r="G25"/>
  <c r="F24"/>
  <c r="F23" s="1"/>
  <c r="R23"/>
  <c r="Q23"/>
  <c r="P23"/>
  <c r="O23"/>
  <c r="N23"/>
  <c r="M23"/>
  <c r="L23"/>
  <c r="K23"/>
  <c r="J23"/>
  <c r="I23"/>
  <c r="H23"/>
  <c r="G23"/>
  <c r="F22"/>
  <c r="F21"/>
  <c r="R20"/>
  <c r="R19" s="1"/>
  <c r="Q20"/>
  <c r="P20"/>
  <c r="P19" s="1"/>
  <c r="O20"/>
  <c r="N20"/>
  <c r="N19" s="1"/>
  <c r="M20"/>
  <c r="L20"/>
  <c r="L19" s="1"/>
  <c r="K20"/>
  <c r="J20"/>
  <c r="J19" s="1"/>
  <c r="I20"/>
  <c r="H20"/>
  <c r="H19" s="1"/>
  <c r="G20"/>
  <c r="F20"/>
  <c r="Q19"/>
  <c r="O19"/>
  <c r="M19"/>
  <c r="K19"/>
  <c r="I19"/>
  <c r="G19"/>
  <c r="F18"/>
  <c r="F17" s="1"/>
  <c r="F16" s="1"/>
  <c r="R17"/>
  <c r="Q17"/>
  <c r="Q16" s="1"/>
  <c r="P17"/>
  <c r="O17"/>
  <c r="O16" s="1"/>
  <c r="N17"/>
  <c r="M17"/>
  <c r="M16" s="1"/>
  <c r="L17"/>
  <c r="K17"/>
  <c r="K16" s="1"/>
  <c r="J17"/>
  <c r="I17"/>
  <c r="I16" s="1"/>
  <c r="H17"/>
  <c r="G17"/>
  <c r="G16" s="1"/>
  <c r="R16"/>
  <c r="P16"/>
  <c r="N16"/>
  <c r="L16"/>
  <c r="J16"/>
  <c r="H16"/>
  <c r="F15"/>
  <c r="F14"/>
  <c r="F13" s="1"/>
  <c r="F12" s="1"/>
  <c r="R13"/>
  <c r="Q13"/>
  <c r="Q12" s="1"/>
  <c r="Q11" s="1"/>
  <c r="Q10" s="1"/>
  <c r="P13"/>
  <c r="O13"/>
  <c r="O12" s="1"/>
  <c r="O11" s="1"/>
  <c r="O10" s="1"/>
  <c r="N13"/>
  <c r="M13"/>
  <c r="M12" s="1"/>
  <c r="M11" s="1"/>
  <c r="M10" s="1"/>
  <c r="L13"/>
  <c r="K13"/>
  <c r="K12" s="1"/>
  <c r="K11" s="1"/>
  <c r="K10" s="1"/>
  <c r="J13"/>
  <c r="I13"/>
  <c r="I12" s="1"/>
  <c r="I11" s="1"/>
  <c r="I10" s="1"/>
  <c r="H13"/>
  <c r="G13"/>
  <c r="G12" s="1"/>
  <c r="G11" s="1"/>
  <c r="G10" s="1"/>
  <c r="R12"/>
  <c r="R11" s="1"/>
  <c r="P12"/>
  <c r="P11" s="1"/>
  <c r="N12"/>
  <c r="N11" s="1"/>
  <c r="L12"/>
  <c r="L11" s="1"/>
  <c r="J12"/>
  <c r="J11" s="1"/>
  <c r="H12"/>
  <c r="H11" s="1"/>
  <c r="I17" i="25" l="1"/>
  <c r="S19" i="3"/>
  <c r="F18"/>
  <c r="S18" s="1"/>
  <c r="S21"/>
  <c r="F20"/>
  <c r="S20" s="1"/>
  <c r="S28"/>
  <c r="F27"/>
  <c r="S27" s="1"/>
  <c r="S30"/>
  <c r="F29"/>
  <c r="S29" s="1"/>
  <c r="S17"/>
  <c r="F16"/>
  <c r="G16"/>
  <c r="G18"/>
  <c r="G20"/>
  <c r="G26"/>
  <c r="G25" s="1"/>
  <c r="I26"/>
  <c r="I25" s="1"/>
  <c r="I10" s="1"/>
  <c r="K26"/>
  <c r="K25" s="1"/>
  <c r="K10" s="1"/>
  <c r="M26"/>
  <c r="M25" s="1"/>
  <c r="M10" s="1"/>
  <c r="O26"/>
  <c r="O25" s="1"/>
  <c r="O10" s="1"/>
  <c r="Q26"/>
  <c r="Q25" s="1"/>
  <c r="Q10" s="1"/>
  <c r="J17" i="23"/>
  <c r="J9" s="1"/>
  <c r="J8" s="1"/>
  <c r="I17"/>
  <c r="I9" s="1"/>
  <c r="I8" s="1"/>
  <c r="I9" i="19"/>
  <c r="J9" i="17"/>
  <c r="I9"/>
  <c r="J19" i="1"/>
  <c r="J11" s="1"/>
  <c r="J99"/>
  <c r="I19"/>
  <c r="I11" s="1"/>
  <c r="I99"/>
  <c r="J9" i="35"/>
  <c r="I17"/>
  <c r="I9"/>
  <c r="J9" i="25"/>
  <c r="I9"/>
  <c r="J9" i="21"/>
  <c r="J9" i="19"/>
  <c r="J87" i="1"/>
  <c r="J53"/>
  <c r="I87"/>
  <c r="I53"/>
  <c r="N10" i="2"/>
  <c r="F19"/>
  <c r="F11" s="1"/>
  <c r="F10" s="1"/>
  <c r="F30"/>
  <c r="J51"/>
  <c r="J10" s="1"/>
  <c r="N51"/>
  <c r="R51"/>
  <c r="R10" s="1"/>
  <c r="H93"/>
  <c r="L93"/>
  <c r="L10" s="1"/>
  <c r="P93"/>
  <c r="F93"/>
  <c r="J87" i="35"/>
  <c r="J86" s="1"/>
  <c r="J85" s="1"/>
  <c r="J87" i="33"/>
  <c r="J86" s="1"/>
  <c r="J85" s="1"/>
  <c r="J51" s="1"/>
  <c r="J8" s="1"/>
  <c r="J87" i="19"/>
  <c r="J86" s="1"/>
  <c r="J85" s="1"/>
  <c r="J51" s="1"/>
  <c r="J87" i="37"/>
  <c r="J86" s="1"/>
  <c r="J85" s="1"/>
  <c r="J51" s="1"/>
  <c r="J8" s="1"/>
  <c r="J88" i="25"/>
  <c r="J87" s="1"/>
  <c r="J86" s="1"/>
  <c r="J52" s="1"/>
  <c r="J87" i="21"/>
  <c r="J86" s="1"/>
  <c r="J85" s="1"/>
  <c r="J51" s="1"/>
  <c r="J87" i="17"/>
  <c r="J86" s="1"/>
  <c r="J85" s="1"/>
  <c r="J51" s="1"/>
  <c r="J8" s="1"/>
  <c r="H10" i="2"/>
  <c r="P10"/>
  <c r="J51" i="35"/>
  <c r="J8" s="1"/>
  <c r="I87" i="37"/>
  <c r="I86" s="1"/>
  <c r="I85" s="1"/>
  <c r="I51" s="1"/>
  <c r="I8" s="1"/>
  <c r="I88" i="25"/>
  <c r="I87" s="1"/>
  <c r="I86" s="1"/>
  <c r="I52" s="1"/>
  <c r="I87" i="21"/>
  <c r="I86" s="1"/>
  <c r="I85" s="1"/>
  <c r="I51" s="1"/>
  <c r="I8" s="1"/>
  <c r="I87" i="17"/>
  <c r="I86" s="1"/>
  <c r="I85" s="1"/>
  <c r="I51" s="1"/>
  <c r="I8" s="1"/>
  <c r="I87" i="35"/>
  <c r="I86" s="1"/>
  <c r="I85" s="1"/>
  <c r="I51" s="1"/>
  <c r="I87" i="33"/>
  <c r="I86" s="1"/>
  <c r="I85" s="1"/>
  <c r="I51" s="1"/>
  <c r="I8" s="1"/>
  <c r="I87" i="19"/>
  <c r="I86" s="1"/>
  <c r="I85" s="1"/>
  <c r="I51" s="1"/>
  <c r="I8" s="1"/>
  <c r="F31" i="3"/>
  <c r="S32"/>
  <c r="F33"/>
  <c r="S33" s="1"/>
  <c r="S34"/>
  <c r="F38"/>
  <c r="S39"/>
  <c r="F41"/>
  <c r="S42"/>
  <c r="F44"/>
  <c r="S45"/>
  <c r="F48"/>
  <c r="S50"/>
  <c r="J8" i="25" l="1"/>
  <c r="I8"/>
  <c r="S16" i="3"/>
  <c r="F15"/>
  <c r="G15"/>
  <c r="G11" s="1"/>
  <c r="G10" s="1"/>
  <c r="J10" i="1"/>
  <c r="I10"/>
  <c r="I8" i="35"/>
  <c r="J8" i="21"/>
  <c r="J8" i="19"/>
  <c r="F47" i="3"/>
  <c r="S47" s="1"/>
  <c r="S48"/>
  <c r="F43"/>
  <c r="S43" s="1"/>
  <c r="S44"/>
  <c r="F40"/>
  <c r="S40" s="1"/>
  <c r="S41"/>
  <c r="F37"/>
  <c r="S37" s="1"/>
  <c r="S38"/>
  <c r="S31"/>
  <c r="F26"/>
  <c r="S15" l="1"/>
  <c r="F11"/>
  <c r="S11" s="1"/>
  <c r="F25"/>
  <c r="S26"/>
  <c r="F10" l="1"/>
  <c r="S10" s="1"/>
  <c r="S25"/>
</calcChain>
</file>

<file path=xl/sharedStrings.xml><?xml version="1.0" encoding="utf-8"?>
<sst xmlns="http://schemas.openxmlformats.org/spreadsheetml/2006/main" count="3827" uniqueCount="354">
  <si>
    <t>ФОРМУ НЕ ИЗМЕНЯТЬ.                         СТРОКИ, СТОЛБЦЫ, ФОРМУЛЫ НЕ СКРЫВАТЬ, НЕ УДАЛЯТЬ</t>
  </si>
  <si>
    <t>Приложение № 1</t>
  </si>
  <si>
    <t>Катаркөл ауылдық округі бойынша 2022-2025 жылдарға арналған бюджеттің атқарылуы туралы есеп</t>
  </si>
  <si>
    <t>САНАТЫ</t>
  </si>
  <si>
    <t>нақты 01.01.2023</t>
  </si>
  <si>
    <t>нақты 01.01.2024</t>
  </si>
  <si>
    <t>ЖІКТЕЛІМ</t>
  </si>
  <si>
    <t>КІШІ ЖІКТЕЛІМ</t>
  </si>
  <si>
    <t>ЕРЕКШЕЛІГІ</t>
  </si>
  <si>
    <t>жоспар</t>
  </si>
  <si>
    <t>нақты</t>
  </si>
  <si>
    <t>КІРІСТЕР</t>
  </si>
  <si>
    <t>САЛЫҚ ТҮСІМДЕРІ</t>
  </si>
  <si>
    <t>Табыс салығы</t>
  </si>
  <si>
    <t>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</si>
  <si>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</si>
  <si>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</si>
  <si>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</si>
  <si>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Меншікке салынатын салық</t>
  </si>
  <si>
    <t>Мүлікке салынатын салық</t>
  </si>
  <si>
    <t>Заңды тұлғалар мен жеке кәсіпкерлердің мүлкіне салынатын салық</t>
  </si>
  <si>
    <t>Жеке тұлғалардың мүлкіне салынатын салық</t>
  </si>
  <si>
    <t>Жер салығы</t>
  </si>
  <si>
    <t>Жеке тұлғалардан алынатын жер салығын қоспағанда, жер салығы (КБК алып тасталды 01.01.2019)</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</si>
  <si>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</si>
  <si>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</si>
  <si>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</si>
  <si>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Біріңғай жер салығы</t>
  </si>
  <si>
    <t>Тауарларға, жұмыстарға және қызметтерге салынатын ішкі салықтар</t>
  </si>
  <si>
    <t>Акциздер</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</si>
  <si>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</si>
  <si>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</si>
  <si>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Қазақстан Республикасының аумағында өндірілген бензин (авиациялықты қоспағанда) және дизель отыны</t>
  </si>
  <si>
    <t xml:space="preserve"> </t>
  </si>
  <si>
    <t>Табиғи және басқа ресурстарды пайдаланғаны үшін түсімдер</t>
  </si>
  <si>
    <t>Жер учаскелерін пайдаланғаны үшін төлем</t>
  </si>
  <si>
    <t>Кәсіпкерлік және кәсіптік қызметті жүргізгені үшін алымдар</t>
  </si>
  <si>
    <t>Жекелеген қызмет түрлерімен айналысу құқығы үшін лицензиялық алым</t>
  </si>
  <si>
    <t>Аукциондардан алым</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</si>
  <si>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</si>
  <si>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Жергілікті бюджетке есептелетін тіркеу алымы</t>
  </si>
  <si>
    <t>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</si>
  <si>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</si>
  <si>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</si>
  <si>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Тіркелген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</si>
  <si>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</si>
  <si>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</si>
  <si>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</si>
  <si>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</si>
  <si>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</si>
  <si>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</si>
  <si>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</si>
  <si>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</si>
  <si>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</si>
  <si>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</si>
  <si>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</si>
  <si>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</si>
  <si>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</si>
  <si>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</si>
  <si>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</si>
  <si>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қарамағындағы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</si>
  <si>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</si>
  <si>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</si>
  <si>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</si>
  <si>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</si>
  <si>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</si>
  <si>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</si>
  <si>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</si>
  <si>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</si>
  <si>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</si>
  <si>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</si>
  <si>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</si>
  <si>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ұсынатын тауарларды (жұмыстарды, көрсетілетін қызметтерді) өткізуден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</si>
  <si>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</si>
  <si>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</si>
  <si>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</si>
  <si>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 xml:space="preserve">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</si>
  <si>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</si>
  <si>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</si>
  <si>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</si>
  <si>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</si>
  <si>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</si>
  <si>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</si>
  <si>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</si>
  <si>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</si>
  <si>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</si>
  <si>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Басқа да салықтық емес түсімдер</t>
  </si>
  <si>
    <t>Поступления дебиторской, депонентской задолженности государственных учреждений, финансируемых из местного бюджета</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</si>
  <si>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</si>
  <si>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</si>
  <si>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</si>
  <si>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</si>
  <si>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</si>
  <si>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</si>
  <si>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</si>
  <si>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</si>
  <si>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</si>
  <si>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</si>
  <si>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</si>
  <si>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</si>
  <si>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</si>
  <si>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</si>
  <si>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 xml:space="preserve">Распределение доходов бюджета на 2020 год по районному бюджету Бурабайского района </t>
  </si>
  <si>
    <t>по состоянию на 31.01.2020 г.</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</si>
  <si>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</si>
  <si>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</si>
  <si>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</si>
  <si>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</si>
  <si>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</si>
  <si>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</si>
  <si>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</si>
  <si>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</si>
  <si>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</si>
  <si>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</si>
  <si>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</si>
  <si>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</si>
  <si>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</si>
  <si>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</si>
  <si>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</si>
  <si>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</si>
  <si>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</si>
  <si>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</si>
  <si>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</si>
  <si>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</si>
  <si>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</si>
  <si>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</si>
  <si>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</si>
  <si>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</si>
  <si>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</si>
  <si>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</si>
  <si>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</si>
  <si>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</si>
  <si>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</si>
  <si>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</si>
  <si>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</si>
  <si>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</si>
  <si>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</si>
  <si>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</si>
  <si>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</si>
  <si>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</si>
  <si>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</si>
  <si>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</si>
  <si>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</si>
  <si>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</si>
  <si>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</si>
  <si>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</si>
  <si>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</si>
  <si>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</si>
  <si>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</si>
  <si>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</si>
  <si>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</si>
  <si>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</si>
  <si>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</si>
  <si>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</si>
  <si>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</si>
  <si>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</si>
  <si>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</si>
  <si>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</si>
  <si>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</si>
  <si>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</si>
  <si>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</si>
  <si>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</si>
  <si>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</si>
  <si>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</si>
  <si>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</si>
  <si>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</si>
  <si>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</si>
  <si>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</si>
  <si>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</si>
  <si>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</si>
  <si>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</si>
  <si>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</si>
  <si>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</si>
  <si>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</si>
  <si>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</si>
  <si>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</si>
  <si>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</si>
  <si>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</si>
  <si>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</si>
  <si>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</si>
  <si>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Прочие неналоговые поступления</t>
  </si>
  <si>
    <t>Возврат неиспользованных средств, ранее полученных из местного бюджета</t>
  </si>
  <si>
    <t>Другие неналоговые поступления в местный бюджет</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</si>
  <si>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</si>
  <si>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</si>
  <si>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</si>
  <si>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</si>
  <si>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</si>
  <si>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</si>
  <si>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</si>
  <si>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</si>
  <si>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</si>
  <si>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</si>
  <si>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Распределение доходов бюджета на 2020 год по 11-ти сельским округам Бурабайского района</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</si>
  <si>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</si>
  <si>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Доходы на доли участия в юридических лицах, находящиеся в государственной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</si>
  <si>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</si>
  <si>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</si>
  <si>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</si>
  <si>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</si>
  <si>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Административные штрафы, пени, санкции, взыскания, налагаемые акимами города районного значения, села, поселка, сельского округа</t>
  </si>
  <si>
    <t>Добровольные сборы физических и юридических лиц</t>
  </si>
  <si>
    <t>Поступления остатков средств с контрольного счета наличности местного самоуправления</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</si>
  <si>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</si>
  <si>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</si>
  <si>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</si>
  <si>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</si>
  <si>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</si>
  <si>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</si>
  <si>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</si>
  <si>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</si>
  <si>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</si>
  <si>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</si>
  <si>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</si>
  <si>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</si>
  <si>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</si>
  <si>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</si>
  <si>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</si>
  <si>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</si>
  <si>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</si>
  <si>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</si>
  <si>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</si>
  <si>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</si>
  <si>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</si>
  <si>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</si>
  <si>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</si>
  <si>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</si>
  <si>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</si>
  <si>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</si>
  <si>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</si>
  <si>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</si>
  <si>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</si>
  <si>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</si>
  <si>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</si>
  <si>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</si>
  <si>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</si>
  <si>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</si>
  <si>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</si>
  <si>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</si>
  <si>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</si>
  <si>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</si>
  <si>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</si>
  <si>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</si>
  <si>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</si>
  <si>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</si>
  <si>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</si>
  <si>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</si>
  <si>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 xml:space="preserve">Распределение доходов бюджета на 2020 год по ____________________________________ Бурабайского района </t>
  </si>
  <si>
    <t>факт на 01.01.2024</t>
  </si>
  <si>
    <t>план</t>
  </si>
  <si>
    <t>факт</t>
  </si>
  <si>
    <t>Земельный налог, за искл.зем.налога с физ.лиц (КБК исключен с 01.01.2019)</t>
  </si>
  <si>
    <t>нақты 01.02.2023</t>
  </si>
  <si>
    <t>нақты 01.02.2024</t>
  </si>
  <si>
    <t>Отчет об исполнении бюджета на 2022-2025 года по Катаркольскому сельскому округу</t>
  </si>
  <si>
    <t>факт на 01.02.2024</t>
  </si>
  <si>
    <t>нақты 01.03.2023</t>
  </si>
  <si>
    <t>нақты 01.04.2023</t>
  </si>
  <si>
    <t>нақты 01.05.2023</t>
  </si>
  <si>
    <t>нақты 01.06.2023</t>
  </si>
  <si>
    <t>нақты 01.07.2023</t>
  </si>
  <si>
    <t>нақты 01.08.2023</t>
  </si>
  <si>
    <t>нақты 01.09.2023</t>
  </si>
  <si>
    <t>нақты 01.10.2022</t>
  </si>
  <si>
    <t>нақты 01.10.2023</t>
  </si>
  <si>
    <t>факт на 01.10.2023</t>
  </si>
  <si>
    <t>нақты 01.11.2022</t>
  </si>
  <si>
    <t>нақты 01.11.2023</t>
  </si>
  <si>
    <t>факт на 01.11.2023</t>
  </si>
  <si>
    <t>нақты 01.12.2022</t>
  </si>
  <si>
    <t>нақты 01.12.2023</t>
  </si>
  <si>
    <t>факт на 01.12.2023</t>
  </si>
  <si>
    <t>нақты 01.03.2024</t>
  </si>
  <si>
    <t>факт на 01.03.2024</t>
  </si>
  <si>
    <t>нақты 01.04.2024</t>
  </si>
  <si>
    <t>факт на 01.04.2024</t>
  </si>
  <si>
    <t>нақты 01.05.2024</t>
  </si>
  <si>
    <t>факт на 01.05.2024</t>
  </si>
  <si>
    <t>нақты 01.06.2024</t>
  </si>
  <si>
    <t>факт на 01.06.2024</t>
  </si>
  <si>
    <t>нақты 01.07.2024</t>
  </si>
  <si>
    <t>факт на 01.07.2024</t>
  </si>
  <si>
    <t>нақты 01.08.2024</t>
  </si>
  <si>
    <t>факт на 01.08.2024</t>
  </si>
  <si>
    <t>нақты 01.09.2024</t>
  </si>
  <si>
    <t>факт на 01.09.2024</t>
  </si>
  <si>
    <t>нақты 01.10.2024</t>
  </si>
  <si>
    <t>01.10.2025 жыл</t>
  </si>
  <si>
    <t>Отчет об исполнении бюджета на 2022-2025года по Катаркольскому сельскому округу</t>
  </si>
  <si>
    <t>факт 01.10.2022</t>
  </si>
  <si>
    <t>факт на 01.10.2024</t>
  </si>
  <si>
    <t>01.10.2025год</t>
  </si>
  <si>
    <t>нақты 01.11.2024</t>
  </si>
  <si>
    <t>01.11.2025 жыл</t>
  </si>
  <si>
    <t>факт 01.11.2022</t>
  </si>
  <si>
    <t>факт на 01.11.2024</t>
  </si>
  <si>
    <t>01.11.2025 год</t>
  </si>
  <si>
    <t>нақты 01.12.2024</t>
  </si>
  <si>
    <t>01.12.2025 жыл</t>
  </si>
  <si>
    <t>факт 01.12.2022</t>
  </si>
  <si>
    <t>факт на 01.12.2024</t>
  </si>
  <si>
    <t>01.12.2025 год</t>
  </si>
  <si>
    <t>Катаркөл ауылдық округі бойынша 2023-2026 жылдарға арналған бюджеттің атқарылуы туралы есеп</t>
  </si>
  <si>
    <t>нақты 01.01.2025</t>
  </si>
  <si>
    <t>01.01.2026 жыл</t>
  </si>
  <si>
    <t>Отчет об исполнении бюджета на 2023-2026 года по Катаркольскому седьскому округу</t>
  </si>
  <si>
    <t>факт 01.01.2023</t>
  </si>
  <si>
    <t>факт на 01.01.2025</t>
  </si>
  <si>
    <t>01.01.2026 год</t>
  </si>
  <si>
    <t>нақты 01.02.2025</t>
  </si>
  <si>
    <t>01.02.2026 жыл</t>
  </si>
  <si>
    <t>Отчет об исполнении бюджета на 2023-2026 года по Катаркольскому сельскому округу</t>
  </si>
  <si>
    <t>факт 01.02.2023</t>
  </si>
  <si>
    <t>факт на 01.02.2025</t>
  </si>
  <si>
    <t>01.02.2026 год</t>
  </si>
  <si>
    <t>Катаркөл ауылдық округі бойынша 2022-2026 жылдарға арналған бюджеттің атқарылуы туралы есеп</t>
  </si>
  <si>
    <t>нақты 01.03.2025</t>
  </si>
  <si>
    <t>01.03.2026 жыл</t>
  </si>
  <si>
    <t>Отчет об исполнении бюджета на 2022-2026 года по Катаркольскому сельскому округу</t>
  </si>
  <si>
    <t>факт 01.03.2023</t>
  </si>
  <si>
    <t>факт на 01.03.2025</t>
  </si>
  <si>
    <t>01.03.2026 год</t>
  </si>
  <si>
    <t>нақты 01.04.2025</t>
  </si>
  <si>
    <t>01.04.2026 жыл</t>
  </si>
  <si>
    <t>факт 01.04.2023</t>
  </si>
  <si>
    <t>факт на 01.04.2025</t>
  </si>
  <si>
    <t>01.04.2026 год</t>
  </si>
  <si>
    <t>нақты 01.05.2025</t>
  </si>
  <si>
    <t>01.05.2026 жыл</t>
  </si>
  <si>
    <t>факт 01.05.2023</t>
  </si>
  <si>
    <t>факт на 01.05.2025</t>
  </si>
  <si>
    <t>01.05.2026 год</t>
  </si>
  <si>
    <t>нақты 01.06.2025</t>
  </si>
  <si>
    <t>01.06.2026 жыл</t>
  </si>
  <si>
    <t>факт 01.06.2023</t>
  </si>
  <si>
    <t>факт на 01.06.2025</t>
  </si>
  <si>
    <t>01.06.2026 год</t>
  </si>
  <si>
    <t>Мұнай секторы ұйымдарын қоспағанда, кең таралған пайдалы қазбаларға, жерасты суларына және емдік балшықтарға салынатын пайдалы қазбаларды өндіру салығы</t>
  </si>
  <si>
    <t xml:space="preserve">Налог на добычу полезных ископаемых (за исключением организаций нефтяного сектора) по общераспространённым полезным ископаемым, подземным водам и лечебным грязям </t>
  </si>
  <si>
    <t>нақты 01.07.2025</t>
  </si>
  <si>
    <t>01.07.2026 жыл</t>
  </si>
  <si>
    <t>факт 01.07.2023</t>
  </si>
  <si>
    <t>факт на 01.07.2025</t>
  </si>
  <si>
    <t>01.07.2026 год</t>
  </si>
  <si>
    <t>нақты 01.08.2025</t>
  </si>
  <si>
    <t>01.08.2026 жыл</t>
  </si>
  <si>
    <t>факт 01.08.2023</t>
  </si>
  <si>
    <t>факт на 01.08.2025</t>
  </si>
  <si>
    <t>01.08.2026 год</t>
  </si>
  <si>
    <t>нақты 01.09.2025</t>
  </si>
  <si>
    <t>01.09.2026 жыл</t>
  </si>
  <si>
    <t>факт 01.09.2023</t>
  </si>
  <si>
    <t>факт на 01.09.2025</t>
  </si>
  <si>
    <t>01.09.2026 год</t>
  </si>
</sst>
</file>

<file path=xl/styles.xml><?xml version="1.0" encoding="utf-8"?>
<styleSheet xmlns="http://schemas.openxmlformats.org/spreadsheetml/2006/main">
  <numFmts count="2">
    <numFmt numFmtId="164" formatCode="0.0"/>
    <numFmt numFmtId="165" formatCode="#,##0.0"/>
  </numFmts>
  <fonts count="18">
    <font>
      <sz val="11"/>
      <color rgb="FF000000"/>
      <name val="Calibri"/>
      <family val="2"/>
      <charset val="204"/>
    </font>
    <font>
      <sz val="8"/>
      <name val="Times New Roman"/>
      <family val="1"/>
      <charset val="204"/>
    </font>
    <font>
      <b/>
      <i/>
      <sz val="8"/>
      <color rgb="FFFFFFFF"/>
      <name val="Times New Roman"/>
      <family val="1"/>
      <charset val="204"/>
    </font>
    <font>
      <b/>
      <i/>
      <sz val="8"/>
      <name val="Times New Roman"/>
      <family val="1"/>
      <charset val="204"/>
    </font>
    <font>
      <b/>
      <i/>
      <sz val="8"/>
      <color rgb="FF000000"/>
      <name val="Times New Roman"/>
      <family val="1"/>
      <charset val="204"/>
    </font>
    <font>
      <b/>
      <sz val="12"/>
      <color rgb="FF800000"/>
      <name val="Times New Roman"/>
      <family val="1"/>
      <charset val="204"/>
    </font>
    <font>
      <b/>
      <i/>
      <sz val="8"/>
      <color rgb="FF800000"/>
      <name val="Times New Roman"/>
      <family val="1"/>
      <charset val="204"/>
    </font>
    <font>
      <sz val="8"/>
      <color rgb="FF000000"/>
      <name val="Times New Roman"/>
      <family val="1"/>
      <charset val="204"/>
    </font>
    <font>
      <b/>
      <sz val="8"/>
      <name val="Times New Roman"/>
      <family val="1"/>
      <charset val="204"/>
    </font>
    <font>
      <b/>
      <sz val="8"/>
      <color rgb="FF000000"/>
      <name val="Times New Roman"/>
      <family val="1"/>
      <charset val="204"/>
    </font>
    <font>
      <sz val="10"/>
      <name val="Arial Cyr"/>
      <family val="2"/>
      <charset val="204"/>
    </font>
    <font>
      <sz val="12"/>
      <name val="Times New Roman"/>
      <family val="1"/>
      <charset val="204"/>
    </font>
    <font>
      <sz val="8"/>
      <color rgb="FF000000"/>
      <name val="Calibri"/>
      <family val="2"/>
      <charset val="204"/>
    </font>
    <font>
      <b/>
      <sz val="12"/>
      <name val="Times New Roman"/>
      <family val="1"/>
      <charset val="204"/>
    </font>
    <font>
      <b/>
      <sz val="11"/>
      <name val="Times New Roman"/>
      <family val="1"/>
      <charset val="204"/>
    </font>
    <font>
      <b/>
      <i/>
      <sz val="14"/>
      <color rgb="FFFF0000"/>
      <name val="Times New Roman"/>
      <family val="1"/>
      <charset val="204"/>
    </font>
    <font>
      <b/>
      <sz val="14"/>
      <color rgb="FF800000"/>
      <name val="Times New Roman"/>
      <family val="1"/>
      <charset val="204"/>
    </font>
    <font>
      <sz val="10"/>
      <name val="Arial Cyr"/>
      <charset val="204"/>
    </font>
  </fonts>
  <fills count="10">
    <fill>
      <patternFill patternType="none"/>
    </fill>
    <fill>
      <patternFill patternType="gray125"/>
    </fill>
    <fill>
      <patternFill patternType="solid">
        <fgColor rgb="FF0070C0"/>
        <bgColor rgb="FF008080"/>
      </patternFill>
    </fill>
    <fill>
      <patternFill patternType="solid">
        <fgColor rgb="FF339966"/>
        <bgColor rgb="FF008080"/>
      </patternFill>
    </fill>
    <fill>
      <patternFill patternType="solid">
        <fgColor rgb="FFFF9900"/>
        <bgColor rgb="FFFFC000"/>
      </patternFill>
    </fill>
    <fill>
      <patternFill patternType="solid">
        <fgColor rgb="FF99CCFF"/>
        <bgColor rgb="FFCCCCFF"/>
      </patternFill>
    </fill>
    <fill>
      <patternFill patternType="solid">
        <fgColor rgb="FFCCFFCC"/>
        <bgColor rgb="FFCCFFFF"/>
      </patternFill>
    </fill>
    <fill>
      <patternFill patternType="solid">
        <fgColor rgb="FFFFFF00"/>
        <bgColor rgb="FFFFFF00"/>
      </patternFill>
    </fill>
    <fill>
      <patternFill patternType="solid">
        <fgColor rgb="FFFFFFFF"/>
        <bgColor rgb="FFFFFFCC"/>
      </patternFill>
    </fill>
    <fill>
      <patternFill patternType="solid">
        <fgColor rgb="FFDBEEF4"/>
        <bgColor rgb="FFCCFFFF"/>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10" fillId="0" borderId="0"/>
    <xf numFmtId="0" fontId="17" fillId="0" borderId="0"/>
  </cellStyleXfs>
  <cellXfs count="161">
    <xf numFmtId="0" fontId="0" fillId="0" borderId="0" xfId="0"/>
    <xf numFmtId="0" fontId="1" fillId="2" borderId="0" xfId="0" applyFont="1" applyFill="1" applyAlignment="1" applyProtection="1">
      <alignment vertical="center"/>
      <protection locked="0"/>
    </xf>
    <xf numFmtId="1" fontId="1" fillId="2" borderId="0" xfId="0" applyNumberFormat="1" applyFont="1" applyFill="1" applyAlignment="1" applyProtection="1">
      <alignment vertical="center"/>
      <protection locked="0"/>
    </xf>
    <xf numFmtId="0" fontId="1" fillId="0" borderId="0" xfId="0" applyFont="1" applyAlignment="1" applyProtection="1">
      <alignment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left" vertical="center" wrapText="1"/>
      <protection locked="0"/>
    </xf>
    <xf numFmtId="1" fontId="2" fillId="0" borderId="0" xfId="0" applyNumberFormat="1" applyFont="1" applyAlignment="1" applyProtection="1">
      <alignment horizontal="left" vertical="center"/>
      <protection locked="0"/>
    </xf>
    <xf numFmtId="164" fontId="2" fillId="0" borderId="0" xfId="0" applyNumberFormat="1" applyFont="1" applyAlignment="1" applyProtection="1">
      <alignment horizontal="left" vertical="center"/>
      <protection locked="0"/>
    </xf>
    <xf numFmtId="1" fontId="3" fillId="0" borderId="0" xfId="0" applyNumberFormat="1" applyFont="1" applyAlignment="1" applyProtection="1">
      <alignment horizontal="left" vertical="center"/>
      <protection locked="0"/>
    </xf>
    <xf numFmtId="1" fontId="4" fillId="0" borderId="0" xfId="0" applyNumberFormat="1" applyFont="1" applyAlignment="1" applyProtection="1">
      <alignment horizontal="left" vertical="center"/>
      <protection locked="0"/>
    </xf>
    <xf numFmtId="0" fontId="1"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1" fontId="1" fillId="0" borderId="0" xfId="0" applyNumberFormat="1" applyFont="1" applyAlignment="1" applyProtection="1">
      <alignment vertical="center" wrapText="1"/>
      <protection locked="0"/>
    </xf>
    <xf numFmtId="0" fontId="0" fillId="0" borderId="0" xfId="0" applyAlignment="1">
      <alignment wrapText="1"/>
    </xf>
    <xf numFmtId="0" fontId="6" fillId="0" borderId="0" xfId="0" applyFont="1" applyAlignment="1" applyProtection="1">
      <alignment vertical="center"/>
      <protection locked="0"/>
    </xf>
    <xf numFmtId="0" fontId="6" fillId="0" borderId="0" xfId="0" applyFont="1" applyAlignment="1" applyProtection="1">
      <alignment vertical="center" wrapText="1"/>
      <protection locked="0"/>
    </xf>
    <xf numFmtId="14" fontId="6" fillId="0" borderId="0" xfId="0" applyNumberFormat="1" applyFont="1" applyAlignment="1">
      <alignment vertical="center"/>
    </xf>
    <xf numFmtId="14" fontId="6" fillId="0" borderId="0" xfId="0" applyNumberFormat="1" applyFont="1" applyAlignment="1" applyProtection="1">
      <alignment vertical="center"/>
      <protection locked="0"/>
    </xf>
    <xf numFmtId="0" fontId="4"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1" fontId="1" fillId="0" borderId="0" xfId="0" applyNumberFormat="1" applyFont="1" applyAlignment="1" applyProtection="1">
      <alignment vertical="center"/>
      <protection locked="0"/>
    </xf>
    <xf numFmtId="0" fontId="6" fillId="0" borderId="0" xfId="0" applyFont="1" applyAlignment="1" applyProtection="1">
      <alignment horizontal="center" vertical="center" wrapText="1"/>
      <protection locked="0"/>
    </xf>
    <xf numFmtId="1" fontId="6" fillId="0" borderId="0" xfId="0" applyNumberFormat="1" applyFont="1" applyAlignment="1" applyProtection="1">
      <alignment horizontal="center" vertical="center"/>
      <protection locked="0"/>
    </xf>
    <xf numFmtId="1" fontId="3" fillId="0" borderId="0" xfId="0" applyNumberFormat="1" applyFont="1" applyAlignment="1" applyProtection="1">
      <alignment horizontal="center" vertical="center"/>
      <protection locked="0"/>
    </xf>
    <xf numFmtId="1" fontId="7" fillId="0" borderId="0" xfId="0" applyNumberFormat="1" applyFont="1" applyAlignment="1" applyProtection="1">
      <alignment vertical="center"/>
      <protection locked="0"/>
    </xf>
    <xf numFmtId="1"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xf>
    <xf numFmtId="49" fontId="1" fillId="0" borderId="1" xfId="0" applyNumberFormat="1" applyFont="1" applyBorder="1" applyAlignment="1">
      <alignment vertical="center"/>
    </xf>
    <xf numFmtId="1" fontId="1" fillId="0" borderId="2" xfId="0" applyNumberFormat="1" applyFont="1" applyBorder="1" applyAlignment="1">
      <alignment horizontal="center" vertical="center"/>
    </xf>
    <xf numFmtId="1" fontId="1" fillId="0" borderId="0" xfId="0" applyNumberFormat="1" applyFont="1" applyAlignment="1">
      <alignment horizontal="center" vertical="center"/>
    </xf>
    <xf numFmtId="1" fontId="7" fillId="0" borderId="0" xfId="0" applyNumberFormat="1" applyFont="1" applyAlignment="1">
      <alignment horizontal="center" vertical="center"/>
    </xf>
    <xf numFmtId="49" fontId="8" fillId="7" borderId="1" xfId="0" applyNumberFormat="1" applyFont="1" applyFill="1" applyBorder="1" applyAlignment="1">
      <alignment horizontal="right" vertical="center"/>
    </xf>
    <xf numFmtId="0" fontId="8" fillId="7" borderId="1" xfId="0" applyFont="1" applyFill="1" applyBorder="1" applyAlignment="1">
      <alignment horizontal="left" vertical="center" wrapText="1"/>
    </xf>
    <xf numFmtId="165" fontId="8" fillId="7" borderId="1" xfId="0" applyNumberFormat="1" applyFont="1" applyFill="1" applyBorder="1" applyAlignment="1">
      <alignment vertical="center"/>
    </xf>
    <xf numFmtId="165" fontId="8" fillId="8" borderId="0" xfId="0" applyNumberFormat="1" applyFont="1" applyFill="1" applyAlignment="1">
      <alignment vertical="center"/>
    </xf>
    <xf numFmtId="165" fontId="9" fillId="8" borderId="0" xfId="0" applyNumberFormat="1" applyFont="1" applyFill="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8" fillId="7" borderId="1" xfId="0" applyFont="1" applyFill="1" applyBorder="1" applyAlignment="1">
      <alignment vertical="center"/>
    </xf>
    <xf numFmtId="0" fontId="7" fillId="7" borderId="1" xfId="0" applyFont="1" applyFill="1" applyBorder="1" applyAlignment="1">
      <alignment vertical="center"/>
    </xf>
    <xf numFmtId="0" fontId="1" fillId="7" borderId="1" xfId="0" applyFont="1" applyFill="1" applyBorder="1" applyAlignment="1">
      <alignment vertical="center"/>
    </xf>
    <xf numFmtId="0" fontId="1" fillId="3" borderId="1" xfId="0" applyFont="1" applyFill="1" applyBorder="1" applyAlignment="1">
      <alignment vertical="center"/>
    </xf>
    <xf numFmtId="0" fontId="7" fillId="4" borderId="1" xfId="0" applyFont="1" applyFill="1" applyBorder="1" applyAlignment="1">
      <alignment vertical="center"/>
    </xf>
    <xf numFmtId="0" fontId="1" fillId="4" borderId="1" xfId="0" applyFont="1" applyFill="1" applyBorder="1" applyAlignment="1">
      <alignment vertical="center"/>
    </xf>
    <xf numFmtId="0" fontId="8" fillId="4" borderId="1" xfId="0" applyFont="1" applyFill="1" applyBorder="1" applyAlignment="1">
      <alignment vertical="center" wrapText="1"/>
    </xf>
    <xf numFmtId="165" fontId="8" fillId="4" borderId="1" xfId="0" applyNumberFormat="1" applyFont="1" applyFill="1" applyBorder="1" applyAlignment="1">
      <alignment vertical="center"/>
    </xf>
    <xf numFmtId="165" fontId="1" fillId="8" borderId="0" xfId="0" applyNumberFormat="1" applyFont="1" applyFill="1" applyAlignment="1">
      <alignment vertical="center"/>
    </xf>
    <xf numFmtId="165" fontId="7" fillId="8" borderId="0" xfId="0" applyNumberFormat="1" applyFont="1" applyFill="1" applyAlignment="1">
      <alignment vertical="center"/>
    </xf>
    <xf numFmtId="0" fontId="7" fillId="5" borderId="1" xfId="0" applyFont="1" applyFill="1" applyBorder="1" applyAlignment="1">
      <alignment vertical="center"/>
    </xf>
    <xf numFmtId="0" fontId="1" fillId="5" borderId="1" xfId="0" applyFont="1" applyFill="1" applyBorder="1" applyAlignment="1">
      <alignment vertical="center"/>
    </xf>
    <xf numFmtId="0" fontId="1" fillId="5" borderId="1" xfId="0" applyFont="1" applyFill="1" applyBorder="1" applyAlignment="1" applyProtection="1">
      <alignment vertical="center" wrapText="1"/>
      <protection locked="0"/>
    </xf>
    <xf numFmtId="165" fontId="1" fillId="5" borderId="1" xfId="0" applyNumberFormat="1" applyFont="1" applyFill="1" applyBorder="1" applyAlignment="1">
      <alignment vertical="center"/>
    </xf>
    <xf numFmtId="0" fontId="1" fillId="6" borderId="1" xfId="0" applyFont="1" applyFill="1" applyBorder="1" applyAlignment="1" applyProtection="1">
      <alignment vertical="center"/>
      <protection locked="0"/>
    </xf>
    <xf numFmtId="0" fontId="1" fillId="6" borderId="1" xfId="0" applyFont="1" applyFill="1" applyBorder="1" applyAlignment="1" applyProtection="1">
      <alignment vertical="center" wrapText="1"/>
      <protection locked="0"/>
    </xf>
    <xf numFmtId="165" fontId="1" fillId="6" borderId="1" xfId="0" applyNumberFormat="1" applyFont="1" applyFill="1" applyBorder="1" applyAlignment="1">
      <alignment vertical="center"/>
    </xf>
    <xf numFmtId="0" fontId="7" fillId="6" borderId="1" xfId="0" applyFont="1" applyFill="1" applyBorder="1" applyAlignment="1" applyProtection="1">
      <alignment vertical="center" wrapText="1"/>
      <protection locked="0"/>
    </xf>
    <xf numFmtId="0" fontId="8" fillId="3" borderId="1" xfId="0" applyFont="1" applyFill="1" applyBorder="1" applyAlignment="1">
      <alignment vertical="center"/>
    </xf>
    <xf numFmtId="0" fontId="8" fillId="4" borderId="1" xfId="0" applyFont="1" applyFill="1" applyBorder="1" applyAlignment="1">
      <alignment vertical="center"/>
    </xf>
    <xf numFmtId="0" fontId="9" fillId="4" borderId="1" xfId="0" applyFont="1" applyFill="1" applyBorder="1" applyAlignment="1">
      <alignment vertical="center"/>
    </xf>
    <xf numFmtId="0" fontId="1" fillId="5" borderId="1" xfId="0" applyFont="1" applyFill="1" applyBorder="1" applyAlignment="1">
      <alignment vertical="center" wrapText="1"/>
    </xf>
    <xf numFmtId="0" fontId="1" fillId="6" borderId="1" xfId="0" applyFont="1" applyFill="1" applyBorder="1" applyAlignment="1">
      <alignment vertical="center"/>
    </xf>
    <xf numFmtId="0" fontId="1" fillId="6" borderId="1" xfId="0" applyFont="1" applyFill="1" applyBorder="1" applyAlignment="1">
      <alignment vertical="center" wrapText="1"/>
    </xf>
    <xf numFmtId="0" fontId="1" fillId="6" borderId="1" xfId="1" applyFont="1" applyFill="1" applyBorder="1" applyAlignment="1">
      <alignment vertical="center" wrapText="1"/>
    </xf>
    <xf numFmtId="0" fontId="8" fillId="7" borderId="1" xfId="0" applyFont="1" applyFill="1" applyBorder="1" applyAlignment="1">
      <alignment horizontal="center" vertical="center"/>
    </xf>
    <xf numFmtId="164" fontId="8" fillId="0" borderId="0" xfId="0" applyNumberFormat="1" applyFont="1" applyAlignment="1">
      <alignment vertical="center"/>
    </xf>
    <xf numFmtId="165" fontId="8" fillId="0" borderId="0" xfId="0" applyNumberFormat="1" applyFont="1" applyAlignment="1">
      <alignment vertical="center"/>
    </xf>
    <xf numFmtId="0" fontId="8" fillId="0" borderId="0" xfId="0" applyFont="1" applyAlignment="1">
      <alignment vertical="center"/>
    </xf>
    <xf numFmtId="0" fontId="1" fillId="4" borderId="1" xfId="0" applyFont="1" applyFill="1" applyBorder="1" applyAlignment="1">
      <alignment vertical="center" wrapText="1"/>
    </xf>
    <xf numFmtId="165" fontId="1" fillId="4" borderId="1" xfId="0" applyNumberFormat="1" applyFont="1" applyFill="1" applyBorder="1" applyAlignment="1">
      <alignment vertical="center"/>
    </xf>
    <xf numFmtId="1" fontId="1" fillId="6" borderId="1" xfId="0" applyNumberFormat="1" applyFont="1" applyFill="1" applyBorder="1" applyAlignment="1">
      <alignment vertical="center"/>
    </xf>
    <xf numFmtId="0" fontId="8" fillId="7" borderId="3" xfId="0" applyFont="1" applyFill="1" applyBorder="1" applyAlignment="1">
      <alignment vertical="center" wrapText="1"/>
    </xf>
    <xf numFmtId="165" fontId="1" fillId="5" borderId="1" xfId="0" applyNumberFormat="1" applyFont="1" applyFill="1" applyBorder="1" applyAlignment="1">
      <alignment vertical="center" wrapText="1"/>
    </xf>
    <xf numFmtId="0" fontId="1" fillId="2" borderId="0" xfId="0" applyFont="1" applyFill="1" applyAlignment="1">
      <alignment vertical="center"/>
    </xf>
    <xf numFmtId="1" fontId="1" fillId="2" borderId="0" xfId="0" applyNumberFormat="1" applyFont="1" applyFill="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1" fontId="2" fillId="0" borderId="0" xfId="0" applyNumberFormat="1" applyFont="1" applyAlignment="1">
      <alignment horizontal="left" vertical="center"/>
    </xf>
    <xf numFmtId="164" fontId="2" fillId="0" borderId="0" xfId="0" applyNumberFormat="1" applyFont="1" applyAlignment="1">
      <alignment horizontal="left" vertical="center"/>
    </xf>
    <xf numFmtId="1" fontId="3" fillId="0" borderId="0" xfId="0" applyNumberFormat="1" applyFont="1" applyAlignment="1">
      <alignment horizontal="left" vertical="center"/>
    </xf>
    <xf numFmtId="1" fontId="4" fillId="0" borderId="0" xfId="0" applyNumberFormat="1" applyFont="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wrapText="1"/>
    </xf>
    <xf numFmtId="1" fontId="6" fillId="0" borderId="0" xfId="0" applyNumberFormat="1" applyFont="1" applyAlignment="1">
      <alignment horizontal="left" vertical="center" indent="1"/>
    </xf>
    <xf numFmtId="1" fontId="6" fillId="0" borderId="0" xfId="0" applyNumberFormat="1" applyFont="1" applyAlignment="1">
      <alignment horizontal="center" vertical="center"/>
    </xf>
    <xf numFmtId="1" fontId="3" fillId="0" borderId="0" xfId="0" applyNumberFormat="1" applyFont="1" applyAlignment="1">
      <alignment horizontal="center" vertical="center"/>
    </xf>
    <xf numFmtId="1" fontId="7" fillId="0" borderId="1" xfId="0" applyNumberFormat="1" applyFont="1" applyBorder="1" applyAlignment="1">
      <alignment horizontal="center" vertical="center"/>
    </xf>
    <xf numFmtId="49" fontId="8" fillId="4" borderId="1" xfId="0" applyNumberFormat="1" applyFont="1" applyFill="1" applyBorder="1" applyAlignment="1">
      <alignment horizontal="right" vertical="center"/>
    </xf>
    <xf numFmtId="165" fontId="9" fillId="7" borderId="1" xfId="0" applyNumberFormat="1" applyFont="1" applyFill="1" applyBorder="1" applyAlignment="1">
      <alignment vertical="center"/>
    </xf>
    <xf numFmtId="165" fontId="7" fillId="4" borderId="1" xfId="0" applyNumberFormat="1" applyFont="1" applyFill="1" applyBorder="1" applyAlignment="1">
      <alignment vertical="center"/>
    </xf>
    <xf numFmtId="165" fontId="7" fillId="6" borderId="1" xfId="0" applyNumberFormat="1" applyFont="1" applyFill="1" applyBorder="1" applyAlignment="1">
      <alignment vertical="center"/>
    </xf>
    <xf numFmtId="165" fontId="7" fillId="5" borderId="1" xfId="0" applyNumberFormat="1" applyFont="1" applyFill="1" applyBorder="1" applyAlignment="1">
      <alignment vertical="center"/>
    </xf>
    <xf numFmtId="164" fontId="1" fillId="6" borderId="1" xfId="0" applyNumberFormat="1" applyFont="1" applyFill="1" applyBorder="1" applyAlignment="1">
      <alignment vertical="center"/>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7" borderId="1" xfId="0" applyFont="1" applyFill="1" applyBorder="1" applyAlignment="1">
      <alignment horizontal="center" vertical="center" wrapText="1"/>
    </xf>
    <xf numFmtId="1" fontId="1" fillId="2" borderId="0" xfId="0" applyNumberFormat="1" applyFont="1" applyFill="1" applyAlignment="1">
      <alignment horizontal="center" vertical="center"/>
    </xf>
    <xf numFmtId="164" fontId="2" fillId="0" borderId="0" xfId="0" applyNumberFormat="1" applyFont="1" applyAlignment="1">
      <alignment horizontal="center" vertical="center"/>
    </xf>
    <xf numFmtId="1" fontId="2" fillId="0" borderId="0" xfId="0" applyNumberFormat="1" applyFont="1" applyAlignment="1">
      <alignment horizontal="center" vertical="center"/>
    </xf>
    <xf numFmtId="1" fontId="4" fillId="0" borderId="0" xfId="0" applyNumberFormat="1" applyFont="1" applyAlignment="1">
      <alignment horizontal="center" vertical="center"/>
    </xf>
    <xf numFmtId="0" fontId="6" fillId="0" borderId="0" xfId="0" applyFont="1" applyAlignment="1">
      <alignment horizontal="center" vertical="center"/>
    </xf>
    <xf numFmtId="14" fontId="6" fillId="0" borderId="0" xfId="0" applyNumberFormat="1" applyFont="1" applyAlignment="1">
      <alignment horizontal="center" vertical="center"/>
    </xf>
    <xf numFmtId="0" fontId="11" fillId="0" borderId="0" xfId="0" applyFont="1" applyAlignment="1">
      <alignment horizontal="center" vertical="center"/>
    </xf>
    <xf numFmtId="165" fontId="8" fillId="7" borderId="1" xfId="0" applyNumberFormat="1" applyFont="1" applyFill="1" applyBorder="1" applyAlignment="1">
      <alignment horizontal="center" vertical="center"/>
    </xf>
    <xf numFmtId="165" fontId="9" fillId="7" borderId="1" xfId="0" applyNumberFormat="1" applyFont="1" applyFill="1" applyBorder="1" applyAlignment="1">
      <alignment horizontal="center" vertical="center"/>
    </xf>
    <xf numFmtId="165" fontId="1" fillId="4" borderId="1" xfId="0" applyNumberFormat="1" applyFont="1" applyFill="1" applyBorder="1" applyAlignment="1">
      <alignment horizontal="center" vertical="center"/>
    </xf>
    <xf numFmtId="165" fontId="7" fillId="4" borderId="1" xfId="0" applyNumberFormat="1" applyFont="1" applyFill="1" applyBorder="1" applyAlignment="1">
      <alignment horizontal="center" vertical="center"/>
    </xf>
    <xf numFmtId="165" fontId="1" fillId="5" borderId="1" xfId="0" applyNumberFormat="1" applyFont="1" applyFill="1" applyBorder="1" applyAlignment="1">
      <alignment horizontal="center" vertical="center"/>
    </xf>
    <xf numFmtId="165" fontId="1" fillId="6" borderId="4"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164" fontId="1" fillId="0" borderId="0" xfId="0" applyNumberFormat="1" applyFont="1" applyAlignment="1">
      <alignment horizontal="center" vertical="center"/>
    </xf>
    <xf numFmtId="165" fontId="7" fillId="6" borderId="1" xfId="0" applyNumberFormat="1" applyFont="1" applyFill="1" applyBorder="1" applyAlignment="1">
      <alignment horizontal="center" vertical="center" wrapText="1"/>
    </xf>
    <xf numFmtId="165" fontId="7" fillId="6" borderId="3" xfId="0" applyNumberFormat="1" applyFont="1" applyFill="1" applyBorder="1" applyAlignment="1">
      <alignment horizontal="center" vertical="center" wrapText="1"/>
    </xf>
    <xf numFmtId="165" fontId="1"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165" fontId="1" fillId="6" borderId="4" xfId="0" applyNumberFormat="1" applyFont="1" applyFill="1" applyBorder="1" applyAlignment="1">
      <alignment vertical="center"/>
    </xf>
    <xf numFmtId="165" fontId="1" fillId="6" borderId="1" xfId="0" applyNumberFormat="1" applyFont="1" applyFill="1" applyBorder="1" applyAlignment="1">
      <alignment horizontal="center" vertical="center"/>
    </xf>
    <xf numFmtId="0" fontId="8" fillId="0" borderId="0" xfId="0" applyFont="1" applyAlignment="1">
      <alignment vertical="center" wrapText="1"/>
    </xf>
    <xf numFmtId="1" fontId="1" fillId="0" borderId="0" xfId="0" applyNumberFormat="1" applyFont="1" applyAlignment="1">
      <alignment vertical="center"/>
    </xf>
    <xf numFmtId="1" fontId="8" fillId="0" borderId="0" xfId="0" applyNumberFormat="1" applyFont="1" applyAlignment="1">
      <alignment horizontal="center" vertical="center"/>
    </xf>
    <xf numFmtId="0" fontId="1" fillId="0" borderId="0" xfId="0" applyFont="1" applyAlignment="1">
      <alignment vertical="center" wrapText="1"/>
    </xf>
    <xf numFmtId="164" fontId="7" fillId="0" borderId="4" xfId="0" applyNumberFormat="1" applyFont="1" applyBorder="1" applyAlignment="1">
      <alignment horizontal="center" vertical="center"/>
    </xf>
    <xf numFmtId="165" fontId="7" fillId="6" borderId="1" xfId="0" applyNumberFormat="1" applyFont="1" applyFill="1" applyBorder="1" applyAlignment="1">
      <alignment horizontal="center" vertical="center"/>
    </xf>
    <xf numFmtId="165" fontId="7" fillId="0" borderId="1" xfId="0" applyNumberFormat="1" applyFont="1" applyBorder="1" applyAlignment="1">
      <alignment horizontal="center" vertical="center" wrapText="1"/>
    </xf>
    <xf numFmtId="165" fontId="8" fillId="7" borderId="1" xfId="0" applyNumberFormat="1" applyFont="1" applyFill="1" applyBorder="1" applyAlignment="1">
      <alignment horizontal="right" vertical="center"/>
    </xf>
    <xf numFmtId="165" fontId="1" fillId="4" borderId="1" xfId="0" applyNumberFormat="1" applyFont="1" applyFill="1" applyBorder="1" applyAlignment="1">
      <alignment horizontal="right" vertical="center"/>
    </xf>
    <xf numFmtId="165" fontId="1" fillId="5" borderId="1" xfId="0" applyNumberFormat="1" applyFont="1" applyFill="1" applyBorder="1" applyAlignment="1">
      <alignment horizontal="right" vertical="center"/>
    </xf>
    <xf numFmtId="0" fontId="1" fillId="5" borderId="1" xfId="0" applyFont="1" applyFill="1" applyBorder="1" applyAlignment="1" applyProtection="1">
      <alignment vertical="center"/>
      <protection locked="0"/>
    </xf>
    <xf numFmtId="164" fontId="12" fillId="0" borderId="4" xfId="0" applyNumberFormat="1" applyFont="1" applyBorder="1" applyAlignment="1">
      <alignment horizontal="center" vertical="center"/>
    </xf>
    <xf numFmtId="164" fontId="7" fillId="0" borderId="4" xfId="0" applyNumberFormat="1" applyFont="1" applyBorder="1" applyAlignment="1">
      <alignment horizontal="right" vertical="center"/>
    </xf>
    <xf numFmtId="1" fontId="8" fillId="0" borderId="0" xfId="0" applyNumberFormat="1" applyFont="1" applyAlignment="1">
      <alignment vertical="center"/>
    </xf>
    <xf numFmtId="1" fontId="9" fillId="0" borderId="0" xfId="0" applyNumberFormat="1" applyFont="1" applyAlignment="1">
      <alignment vertical="center"/>
    </xf>
    <xf numFmtId="165" fontId="1" fillId="9" borderId="1" xfId="0" applyNumberFormat="1" applyFont="1" applyFill="1" applyBorder="1" applyAlignment="1">
      <alignment vertical="center"/>
    </xf>
    <xf numFmtId="165" fontId="1" fillId="9" borderId="1" xfId="0" applyNumberFormat="1" applyFont="1" applyFill="1" applyBorder="1" applyAlignment="1">
      <alignment horizontal="center" vertical="center"/>
    </xf>
    <xf numFmtId="165" fontId="7" fillId="9" borderId="1" xfId="0" applyNumberFormat="1" applyFont="1" applyFill="1" applyBorder="1" applyAlignment="1">
      <alignment horizontal="center" vertical="center"/>
    </xf>
    <xf numFmtId="0" fontId="13" fillId="0" borderId="0" xfId="0" applyFont="1" applyAlignment="1">
      <alignment vertical="center" wrapText="1"/>
    </xf>
    <xf numFmtId="164" fontId="8" fillId="0" borderId="0" xfId="0" applyNumberFormat="1" applyFont="1" applyAlignment="1">
      <alignment horizontal="center" vertical="center"/>
    </xf>
    <xf numFmtId="1" fontId="14" fillId="0" borderId="0" xfId="0" applyNumberFormat="1" applyFont="1" applyAlignment="1">
      <alignment horizontal="center" vertical="center"/>
    </xf>
    <xf numFmtId="1" fontId="9" fillId="0" borderId="0" xfId="0" applyNumberFormat="1" applyFont="1" applyAlignment="1">
      <alignment horizontal="center" vertical="center"/>
    </xf>
    <xf numFmtId="0" fontId="7" fillId="6" borderId="1" xfId="0" applyFont="1" applyFill="1" applyBorder="1" applyAlignment="1">
      <alignment vertical="center" wrapText="1"/>
    </xf>
    <xf numFmtId="1" fontId="1" fillId="0" borderId="1" xfId="0" applyNumberFormat="1" applyFont="1" applyBorder="1" applyAlignment="1">
      <alignment horizontal="center" vertical="center"/>
    </xf>
    <xf numFmtId="0" fontId="2" fillId="2" borderId="0" xfId="0" applyFont="1" applyFill="1" applyBorder="1" applyAlignment="1" applyProtection="1">
      <alignment horizontal="left" vertical="center"/>
      <protection locked="0"/>
    </xf>
    <xf numFmtId="1" fontId="2" fillId="0" borderId="0"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wrapText="1"/>
      <protection locked="0"/>
    </xf>
    <xf numFmtId="0" fontId="1" fillId="3" borderId="1" xfId="0" applyFont="1" applyFill="1" applyBorder="1" applyAlignment="1">
      <alignment horizontal="left" vertical="center"/>
    </xf>
    <xf numFmtId="1"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4" borderId="1" xfId="0" applyFont="1" applyFill="1" applyBorder="1" applyAlignment="1">
      <alignment horizontal="left" vertical="center"/>
    </xf>
    <xf numFmtId="0" fontId="1" fillId="5" borderId="1" xfId="0" applyFont="1" applyFill="1" applyBorder="1" applyAlignment="1">
      <alignment horizontal="left" vertical="center"/>
    </xf>
    <xf numFmtId="0" fontId="1" fillId="6" borderId="1" xfId="0" applyFont="1" applyFill="1" applyBorder="1" applyAlignment="1">
      <alignment horizontal="left" vertical="center"/>
    </xf>
    <xf numFmtId="0" fontId="8" fillId="7" borderId="1" xfId="0" applyFont="1" applyFill="1" applyBorder="1" applyAlignment="1">
      <alignment horizontal="center" vertical="center" wrapText="1"/>
    </xf>
    <xf numFmtId="0" fontId="2" fillId="2" borderId="0" xfId="0" applyFont="1" applyFill="1" applyBorder="1" applyAlignment="1">
      <alignment horizontal="left" vertical="center"/>
    </xf>
    <xf numFmtId="1" fontId="2" fillId="0" borderId="0" xfId="0" applyNumberFormat="1" applyFont="1" applyBorder="1" applyAlignment="1">
      <alignment horizontal="center" vertical="center"/>
    </xf>
    <xf numFmtId="0" fontId="5" fillId="0" borderId="0" xfId="0" applyFont="1" applyBorder="1" applyAlignment="1">
      <alignment horizontal="center"/>
    </xf>
    <xf numFmtId="0" fontId="15" fillId="7" borderId="0" xfId="0" applyFont="1" applyFill="1" applyBorder="1" applyAlignment="1">
      <alignment horizontal="left" vertical="center"/>
    </xf>
    <xf numFmtId="0" fontId="16" fillId="0" borderId="0" xfId="0" applyFont="1" applyBorder="1" applyAlignment="1">
      <alignment horizontal="center"/>
    </xf>
  </cellXfs>
  <cellStyles count="3">
    <cellStyle name="Обычный" xfId="0" builtinId="0"/>
    <cellStyle name="Обычный 2" xfId="2"/>
    <cellStyle name="Пояснение" xfId="1" builtinId="53" customBuiltin="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BBB5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FFC000"/>
  </sheetPr>
  <dimension ref="A1:AF109"/>
  <sheetViews>
    <sheetView topLeftCell="A3" zoomScaleNormal="100" workbookViewId="0">
      <selection activeCell="F10" sqref="F10:J109"/>
    </sheetView>
  </sheetViews>
  <sheetFormatPr defaultRowHeight="15"/>
  <cols>
    <col min="1" max="1" width="1.85546875"/>
    <col min="2" max="3" width="1.7109375"/>
    <col min="4" max="4" width="2.5703125"/>
    <col min="5" max="5" width="62.42578125"/>
    <col min="6" max="6" width="12.42578125"/>
    <col min="7" max="7" width="13"/>
    <col min="8" max="8" width="13.28515625"/>
    <col min="9" max="9" width="10.28515625"/>
    <col min="10" max="10" width="10.7109375"/>
    <col min="11"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hidden="1">
      <c r="A1" s="1"/>
      <c r="B1" s="1"/>
      <c r="C1" s="1"/>
      <c r="D1" s="145" t="s">
        <v>0</v>
      </c>
      <c r="E1" s="145"/>
      <c r="F1" s="145"/>
      <c r="G1" s="145"/>
      <c r="H1" s="145"/>
      <c r="I1" s="145"/>
      <c r="J1" s="145"/>
      <c r="K1" s="145"/>
      <c r="L1" s="145"/>
      <c r="M1" s="145"/>
      <c r="N1" s="145"/>
      <c r="O1" s="145"/>
      <c r="P1" s="145"/>
      <c r="Q1" s="2"/>
      <c r="R1" s="2"/>
    </row>
    <row r="2" spans="1:32" hidden="1">
      <c r="A2" s="3"/>
      <c r="B2" s="3"/>
      <c r="C2" s="3"/>
      <c r="D2" s="4"/>
      <c r="E2" s="5"/>
      <c r="F2" s="6"/>
      <c r="G2" s="7"/>
      <c r="H2" s="6"/>
      <c r="I2" s="6"/>
      <c r="J2" s="6"/>
      <c r="K2" s="6"/>
      <c r="L2" s="8"/>
      <c r="M2" s="8"/>
      <c r="N2" s="9"/>
      <c r="O2" s="8"/>
      <c r="P2" s="146" t="s">
        <v>1</v>
      </c>
      <c r="Q2" s="146"/>
      <c r="R2" s="146"/>
    </row>
    <row r="3" spans="1:32" s="13" customFormat="1" ht="15.75" customHeight="1">
      <c r="A3" s="10"/>
      <c r="B3" s="10"/>
      <c r="C3" s="10"/>
      <c r="D3" s="10"/>
      <c r="E3" s="147" t="s">
        <v>302</v>
      </c>
      <c r="F3" s="147"/>
      <c r="G3" s="147"/>
      <c r="H3" s="11"/>
      <c r="I3" s="11"/>
      <c r="J3" s="11"/>
      <c r="K3" s="11"/>
      <c r="L3" s="11"/>
      <c r="M3" s="11"/>
      <c r="N3" s="11"/>
      <c r="O3" s="11"/>
      <c r="P3" s="12"/>
      <c r="Q3" s="12"/>
      <c r="R3" s="12"/>
    </row>
    <row r="4" spans="1:32" hidden="1">
      <c r="A4" s="3"/>
      <c r="B4" s="3"/>
      <c r="C4" s="3"/>
      <c r="D4" s="14"/>
      <c r="E4" s="15"/>
      <c r="F4" s="16"/>
      <c r="G4" s="14"/>
      <c r="H4" s="17"/>
      <c r="I4" s="14"/>
      <c r="J4" s="14"/>
      <c r="K4" s="14"/>
      <c r="L4" s="14"/>
      <c r="M4" s="14"/>
      <c r="N4" s="18"/>
      <c r="O4" s="19"/>
      <c r="P4" s="20"/>
      <c r="Q4" s="20"/>
      <c r="R4" s="20"/>
    </row>
    <row r="5" spans="1:32">
      <c r="A5" s="3"/>
      <c r="B5" s="3"/>
      <c r="C5" s="3"/>
      <c r="D5" s="3"/>
      <c r="E5" s="21"/>
      <c r="F5" s="22"/>
      <c r="G5" s="22"/>
      <c r="H5" s="22"/>
      <c r="I5" s="22"/>
      <c r="J5" s="22"/>
      <c r="K5" s="22"/>
      <c r="L5" s="23"/>
      <c r="M5" s="23"/>
      <c r="N5" s="24"/>
      <c r="O5" s="20"/>
      <c r="P5" s="20"/>
      <c r="Q5" s="20"/>
      <c r="R5" s="20"/>
    </row>
    <row r="6" spans="1:32" ht="15" customHeight="1">
      <c r="A6" s="148" t="s">
        <v>3</v>
      </c>
      <c r="B6" s="148"/>
      <c r="C6" s="148"/>
      <c r="D6" s="148"/>
      <c r="E6" s="148"/>
      <c r="F6" s="149" t="s">
        <v>4</v>
      </c>
      <c r="G6" s="150" t="s">
        <v>5</v>
      </c>
      <c r="H6" s="149" t="s">
        <v>303</v>
      </c>
      <c r="I6" s="151" t="s">
        <v>304</v>
      </c>
      <c r="J6" s="151"/>
      <c r="K6" s="28"/>
      <c r="L6" s="28"/>
      <c r="M6" s="28"/>
      <c r="N6" s="28"/>
      <c r="O6" s="28"/>
      <c r="P6" s="28"/>
      <c r="Q6" s="28"/>
      <c r="R6" s="28"/>
    </row>
    <row r="7" spans="1:32">
      <c r="A7" s="29"/>
      <c r="B7" s="152" t="s">
        <v>6</v>
      </c>
      <c r="C7" s="152"/>
      <c r="D7" s="152"/>
      <c r="E7" s="152"/>
      <c r="F7" s="149"/>
      <c r="G7" s="150"/>
      <c r="H7" s="149"/>
      <c r="I7" s="151"/>
      <c r="J7" s="151"/>
      <c r="K7" s="28"/>
      <c r="L7" s="28"/>
      <c r="M7" s="28"/>
      <c r="N7" s="28"/>
      <c r="O7" s="28"/>
      <c r="P7" s="28"/>
      <c r="Q7" s="28"/>
      <c r="R7" s="28"/>
    </row>
    <row r="8" spans="1:32">
      <c r="A8" s="29"/>
      <c r="B8" s="29"/>
      <c r="C8" s="153" t="s">
        <v>7</v>
      </c>
      <c r="D8" s="153"/>
      <c r="E8" s="153"/>
      <c r="F8" s="149"/>
      <c r="G8" s="150"/>
      <c r="H8" s="149"/>
      <c r="I8" s="151"/>
      <c r="J8" s="151"/>
      <c r="K8" s="28"/>
      <c r="L8" s="28"/>
      <c r="M8" s="28"/>
      <c r="N8" s="28"/>
      <c r="O8" s="28"/>
      <c r="P8" s="28"/>
      <c r="Q8" s="28"/>
      <c r="R8" s="28"/>
    </row>
    <row r="9" spans="1:32">
      <c r="A9" s="29"/>
      <c r="B9" s="29"/>
      <c r="C9" s="29"/>
      <c r="D9" s="154" t="s">
        <v>8</v>
      </c>
      <c r="E9" s="154"/>
      <c r="F9" s="149"/>
      <c r="G9" s="150"/>
      <c r="H9" s="149"/>
      <c r="I9" s="30" t="s">
        <v>9</v>
      </c>
      <c r="J9" s="25" t="s">
        <v>10</v>
      </c>
      <c r="K9" s="31"/>
      <c r="L9" s="31"/>
      <c r="M9" s="31"/>
      <c r="N9" s="32"/>
      <c r="O9" s="31"/>
      <c r="P9" s="31"/>
      <c r="Q9" s="31"/>
      <c r="R9" s="31"/>
    </row>
    <row r="10" spans="1:32">
      <c r="A10" s="33"/>
      <c r="B10" s="33"/>
      <c r="C10" s="33"/>
      <c r="D10" s="33"/>
      <c r="E10" s="34" t="s">
        <v>11</v>
      </c>
      <c r="F10" s="35">
        <f>F11+F53+F99</f>
        <v>1842.4</v>
      </c>
      <c r="G10" s="35">
        <f>G11+G53+G99</f>
        <v>795.2</v>
      </c>
      <c r="H10" s="35">
        <f>H11+H53+H99</f>
        <v>2702.6</v>
      </c>
      <c r="I10" s="35">
        <f>I11+I53+I99</f>
        <v>16205.9</v>
      </c>
      <c r="J10" s="35">
        <f>J11+J53+J99</f>
        <v>1773.511</v>
      </c>
      <c r="K10" s="36"/>
      <c r="L10" s="36"/>
      <c r="M10" s="36"/>
      <c r="N10" s="37"/>
      <c r="O10" s="36"/>
      <c r="P10" s="36"/>
      <c r="Q10" s="36"/>
      <c r="R10" s="36"/>
      <c r="S10" s="38"/>
      <c r="T10" s="39"/>
      <c r="U10" s="39"/>
      <c r="V10" s="39"/>
      <c r="W10" s="39"/>
      <c r="X10" s="39"/>
      <c r="Y10" s="39"/>
      <c r="Z10" s="39"/>
      <c r="AA10" s="39"/>
      <c r="AB10" s="39"/>
      <c r="AC10" s="39"/>
      <c r="AD10" s="39"/>
      <c r="AE10" s="39"/>
      <c r="AF10" s="39"/>
    </row>
    <row r="11" spans="1:32">
      <c r="A11" s="40">
        <v>1</v>
      </c>
      <c r="B11" s="40"/>
      <c r="C11" s="41"/>
      <c r="D11" s="42"/>
      <c r="E11" s="34" t="s">
        <v>12</v>
      </c>
      <c r="F11" s="35">
        <f>F12+F16+F19+F31+F47+F50</f>
        <v>1173</v>
      </c>
      <c r="G11" s="35">
        <f>G12+G16+G19+G31+G47+G50</f>
        <v>640.40000000000009</v>
      </c>
      <c r="H11" s="35">
        <f>H12+H16+H19+H31+H47+H50</f>
        <v>2547.1999999999998</v>
      </c>
      <c r="I11" s="35">
        <f>I12+I16+I19+I31+I47+I50</f>
        <v>15779.9</v>
      </c>
      <c r="J11" s="35">
        <f>J12+J16+J19+J31+J47+J50</f>
        <v>316.23300000000006</v>
      </c>
      <c r="K11" s="36"/>
      <c r="L11" s="36"/>
      <c r="M11" s="36"/>
      <c r="N11" s="37"/>
      <c r="O11" s="36"/>
      <c r="P11" s="36"/>
      <c r="Q11" s="36"/>
      <c r="R11" s="36"/>
      <c r="S11" s="38"/>
      <c r="T11" s="39"/>
      <c r="U11" s="39"/>
      <c r="V11" s="39"/>
      <c r="W11" s="39"/>
      <c r="X11" s="39"/>
      <c r="Y11" s="39"/>
      <c r="Z11" s="39"/>
      <c r="AA11" s="39"/>
      <c r="AB11" s="39"/>
      <c r="AC11" s="39"/>
      <c r="AD11" s="39"/>
      <c r="AE11" s="39"/>
      <c r="AF11" s="39"/>
    </row>
    <row r="12" spans="1:32">
      <c r="A12" s="43">
        <v>1</v>
      </c>
      <c r="B12" s="44">
        <v>1</v>
      </c>
      <c r="C12" s="45"/>
      <c r="D12" s="44"/>
      <c r="E12" s="46" t="s">
        <v>13</v>
      </c>
      <c r="F12" s="47">
        <f>F14</f>
        <v>129.69999999999999</v>
      </c>
      <c r="G12" s="47">
        <f>G14</f>
        <v>24.7</v>
      </c>
      <c r="H12" s="47">
        <f>H14</f>
        <v>1795.4</v>
      </c>
      <c r="I12" s="47">
        <v>14640.9</v>
      </c>
      <c r="J12" s="47">
        <f>J14</f>
        <v>-61.207000000000001</v>
      </c>
      <c r="K12" s="48"/>
      <c r="L12" s="48"/>
      <c r="M12" s="48"/>
      <c r="N12" s="49"/>
      <c r="O12" s="48"/>
      <c r="P12" s="48"/>
      <c r="Q12" s="48"/>
      <c r="R12" s="48"/>
      <c r="S12" s="38"/>
      <c r="T12" s="39"/>
      <c r="U12" s="39"/>
      <c r="V12" s="39"/>
      <c r="W12" s="39"/>
      <c r="X12" s="39"/>
      <c r="Y12" s="39"/>
      <c r="Z12" s="39"/>
      <c r="AA12" s="39"/>
      <c r="AB12" s="39"/>
      <c r="AC12" s="39"/>
      <c r="AD12" s="39"/>
      <c r="AE12" s="39"/>
      <c r="AF12" s="39"/>
    </row>
    <row r="13" spans="1:32">
      <c r="A13" s="43">
        <v>1</v>
      </c>
      <c r="B13" s="45">
        <v>1</v>
      </c>
      <c r="C13" s="50">
        <v>2</v>
      </c>
      <c r="D13" s="51"/>
      <c r="E13" s="52" t="s">
        <v>14</v>
      </c>
      <c r="F13" s="53">
        <f>F15+F14</f>
        <v>129.69999999999999</v>
      </c>
      <c r="G13" s="53">
        <f>G15+G14</f>
        <v>24.7</v>
      </c>
      <c r="H13" s="53">
        <f>H15+H14</f>
        <v>1795.4</v>
      </c>
      <c r="I13" s="53">
        <f>I15+I14</f>
        <v>14640.9</v>
      </c>
      <c r="J13" s="53">
        <f>J15+J14</f>
        <v>-61.207000000000001</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43">
        <v>1</v>
      </c>
      <c r="B14" s="45">
        <v>1</v>
      </c>
      <c r="C14" s="50">
        <v>2</v>
      </c>
      <c r="D14" s="54">
        <v>2</v>
      </c>
      <c r="E14" s="55" t="s">
        <v>15</v>
      </c>
      <c r="F14" s="56">
        <v>129.69999999999999</v>
      </c>
      <c r="G14" s="56">
        <v>24.7</v>
      </c>
      <c r="H14" s="56">
        <v>1795.4</v>
      </c>
      <c r="I14" s="56">
        <v>14640.9</v>
      </c>
      <c r="J14" s="56">
        <v>-61.207000000000001</v>
      </c>
      <c r="K14" s="48"/>
      <c r="L14" s="48"/>
      <c r="M14" s="48"/>
      <c r="N14" s="48"/>
      <c r="O14" s="48"/>
      <c r="P14" s="48"/>
      <c r="Q14" s="48"/>
      <c r="R14" s="48"/>
      <c r="S14" s="38"/>
      <c r="T14" s="39"/>
      <c r="U14" s="39"/>
      <c r="V14" s="39"/>
      <c r="W14" s="39"/>
      <c r="X14" s="39"/>
      <c r="Y14" s="39"/>
      <c r="Z14" s="39"/>
      <c r="AA14" s="39"/>
      <c r="AB14" s="39"/>
      <c r="AC14" s="39"/>
      <c r="AD14" s="39"/>
      <c r="AE14" s="39"/>
      <c r="AF14" s="39"/>
    </row>
    <row r="15" spans="1:32" ht="22.5">
      <c r="A15" s="43">
        <v>1</v>
      </c>
      <c r="B15" s="45">
        <v>1</v>
      </c>
      <c r="C15" s="50">
        <v>2</v>
      </c>
      <c r="D15" s="54">
        <v>5</v>
      </c>
      <c r="E15" s="57" t="s">
        <v>16</v>
      </c>
      <c r="F15" s="56">
        <v>0</v>
      </c>
      <c r="G15" s="56">
        <v>0</v>
      </c>
      <c r="H15" s="56">
        <v>0</v>
      </c>
      <c r="I15" s="56">
        <v>0</v>
      </c>
      <c r="J15" s="56">
        <v>0</v>
      </c>
      <c r="K15" s="48"/>
      <c r="L15" s="48"/>
      <c r="M15" s="48"/>
      <c r="N15" s="48"/>
      <c r="O15" s="48"/>
      <c r="P15" s="48"/>
      <c r="Q15" s="48"/>
      <c r="R15" s="48"/>
      <c r="S15" s="38"/>
      <c r="T15" s="39"/>
      <c r="U15" s="39"/>
      <c r="V15" s="39"/>
      <c r="W15" s="39"/>
      <c r="X15" s="39"/>
      <c r="Y15" s="39"/>
      <c r="Z15" s="39"/>
      <c r="AA15" s="39"/>
      <c r="AB15" s="39"/>
      <c r="AC15" s="39"/>
      <c r="AD15" s="39"/>
      <c r="AE15" s="39"/>
      <c r="AF15" s="39"/>
    </row>
    <row r="16" spans="1:32">
      <c r="A16" s="58">
        <v>1</v>
      </c>
      <c r="B16" s="59">
        <v>3</v>
      </c>
      <c r="C16" s="60"/>
      <c r="D16" s="59"/>
      <c r="E16" s="46" t="s">
        <v>17</v>
      </c>
      <c r="F16" s="47">
        <f>F17</f>
        <v>0</v>
      </c>
      <c r="G16" s="47">
        <f>G17</f>
        <v>0</v>
      </c>
      <c r="H16" s="47">
        <f>H17</f>
        <v>0</v>
      </c>
      <c r="I16" s="47">
        <f>I17</f>
        <v>0</v>
      </c>
      <c r="J16" s="47">
        <f>J17</f>
        <v>0</v>
      </c>
      <c r="K16" s="48"/>
      <c r="L16" s="48"/>
      <c r="M16" s="48"/>
      <c r="N16" s="49"/>
      <c r="O16" s="48"/>
      <c r="P16" s="48"/>
      <c r="Q16" s="48"/>
      <c r="R16" s="48"/>
      <c r="S16" s="38"/>
      <c r="T16" s="39"/>
      <c r="U16" s="39"/>
      <c r="V16" s="39"/>
      <c r="W16" s="39"/>
      <c r="X16" s="39"/>
      <c r="Y16" s="39"/>
      <c r="Z16" s="39"/>
      <c r="AA16" s="39"/>
      <c r="AB16" s="39"/>
      <c r="AC16" s="39"/>
      <c r="AD16" s="39"/>
      <c r="AE16" s="39"/>
      <c r="AF16" s="39"/>
    </row>
    <row r="17" spans="1:32">
      <c r="A17" s="43">
        <v>1</v>
      </c>
      <c r="B17" s="45">
        <v>3</v>
      </c>
      <c r="C17" s="50">
        <v>1</v>
      </c>
      <c r="D17" s="51"/>
      <c r="E17" s="61" t="s">
        <v>17</v>
      </c>
      <c r="F17" s="53">
        <v>0</v>
      </c>
      <c r="G17" s="53">
        <v>0</v>
      </c>
      <c r="H17" s="53">
        <v>0</v>
      </c>
      <c r="I17" s="53">
        <v>0</v>
      </c>
      <c r="J17" s="53">
        <v>0</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3</v>
      </c>
      <c r="C18" s="50">
        <v>1</v>
      </c>
      <c r="D18" s="54">
        <v>1</v>
      </c>
      <c r="E18" s="55" t="s">
        <v>17</v>
      </c>
      <c r="F18" s="56">
        <v>0</v>
      </c>
      <c r="G18" s="56">
        <v>0</v>
      </c>
      <c r="H18" s="56">
        <v>0</v>
      </c>
      <c r="I18" s="56">
        <v>0</v>
      </c>
      <c r="J18" s="56">
        <v>0</v>
      </c>
      <c r="K18" s="48"/>
      <c r="L18" s="48"/>
      <c r="M18" s="48"/>
      <c r="N18" s="48"/>
      <c r="O18" s="48"/>
      <c r="P18" s="48"/>
      <c r="Q18" s="48"/>
      <c r="R18" s="48"/>
      <c r="S18" s="38"/>
      <c r="T18" s="39"/>
      <c r="U18" s="39"/>
      <c r="V18" s="39"/>
      <c r="W18" s="39"/>
      <c r="X18" s="39"/>
      <c r="Y18" s="39"/>
      <c r="Z18" s="39"/>
      <c r="AA18" s="39"/>
      <c r="AB18" s="39"/>
      <c r="AC18" s="39"/>
      <c r="AD18" s="39"/>
      <c r="AE18" s="39"/>
      <c r="AF18" s="39"/>
    </row>
    <row r="19" spans="1:32">
      <c r="A19" s="58">
        <v>1</v>
      </c>
      <c r="B19" s="59">
        <v>4</v>
      </c>
      <c r="C19" s="59"/>
      <c r="D19" s="59"/>
      <c r="E19" s="46" t="s">
        <v>18</v>
      </c>
      <c r="F19" s="47">
        <f>F20+F24+F26</f>
        <v>1035.3</v>
      </c>
      <c r="G19" s="47">
        <f>G20+G24+G26</f>
        <v>608</v>
      </c>
      <c r="H19" s="47">
        <f>H20+H24+H26</f>
        <v>743.3</v>
      </c>
      <c r="I19" s="47">
        <f>I20+I23+I26+I29</f>
        <v>1139</v>
      </c>
      <c r="J19" s="47">
        <f>J20+J24+J26</f>
        <v>377.09000000000003</v>
      </c>
      <c r="K19" s="48"/>
      <c r="L19" s="48"/>
      <c r="M19" s="48"/>
      <c r="N19" s="49"/>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1"/>
      <c r="E20" s="61" t="s">
        <v>19</v>
      </c>
      <c r="F20" s="53">
        <f>F22+F21</f>
        <v>29.2</v>
      </c>
      <c r="G20" s="53">
        <f>G22+G21</f>
        <v>17.8</v>
      </c>
      <c r="H20" s="53">
        <f>H22+H21</f>
        <v>24.5</v>
      </c>
      <c r="I20" s="53">
        <f>I22+I21</f>
        <v>67</v>
      </c>
      <c r="J20" s="53">
        <f>J22+J21</f>
        <v>26.678999999999998</v>
      </c>
      <c r="K20" s="48"/>
      <c r="L20" s="48"/>
      <c r="M20" s="48"/>
      <c r="N20" s="49"/>
      <c r="O20" s="48"/>
      <c r="P20" s="48"/>
      <c r="Q20" s="48"/>
      <c r="R20" s="48"/>
      <c r="S20" s="38"/>
      <c r="T20" s="39"/>
      <c r="U20" s="39"/>
      <c r="V20" s="39"/>
      <c r="W20" s="39"/>
      <c r="X20" s="39"/>
      <c r="Y20" s="39"/>
      <c r="Z20" s="39"/>
      <c r="AA20" s="39"/>
      <c r="AB20" s="39"/>
      <c r="AC20" s="39"/>
      <c r="AD20" s="39"/>
      <c r="AE20" s="39"/>
      <c r="AF20" s="39"/>
    </row>
    <row r="21" spans="1:32">
      <c r="A21" s="43">
        <v>1</v>
      </c>
      <c r="B21" s="45">
        <v>4</v>
      </c>
      <c r="C21" s="50">
        <v>1</v>
      </c>
      <c r="D21" s="54">
        <v>1</v>
      </c>
      <c r="E21" s="57" t="s">
        <v>20</v>
      </c>
      <c r="F21" s="56">
        <v>0</v>
      </c>
      <c r="G21" s="56">
        <v>0</v>
      </c>
      <c r="H21" s="56">
        <v>0</v>
      </c>
      <c r="I21" s="56">
        <v>0</v>
      </c>
      <c r="J21" s="56">
        <v>0</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1</v>
      </c>
      <c r="D22" s="54">
        <v>2</v>
      </c>
      <c r="E22" s="57" t="s">
        <v>21</v>
      </c>
      <c r="F22" s="56">
        <v>29.2</v>
      </c>
      <c r="G22" s="56">
        <v>17.8</v>
      </c>
      <c r="H22" s="56">
        <v>24.5</v>
      </c>
      <c r="I22" s="56">
        <v>67</v>
      </c>
      <c r="J22" s="56">
        <v>26.678999999999998</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51"/>
      <c r="E23" s="61" t="s">
        <v>22</v>
      </c>
      <c r="F23" s="53">
        <f>F25+F24</f>
        <v>129.4</v>
      </c>
      <c r="G23" s="53">
        <f>G25+G24</f>
        <v>1.6</v>
      </c>
      <c r="H23" s="53">
        <f>H25+H24</f>
        <v>146.80000000000001</v>
      </c>
      <c r="I23" s="53">
        <f>I25+I24</f>
        <v>487</v>
      </c>
      <c r="J23" s="53">
        <f>J25+J24</f>
        <v>0.1</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3</v>
      </c>
      <c r="D24" s="62">
        <v>2</v>
      </c>
      <c r="E24" s="63" t="s">
        <v>22</v>
      </c>
      <c r="F24" s="56">
        <v>129.4</v>
      </c>
      <c r="G24" s="56">
        <v>1.6</v>
      </c>
      <c r="H24" s="56">
        <v>146.80000000000001</v>
      </c>
      <c r="I24" s="56">
        <v>487</v>
      </c>
      <c r="J24" s="56">
        <v>0.1</v>
      </c>
      <c r="K24" s="48"/>
      <c r="L24" s="48"/>
      <c r="M24" s="48"/>
      <c r="N24" s="48"/>
      <c r="O24" s="48"/>
      <c r="P24" s="48"/>
      <c r="Q24" s="48"/>
      <c r="R24" s="48"/>
      <c r="S24" s="38"/>
      <c r="T24" s="39"/>
      <c r="U24" s="39"/>
      <c r="V24" s="39"/>
      <c r="W24" s="39"/>
      <c r="X24" s="39"/>
      <c r="Y24" s="39"/>
      <c r="Z24" s="39"/>
      <c r="AA24" s="39"/>
      <c r="AB24" s="39"/>
      <c r="AC24" s="39"/>
      <c r="AD24" s="39"/>
      <c r="AE24" s="39"/>
      <c r="AF24" s="39"/>
    </row>
    <row r="25" spans="1:32" ht="22.5">
      <c r="A25" s="43">
        <v>1</v>
      </c>
      <c r="B25" s="45">
        <v>4</v>
      </c>
      <c r="C25" s="50">
        <v>3</v>
      </c>
      <c r="D25" s="62">
        <v>9</v>
      </c>
      <c r="E25" s="63" t="s">
        <v>23</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51"/>
      <c r="E26" s="61" t="s">
        <v>24</v>
      </c>
      <c r="F26" s="53">
        <f>SUM(F27:F28)</f>
        <v>876.7</v>
      </c>
      <c r="G26" s="53">
        <f>SUM(G27:G28)</f>
        <v>588.6</v>
      </c>
      <c r="H26" s="53">
        <f>SUM(H27:H28)</f>
        <v>572</v>
      </c>
      <c r="I26" s="53">
        <f>SUM(I27:I28)</f>
        <v>578</v>
      </c>
      <c r="J26" s="53">
        <f>SUM(J27:J28)</f>
        <v>350.31100000000004</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4</v>
      </c>
      <c r="D27" s="62">
        <v>1</v>
      </c>
      <c r="E27" s="63" t="s">
        <v>25</v>
      </c>
      <c r="F27" s="56">
        <v>-22.8</v>
      </c>
      <c r="G27" s="56">
        <v>0</v>
      </c>
      <c r="H27" s="56">
        <v>0.1</v>
      </c>
      <c r="I27" s="56">
        <v>11</v>
      </c>
      <c r="J27" s="56">
        <v>0.05</v>
      </c>
      <c r="K27" s="48"/>
      <c r="L27" s="48"/>
      <c r="M27" s="48"/>
      <c r="N27" s="48"/>
      <c r="O27" s="48"/>
      <c r="P27" s="48"/>
      <c r="Q27" s="48"/>
      <c r="R27" s="48"/>
      <c r="S27" s="38"/>
      <c r="T27" s="39"/>
      <c r="U27" s="39"/>
      <c r="V27" s="39"/>
      <c r="W27" s="39"/>
      <c r="X27" s="39"/>
      <c r="Y27" s="39"/>
      <c r="Z27" s="39"/>
      <c r="AA27" s="39"/>
      <c r="AB27" s="39"/>
      <c r="AC27" s="39"/>
      <c r="AD27" s="39"/>
      <c r="AE27" s="39"/>
      <c r="AF27" s="39"/>
    </row>
    <row r="28" spans="1:32">
      <c r="A28" s="43">
        <v>1</v>
      </c>
      <c r="B28" s="45">
        <v>4</v>
      </c>
      <c r="C28" s="50">
        <v>4</v>
      </c>
      <c r="D28" s="62">
        <v>2</v>
      </c>
      <c r="E28" s="63" t="s">
        <v>26</v>
      </c>
      <c r="F28" s="56">
        <v>899.5</v>
      </c>
      <c r="G28" s="56">
        <v>588.6</v>
      </c>
      <c r="H28" s="56">
        <v>571.9</v>
      </c>
      <c r="I28" s="56">
        <v>567</v>
      </c>
      <c r="J28" s="56">
        <v>350.26100000000002</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43">
        <v>1</v>
      </c>
      <c r="B29" s="45">
        <v>4</v>
      </c>
      <c r="C29" s="50">
        <v>5</v>
      </c>
      <c r="D29" s="51"/>
      <c r="E29" s="61" t="s">
        <v>27</v>
      </c>
      <c r="F29" s="53"/>
      <c r="G29" s="53"/>
      <c r="H29" s="53"/>
      <c r="I29" s="53">
        <v>7</v>
      </c>
      <c r="J29" s="53">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4</v>
      </c>
      <c r="C30" s="50">
        <v>5</v>
      </c>
      <c r="D30" s="62">
        <v>1</v>
      </c>
      <c r="E30" s="63" t="s">
        <v>27</v>
      </c>
      <c r="F30" s="56"/>
      <c r="G30" s="56"/>
      <c r="H30" s="56"/>
      <c r="I30" s="56">
        <v>7</v>
      </c>
      <c r="J30" s="56">
        <v>0</v>
      </c>
      <c r="K30" s="48"/>
      <c r="L30" s="48"/>
      <c r="M30" s="48"/>
      <c r="N30" s="48"/>
      <c r="O30" s="48"/>
      <c r="P30" s="48"/>
      <c r="Q30" s="48"/>
      <c r="R30" s="48"/>
      <c r="S30" s="38"/>
      <c r="T30" s="39"/>
      <c r="U30" s="39"/>
      <c r="V30" s="39"/>
      <c r="W30" s="39"/>
      <c r="X30" s="39"/>
      <c r="Y30" s="39"/>
      <c r="Z30" s="39"/>
      <c r="AA30" s="39"/>
      <c r="AB30" s="39"/>
      <c r="AC30" s="39"/>
      <c r="AD30" s="39"/>
      <c r="AE30" s="39"/>
      <c r="AF30" s="39"/>
    </row>
    <row r="31" spans="1:32">
      <c r="A31" s="58">
        <v>1</v>
      </c>
      <c r="B31" s="59">
        <v>5</v>
      </c>
      <c r="C31" s="60"/>
      <c r="D31" s="59"/>
      <c r="E31" s="46" t="s">
        <v>28</v>
      </c>
      <c r="F31" s="47">
        <f>F32+F36+F38+F45</f>
        <v>8</v>
      </c>
      <c r="G31" s="47">
        <f>G32+G36+G38+G45</f>
        <v>7.7</v>
      </c>
      <c r="H31" s="47">
        <f>H32+H36+H38+H45</f>
        <v>8.5</v>
      </c>
      <c r="I31" s="47">
        <f>I32+I36+I38+I45</f>
        <v>0</v>
      </c>
      <c r="J31" s="47">
        <f>J32+J36+J38+J45</f>
        <v>0.35</v>
      </c>
      <c r="K31" s="48"/>
      <c r="L31" s="48"/>
      <c r="M31" s="48"/>
      <c r="N31" s="49"/>
      <c r="O31" s="48"/>
      <c r="P31" s="48"/>
      <c r="Q31" s="48"/>
      <c r="R31" s="48"/>
      <c r="S31" s="38"/>
      <c r="T31" s="39"/>
      <c r="U31" s="39"/>
      <c r="V31" s="39"/>
      <c r="W31" s="39"/>
      <c r="X31" s="39"/>
      <c r="Y31" s="39"/>
      <c r="Z31" s="39"/>
      <c r="AA31" s="39"/>
      <c r="AB31" s="39"/>
      <c r="AC31" s="39"/>
      <c r="AD31" s="39"/>
      <c r="AE31" s="39"/>
      <c r="AF31" s="39"/>
    </row>
    <row r="32" spans="1:32">
      <c r="A32" s="43">
        <v>1</v>
      </c>
      <c r="B32" s="45">
        <v>5</v>
      </c>
      <c r="C32" s="50">
        <v>2</v>
      </c>
      <c r="D32" s="51"/>
      <c r="E32" s="61" t="s">
        <v>29</v>
      </c>
      <c r="F32" s="53"/>
      <c r="G32" s="53"/>
      <c r="H32" s="53"/>
      <c r="I32" s="53"/>
      <c r="J32" s="53"/>
      <c r="K32" s="48"/>
      <c r="L32" s="48"/>
      <c r="M32" s="48"/>
      <c r="N32" s="49"/>
      <c r="O32" s="48"/>
      <c r="P32" s="48"/>
      <c r="Q32" s="48"/>
      <c r="R32" s="48"/>
      <c r="S32" s="38"/>
      <c r="T32" s="39"/>
      <c r="U32" s="39"/>
      <c r="V32" s="39"/>
      <c r="W32" s="39"/>
      <c r="X32" s="39"/>
      <c r="Y32" s="39"/>
      <c r="Z32" s="39"/>
      <c r="AA32" s="39"/>
      <c r="AB32" s="39"/>
      <c r="AC32" s="39"/>
      <c r="AD32" s="39"/>
      <c r="AE32" s="39"/>
      <c r="AF32" s="39"/>
    </row>
    <row r="33" spans="1:32" ht="22.5" hidden="1">
      <c r="A33" s="43">
        <v>1</v>
      </c>
      <c r="B33" s="45">
        <v>5</v>
      </c>
      <c r="C33" s="50">
        <v>2</v>
      </c>
      <c r="D33" s="62">
        <v>74</v>
      </c>
      <c r="E33" s="63" t="s">
        <v>30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ht="33.75" hidden="1">
      <c r="A34" s="43">
        <v>1</v>
      </c>
      <c r="B34" s="45">
        <v>5</v>
      </c>
      <c r="C34" s="50">
        <v>2</v>
      </c>
      <c r="D34" s="62">
        <v>75</v>
      </c>
      <c r="E34" s="63" t="s">
        <v>31</v>
      </c>
      <c r="F34" s="56"/>
      <c r="G34" s="56"/>
      <c r="H34" s="56"/>
      <c r="I34" s="56"/>
      <c r="J34" s="56"/>
      <c r="K34" s="48"/>
      <c r="L34" s="48"/>
      <c r="M34" s="48"/>
      <c r="N34" s="48"/>
      <c r="O34" s="48"/>
      <c r="P34" s="48"/>
      <c r="Q34" s="48"/>
      <c r="R34" s="48"/>
      <c r="T34" s="39"/>
      <c r="U34" s="39"/>
      <c r="V34" s="39"/>
      <c r="W34" s="39"/>
      <c r="X34" s="39"/>
      <c r="Y34" s="39"/>
      <c r="Z34" s="39"/>
      <c r="AA34" s="39"/>
      <c r="AB34" s="39"/>
      <c r="AC34" s="39"/>
      <c r="AD34" s="39"/>
      <c r="AE34" s="39"/>
      <c r="AF34" s="39"/>
    </row>
    <row r="35" spans="1:32" s="28" customFormat="1" ht="22.5">
      <c r="A35" s="43">
        <v>1</v>
      </c>
      <c r="B35" s="45">
        <v>5</v>
      </c>
      <c r="C35" s="50">
        <v>2</v>
      </c>
      <c r="D35" s="62">
        <v>84</v>
      </c>
      <c r="E35" s="64" t="s">
        <v>32</v>
      </c>
      <c r="F35" s="56"/>
      <c r="G35" s="56"/>
      <c r="H35" s="56"/>
      <c r="I35" s="56"/>
      <c r="J35" s="56"/>
      <c r="K35" s="48"/>
      <c r="L35" s="48"/>
      <c r="M35" s="48"/>
      <c r="N35" s="48"/>
      <c r="O35" s="48"/>
      <c r="P35" s="48"/>
      <c r="Q35" s="48"/>
      <c r="R35" s="48"/>
      <c r="T35" s="39"/>
      <c r="U35" s="39"/>
      <c r="V35" s="39"/>
      <c r="W35" s="39"/>
      <c r="X35" s="39"/>
      <c r="Y35" s="39"/>
      <c r="Z35" s="39"/>
      <c r="AA35" s="39"/>
      <c r="AB35" s="39"/>
      <c r="AC35" s="39"/>
      <c r="AD35" s="39"/>
      <c r="AE35" s="39"/>
      <c r="AF35" s="39"/>
    </row>
    <row r="36" spans="1:32">
      <c r="A36" s="43">
        <v>1</v>
      </c>
      <c r="B36" s="45">
        <v>5</v>
      </c>
      <c r="C36" s="51">
        <v>3</v>
      </c>
      <c r="D36" s="51" t="s">
        <v>33</v>
      </c>
      <c r="E36" s="61" t="s">
        <v>34</v>
      </c>
      <c r="F36" s="53">
        <v>8</v>
      </c>
      <c r="G36" s="53">
        <v>7.7</v>
      </c>
      <c r="H36" s="53">
        <v>8.5</v>
      </c>
      <c r="I36" s="53">
        <v>0</v>
      </c>
      <c r="J36" s="53">
        <v>0.35</v>
      </c>
      <c r="K36" s="48"/>
      <c r="L36" s="48"/>
      <c r="M36" s="48"/>
      <c r="N36" s="49"/>
      <c r="O36" s="48"/>
      <c r="P36" s="48"/>
      <c r="Q36" s="48"/>
      <c r="R36" s="48"/>
      <c r="S36" s="38"/>
      <c r="T36" s="39"/>
      <c r="U36" s="39"/>
      <c r="V36" s="39"/>
      <c r="W36" s="39"/>
      <c r="X36" s="39"/>
      <c r="Y36" s="39"/>
      <c r="Z36" s="39"/>
      <c r="AA36" s="39"/>
      <c r="AB36" s="39"/>
      <c r="AC36" s="39"/>
      <c r="AD36" s="39"/>
      <c r="AE36" s="39"/>
      <c r="AF36" s="39"/>
    </row>
    <row r="37" spans="1:32">
      <c r="A37" s="43">
        <v>1</v>
      </c>
      <c r="B37" s="45">
        <v>5</v>
      </c>
      <c r="C37" s="51">
        <v>3</v>
      </c>
      <c r="D37" s="62">
        <v>15</v>
      </c>
      <c r="E37" s="63" t="s">
        <v>35</v>
      </c>
      <c r="F37" s="56">
        <v>8</v>
      </c>
      <c r="G37" s="56">
        <v>7.7</v>
      </c>
      <c r="H37" s="56">
        <v>8.5</v>
      </c>
      <c r="I37" s="56">
        <v>0</v>
      </c>
      <c r="J37" s="56">
        <v>0.35</v>
      </c>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51"/>
      <c r="E38" s="61" t="s">
        <v>36</v>
      </c>
      <c r="F38" s="53"/>
      <c r="G38" s="53"/>
      <c r="H38" s="53"/>
      <c r="I38" s="53"/>
      <c r="J38" s="53"/>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2</v>
      </c>
      <c r="E39" s="63" t="s">
        <v>37</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4</v>
      </c>
      <c r="E40" s="63" t="s">
        <v>38</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ht="67.5" hidden="1">
      <c r="A41" s="43">
        <v>1</v>
      </c>
      <c r="B41" s="45">
        <v>5</v>
      </c>
      <c r="C41" s="51">
        <v>4</v>
      </c>
      <c r="D41" s="62">
        <v>25</v>
      </c>
      <c r="E41" s="63" t="s">
        <v>39</v>
      </c>
      <c r="F41" s="56"/>
      <c r="G41" s="56"/>
      <c r="H41" s="56"/>
      <c r="I41" s="56"/>
      <c r="J41" s="56"/>
      <c r="K41" s="48"/>
      <c r="L41" s="48"/>
      <c r="M41" s="48"/>
      <c r="N41" s="48"/>
      <c r="O41" s="48"/>
      <c r="P41" s="48"/>
      <c r="Q41" s="48"/>
      <c r="R41" s="48"/>
      <c r="S41" s="38"/>
      <c r="T41" s="39"/>
      <c r="U41" s="39"/>
      <c r="V41" s="39"/>
      <c r="W41" s="39"/>
      <c r="X41" s="39"/>
      <c r="Y41" s="39"/>
      <c r="Z41" s="39"/>
      <c r="AA41" s="39"/>
      <c r="AB41" s="39"/>
      <c r="AC41" s="39"/>
      <c r="AD41" s="39"/>
      <c r="AE41" s="39"/>
      <c r="AF41" s="39"/>
    </row>
    <row r="42" spans="1:32">
      <c r="A42" s="43">
        <v>1</v>
      </c>
      <c r="B42" s="45">
        <v>5</v>
      </c>
      <c r="C42" s="51">
        <v>4</v>
      </c>
      <c r="D42" s="62">
        <v>29</v>
      </c>
      <c r="E42" s="63" t="s">
        <v>40</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67.5">
      <c r="A43" s="43">
        <v>1</v>
      </c>
      <c r="B43" s="45">
        <v>5</v>
      </c>
      <c r="C43" s="51">
        <v>4</v>
      </c>
      <c r="D43" s="62">
        <v>30</v>
      </c>
      <c r="E43" s="63" t="s">
        <v>41</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ht="22.5">
      <c r="A44" s="43">
        <v>1</v>
      </c>
      <c r="B44" s="45">
        <v>5</v>
      </c>
      <c r="C44" s="51">
        <v>4</v>
      </c>
      <c r="D44" s="62">
        <v>34</v>
      </c>
      <c r="E44" s="63" t="s">
        <v>42</v>
      </c>
      <c r="F44" s="56"/>
      <c r="G44" s="56"/>
      <c r="H44" s="56"/>
      <c r="I44" s="56"/>
      <c r="J44" s="56"/>
      <c r="K44" s="48"/>
      <c r="L44" s="48"/>
      <c r="M44" s="48"/>
      <c r="N44" s="48"/>
      <c r="O44" s="48"/>
      <c r="P44" s="48"/>
      <c r="Q44" s="48"/>
      <c r="R44" s="48"/>
      <c r="T44" s="39"/>
      <c r="U44" s="39"/>
      <c r="V44" s="39"/>
      <c r="W44" s="39"/>
      <c r="X44" s="39"/>
      <c r="Y44" s="39"/>
      <c r="Z44" s="39"/>
      <c r="AA44" s="39"/>
      <c r="AB44" s="39"/>
      <c r="AC44" s="39"/>
      <c r="AD44" s="39"/>
      <c r="AE44" s="39"/>
      <c r="AF44" s="39"/>
    </row>
    <row r="45" spans="1:32">
      <c r="A45" s="43">
        <v>1</v>
      </c>
      <c r="B45" s="45">
        <v>5</v>
      </c>
      <c r="C45" s="51">
        <v>5</v>
      </c>
      <c r="D45" s="51"/>
      <c r="E45" s="61" t="s">
        <v>43</v>
      </c>
      <c r="F45" s="53"/>
      <c r="G45" s="53"/>
      <c r="H45" s="53"/>
      <c r="I45" s="53"/>
      <c r="J45" s="53"/>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5</v>
      </c>
      <c r="C46" s="51">
        <v>5</v>
      </c>
      <c r="D46" s="62">
        <v>2</v>
      </c>
      <c r="E46" s="63" t="s">
        <v>44</v>
      </c>
      <c r="F46" s="56"/>
      <c r="G46" s="56"/>
      <c r="H46" s="56"/>
      <c r="I46" s="56"/>
      <c r="J46" s="56"/>
      <c r="K46" s="48"/>
      <c r="L46" s="48"/>
      <c r="M46" s="48"/>
      <c r="N46" s="48"/>
      <c r="O46" s="48"/>
      <c r="P46" s="48"/>
      <c r="Q46" s="48"/>
      <c r="R46" s="48"/>
      <c r="S46" s="38"/>
      <c r="T46" s="39"/>
      <c r="U46" s="39"/>
      <c r="V46" s="39"/>
      <c r="W46" s="39"/>
      <c r="X46" s="39"/>
      <c r="Y46" s="39"/>
      <c r="Z46" s="39"/>
      <c r="AA46" s="39"/>
      <c r="AB46" s="39"/>
      <c r="AC46" s="39"/>
      <c r="AD46" s="39"/>
      <c r="AE46" s="39"/>
      <c r="AF46" s="39"/>
    </row>
    <row r="47" spans="1:32">
      <c r="A47" s="58">
        <v>1</v>
      </c>
      <c r="B47" s="59">
        <v>7</v>
      </c>
      <c r="C47" s="59"/>
      <c r="D47" s="59"/>
      <c r="E47" s="46" t="s">
        <v>45</v>
      </c>
      <c r="F47" s="47">
        <f t="shared" ref="F47:J48" si="0">F48</f>
        <v>0</v>
      </c>
      <c r="G47" s="47">
        <f t="shared" si="0"/>
        <v>0</v>
      </c>
      <c r="H47" s="47">
        <f t="shared" si="0"/>
        <v>0</v>
      </c>
      <c r="I47" s="47">
        <f t="shared" si="0"/>
        <v>0</v>
      </c>
      <c r="J47" s="47">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51"/>
      <c r="E48" s="61" t="s">
        <v>45</v>
      </c>
      <c r="F48" s="53">
        <f t="shared" si="0"/>
        <v>0</v>
      </c>
      <c r="G48" s="53">
        <f t="shared" si="0"/>
        <v>0</v>
      </c>
      <c r="H48" s="53">
        <f t="shared" si="0"/>
        <v>0</v>
      </c>
      <c r="I48" s="53">
        <f t="shared" si="0"/>
        <v>0</v>
      </c>
      <c r="J48" s="53">
        <f t="shared" si="0"/>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7</v>
      </c>
      <c r="C49" s="51">
        <v>1</v>
      </c>
      <c r="D49" s="62">
        <v>10</v>
      </c>
      <c r="E49" s="63" t="s">
        <v>46</v>
      </c>
      <c r="F49" s="56"/>
      <c r="G49" s="56"/>
      <c r="H49" s="56"/>
      <c r="I49" s="56"/>
      <c r="J49" s="56"/>
      <c r="K49" s="48"/>
      <c r="L49" s="48"/>
      <c r="M49" s="48"/>
      <c r="N49" s="48"/>
      <c r="O49" s="48"/>
      <c r="P49" s="48"/>
      <c r="Q49" s="48"/>
      <c r="R49" s="48"/>
      <c r="S49" s="38"/>
      <c r="T49" s="39"/>
      <c r="U49" s="39"/>
      <c r="V49" s="39"/>
      <c r="W49" s="39"/>
      <c r="X49" s="39"/>
      <c r="Y49" s="39"/>
      <c r="Z49" s="39"/>
      <c r="AA49" s="39"/>
      <c r="AB49" s="39"/>
      <c r="AC49" s="39"/>
      <c r="AD49" s="39"/>
      <c r="AE49" s="39"/>
      <c r="AF49" s="39"/>
    </row>
    <row r="50" spans="1:32" ht="31.5">
      <c r="A50" s="58">
        <v>1</v>
      </c>
      <c r="B50" s="59">
        <v>8</v>
      </c>
      <c r="C50" s="59"/>
      <c r="D50" s="59"/>
      <c r="E50" s="46" t="s">
        <v>47</v>
      </c>
      <c r="F50" s="47">
        <f>F51</f>
        <v>0</v>
      </c>
      <c r="G50" s="47">
        <f>G51</f>
        <v>0</v>
      </c>
      <c r="H50" s="47">
        <f>H51</f>
        <v>0</v>
      </c>
      <c r="I50" s="47">
        <f>I51</f>
        <v>0</v>
      </c>
      <c r="J50" s="47">
        <f>J51</f>
        <v>0</v>
      </c>
      <c r="K50" s="48"/>
      <c r="L50" s="48"/>
      <c r="M50" s="48"/>
      <c r="N50" s="49"/>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51"/>
      <c r="E51" s="61" t="s">
        <v>48</v>
      </c>
      <c r="F51" s="53"/>
      <c r="G51" s="53"/>
      <c r="H51" s="53"/>
      <c r="I51" s="53"/>
      <c r="J51" s="53"/>
      <c r="K51" s="48"/>
      <c r="L51" s="48"/>
      <c r="M51" s="48"/>
      <c r="N51" s="48"/>
      <c r="O51" s="48"/>
      <c r="P51" s="48"/>
      <c r="Q51" s="48"/>
      <c r="R51" s="48"/>
      <c r="S51" s="38"/>
      <c r="T51" s="39"/>
      <c r="U51" s="39"/>
      <c r="V51" s="39"/>
      <c r="W51" s="39"/>
      <c r="X51" s="39"/>
      <c r="Y51" s="39"/>
      <c r="Z51" s="39"/>
      <c r="AA51" s="39"/>
      <c r="AB51" s="39"/>
      <c r="AC51" s="39"/>
      <c r="AD51" s="39"/>
      <c r="AE51" s="39"/>
      <c r="AF51" s="39"/>
    </row>
    <row r="52" spans="1:32">
      <c r="A52" s="43">
        <v>1</v>
      </c>
      <c r="B52" s="45">
        <v>8</v>
      </c>
      <c r="C52" s="51">
        <v>1</v>
      </c>
      <c r="D52" s="62">
        <v>26</v>
      </c>
      <c r="E52" s="63" t="s">
        <v>49</v>
      </c>
      <c r="F52" s="56"/>
      <c r="G52" s="56"/>
      <c r="H52" s="56"/>
      <c r="I52" s="56"/>
      <c r="J52" s="56"/>
      <c r="K52" s="48"/>
      <c r="L52" s="48"/>
      <c r="M52" s="48"/>
      <c r="N52" s="48"/>
      <c r="O52" s="48"/>
      <c r="P52" s="48"/>
      <c r="Q52" s="48"/>
      <c r="R52" s="48"/>
      <c r="S52" s="38"/>
      <c r="T52" s="39"/>
      <c r="U52" s="39"/>
      <c r="V52" s="39"/>
      <c r="W52" s="39"/>
      <c r="X52" s="39"/>
      <c r="Y52" s="39"/>
      <c r="Z52" s="39"/>
      <c r="AA52" s="39"/>
      <c r="AB52" s="39"/>
      <c r="AC52" s="39"/>
      <c r="AD52" s="39"/>
      <c r="AE52" s="39"/>
      <c r="AF52" s="39"/>
    </row>
    <row r="53" spans="1:32" ht="16.5" customHeight="1">
      <c r="A53" s="65">
        <v>2</v>
      </c>
      <c r="B53" s="65"/>
      <c r="C53" s="65"/>
      <c r="D53" s="40"/>
      <c r="E53" s="34" t="s">
        <v>50</v>
      </c>
      <c r="F53" s="35">
        <f>F54+F74+F77+F80+F87+F92</f>
        <v>18.899999999999999</v>
      </c>
      <c r="G53" s="35">
        <f>G54+G74+G77+G80+G87+G92</f>
        <v>10.8</v>
      </c>
      <c r="H53" s="35">
        <f>H54+H74+H77+H80+H87+H92</f>
        <v>11.4</v>
      </c>
      <c r="I53" s="35">
        <f>I54+I74+I77+I80+I87+I92</f>
        <v>20</v>
      </c>
      <c r="J53" s="35">
        <f>J54+J74+J77+J80+J87+J92</f>
        <v>1025.278</v>
      </c>
      <c r="K53" s="36"/>
      <c r="L53" s="36"/>
      <c r="M53" s="36"/>
      <c r="N53" s="37"/>
      <c r="O53" s="36"/>
      <c r="P53" s="36"/>
      <c r="Q53" s="36"/>
      <c r="R53" s="36"/>
      <c r="S53" s="38"/>
      <c r="T53" s="39"/>
      <c r="U53" s="39"/>
      <c r="V53" s="39"/>
      <c r="W53" s="39"/>
      <c r="X53" s="39"/>
      <c r="Y53" s="39"/>
      <c r="Z53" s="39"/>
      <c r="AA53" s="39"/>
      <c r="AB53" s="39"/>
      <c r="AC53" s="39"/>
      <c r="AD53" s="39"/>
      <c r="AE53" s="39"/>
      <c r="AF53" s="39"/>
    </row>
    <row r="54" spans="1:32" ht="21.75" customHeight="1">
      <c r="A54" s="58">
        <v>2</v>
      </c>
      <c r="B54" s="59">
        <v>1</v>
      </c>
      <c r="C54" s="59"/>
      <c r="D54" s="59"/>
      <c r="E54" s="46" t="s">
        <v>51</v>
      </c>
      <c r="F54" s="47">
        <f>F55+F57+F59+F61+F65+F71</f>
        <v>18.899999999999999</v>
      </c>
      <c r="G54" s="47">
        <f>G55+G57+G59+G61+G65+G71</f>
        <v>10.8</v>
      </c>
      <c r="H54" s="47">
        <f>H55+H57+H59+H61+H65+H71</f>
        <v>11.4</v>
      </c>
      <c r="I54" s="47">
        <f>I55+I57+I59+I61+I65+I71</f>
        <v>20</v>
      </c>
      <c r="J54" s="47">
        <f>J55+J57+J59+J61+J65+J71</f>
        <v>27.277999999999999</v>
      </c>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51"/>
      <c r="E55" s="61" t="s">
        <v>52</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1</v>
      </c>
      <c r="D56" s="62">
        <v>2</v>
      </c>
      <c r="E56" s="63" t="s">
        <v>53</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3</v>
      </c>
      <c r="D57" s="51"/>
      <c r="E57" s="61" t="s">
        <v>54</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c r="A58" s="43">
        <v>2</v>
      </c>
      <c r="B58" s="45">
        <v>1</v>
      </c>
      <c r="C58" s="51">
        <v>3</v>
      </c>
      <c r="D58" s="62">
        <v>2</v>
      </c>
      <c r="E58" s="63" t="s">
        <v>55</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4</v>
      </c>
      <c r="D59" s="51"/>
      <c r="E59" s="61" t="s">
        <v>56</v>
      </c>
      <c r="F59" s="53">
        <v>0</v>
      </c>
      <c r="G59" s="53">
        <v>0</v>
      </c>
      <c r="H59" s="53">
        <v>0</v>
      </c>
      <c r="I59" s="53">
        <v>0</v>
      </c>
      <c r="J59" s="53">
        <v>0</v>
      </c>
      <c r="K59" s="48"/>
      <c r="L59" s="48"/>
      <c r="M59" s="48"/>
      <c r="N59" s="49"/>
      <c r="O59" s="48"/>
      <c r="P59" s="48"/>
      <c r="Q59" s="48"/>
      <c r="R59" s="48"/>
      <c r="S59" s="38"/>
      <c r="T59" s="39"/>
      <c r="U59" s="39"/>
      <c r="V59" s="39"/>
      <c r="W59" s="39"/>
      <c r="X59" s="39"/>
      <c r="Y59" s="39"/>
      <c r="Z59" s="39"/>
      <c r="AA59" s="39"/>
      <c r="AB59" s="39"/>
      <c r="AC59" s="39"/>
      <c r="AD59" s="39"/>
      <c r="AE59" s="39"/>
      <c r="AF59" s="39"/>
    </row>
    <row r="60" spans="1:32" ht="13.5" customHeight="1">
      <c r="A60" s="43">
        <v>2</v>
      </c>
      <c r="B60" s="45">
        <v>1</v>
      </c>
      <c r="C60" s="51">
        <v>4</v>
      </c>
      <c r="D60" s="62">
        <v>2</v>
      </c>
      <c r="E60" s="63" t="s">
        <v>57</v>
      </c>
      <c r="F60" s="56"/>
      <c r="G60" s="56"/>
      <c r="H60" s="56"/>
      <c r="I60" s="56"/>
      <c r="J60" s="56"/>
      <c r="K60" s="48"/>
      <c r="L60" s="48"/>
      <c r="M60" s="48"/>
      <c r="N60" s="48"/>
      <c r="O60" s="48"/>
      <c r="P60" s="48"/>
      <c r="Q60" s="48"/>
      <c r="R60" s="48"/>
      <c r="S60" s="38"/>
      <c r="T60" s="39"/>
      <c r="U60" s="39"/>
      <c r="V60" s="39"/>
      <c r="W60" s="39"/>
      <c r="X60" s="39"/>
      <c r="Y60" s="39"/>
      <c r="Z60" s="39"/>
      <c r="AA60" s="39"/>
      <c r="AB60" s="39"/>
      <c r="AC60" s="39"/>
      <c r="AD60" s="39"/>
      <c r="AE60" s="39"/>
      <c r="AF60" s="39"/>
    </row>
    <row r="61" spans="1:32">
      <c r="A61" s="43">
        <v>2</v>
      </c>
      <c r="B61" s="45">
        <v>1</v>
      </c>
      <c r="C61" s="51">
        <v>5</v>
      </c>
      <c r="D61" s="51"/>
      <c r="E61" s="61" t="s">
        <v>58</v>
      </c>
      <c r="F61" s="53">
        <v>18.899999999999999</v>
      </c>
      <c r="G61" s="53">
        <v>10.8</v>
      </c>
      <c r="H61" s="53">
        <v>11.4</v>
      </c>
      <c r="I61" s="53">
        <v>20</v>
      </c>
      <c r="J61" s="53">
        <v>27.277999999999999</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8</v>
      </c>
      <c r="E62" s="63" t="s">
        <v>59</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45">
      <c r="A63" s="43">
        <v>2</v>
      </c>
      <c r="B63" s="45">
        <v>1</v>
      </c>
      <c r="C63" s="51">
        <v>5</v>
      </c>
      <c r="D63" s="62">
        <v>9</v>
      </c>
      <c r="E63" s="63" t="s">
        <v>60</v>
      </c>
      <c r="F63" s="56">
        <v>0</v>
      </c>
      <c r="G63" s="56">
        <v>0</v>
      </c>
      <c r="H63" s="56">
        <v>0</v>
      </c>
      <c r="I63" s="56">
        <v>0</v>
      </c>
      <c r="J63" s="56">
        <v>0</v>
      </c>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5</v>
      </c>
      <c r="D64" s="62">
        <v>10</v>
      </c>
      <c r="E64" s="63" t="s">
        <v>61</v>
      </c>
      <c r="F64" s="56">
        <v>18.899999999999999</v>
      </c>
      <c r="G64" s="56">
        <v>10.8</v>
      </c>
      <c r="H64" s="56">
        <v>11.4</v>
      </c>
      <c r="I64" s="56">
        <v>20</v>
      </c>
      <c r="J64" s="56">
        <v>27.277999999999999</v>
      </c>
      <c r="K64" s="48"/>
      <c r="L64" s="48"/>
      <c r="M64" s="48"/>
      <c r="N64" s="48"/>
      <c r="O64" s="48"/>
      <c r="P64" s="48"/>
      <c r="Q64" s="48"/>
      <c r="R64" s="48"/>
      <c r="S64" s="38"/>
      <c r="T64" s="39"/>
      <c r="U64" s="39"/>
      <c r="V64" s="39"/>
      <c r="W64" s="39"/>
      <c r="X64" s="39"/>
      <c r="Y64" s="39"/>
      <c r="Z64" s="39"/>
      <c r="AA64" s="39"/>
      <c r="AB64" s="39"/>
      <c r="AC64" s="39"/>
      <c r="AD64" s="39"/>
      <c r="AE64" s="39"/>
      <c r="AF64" s="39"/>
    </row>
    <row r="65" spans="1:32">
      <c r="A65" s="43">
        <v>2</v>
      </c>
      <c r="B65" s="45">
        <v>1</v>
      </c>
      <c r="C65" s="51">
        <v>7</v>
      </c>
      <c r="D65" s="51"/>
      <c r="E65" s="61" t="s">
        <v>62</v>
      </c>
      <c r="F65" s="53"/>
      <c r="G65" s="53"/>
      <c r="H65" s="53"/>
      <c r="I65" s="53"/>
      <c r="J65" s="53"/>
      <c r="K65" s="48"/>
      <c r="L65" s="48"/>
      <c r="M65" s="48"/>
      <c r="N65" s="48"/>
      <c r="O65" s="48"/>
      <c r="P65" s="48"/>
      <c r="Q65" s="48"/>
      <c r="R65" s="48"/>
      <c r="S65" s="38"/>
      <c r="T65" s="39"/>
      <c r="U65" s="39"/>
      <c r="V65" s="39"/>
      <c r="W65" s="39"/>
      <c r="X65" s="39"/>
      <c r="Y65" s="39"/>
      <c r="Z65" s="39"/>
      <c r="AA65" s="39"/>
      <c r="AB65" s="39"/>
      <c r="AC65" s="39"/>
      <c r="AD65" s="39"/>
      <c r="AE65" s="39"/>
      <c r="AF65" s="39"/>
    </row>
    <row r="66" spans="1:32" ht="22.5">
      <c r="A66" s="43">
        <v>2</v>
      </c>
      <c r="B66" s="45">
        <v>1</v>
      </c>
      <c r="C66" s="51">
        <v>7</v>
      </c>
      <c r="D66" s="62">
        <v>6</v>
      </c>
      <c r="E66" s="63" t="s">
        <v>63</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11</v>
      </c>
      <c r="E67" s="63" t="s">
        <v>64</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13</v>
      </c>
      <c r="E68" s="63" t="s">
        <v>65</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18</v>
      </c>
      <c r="E69" s="63" t="s">
        <v>66</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ht="33.75" hidden="1">
      <c r="A70" s="43">
        <v>2</v>
      </c>
      <c r="B70" s="45">
        <v>1</v>
      </c>
      <c r="C70" s="51">
        <v>7</v>
      </c>
      <c r="D70" s="62">
        <v>19</v>
      </c>
      <c r="E70" s="63" t="s">
        <v>67</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51" t="s">
        <v>33</v>
      </c>
      <c r="E71" s="61" t="s">
        <v>68</v>
      </c>
      <c r="F71" s="53"/>
      <c r="G71" s="53"/>
      <c r="H71" s="53"/>
      <c r="I71" s="53"/>
      <c r="J71" s="53"/>
      <c r="K71" s="48"/>
      <c r="L71" s="48"/>
      <c r="M71" s="48"/>
      <c r="N71" s="48"/>
      <c r="O71" s="48"/>
      <c r="P71" s="48"/>
      <c r="Q71" s="48"/>
      <c r="R71" s="48"/>
      <c r="S71" s="38"/>
      <c r="T71" s="39"/>
      <c r="U71" s="39"/>
      <c r="V71" s="39"/>
      <c r="W71" s="39"/>
      <c r="X71" s="39"/>
      <c r="Y71" s="39"/>
      <c r="Z71" s="39"/>
      <c r="AA71" s="39"/>
      <c r="AB71" s="39"/>
      <c r="AC71" s="39"/>
      <c r="AD71" s="39"/>
      <c r="AE71" s="39"/>
      <c r="AF71" s="39"/>
    </row>
    <row r="72" spans="1:32" ht="33.75">
      <c r="A72" s="43">
        <v>2</v>
      </c>
      <c r="B72" s="45">
        <v>1</v>
      </c>
      <c r="C72" s="51">
        <v>9</v>
      </c>
      <c r="D72" s="62">
        <v>7</v>
      </c>
      <c r="E72" s="63" t="s">
        <v>69</v>
      </c>
      <c r="F72" s="56"/>
      <c r="G72" s="56"/>
      <c r="H72" s="56"/>
      <c r="I72" s="56"/>
      <c r="J72" s="56"/>
      <c r="K72" s="48"/>
      <c r="L72" s="48"/>
      <c r="M72" s="48"/>
      <c r="N72" s="48"/>
      <c r="O72" s="48"/>
      <c r="P72" s="48"/>
      <c r="Q72" s="48"/>
      <c r="R72" s="48"/>
      <c r="S72" s="38"/>
      <c r="T72" s="39"/>
      <c r="U72" s="39"/>
      <c r="V72" s="39"/>
      <c r="W72" s="39"/>
      <c r="X72" s="39"/>
      <c r="Y72" s="39"/>
      <c r="Z72" s="39"/>
      <c r="AA72" s="39"/>
      <c r="AB72" s="39"/>
      <c r="AC72" s="39"/>
      <c r="AD72" s="39"/>
      <c r="AE72" s="39"/>
      <c r="AF72" s="39"/>
    </row>
    <row r="73" spans="1:32">
      <c r="A73" s="43">
        <v>2</v>
      </c>
      <c r="B73" s="45">
        <v>1</v>
      </c>
      <c r="C73" s="51">
        <v>9</v>
      </c>
      <c r="D73" s="62">
        <v>10</v>
      </c>
      <c r="E73" s="63" t="s">
        <v>70</v>
      </c>
      <c r="F73" s="56"/>
      <c r="G73" s="56"/>
      <c r="H73" s="56"/>
      <c r="I73" s="56"/>
      <c r="J73" s="56"/>
      <c r="K73" s="48"/>
      <c r="L73" s="48"/>
      <c r="M73" s="48"/>
      <c r="N73" s="48"/>
      <c r="O73" s="48"/>
      <c r="P73" s="48"/>
      <c r="Q73" s="48"/>
      <c r="R73" s="48"/>
      <c r="S73" s="38"/>
      <c r="T73" s="39"/>
      <c r="U73" s="39"/>
      <c r="V73" s="39"/>
      <c r="W73" s="39"/>
      <c r="X73" s="39"/>
      <c r="Y73" s="39"/>
      <c r="Z73" s="39"/>
      <c r="AA73" s="39"/>
      <c r="AB73" s="39"/>
      <c r="AC73" s="39"/>
      <c r="AD73" s="39"/>
      <c r="AE73" s="39"/>
      <c r="AF73" s="39"/>
    </row>
    <row r="74" spans="1:32" ht="31.5">
      <c r="A74" s="58">
        <v>2</v>
      </c>
      <c r="B74" s="59">
        <v>2</v>
      </c>
      <c r="C74" s="59"/>
      <c r="D74" s="59"/>
      <c r="E74" s="46" t="s">
        <v>71</v>
      </c>
      <c r="F74" s="47">
        <f>F75</f>
        <v>0</v>
      </c>
      <c r="G74" s="47">
        <f>G75</f>
        <v>0</v>
      </c>
      <c r="H74" s="47">
        <f>H75</f>
        <v>0</v>
      </c>
      <c r="I74" s="47">
        <f>I75</f>
        <v>0</v>
      </c>
      <c r="J74" s="47">
        <f>J75</f>
        <v>0</v>
      </c>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51"/>
      <c r="E75" s="61" t="s">
        <v>71</v>
      </c>
      <c r="F75" s="53"/>
      <c r="G75" s="53"/>
      <c r="H75" s="53"/>
      <c r="I75" s="53"/>
      <c r="J75" s="53"/>
      <c r="K75" s="48"/>
      <c r="L75" s="48"/>
      <c r="M75" s="48"/>
      <c r="N75" s="49"/>
      <c r="O75" s="48"/>
      <c r="P75" s="48"/>
      <c r="Q75" s="48"/>
      <c r="R75" s="48"/>
      <c r="S75" s="38"/>
      <c r="T75" s="39"/>
      <c r="U75" s="39"/>
      <c r="V75" s="39"/>
      <c r="W75" s="39"/>
      <c r="X75" s="39"/>
      <c r="Y75" s="39"/>
      <c r="Z75" s="39"/>
      <c r="AA75" s="39"/>
      <c r="AB75" s="39"/>
      <c r="AC75" s="39"/>
      <c r="AD75" s="39"/>
      <c r="AE75" s="39"/>
      <c r="AF75" s="39"/>
    </row>
    <row r="76" spans="1:32" ht="22.5">
      <c r="A76" s="43">
        <v>2</v>
      </c>
      <c r="B76" s="45">
        <v>2</v>
      </c>
      <c r="C76" s="51">
        <v>1</v>
      </c>
      <c r="D76" s="62">
        <v>2</v>
      </c>
      <c r="E76" s="63" t="s">
        <v>72</v>
      </c>
      <c r="F76" s="56"/>
      <c r="G76" s="56"/>
      <c r="H76" s="56"/>
      <c r="I76" s="56"/>
      <c r="J76" s="56"/>
      <c r="K76" s="48"/>
      <c r="L76" s="48"/>
      <c r="M76" s="48"/>
      <c r="N76" s="48"/>
      <c r="O76" s="48"/>
      <c r="P76" s="48"/>
      <c r="Q76" s="48"/>
      <c r="R76" s="48"/>
      <c r="S76" s="38"/>
      <c r="T76" s="39"/>
      <c r="U76" s="39"/>
      <c r="V76" s="39"/>
      <c r="W76" s="39"/>
      <c r="X76" s="39"/>
      <c r="Y76" s="39"/>
      <c r="Z76" s="39"/>
      <c r="AA76" s="39"/>
      <c r="AB76" s="39"/>
      <c r="AC76" s="39"/>
      <c r="AD76" s="39"/>
      <c r="AE76" s="39"/>
      <c r="AF76" s="39"/>
    </row>
    <row r="77" spans="1:32" s="68" customFormat="1" ht="21">
      <c r="A77" s="58">
        <v>2</v>
      </c>
      <c r="B77" s="59">
        <v>3</v>
      </c>
      <c r="C77" s="59"/>
      <c r="D77" s="59"/>
      <c r="E77" s="46" t="s">
        <v>73</v>
      </c>
      <c r="F77" s="47">
        <f t="shared" ref="F77:J78" si="1">F78</f>
        <v>0</v>
      </c>
      <c r="G77" s="47">
        <f t="shared" si="1"/>
        <v>0</v>
      </c>
      <c r="H77" s="47">
        <f t="shared" si="1"/>
        <v>0</v>
      </c>
      <c r="I77" s="47">
        <f t="shared" si="1"/>
        <v>0</v>
      </c>
      <c r="J77" s="47">
        <f t="shared" si="1"/>
        <v>0</v>
      </c>
      <c r="K77" s="36"/>
      <c r="L77" s="36"/>
      <c r="M77" s="36"/>
      <c r="N77" s="37"/>
      <c r="O77" s="36"/>
      <c r="P77" s="36"/>
      <c r="Q77" s="36"/>
      <c r="R77" s="36"/>
      <c r="S77" s="66"/>
      <c r="T77" s="67"/>
      <c r="U77" s="67"/>
      <c r="V77" s="67"/>
      <c r="W77" s="67"/>
      <c r="X77" s="67"/>
      <c r="Y77" s="67"/>
      <c r="Z77" s="67"/>
      <c r="AA77" s="67"/>
      <c r="AB77" s="67"/>
      <c r="AC77" s="67"/>
      <c r="AD77" s="67"/>
      <c r="AE77" s="67"/>
      <c r="AF77" s="67"/>
    </row>
    <row r="78" spans="1:32" ht="22.5">
      <c r="A78" s="43">
        <v>2</v>
      </c>
      <c r="B78" s="45">
        <v>3</v>
      </c>
      <c r="C78" s="51">
        <v>1</v>
      </c>
      <c r="D78" s="51" t="s">
        <v>33</v>
      </c>
      <c r="E78" s="61" t="s">
        <v>73</v>
      </c>
      <c r="F78" s="53">
        <f t="shared" si="1"/>
        <v>0</v>
      </c>
      <c r="G78" s="53">
        <f t="shared" si="1"/>
        <v>0</v>
      </c>
      <c r="H78" s="53">
        <f t="shared" si="1"/>
        <v>0</v>
      </c>
      <c r="I78" s="53">
        <f t="shared" si="1"/>
        <v>0</v>
      </c>
      <c r="J78" s="53">
        <f t="shared" si="1"/>
        <v>0</v>
      </c>
      <c r="K78" s="48"/>
      <c r="L78" s="48"/>
      <c r="M78" s="48"/>
      <c r="N78" s="49"/>
      <c r="O78" s="48"/>
      <c r="P78" s="48"/>
      <c r="Q78" s="48"/>
      <c r="R78" s="48"/>
      <c r="S78" s="38"/>
      <c r="T78" s="39"/>
      <c r="U78" s="39"/>
      <c r="V78" s="39"/>
      <c r="W78" s="39"/>
      <c r="X78" s="39"/>
      <c r="Y78" s="39"/>
      <c r="Z78" s="39"/>
      <c r="AA78" s="39"/>
      <c r="AB78" s="39"/>
      <c r="AC78" s="39"/>
      <c r="AD78" s="39"/>
      <c r="AE78" s="39"/>
      <c r="AF78" s="39"/>
    </row>
    <row r="79" spans="1:32" ht="22.5">
      <c r="A79" s="43">
        <v>2</v>
      </c>
      <c r="B79" s="45">
        <v>3</v>
      </c>
      <c r="C79" s="51">
        <v>1</v>
      </c>
      <c r="D79" s="62">
        <v>2</v>
      </c>
      <c r="E79" s="63" t="s">
        <v>74</v>
      </c>
      <c r="F79" s="56">
        <v>0</v>
      </c>
      <c r="G79" s="56">
        <v>0</v>
      </c>
      <c r="H79" s="56">
        <v>0</v>
      </c>
      <c r="I79" s="56">
        <v>0</v>
      </c>
      <c r="J79" s="56">
        <v>0</v>
      </c>
      <c r="K79" s="48"/>
      <c r="L79" s="48"/>
      <c r="M79" s="48"/>
      <c r="N79" s="48"/>
      <c r="O79" s="48"/>
      <c r="P79" s="48"/>
      <c r="Q79" s="48"/>
      <c r="R79" s="48"/>
      <c r="S79" s="38"/>
      <c r="T79" s="39"/>
      <c r="U79" s="39"/>
      <c r="V79" s="39"/>
      <c r="W79" s="39"/>
      <c r="X79" s="39"/>
      <c r="Y79" s="39"/>
      <c r="Z79" s="39"/>
      <c r="AA79" s="39"/>
      <c r="AB79" s="39"/>
      <c r="AC79" s="39"/>
      <c r="AD79" s="39"/>
      <c r="AE79" s="39"/>
      <c r="AF79" s="39"/>
    </row>
    <row r="80" spans="1:32" s="68" customFormat="1" ht="42">
      <c r="A80" s="58">
        <v>2</v>
      </c>
      <c r="B80" s="59">
        <v>4</v>
      </c>
      <c r="C80" s="59"/>
      <c r="D80" s="59"/>
      <c r="E80" s="46" t="s">
        <v>75</v>
      </c>
      <c r="F80" s="47">
        <f>F81</f>
        <v>0</v>
      </c>
      <c r="G80" s="47">
        <f>G81</f>
        <v>0</v>
      </c>
      <c r="H80" s="47">
        <f>H81</f>
        <v>0</v>
      </c>
      <c r="I80" s="47">
        <f>I81</f>
        <v>0</v>
      </c>
      <c r="J80" s="47">
        <f>J81</f>
        <v>0</v>
      </c>
      <c r="K80" s="36"/>
      <c r="L80" s="36"/>
      <c r="M80" s="36"/>
      <c r="N80" s="37"/>
      <c r="O80" s="36"/>
      <c r="P80" s="36"/>
      <c r="Q80" s="36"/>
      <c r="R80" s="36"/>
      <c r="S80" s="66"/>
      <c r="T80" s="67"/>
      <c r="U80" s="67"/>
      <c r="V80" s="67"/>
      <c r="W80" s="67"/>
      <c r="X80" s="67"/>
      <c r="Y80" s="67"/>
      <c r="Z80" s="67"/>
      <c r="AA80" s="67"/>
      <c r="AB80" s="67"/>
      <c r="AC80" s="67"/>
      <c r="AD80" s="67"/>
      <c r="AE80" s="67"/>
      <c r="AF80" s="67"/>
    </row>
    <row r="81" spans="1:32" ht="45">
      <c r="A81" s="43">
        <v>2</v>
      </c>
      <c r="B81" s="45">
        <v>4</v>
      </c>
      <c r="C81" s="51">
        <v>1</v>
      </c>
      <c r="D81" s="51"/>
      <c r="E81" s="61" t="s">
        <v>76</v>
      </c>
      <c r="F81" s="53"/>
      <c r="G81" s="53"/>
      <c r="H81" s="53"/>
      <c r="I81" s="53"/>
      <c r="J81" s="53"/>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14</v>
      </c>
      <c r="E82" s="63" t="s">
        <v>77</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33.75">
      <c r="A83" s="43">
        <v>2</v>
      </c>
      <c r="B83" s="45">
        <v>4</v>
      </c>
      <c r="C83" s="51">
        <v>1</v>
      </c>
      <c r="D83" s="62">
        <v>18</v>
      </c>
      <c r="E83" s="63" t="s">
        <v>78</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56.25">
      <c r="A84" s="43">
        <v>2</v>
      </c>
      <c r="B84" s="45">
        <v>4</v>
      </c>
      <c r="C84" s="51">
        <v>1</v>
      </c>
      <c r="D84" s="62">
        <v>54</v>
      </c>
      <c r="E84" s="63" t="s">
        <v>79</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22.5">
      <c r="A85" s="43">
        <v>2</v>
      </c>
      <c r="B85" s="45">
        <v>4</v>
      </c>
      <c r="C85" s="51">
        <v>1</v>
      </c>
      <c r="D85" s="62">
        <v>70</v>
      </c>
      <c r="E85" s="63" t="s">
        <v>80</v>
      </c>
      <c r="F85" s="56"/>
      <c r="G85" s="56"/>
      <c r="H85" s="56"/>
      <c r="I85" s="56"/>
      <c r="J85" s="56"/>
      <c r="K85" s="48"/>
      <c r="L85" s="48"/>
      <c r="M85" s="48"/>
      <c r="N85" s="48"/>
      <c r="O85" s="48"/>
      <c r="P85" s="48"/>
      <c r="Q85" s="48"/>
      <c r="R85" s="48"/>
      <c r="S85" s="38"/>
      <c r="T85" s="39"/>
      <c r="U85" s="39"/>
      <c r="V85" s="39"/>
      <c r="W85" s="39"/>
      <c r="X85" s="39"/>
      <c r="Y85" s="39"/>
      <c r="Z85" s="39"/>
      <c r="AA85" s="39"/>
      <c r="AB85" s="39"/>
      <c r="AC85" s="39"/>
      <c r="AD85" s="39"/>
      <c r="AE85" s="39"/>
      <c r="AF85" s="39"/>
    </row>
    <row r="86" spans="1:32" ht="33.75" hidden="1">
      <c r="A86" s="43">
        <v>2</v>
      </c>
      <c r="B86" s="45">
        <v>4</v>
      </c>
      <c r="C86" s="51">
        <v>1</v>
      </c>
      <c r="D86" s="62">
        <v>71</v>
      </c>
      <c r="E86" s="63" t="s">
        <v>81</v>
      </c>
      <c r="F86" s="56">
        <f>'районный бюджет'!F82</f>
        <v>0</v>
      </c>
      <c r="G86" s="56">
        <f>'районный бюджет'!G82</f>
        <v>0</v>
      </c>
      <c r="H86" s="56">
        <f>'районный бюджет'!H82</f>
        <v>0</v>
      </c>
      <c r="I86" s="56">
        <f>'районный бюджет'!I82</f>
        <v>0</v>
      </c>
      <c r="J86" s="56">
        <f>'районный бюджет'!J82</f>
        <v>0</v>
      </c>
      <c r="K86" s="48"/>
      <c r="L86" s="48"/>
      <c r="M86" s="48"/>
      <c r="N86" s="48"/>
      <c r="O86" s="48"/>
      <c r="P86" s="48"/>
      <c r="Q86" s="48"/>
      <c r="R86" s="48"/>
      <c r="S86" s="38"/>
      <c r="T86" s="39"/>
      <c r="U86" s="39"/>
      <c r="V86" s="39"/>
      <c r="W86" s="39"/>
      <c r="X86" s="39"/>
      <c r="Y86" s="39"/>
      <c r="Z86" s="39"/>
      <c r="AA86" s="39"/>
      <c r="AB86" s="39"/>
      <c r="AC86" s="39"/>
      <c r="AD86" s="39"/>
      <c r="AE86" s="39"/>
      <c r="AF86" s="39"/>
    </row>
    <row r="87" spans="1:32" hidden="1">
      <c r="A87" s="43">
        <v>2</v>
      </c>
      <c r="B87" s="45">
        <v>5</v>
      </c>
      <c r="C87" s="45"/>
      <c r="D87" s="45"/>
      <c r="E87" s="69" t="s">
        <v>82</v>
      </c>
      <c r="F87" s="70">
        <f>F88+F90</f>
        <v>0</v>
      </c>
      <c r="G87" s="70">
        <f>G88+G90</f>
        <v>0</v>
      </c>
      <c r="H87" s="70">
        <f>H88+H90</f>
        <v>0</v>
      </c>
      <c r="I87" s="70">
        <f>I88+I90</f>
        <v>0</v>
      </c>
      <c r="J87" s="70">
        <f>J88+J90</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51"/>
      <c r="E88" s="61" t="s">
        <v>83</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1</v>
      </c>
      <c r="D89" s="71">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51"/>
      <c r="E90" s="61" t="s">
        <v>85</v>
      </c>
      <c r="F90" s="53">
        <f>F91</f>
        <v>0</v>
      </c>
      <c r="G90" s="53">
        <f>G91</f>
        <v>0</v>
      </c>
      <c r="H90" s="53">
        <f>H91</f>
        <v>0</v>
      </c>
      <c r="I90" s="53">
        <f>I91</f>
        <v>0</v>
      </c>
      <c r="J90" s="53">
        <f>J91</f>
        <v>0</v>
      </c>
      <c r="K90" s="48"/>
      <c r="L90" s="48"/>
      <c r="M90" s="48"/>
      <c r="N90" s="49"/>
      <c r="O90" s="48"/>
      <c r="P90" s="48"/>
      <c r="Q90" s="48"/>
      <c r="R90" s="48"/>
      <c r="S90" s="38"/>
      <c r="T90" s="39"/>
      <c r="U90" s="39"/>
      <c r="V90" s="39"/>
      <c r="W90" s="39"/>
      <c r="X90" s="39"/>
      <c r="Y90" s="39"/>
      <c r="Z90" s="39"/>
      <c r="AA90" s="39"/>
      <c r="AB90" s="39"/>
      <c r="AC90" s="39"/>
      <c r="AD90" s="39"/>
      <c r="AE90" s="39"/>
      <c r="AF90" s="39"/>
    </row>
    <row r="91" spans="1:32" hidden="1">
      <c r="A91" s="43">
        <v>2</v>
      </c>
      <c r="B91" s="45">
        <v>5</v>
      </c>
      <c r="C91" s="51">
        <v>2</v>
      </c>
      <c r="D91" s="62">
        <v>2</v>
      </c>
      <c r="E91" s="63" t="s">
        <v>84</v>
      </c>
      <c r="F91" s="56">
        <f>'районный бюджет'!F87</f>
        <v>0</v>
      </c>
      <c r="G91" s="56">
        <f>'районный бюджет'!G87</f>
        <v>0</v>
      </c>
      <c r="H91" s="56">
        <f>'районный бюджет'!H87</f>
        <v>0</v>
      </c>
      <c r="I91" s="56">
        <f>'районный бюджет'!I87</f>
        <v>0</v>
      </c>
      <c r="J91" s="56">
        <f>'районный бюджет'!J87</f>
        <v>0</v>
      </c>
      <c r="K91" s="48"/>
      <c r="L91" s="48"/>
      <c r="M91" s="48"/>
      <c r="N91" s="48"/>
      <c r="O91" s="48"/>
      <c r="P91" s="48"/>
      <c r="Q91" s="48"/>
      <c r="R91" s="48"/>
      <c r="S91" s="38"/>
      <c r="T91" s="39"/>
      <c r="U91" s="39"/>
      <c r="V91" s="39"/>
      <c r="W91" s="39"/>
      <c r="X91" s="39"/>
      <c r="Y91" s="39"/>
      <c r="Z91" s="39"/>
      <c r="AA91" s="39"/>
      <c r="AB91" s="39"/>
      <c r="AC91" s="39"/>
      <c r="AD91" s="39"/>
      <c r="AE91" s="39"/>
      <c r="AF91" s="39"/>
    </row>
    <row r="92" spans="1:32" s="68" customFormat="1" ht="10.5">
      <c r="A92" s="58">
        <v>2</v>
      </c>
      <c r="B92" s="59">
        <v>6</v>
      </c>
      <c r="C92" s="59"/>
      <c r="D92" s="59"/>
      <c r="E92" s="46" t="s">
        <v>86</v>
      </c>
      <c r="F92" s="47">
        <f>F93</f>
        <v>0</v>
      </c>
      <c r="G92" s="47">
        <f>G93</f>
        <v>0</v>
      </c>
      <c r="H92" s="47">
        <f>H93</f>
        <v>0</v>
      </c>
      <c r="I92" s="47">
        <f>I93</f>
        <v>0</v>
      </c>
      <c r="J92" s="47">
        <f>J93</f>
        <v>998</v>
      </c>
      <c r="K92" s="36"/>
      <c r="L92" s="36"/>
      <c r="M92" s="36"/>
      <c r="N92" s="37"/>
      <c r="O92" s="36"/>
      <c r="P92" s="36"/>
      <c r="Q92" s="36"/>
      <c r="R92" s="36"/>
      <c r="S92" s="66"/>
      <c r="T92" s="67"/>
      <c r="U92" s="67"/>
      <c r="V92" s="67"/>
      <c r="W92" s="67"/>
      <c r="X92" s="67"/>
      <c r="Y92" s="67"/>
      <c r="Z92" s="67"/>
      <c r="AA92" s="67"/>
      <c r="AB92" s="67"/>
      <c r="AC92" s="67"/>
      <c r="AD92" s="67"/>
      <c r="AE92" s="67"/>
      <c r="AF92" s="67"/>
    </row>
    <row r="93" spans="1:32">
      <c r="A93" s="43">
        <v>2</v>
      </c>
      <c r="B93" s="45">
        <v>6</v>
      </c>
      <c r="C93" s="51">
        <v>1</v>
      </c>
      <c r="D93" s="51"/>
      <c r="E93" s="61" t="s">
        <v>86</v>
      </c>
      <c r="F93" s="53"/>
      <c r="G93" s="53"/>
      <c r="H93" s="53"/>
      <c r="I93" s="53"/>
      <c r="J93" s="53">
        <v>998</v>
      </c>
      <c r="K93" s="48"/>
      <c r="L93" s="48"/>
      <c r="M93" s="48"/>
      <c r="N93" s="48"/>
      <c r="O93" s="48"/>
      <c r="P93" s="48"/>
      <c r="Q93" s="48"/>
      <c r="R93" s="48"/>
      <c r="S93" s="38"/>
      <c r="T93" s="39"/>
      <c r="U93" s="39"/>
      <c r="V93" s="39"/>
      <c r="W93" s="39"/>
      <c r="X93" s="39"/>
      <c r="Y93" s="39"/>
      <c r="Z93" s="39"/>
      <c r="AA93" s="39"/>
      <c r="AB93" s="39"/>
      <c r="AC93" s="39"/>
      <c r="AD93" s="39"/>
      <c r="AE93" s="39"/>
      <c r="AF93" s="39"/>
    </row>
    <row r="94" spans="1:32" ht="22.5" hidden="1">
      <c r="A94" s="43">
        <v>2</v>
      </c>
      <c r="B94" s="45">
        <v>6</v>
      </c>
      <c r="C94" s="51">
        <v>1</v>
      </c>
      <c r="D94" s="62">
        <v>5</v>
      </c>
      <c r="E94" s="63" t="s">
        <v>87</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7</v>
      </c>
      <c r="E95" s="63" t="s">
        <v>88</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9</v>
      </c>
      <c r="E96" s="63" t="s">
        <v>89</v>
      </c>
      <c r="F96" s="56"/>
      <c r="G96" s="56"/>
      <c r="H96" s="56"/>
      <c r="I96" s="56"/>
      <c r="J96" s="56">
        <v>998</v>
      </c>
      <c r="K96" s="48"/>
      <c r="L96" s="48"/>
      <c r="M96" s="48"/>
      <c r="N96" s="48"/>
      <c r="O96" s="48"/>
      <c r="P96" s="48"/>
      <c r="Q96" s="48"/>
      <c r="R96" s="48"/>
      <c r="S96" s="38"/>
      <c r="T96" s="39"/>
      <c r="U96" s="39"/>
      <c r="V96" s="39"/>
      <c r="W96" s="39"/>
      <c r="X96" s="39"/>
      <c r="Y96" s="39"/>
      <c r="Z96" s="39"/>
      <c r="AA96" s="39"/>
      <c r="AB96" s="39"/>
      <c r="AC96" s="39"/>
      <c r="AD96" s="39"/>
      <c r="AE96" s="39"/>
      <c r="AF96" s="39"/>
    </row>
    <row r="97" spans="1:32">
      <c r="A97" s="43">
        <v>2</v>
      </c>
      <c r="B97" s="45">
        <v>6</v>
      </c>
      <c r="C97" s="51">
        <v>1</v>
      </c>
      <c r="D97" s="62">
        <v>15</v>
      </c>
      <c r="E97" s="63" t="s">
        <v>90</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ht="22.5">
      <c r="A98" s="43">
        <v>2</v>
      </c>
      <c r="B98" s="45">
        <v>6</v>
      </c>
      <c r="C98" s="51">
        <v>1</v>
      </c>
      <c r="D98" s="62">
        <v>17</v>
      </c>
      <c r="E98" s="63" t="s">
        <v>91</v>
      </c>
      <c r="F98" s="56"/>
      <c r="G98" s="56"/>
      <c r="H98" s="56"/>
      <c r="I98" s="56"/>
      <c r="J98" s="56"/>
      <c r="K98" s="48"/>
      <c r="L98" s="48"/>
      <c r="M98" s="48"/>
      <c r="N98" s="48"/>
      <c r="O98" s="48"/>
      <c r="P98" s="48"/>
      <c r="Q98" s="48"/>
      <c r="R98" s="48"/>
      <c r="S98" s="38"/>
      <c r="T98" s="39"/>
      <c r="U98" s="39"/>
      <c r="V98" s="39"/>
      <c r="W98" s="39"/>
      <c r="X98" s="39"/>
      <c r="Y98" s="39"/>
      <c r="Z98" s="39"/>
      <c r="AA98" s="39"/>
      <c r="AB98" s="39"/>
      <c r="AC98" s="39"/>
      <c r="AD98" s="39"/>
      <c r="AE98" s="39"/>
      <c r="AF98" s="39"/>
    </row>
    <row r="99" spans="1:32">
      <c r="A99" s="40">
        <v>3</v>
      </c>
      <c r="B99" s="42"/>
      <c r="C99" s="42"/>
      <c r="D99" s="42"/>
      <c r="E99" s="72" t="s">
        <v>92</v>
      </c>
      <c r="F99" s="35">
        <f>F100+F105</f>
        <v>650.5</v>
      </c>
      <c r="G99" s="35">
        <f>G100+G105</f>
        <v>144</v>
      </c>
      <c r="H99" s="35">
        <f>H100+H105</f>
        <v>144</v>
      </c>
      <c r="I99" s="35">
        <f>I100+I105</f>
        <v>406</v>
      </c>
      <c r="J99" s="35">
        <f>J100+J105</f>
        <v>432</v>
      </c>
      <c r="K99" s="36"/>
      <c r="L99" s="36"/>
      <c r="M99" s="36"/>
      <c r="N99" s="37"/>
      <c r="O99" s="36"/>
      <c r="P99" s="36"/>
      <c r="Q99" s="36"/>
      <c r="R99" s="36"/>
      <c r="S99" s="38"/>
      <c r="T99" s="39"/>
      <c r="U99" s="39"/>
      <c r="V99" s="39"/>
      <c r="W99" s="39"/>
      <c r="X99" s="39"/>
      <c r="Y99" s="39"/>
      <c r="Z99" s="39"/>
      <c r="AA99" s="39"/>
      <c r="AB99" s="39"/>
      <c r="AC99" s="39"/>
      <c r="AD99" s="39"/>
      <c r="AE99" s="39"/>
      <c r="AF99" s="39"/>
    </row>
    <row r="100" spans="1:32" s="68" customFormat="1" ht="10.5">
      <c r="A100" s="58">
        <v>3</v>
      </c>
      <c r="B100" s="59">
        <v>1</v>
      </c>
      <c r="C100" s="59"/>
      <c r="D100" s="59"/>
      <c r="E100" s="46" t="s">
        <v>93</v>
      </c>
      <c r="F100" s="47">
        <f>F101</f>
        <v>56.5</v>
      </c>
      <c r="G100" s="47">
        <f>G101</f>
        <v>0</v>
      </c>
      <c r="H100" s="47">
        <f>H101</f>
        <v>0</v>
      </c>
      <c r="I100" s="47">
        <f>I101</f>
        <v>0</v>
      </c>
      <c r="J100" s="47">
        <f>J101</f>
        <v>0</v>
      </c>
      <c r="K100" s="36"/>
      <c r="L100" s="36"/>
      <c r="M100" s="36"/>
      <c r="N100" s="37"/>
      <c r="O100" s="36"/>
      <c r="P100" s="36"/>
      <c r="Q100" s="36"/>
      <c r="R100" s="36"/>
      <c r="S100" s="66"/>
      <c r="T100" s="67"/>
      <c r="U100" s="67"/>
      <c r="V100" s="67"/>
      <c r="W100" s="67"/>
      <c r="X100" s="67"/>
      <c r="Y100" s="67"/>
      <c r="Z100" s="67"/>
      <c r="AA100" s="67"/>
      <c r="AB100" s="67"/>
      <c r="AC100" s="67"/>
      <c r="AD100" s="67"/>
      <c r="AE100" s="67"/>
      <c r="AF100" s="67"/>
    </row>
    <row r="101" spans="1:32">
      <c r="A101" s="43">
        <v>3</v>
      </c>
      <c r="B101" s="45">
        <v>1</v>
      </c>
      <c r="C101" s="51">
        <v>1</v>
      </c>
      <c r="D101" s="51"/>
      <c r="E101" s="61" t="s">
        <v>93</v>
      </c>
      <c r="F101" s="53">
        <v>56.5</v>
      </c>
      <c r="G101" s="53">
        <v>0</v>
      </c>
      <c r="H101" s="53">
        <v>0</v>
      </c>
      <c r="I101" s="53">
        <v>0</v>
      </c>
      <c r="J101" s="53">
        <v>0</v>
      </c>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ht="22.5">
      <c r="A102" s="43">
        <v>3</v>
      </c>
      <c r="B102" s="45">
        <v>1</v>
      </c>
      <c r="C102" s="51">
        <v>1</v>
      </c>
      <c r="D102" s="62">
        <v>2</v>
      </c>
      <c r="E102" s="63" t="s">
        <v>94</v>
      </c>
      <c r="F102" s="56">
        <v>56.5</v>
      </c>
      <c r="G102" s="56">
        <v>0</v>
      </c>
      <c r="H102" s="56">
        <v>0</v>
      </c>
      <c r="I102" s="56">
        <v>0</v>
      </c>
      <c r="J102" s="56">
        <v>0</v>
      </c>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3</v>
      </c>
      <c r="E103" s="63" t="s">
        <v>95</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c r="A104" s="43">
        <v>3</v>
      </c>
      <c r="B104" s="45">
        <v>1</v>
      </c>
      <c r="C104" s="51">
        <v>1</v>
      </c>
      <c r="D104" s="62">
        <v>7</v>
      </c>
      <c r="E104" s="63" t="s">
        <v>96</v>
      </c>
      <c r="F104" s="56"/>
      <c r="G104" s="56"/>
      <c r="H104" s="56"/>
      <c r="I104" s="56"/>
      <c r="J104" s="56"/>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s="68" customFormat="1" ht="10.5">
      <c r="A105" s="58">
        <v>3</v>
      </c>
      <c r="B105" s="59">
        <v>3</v>
      </c>
      <c r="C105" s="59"/>
      <c r="D105" s="59"/>
      <c r="E105" s="46" t="s">
        <v>97</v>
      </c>
      <c r="F105" s="47">
        <f>F106+F108</f>
        <v>594</v>
      </c>
      <c r="G105" s="47">
        <f>G106+G108</f>
        <v>144</v>
      </c>
      <c r="H105" s="47">
        <f>H106+H108</f>
        <v>144</v>
      </c>
      <c r="I105" s="47">
        <f>I106+I108</f>
        <v>406</v>
      </c>
      <c r="J105" s="47">
        <f>J106+J108</f>
        <v>432</v>
      </c>
      <c r="K105" s="36"/>
      <c r="L105" s="36"/>
      <c r="M105" s="36"/>
      <c r="N105" s="37"/>
      <c r="O105" s="36"/>
      <c r="P105" s="36"/>
      <c r="Q105" s="36"/>
      <c r="R105" s="36"/>
      <c r="S105" s="66"/>
      <c r="T105" s="67"/>
      <c r="U105" s="67"/>
      <c r="V105" s="67"/>
      <c r="W105" s="67"/>
      <c r="X105" s="67"/>
      <c r="Y105" s="67"/>
      <c r="Z105" s="67"/>
      <c r="AA105" s="67"/>
      <c r="AB105" s="67"/>
      <c r="AC105" s="67"/>
      <c r="AD105" s="67"/>
      <c r="AE105" s="67"/>
      <c r="AF105" s="67"/>
    </row>
    <row r="106" spans="1:32">
      <c r="A106" s="43">
        <v>3</v>
      </c>
      <c r="B106" s="45">
        <v>3</v>
      </c>
      <c r="C106" s="51">
        <v>1</v>
      </c>
      <c r="D106" s="51"/>
      <c r="E106" s="61" t="s">
        <v>98</v>
      </c>
      <c r="F106" s="53">
        <v>594</v>
      </c>
      <c r="G106" s="53">
        <v>144</v>
      </c>
      <c r="H106" s="53">
        <v>144</v>
      </c>
      <c r="I106" s="53">
        <v>406</v>
      </c>
      <c r="J106" s="53">
        <v>432</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1</v>
      </c>
      <c r="D107" s="62">
        <v>1</v>
      </c>
      <c r="E107" s="63" t="s">
        <v>99</v>
      </c>
      <c r="F107" s="56">
        <v>594</v>
      </c>
      <c r="G107" s="56">
        <v>144</v>
      </c>
      <c r="H107" s="56">
        <v>144</v>
      </c>
      <c r="I107" s="56">
        <v>406</v>
      </c>
      <c r="J107" s="56">
        <v>432</v>
      </c>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53"/>
      <c r="E108" s="73" t="s">
        <v>100</v>
      </c>
      <c r="F108" s="53"/>
      <c r="G108" s="53"/>
      <c r="H108" s="53"/>
      <c r="I108" s="53"/>
      <c r="J108" s="53"/>
      <c r="K108" s="48"/>
      <c r="L108" s="48"/>
      <c r="M108" s="48"/>
      <c r="N108" s="48"/>
      <c r="O108" s="48"/>
      <c r="P108" s="48"/>
      <c r="Q108" s="48"/>
      <c r="R108" s="48"/>
      <c r="S108" s="38"/>
      <c r="T108" s="39"/>
      <c r="U108" s="39"/>
      <c r="V108" s="39"/>
      <c r="W108" s="39"/>
      <c r="X108" s="39"/>
      <c r="Y108" s="39"/>
      <c r="Z108" s="39"/>
      <c r="AA108" s="39"/>
      <c r="AB108" s="39"/>
      <c r="AC108" s="39"/>
      <c r="AD108" s="39"/>
      <c r="AE108" s="39"/>
      <c r="AF108" s="39"/>
    </row>
    <row r="109" spans="1:32">
      <c r="A109" s="43">
        <v>3</v>
      </c>
      <c r="B109" s="45">
        <v>3</v>
      </c>
      <c r="C109" s="51">
        <v>2</v>
      </c>
      <c r="D109" s="62">
        <v>2</v>
      </c>
      <c r="E109" s="63" t="s">
        <v>101</v>
      </c>
      <c r="F109" s="56"/>
      <c r="G109" s="56"/>
      <c r="H109" s="56"/>
      <c r="I109" s="56"/>
      <c r="J109" s="56"/>
      <c r="K109" s="48"/>
      <c r="L109" s="48"/>
      <c r="M109" s="48"/>
      <c r="N109" s="48"/>
      <c r="O109" s="48"/>
      <c r="P109" s="48"/>
      <c r="Q109" s="48"/>
      <c r="R109" s="48"/>
      <c r="S109" s="38"/>
      <c r="T109" s="39"/>
      <c r="U109" s="39"/>
      <c r="V109" s="39"/>
      <c r="W109" s="39"/>
      <c r="X109" s="39"/>
      <c r="Y109" s="39"/>
      <c r="Z109" s="39"/>
      <c r="AA109" s="39"/>
      <c r="AB109" s="39"/>
      <c r="AC109" s="39"/>
      <c r="AD109" s="39"/>
      <c r="AE109" s="39"/>
      <c r="AF109" s="39"/>
    </row>
  </sheetData>
  <mergeCells count="11">
    <mergeCell ref="D1:P1"/>
    <mergeCell ref="P2:R2"/>
    <mergeCell ref="E3:G3"/>
    <mergeCell ref="A6:E6"/>
    <mergeCell ref="F6:F9"/>
    <mergeCell ref="G6:G9"/>
    <mergeCell ref="H6:H9"/>
    <mergeCell ref="I6:J8"/>
    <mergeCell ref="B7:E7"/>
    <mergeCell ref="C8:E8"/>
    <mergeCell ref="D9:E9"/>
  </mergeCells>
  <pageMargins left="0.43333333333333302" right="0.35416666666666702" top="0.55138888888888904" bottom="0.31527777777777799" header="0.51180555555555496" footer="0.51180555555555496"/>
  <pageSetup paperSize="0" scale="0" firstPageNumber="0" orientation="portrait" usePrinterDefaults="0" horizontalDpi="0" verticalDpi="0" copies="0"/>
  <rowBreaks count="1" manualBreakCount="1">
    <brk id="76" max="16383" man="1"/>
  </rowBreaks>
</worksheet>
</file>

<file path=xl/worksheets/sheet2.xml><?xml version="1.0" encoding="utf-8"?>
<worksheet xmlns="http://schemas.openxmlformats.org/spreadsheetml/2006/main" xmlns:r="http://schemas.openxmlformats.org/officeDocument/2006/relationships">
  <sheetPr>
    <tabColor rgb="FFFFFF00"/>
  </sheetPr>
  <dimension ref="A1:AF115"/>
  <sheetViews>
    <sheetView zoomScaleNormal="100" workbookViewId="0">
      <selection activeCell="F4" sqref="F4"/>
    </sheetView>
  </sheetViews>
  <sheetFormatPr defaultRowHeight="15"/>
  <cols>
    <col min="1" max="1" width="1.85546875"/>
    <col min="2" max="3" width="1.7109375"/>
    <col min="4" max="4" width="2.5703125"/>
    <col min="5" max="5" width="43.85546875"/>
    <col min="6" max="6" width="9.7109375"/>
    <col min="7"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75"/>
      <c r="R1" s="75"/>
    </row>
    <row r="2" spans="1:32">
      <c r="A2" s="28"/>
      <c r="B2" s="28"/>
      <c r="C2" s="28"/>
      <c r="D2" s="76"/>
      <c r="E2" s="77"/>
      <c r="F2" s="78"/>
      <c r="G2" s="79"/>
      <c r="H2" s="78"/>
      <c r="I2" s="78"/>
      <c r="J2" s="78"/>
      <c r="K2" s="78"/>
      <c r="L2" s="80"/>
      <c r="M2" s="80"/>
      <c r="N2" s="81"/>
      <c r="O2" s="80"/>
      <c r="P2" s="157" t="s">
        <v>1</v>
      </c>
      <c r="Q2" s="157"/>
      <c r="R2" s="157"/>
    </row>
    <row r="3" spans="1:32" ht="15.75">
      <c r="A3" s="28"/>
      <c r="B3" s="28"/>
      <c r="C3" s="28"/>
      <c r="D3" s="28"/>
      <c r="E3" s="158" t="s">
        <v>102</v>
      </c>
      <c r="F3" s="158"/>
      <c r="G3" s="158"/>
      <c r="H3" s="158"/>
      <c r="I3" s="158"/>
      <c r="J3" s="158"/>
      <c r="K3" s="158"/>
      <c r="L3" s="158"/>
      <c r="M3" s="158"/>
      <c r="N3" s="158"/>
      <c r="O3" s="158"/>
    </row>
    <row r="4" spans="1:32">
      <c r="A4" s="28"/>
      <c r="B4" s="28"/>
      <c r="C4" s="28"/>
      <c r="D4" s="82"/>
      <c r="E4" s="83"/>
      <c r="F4" s="16" t="s">
        <v>103</v>
      </c>
      <c r="G4" s="82"/>
      <c r="H4" s="16"/>
      <c r="I4" s="82"/>
      <c r="J4" s="82"/>
      <c r="K4" s="82"/>
      <c r="L4" s="82"/>
      <c r="M4" s="82"/>
      <c r="N4" s="84"/>
      <c r="O4" s="85"/>
    </row>
    <row r="5" spans="1:32">
      <c r="A5" s="28"/>
      <c r="B5" s="28"/>
      <c r="C5" s="28"/>
      <c r="D5" s="28"/>
      <c r="E5" s="86"/>
      <c r="F5" s="87"/>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F11+F51+F93</f>
        <v>2980574</v>
      </c>
      <c r="G10" s="35">
        <f t="shared" si="0"/>
        <v>23481</v>
      </c>
      <c r="H10" s="35">
        <f t="shared" si="0"/>
        <v>402103</v>
      </c>
      <c r="I10" s="35">
        <f t="shared" si="0"/>
        <v>408650</v>
      </c>
      <c r="J10" s="35">
        <f t="shared" si="0"/>
        <v>409718</v>
      </c>
      <c r="K10" s="35">
        <f t="shared" si="0"/>
        <v>266502</v>
      </c>
      <c r="L10" s="35">
        <f t="shared" si="0"/>
        <v>26966</v>
      </c>
      <c r="M10" s="35">
        <f t="shared" si="0"/>
        <v>206716</v>
      </c>
      <c r="N10" s="92">
        <f t="shared" si="0"/>
        <v>274615</v>
      </c>
      <c r="O10" s="35">
        <f t="shared" si="0"/>
        <v>200994</v>
      </c>
      <c r="P10" s="35">
        <f t="shared" si="0"/>
        <v>145769</v>
      </c>
      <c r="Q10" s="35">
        <f t="shared" si="0"/>
        <v>242898</v>
      </c>
      <c r="R10" s="35">
        <f t="shared" si="0"/>
        <v>372162</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F12+F16+F19+F30+F45+F48</f>
        <v>2839130</v>
      </c>
      <c r="G11" s="35">
        <f t="shared" si="1"/>
        <v>16054</v>
      </c>
      <c r="H11" s="35">
        <f t="shared" si="1"/>
        <v>392384.2</v>
      </c>
      <c r="I11" s="35">
        <f t="shared" si="1"/>
        <v>397232.8</v>
      </c>
      <c r="J11" s="35">
        <f t="shared" si="1"/>
        <v>399510</v>
      </c>
      <c r="K11" s="35">
        <f t="shared" si="1"/>
        <v>256545</v>
      </c>
      <c r="L11" s="35">
        <f t="shared" si="1"/>
        <v>25007</v>
      </c>
      <c r="M11" s="35">
        <f t="shared" si="1"/>
        <v>194321</v>
      </c>
      <c r="N11" s="92">
        <f t="shared" si="1"/>
        <v>260758</v>
      </c>
      <c r="O11" s="35">
        <f t="shared" si="1"/>
        <v>182536</v>
      </c>
      <c r="P11" s="35">
        <f t="shared" si="1"/>
        <v>130339</v>
      </c>
      <c r="Q11" s="35">
        <f t="shared" si="1"/>
        <v>231040</v>
      </c>
      <c r="R11" s="35">
        <f t="shared" si="1"/>
        <v>353403</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24290</v>
      </c>
      <c r="G12" s="70">
        <f t="shared" si="2"/>
        <v>1027</v>
      </c>
      <c r="H12" s="70">
        <f t="shared" si="2"/>
        <v>2573</v>
      </c>
      <c r="I12" s="70">
        <f t="shared" si="2"/>
        <v>2790</v>
      </c>
      <c r="J12" s="70">
        <f t="shared" si="2"/>
        <v>1400</v>
      </c>
      <c r="K12" s="70">
        <f t="shared" si="2"/>
        <v>2700</v>
      </c>
      <c r="L12" s="70">
        <f t="shared" si="2"/>
        <v>2550</v>
      </c>
      <c r="M12" s="70">
        <f t="shared" si="2"/>
        <v>2550</v>
      </c>
      <c r="N12" s="93">
        <f t="shared" si="2"/>
        <v>2450</v>
      </c>
      <c r="O12" s="70">
        <f t="shared" si="2"/>
        <v>2450</v>
      </c>
      <c r="P12" s="70">
        <f t="shared" si="2"/>
        <v>1800</v>
      </c>
      <c r="Q12" s="70">
        <f t="shared" si="2"/>
        <v>1000</v>
      </c>
      <c r="R12" s="70">
        <f t="shared" si="2"/>
        <v>1000</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 t="shared" ref="F13:R13" si="3">SUM(F14:F15)</f>
        <v>24290</v>
      </c>
      <c r="G13" s="53">
        <f t="shared" si="3"/>
        <v>1027</v>
      </c>
      <c r="H13" s="53">
        <f t="shared" si="3"/>
        <v>2573</v>
      </c>
      <c r="I13" s="53">
        <f t="shared" si="3"/>
        <v>2790</v>
      </c>
      <c r="J13" s="53">
        <f t="shared" si="3"/>
        <v>1400</v>
      </c>
      <c r="K13" s="53">
        <f t="shared" si="3"/>
        <v>2700</v>
      </c>
      <c r="L13" s="53">
        <f t="shared" si="3"/>
        <v>2550</v>
      </c>
      <c r="M13" s="53">
        <f t="shared" si="3"/>
        <v>2550</v>
      </c>
      <c r="N13" s="53">
        <f t="shared" si="3"/>
        <v>2450</v>
      </c>
      <c r="O13" s="53">
        <f t="shared" si="3"/>
        <v>2450</v>
      </c>
      <c r="P13" s="53">
        <f t="shared" si="3"/>
        <v>1800</v>
      </c>
      <c r="Q13" s="53">
        <f t="shared" si="3"/>
        <v>1000</v>
      </c>
      <c r="R13" s="53">
        <f t="shared" si="3"/>
        <v>1000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0</v>
      </c>
      <c r="G14" s="56"/>
      <c r="H14" s="56"/>
      <c r="I14" s="56"/>
      <c r="J14" s="56"/>
      <c r="K14" s="56"/>
      <c r="L14" s="56"/>
      <c r="M14" s="56"/>
      <c r="N14" s="94"/>
      <c r="O14" s="56"/>
      <c r="P14" s="56"/>
      <c r="Q14" s="56"/>
      <c r="R14" s="56"/>
      <c r="S14" s="38"/>
      <c r="T14" s="39"/>
      <c r="U14" s="39"/>
      <c r="V14" s="39"/>
      <c r="W14" s="39"/>
      <c r="X14" s="39"/>
      <c r="Y14" s="39"/>
      <c r="Z14" s="39"/>
      <c r="AA14" s="39"/>
      <c r="AB14" s="39"/>
      <c r="AC14" s="39"/>
      <c r="AD14" s="39"/>
      <c r="AE14" s="39"/>
      <c r="AF14" s="39"/>
    </row>
    <row r="15" spans="1:32" ht="22.5">
      <c r="A15" s="43">
        <v>1</v>
      </c>
      <c r="B15" s="45">
        <v>1</v>
      </c>
      <c r="C15" s="50">
        <v>2</v>
      </c>
      <c r="D15" s="54">
        <v>5</v>
      </c>
      <c r="E15" s="57" t="s">
        <v>127</v>
      </c>
      <c r="F15" s="56">
        <f>SUM(G15:R15)</f>
        <v>24290</v>
      </c>
      <c r="G15" s="56">
        <v>1027</v>
      </c>
      <c r="H15" s="56">
        <v>2573</v>
      </c>
      <c r="I15" s="56">
        <v>2790</v>
      </c>
      <c r="J15" s="56">
        <v>1400</v>
      </c>
      <c r="K15" s="56">
        <v>2700</v>
      </c>
      <c r="L15" s="56">
        <v>2550</v>
      </c>
      <c r="M15" s="56">
        <v>2550</v>
      </c>
      <c r="N15" s="94">
        <v>2450</v>
      </c>
      <c r="O15" s="56">
        <v>2450</v>
      </c>
      <c r="P15" s="56">
        <v>1800</v>
      </c>
      <c r="Q15" s="56">
        <v>1000</v>
      </c>
      <c r="R15" s="56">
        <v>1000</v>
      </c>
      <c r="S15" s="38"/>
      <c r="T15" s="39"/>
      <c r="U15" s="39"/>
      <c r="V15" s="39"/>
      <c r="W15" s="39"/>
      <c r="X15" s="39"/>
      <c r="Y15" s="39"/>
      <c r="Z15" s="39"/>
      <c r="AA15" s="39"/>
      <c r="AB15" s="39"/>
      <c r="AC15" s="39"/>
      <c r="AD15" s="39"/>
      <c r="AE15" s="39"/>
      <c r="AF15" s="39"/>
    </row>
    <row r="16" spans="1:32">
      <c r="A16" s="43">
        <v>1</v>
      </c>
      <c r="B16" s="45">
        <v>3</v>
      </c>
      <c r="C16" s="44"/>
      <c r="D16" s="45"/>
      <c r="E16" s="69" t="s">
        <v>128</v>
      </c>
      <c r="F16" s="70">
        <f t="shared" ref="F16:R16" si="4">F17</f>
        <v>1647934</v>
      </c>
      <c r="G16" s="70">
        <f t="shared" si="4"/>
        <v>7845</v>
      </c>
      <c r="H16" s="70">
        <f t="shared" si="4"/>
        <v>165030</v>
      </c>
      <c r="I16" s="70">
        <f t="shared" si="4"/>
        <v>353603</v>
      </c>
      <c r="J16" s="70">
        <f t="shared" si="4"/>
        <v>372560</v>
      </c>
      <c r="K16" s="70">
        <f t="shared" si="4"/>
        <v>20795</v>
      </c>
      <c r="L16" s="70">
        <f t="shared" si="4"/>
        <v>9000</v>
      </c>
      <c r="M16" s="70">
        <f t="shared" si="4"/>
        <v>161457</v>
      </c>
      <c r="N16" s="93">
        <f t="shared" si="4"/>
        <v>25868</v>
      </c>
      <c r="O16" s="70">
        <f t="shared" si="4"/>
        <v>129686</v>
      </c>
      <c r="P16" s="70">
        <f t="shared" si="4"/>
        <v>115610</v>
      </c>
      <c r="Q16" s="70">
        <f t="shared" si="4"/>
        <v>10000</v>
      </c>
      <c r="R16" s="70">
        <f t="shared" si="4"/>
        <v>276480</v>
      </c>
      <c r="S16" s="38"/>
      <c r="T16" s="39"/>
      <c r="U16" s="39"/>
      <c r="V16" s="39"/>
      <c r="W16" s="39"/>
      <c r="X16" s="39"/>
      <c r="Y16" s="39"/>
      <c r="Z16" s="39"/>
      <c r="AA16" s="39"/>
      <c r="AB16" s="39"/>
      <c r="AC16" s="39"/>
      <c r="AD16" s="39"/>
      <c r="AE16" s="39"/>
      <c r="AF16" s="39"/>
    </row>
    <row r="17" spans="1:32">
      <c r="A17" s="43">
        <v>1</v>
      </c>
      <c r="B17" s="45">
        <v>3</v>
      </c>
      <c r="C17" s="50">
        <v>1</v>
      </c>
      <c r="D17" s="51"/>
      <c r="E17" s="61" t="s">
        <v>128</v>
      </c>
      <c r="F17" s="53">
        <f t="shared" ref="F17:R17" si="5">SUM(F18)</f>
        <v>1647934</v>
      </c>
      <c r="G17" s="53">
        <f t="shared" si="5"/>
        <v>7845</v>
      </c>
      <c r="H17" s="53">
        <f t="shared" si="5"/>
        <v>165030</v>
      </c>
      <c r="I17" s="53">
        <f t="shared" si="5"/>
        <v>353603</v>
      </c>
      <c r="J17" s="53">
        <f t="shared" si="5"/>
        <v>372560</v>
      </c>
      <c r="K17" s="53">
        <f t="shared" si="5"/>
        <v>20795</v>
      </c>
      <c r="L17" s="53">
        <f t="shared" si="5"/>
        <v>9000</v>
      </c>
      <c r="M17" s="53">
        <f t="shared" si="5"/>
        <v>161457</v>
      </c>
      <c r="N17" s="95">
        <f t="shared" si="5"/>
        <v>25868</v>
      </c>
      <c r="O17" s="53">
        <f t="shared" si="5"/>
        <v>129686</v>
      </c>
      <c r="P17" s="53">
        <f t="shared" si="5"/>
        <v>115610</v>
      </c>
      <c r="Q17" s="53">
        <f t="shared" si="5"/>
        <v>10000</v>
      </c>
      <c r="R17" s="53">
        <f t="shared" si="5"/>
        <v>276480</v>
      </c>
      <c r="S17" s="38"/>
      <c r="T17" s="39"/>
      <c r="U17" s="39"/>
      <c r="V17" s="39"/>
      <c r="W17" s="39"/>
      <c r="X17" s="39"/>
      <c r="Y17" s="39"/>
      <c r="Z17" s="39"/>
      <c r="AA17" s="39"/>
      <c r="AB17" s="39"/>
      <c r="AC17" s="39"/>
      <c r="AD17" s="39"/>
      <c r="AE17" s="39"/>
      <c r="AF17" s="39"/>
    </row>
    <row r="18" spans="1:32">
      <c r="A18" s="43">
        <v>1</v>
      </c>
      <c r="B18" s="45">
        <v>3</v>
      </c>
      <c r="C18" s="50">
        <v>1</v>
      </c>
      <c r="D18" s="54">
        <v>1</v>
      </c>
      <c r="E18" s="55" t="s">
        <v>128</v>
      </c>
      <c r="F18" s="56">
        <f>SUM(G18:R18)</f>
        <v>1647934</v>
      </c>
      <c r="G18" s="56">
        <v>7845</v>
      </c>
      <c r="H18" s="56">
        <v>165030</v>
      </c>
      <c r="I18" s="56">
        <v>353603</v>
      </c>
      <c r="J18" s="56">
        <v>372560</v>
      </c>
      <c r="K18" s="56">
        <v>20795</v>
      </c>
      <c r="L18" s="56">
        <v>9000</v>
      </c>
      <c r="M18" s="56">
        <v>161457</v>
      </c>
      <c r="N18" s="94">
        <v>25868</v>
      </c>
      <c r="O18" s="56">
        <v>129686</v>
      </c>
      <c r="P18" s="56">
        <v>115610</v>
      </c>
      <c r="Q18" s="56">
        <v>10000</v>
      </c>
      <c r="R18" s="56">
        <v>276480</v>
      </c>
      <c r="S18" s="38"/>
      <c r="T18" s="39"/>
      <c r="U18" s="39"/>
      <c r="V18" s="39"/>
      <c r="W18" s="39"/>
      <c r="X18" s="39"/>
      <c r="Y18" s="39"/>
      <c r="Z18" s="39"/>
      <c r="AA18" s="39"/>
      <c r="AB18" s="39"/>
      <c r="AC18" s="39"/>
      <c r="AD18" s="39"/>
      <c r="AE18" s="39"/>
      <c r="AF18" s="39"/>
    </row>
    <row r="19" spans="1:32">
      <c r="A19" s="43">
        <v>1</v>
      </c>
      <c r="B19" s="45">
        <v>4</v>
      </c>
      <c r="C19" s="45"/>
      <c r="D19" s="45"/>
      <c r="E19" s="69" t="s">
        <v>129</v>
      </c>
      <c r="F19" s="70">
        <f t="shared" ref="F19:R19" si="6">F20+F23+F25+F28</f>
        <v>940566</v>
      </c>
      <c r="G19" s="70">
        <f t="shared" si="6"/>
        <v>2233</v>
      </c>
      <c r="H19" s="70">
        <f t="shared" si="6"/>
        <v>199881.2</v>
      </c>
      <c r="I19" s="70">
        <f t="shared" si="6"/>
        <v>23000</v>
      </c>
      <c r="J19" s="70">
        <f t="shared" si="6"/>
        <v>17000</v>
      </c>
      <c r="K19" s="70">
        <f t="shared" si="6"/>
        <v>210000</v>
      </c>
      <c r="L19" s="70">
        <f t="shared" si="6"/>
        <v>4000</v>
      </c>
      <c r="M19" s="70">
        <f t="shared" si="6"/>
        <v>20000</v>
      </c>
      <c r="N19" s="93">
        <f t="shared" si="6"/>
        <v>202000</v>
      </c>
      <c r="O19" s="70">
        <f t="shared" si="6"/>
        <v>22000</v>
      </c>
      <c r="P19" s="70">
        <f t="shared" si="6"/>
        <v>5000</v>
      </c>
      <c r="Q19" s="70">
        <f t="shared" si="6"/>
        <v>194140</v>
      </c>
      <c r="R19" s="70">
        <f t="shared" si="6"/>
        <v>41311.800000000003</v>
      </c>
      <c r="S19" s="38"/>
      <c r="T19" s="39"/>
      <c r="U19" s="39"/>
      <c r="V19" s="39"/>
      <c r="W19" s="39"/>
      <c r="X19" s="39"/>
      <c r="Y19" s="39"/>
      <c r="Z19" s="39"/>
      <c r="AA19" s="39"/>
      <c r="AB19" s="39"/>
      <c r="AC19" s="39"/>
      <c r="AD19" s="39"/>
      <c r="AE19" s="39"/>
      <c r="AF19" s="39"/>
    </row>
    <row r="20" spans="1:32">
      <c r="A20" s="43">
        <v>1</v>
      </c>
      <c r="B20" s="45">
        <v>4</v>
      </c>
      <c r="C20" s="50">
        <v>1</v>
      </c>
      <c r="D20" s="51"/>
      <c r="E20" s="61" t="s">
        <v>130</v>
      </c>
      <c r="F20" s="53">
        <f t="shared" ref="F20:R20" si="7">SUM(F21:F22)</f>
        <v>940566</v>
      </c>
      <c r="G20" s="53">
        <f t="shared" si="7"/>
        <v>2233</v>
      </c>
      <c r="H20" s="53">
        <f t="shared" si="7"/>
        <v>199881.2</v>
      </c>
      <c r="I20" s="53">
        <f t="shared" si="7"/>
        <v>23000</v>
      </c>
      <c r="J20" s="53">
        <f t="shared" si="7"/>
        <v>17000</v>
      </c>
      <c r="K20" s="53">
        <f t="shared" si="7"/>
        <v>210000</v>
      </c>
      <c r="L20" s="53">
        <f t="shared" si="7"/>
        <v>4000</v>
      </c>
      <c r="M20" s="53">
        <f t="shared" si="7"/>
        <v>20000</v>
      </c>
      <c r="N20" s="95">
        <f t="shared" si="7"/>
        <v>202000</v>
      </c>
      <c r="O20" s="53">
        <f t="shared" si="7"/>
        <v>22000</v>
      </c>
      <c r="P20" s="53">
        <f t="shared" si="7"/>
        <v>5000</v>
      </c>
      <c r="Q20" s="53">
        <f t="shared" si="7"/>
        <v>194140</v>
      </c>
      <c r="R20" s="53">
        <f t="shared" si="7"/>
        <v>41311.800000000003</v>
      </c>
      <c r="S20" s="38"/>
      <c r="T20" s="39"/>
      <c r="U20" s="39"/>
      <c r="V20" s="39"/>
      <c r="W20" s="39"/>
      <c r="X20" s="39"/>
      <c r="Y20" s="39"/>
      <c r="Z20" s="39"/>
      <c r="AA20" s="39"/>
      <c r="AB20" s="39"/>
      <c r="AC20" s="39"/>
      <c r="AD20" s="39"/>
      <c r="AE20" s="39"/>
      <c r="AF20" s="39"/>
    </row>
    <row r="21" spans="1:32" ht="22.5">
      <c r="A21" s="43">
        <v>1</v>
      </c>
      <c r="B21" s="45">
        <v>4</v>
      </c>
      <c r="C21" s="50">
        <v>1</v>
      </c>
      <c r="D21" s="54">
        <v>1</v>
      </c>
      <c r="E21" s="57" t="s">
        <v>131</v>
      </c>
      <c r="F21" s="56">
        <f>SUM(G21:R21)</f>
        <v>940566</v>
      </c>
      <c r="G21" s="56">
        <v>2233</v>
      </c>
      <c r="H21" s="56">
        <v>199881.2</v>
      </c>
      <c r="I21" s="56">
        <v>23000</v>
      </c>
      <c r="J21" s="56">
        <v>17000</v>
      </c>
      <c r="K21" s="56">
        <v>210000</v>
      </c>
      <c r="L21" s="56">
        <v>4000</v>
      </c>
      <c r="M21" s="56">
        <v>20000</v>
      </c>
      <c r="N21" s="94">
        <v>202000</v>
      </c>
      <c r="O21" s="56">
        <v>22000</v>
      </c>
      <c r="P21" s="56">
        <v>5000</v>
      </c>
      <c r="Q21" s="56">
        <v>194140</v>
      </c>
      <c r="R21" s="56">
        <v>41311.800000000003</v>
      </c>
      <c r="S21" s="38"/>
      <c r="T21" s="39"/>
      <c r="U21" s="39"/>
      <c r="V21" s="39"/>
      <c r="W21" s="39"/>
      <c r="X21" s="39"/>
      <c r="Y21" s="39"/>
      <c r="Z21" s="39"/>
      <c r="AA21" s="39"/>
      <c r="AB21" s="39"/>
      <c r="AC21" s="39"/>
      <c r="AD21" s="39"/>
      <c r="AE21" s="39"/>
      <c r="AF21" s="39"/>
    </row>
    <row r="22" spans="1:32">
      <c r="A22" s="43">
        <v>1</v>
      </c>
      <c r="B22" s="45">
        <v>4</v>
      </c>
      <c r="C22" s="50">
        <v>1</v>
      </c>
      <c r="D22" s="54">
        <v>2</v>
      </c>
      <c r="E22" s="57" t="s">
        <v>132</v>
      </c>
      <c r="F22" s="56">
        <f>SUM(G22:R22)</f>
        <v>0</v>
      </c>
      <c r="G22" s="56"/>
      <c r="H22" s="56"/>
      <c r="I22" s="56"/>
      <c r="J22" s="56"/>
      <c r="K22" s="56"/>
      <c r="L22" s="56"/>
      <c r="M22" s="56"/>
      <c r="N22" s="56"/>
      <c r="O22" s="56"/>
      <c r="P22" s="56"/>
      <c r="Q22" s="56"/>
      <c r="R22" s="56"/>
      <c r="S22" s="38"/>
      <c r="T22" s="39"/>
      <c r="U22" s="39"/>
      <c r="V22" s="39"/>
      <c r="W22" s="39"/>
      <c r="X22" s="39"/>
      <c r="Y22" s="39"/>
      <c r="Z22" s="39"/>
      <c r="AA22" s="39"/>
      <c r="AB22" s="39"/>
      <c r="AC22" s="39"/>
      <c r="AD22" s="39"/>
      <c r="AE22" s="39"/>
      <c r="AF22" s="39"/>
    </row>
    <row r="23" spans="1:32">
      <c r="A23" s="43">
        <v>1</v>
      </c>
      <c r="B23" s="45">
        <v>4</v>
      </c>
      <c r="C23" s="50">
        <v>3</v>
      </c>
      <c r="D23" s="51"/>
      <c r="E23" s="61" t="s">
        <v>133</v>
      </c>
      <c r="F23" s="53">
        <f t="shared" ref="F23:R23" si="8">SUM(F24:F24)</f>
        <v>0</v>
      </c>
      <c r="G23" s="53">
        <f t="shared" si="8"/>
        <v>0</v>
      </c>
      <c r="H23" s="53">
        <f t="shared" si="8"/>
        <v>0</v>
      </c>
      <c r="I23" s="53">
        <f t="shared" si="8"/>
        <v>0</v>
      </c>
      <c r="J23" s="53">
        <f t="shared" si="8"/>
        <v>0</v>
      </c>
      <c r="K23" s="53">
        <f t="shared" si="8"/>
        <v>0</v>
      </c>
      <c r="L23" s="53">
        <f t="shared" si="8"/>
        <v>0</v>
      </c>
      <c r="M23" s="53">
        <f t="shared" si="8"/>
        <v>0</v>
      </c>
      <c r="N23" s="53">
        <f t="shared" si="8"/>
        <v>0</v>
      </c>
      <c r="O23" s="53">
        <f t="shared" si="8"/>
        <v>0</v>
      </c>
      <c r="P23" s="53">
        <f t="shared" si="8"/>
        <v>0</v>
      </c>
      <c r="Q23" s="53">
        <f t="shared" si="8"/>
        <v>0</v>
      </c>
      <c r="R23" s="53">
        <f t="shared" si="8"/>
        <v>0</v>
      </c>
      <c r="S23" s="38"/>
      <c r="T23" s="39"/>
      <c r="U23" s="39"/>
      <c r="V23" s="39"/>
      <c r="W23" s="39"/>
      <c r="X23" s="39"/>
      <c r="Y23" s="39"/>
      <c r="Z23" s="39"/>
      <c r="AA23" s="39"/>
      <c r="AB23" s="39"/>
      <c r="AC23" s="39"/>
      <c r="AD23" s="39"/>
      <c r="AE23" s="39"/>
      <c r="AF23" s="39"/>
    </row>
    <row r="24" spans="1:32">
      <c r="A24" s="43">
        <v>1</v>
      </c>
      <c r="B24" s="45">
        <v>4</v>
      </c>
      <c r="C24" s="50">
        <v>3</v>
      </c>
      <c r="D24" s="62">
        <v>2</v>
      </c>
      <c r="E24" s="63" t="s">
        <v>133</v>
      </c>
      <c r="F24" s="56">
        <f>SUM(G24:R24)</f>
        <v>0</v>
      </c>
      <c r="G24" s="56"/>
      <c r="H24" s="56"/>
      <c r="I24" s="56"/>
      <c r="J24" s="56"/>
      <c r="K24" s="56"/>
      <c r="L24" s="56"/>
      <c r="M24" s="56"/>
      <c r="N24" s="94"/>
      <c r="O24" s="56"/>
      <c r="P24" s="56"/>
      <c r="Q24" s="56"/>
      <c r="R24" s="56"/>
      <c r="S24" s="38"/>
      <c r="T24" s="39"/>
      <c r="U24" s="39"/>
      <c r="V24" s="39"/>
      <c r="W24" s="39"/>
      <c r="X24" s="39"/>
      <c r="Y24" s="39"/>
      <c r="Z24" s="39"/>
      <c r="AA24" s="39"/>
      <c r="AB24" s="39"/>
      <c r="AC24" s="39"/>
      <c r="AD24" s="39"/>
      <c r="AE24" s="39"/>
      <c r="AF24" s="39"/>
    </row>
    <row r="25" spans="1:32">
      <c r="A25" s="43">
        <v>1</v>
      </c>
      <c r="B25" s="45">
        <v>4</v>
      </c>
      <c r="C25" s="50">
        <v>4</v>
      </c>
      <c r="D25" s="51"/>
      <c r="E25" s="61" t="s">
        <v>134</v>
      </c>
      <c r="F25" s="53">
        <f t="shared" ref="F25:R25" si="9">SUM(F26:F27)</f>
        <v>0</v>
      </c>
      <c r="G25" s="53">
        <f t="shared" si="9"/>
        <v>0</v>
      </c>
      <c r="H25" s="53">
        <f t="shared" si="9"/>
        <v>0</v>
      </c>
      <c r="I25" s="53">
        <f t="shared" si="9"/>
        <v>0</v>
      </c>
      <c r="J25" s="53">
        <f t="shared" si="9"/>
        <v>0</v>
      </c>
      <c r="K25" s="53">
        <f t="shared" si="9"/>
        <v>0</v>
      </c>
      <c r="L25" s="53">
        <f t="shared" si="9"/>
        <v>0</v>
      </c>
      <c r="M25" s="53">
        <f t="shared" si="9"/>
        <v>0</v>
      </c>
      <c r="N25" s="53">
        <f t="shared" si="9"/>
        <v>0</v>
      </c>
      <c r="O25" s="53">
        <f t="shared" si="9"/>
        <v>0</v>
      </c>
      <c r="P25" s="53">
        <f t="shared" si="9"/>
        <v>0</v>
      </c>
      <c r="Q25" s="53">
        <f t="shared" si="9"/>
        <v>0</v>
      </c>
      <c r="R25" s="53">
        <f t="shared" si="9"/>
        <v>0</v>
      </c>
      <c r="S25" s="38"/>
      <c r="T25" s="39"/>
      <c r="U25" s="39"/>
      <c r="V25" s="39"/>
      <c r="W25" s="39"/>
      <c r="X25" s="39"/>
      <c r="Y25" s="39"/>
      <c r="Z25" s="39"/>
      <c r="AA25" s="39"/>
      <c r="AB25" s="39"/>
      <c r="AC25" s="39"/>
      <c r="AD25" s="39"/>
      <c r="AE25" s="39"/>
      <c r="AF25" s="39"/>
    </row>
    <row r="26" spans="1:32">
      <c r="A26" s="43">
        <v>1</v>
      </c>
      <c r="B26" s="45">
        <v>4</v>
      </c>
      <c r="C26" s="50">
        <v>4</v>
      </c>
      <c r="D26" s="62">
        <v>1</v>
      </c>
      <c r="E26" s="63" t="s">
        <v>135</v>
      </c>
      <c r="F26" s="56">
        <f>SUM(G26:R26)</f>
        <v>0</v>
      </c>
      <c r="G26" s="56"/>
      <c r="H26" s="56"/>
      <c r="I26" s="56"/>
      <c r="J26" s="56"/>
      <c r="K26" s="56"/>
      <c r="L26" s="56"/>
      <c r="M26" s="56"/>
      <c r="N26" s="94"/>
      <c r="O26" s="56"/>
      <c r="P26" s="56"/>
      <c r="Q26" s="56"/>
      <c r="R26" s="56"/>
      <c r="S26" s="38"/>
      <c r="T26" s="39"/>
      <c r="U26" s="39"/>
      <c r="V26" s="39"/>
      <c r="W26" s="39"/>
      <c r="X26" s="39"/>
      <c r="Y26" s="39"/>
      <c r="Z26" s="39"/>
      <c r="AA26" s="39"/>
      <c r="AB26" s="39"/>
      <c r="AC26" s="39"/>
      <c r="AD26" s="39"/>
      <c r="AE26" s="39"/>
      <c r="AF26" s="39"/>
    </row>
    <row r="27" spans="1:32">
      <c r="A27" s="43">
        <v>1</v>
      </c>
      <c r="B27" s="45">
        <v>4</v>
      </c>
      <c r="C27" s="50">
        <v>4</v>
      </c>
      <c r="D27" s="62">
        <v>2</v>
      </c>
      <c r="E27" s="63" t="s">
        <v>136</v>
      </c>
      <c r="F27" s="56">
        <f>SUM(G27:R27)</f>
        <v>0</v>
      </c>
      <c r="G27" s="56"/>
      <c r="H27" s="56"/>
      <c r="I27" s="56"/>
      <c r="J27" s="56"/>
      <c r="K27" s="56"/>
      <c r="L27" s="56"/>
      <c r="M27" s="56"/>
      <c r="N27" s="94"/>
      <c r="O27" s="56"/>
      <c r="P27" s="56"/>
      <c r="Q27" s="56"/>
      <c r="R27" s="56"/>
      <c r="S27" s="38"/>
      <c r="T27" s="39"/>
      <c r="U27" s="39"/>
      <c r="V27" s="39"/>
      <c r="W27" s="39"/>
      <c r="X27" s="39"/>
      <c r="Y27" s="39"/>
      <c r="Z27" s="39"/>
      <c r="AA27" s="39"/>
      <c r="AB27" s="39"/>
      <c r="AC27" s="39"/>
      <c r="AD27" s="39"/>
      <c r="AE27" s="39"/>
      <c r="AF27" s="39"/>
    </row>
    <row r="28" spans="1:32">
      <c r="A28" s="43">
        <v>1</v>
      </c>
      <c r="B28" s="45">
        <v>4</v>
      </c>
      <c r="C28" s="50">
        <v>5</v>
      </c>
      <c r="D28" s="51"/>
      <c r="E28" s="61" t="s">
        <v>137</v>
      </c>
      <c r="F28" s="53">
        <f t="shared" ref="F28:R28" si="10">F29</f>
        <v>0</v>
      </c>
      <c r="G28" s="53">
        <f t="shared" si="10"/>
        <v>0</v>
      </c>
      <c r="H28" s="53">
        <f t="shared" si="10"/>
        <v>0</v>
      </c>
      <c r="I28" s="53">
        <f t="shared" si="10"/>
        <v>0</v>
      </c>
      <c r="J28" s="53">
        <f t="shared" si="10"/>
        <v>0</v>
      </c>
      <c r="K28" s="53">
        <f t="shared" si="10"/>
        <v>0</v>
      </c>
      <c r="L28" s="53">
        <f t="shared" si="10"/>
        <v>0</v>
      </c>
      <c r="M28" s="53">
        <f t="shared" si="10"/>
        <v>0</v>
      </c>
      <c r="N28" s="95">
        <f t="shared" si="10"/>
        <v>0</v>
      </c>
      <c r="O28" s="53">
        <f t="shared" si="10"/>
        <v>0</v>
      </c>
      <c r="P28" s="53">
        <f t="shared" si="10"/>
        <v>0</v>
      </c>
      <c r="Q28" s="53">
        <f t="shared" si="10"/>
        <v>0</v>
      </c>
      <c r="R28" s="53">
        <f t="shared" si="10"/>
        <v>0</v>
      </c>
      <c r="S28" s="38"/>
      <c r="T28" s="39"/>
      <c r="U28" s="39"/>
      <c r="V28" s="39"/>
      <c r="W28" s="39"/>
      <c r="X28" s="39"/>
      <c r="Y28" s="39"/>
      <c r="Z28" s="39"/>
      <c r="AA28" s="39"/>
      <c r="AB28" s="39"/>
      <c r="AC28" s="39"/>
      <c r="AD28" s="39"/>
      <c r="AE28" s="39"/>
      <c r="AF28" s="39"/>
    </row>
    <row r="29" spans="1:32">
      <c r="A29" s="43">
        <v>1</v>
      </c>
      <c r="B29" s="45">
        <v>4</v>
      </c>
      <c r="C29" s="50">
        <v>5</v>
      </c>
      <c r="D29" s="62">
        <v>1</v>
      </c>
      <c r="E29" s="63" t="s">
        <v>137</v>
      </c>
      <c r="F29" s="56">
        <f>SUM(G29:R29)</f>
        <v>0</v>
      </c>
      <c r="G29" s="56"/>
      <c r="H29" s="56"/>
      <c r="I29" s="56"/>
      <c r="J29" s="56"/>
      <c r="K29" s="56"/>
      <c r="L29" s="56"/>
      <c r="M29" s="56"/>
      <c r="N29" s="94"/>
      <c r="O29" s="56"/>
      <c r="P29" s="56"/>
      <c r="Q29" s="56"/>
      <c r="R29" s="56"/>
      <c r="S29" s="38"/>
      <c r="T29" s="39"/>
      <c r="U29" s="39"/>
      <c r="V29" s="39"/>
      <c r="W29" s="39"/>
      <c r="X29" s="39"/>
      <c r="Y29" s="39"/>
      <c r="Z29" s="39"/>
      <c r="AA29" s="39"/>
      <c r="AB29" s="39"/>
      <c r="AC29" s="39"/>
      <c r="AD29" s="39"/>
      <c r="AE29" s="39"/>
      <c r="AF29" s="39"/>
    </row>
    <row r="30" spans="1:32">
      <c r="A30" s="43">
        <v>1</v>
      </c>
      <c r="B30" s="45">
        <v>5</v>
      </c>
      <c r="C30" s="44"/>
      <c r="D30" s="45"/>
      <c r="E30" s="69" t="s">
        <v>138</v>
      </c>
      <c r="F30" s="70">
        <f t="shared" ref="F30:R30" si="11">F31+F35+F37+F43</f>
        <v>202741</v>
      </c>
      <c r="G30" s="70">
        <f t="shared" si="11"/>
        <v>3505</v>
      </c>
      <c r="H30" s="70">
        <f t="shared" si="11"/>
        <v>22700</v>
      </c>
      <c r="I30" s="70">
        <f t="shared" si="11"/>
        <v>15400</v>
      </c>
      <c r="J30" s="70">
        <f t="shared" si="11"/>
        <v>6333.8</v>
      </c>
      <c r="K30" s="70">
        <f t="shared" si="11"/>
        <v>20850</v>
      </c>
      <c r="L30" s="70">
        <f t="shared" si="11"/>
        <v>9158</v>
      </c>
      <c r="M30" s="70">
        <f t="shared" si="11"/>
        <v>8114</v>
      </c>
      <c r="N30" s="93">
        <f t="shared" si="11"/>
        <v>28240</v>
      </c>
      <c r="O30" s="70">
        <f t="shared" si="11"/>
        <v>26300</v>
      </c>
      <c r="P30" s="70">
        <f t="shared" si="11"/>
        <v>5929</v>
      </c>
      <c r="Q30" s="70">
        <f t="shared" si="11"/>
        <v>23900</v>
      </c>
      <c r="R30" s="70">
        <f t="shared" si="11"/>
        <v>32311.200000000001</v>
      </c>
      <c r="S30" s="38"/>
      <c r="T30" s="39"/>
      <c r="U30" s="39"/>
      <c r="V30" s="39"/>
      <c r="W30" s="39"/>
      <c r="X30" s="39"/>
      <c r="Y30" s="39"/>
      <c r="Z30" s="39"/>
      <c r="AA30" s="39"/>
      <c r="AB30" s="39"/>
      <c r="AC30" s="39"/>
      <c r="AD30" s="39"/>
      <c r="AE30" s="39"/>
      <c r="AF30" s="39"/>
    </row>
    <row r="31" spans="1:32">
      <c r="A31" s="43">
        <v>1</v>
      </c>
      <c r="B31" s="45">
        <v>5</v>
      </c>
      <c r="C31" s="50">
        <v>2</v>
      </c>
      <c r="D31" s="51"/>
      <c r="E31" s="61" t="s">
        <v>139</v>
      </c>
      <c r="F31" s="53">
        <f t="shared" ref="F31:R31" si="12">SUM(F32:F34)</f>
        <v>14381</v>
      </c>
      <c r="G31" s="53">
        <f t="shared" si="12"/>
        <v>1115</v>
      </c>
      <c r="H31" s="53">
        <f t="shared" si="12"/>
        <v>850</v>
      </c>
      <c r="I31" s="53">
        <f t="shared" si="12"/>
        <v>800</v>
      </c>
      <c r="J31" s="53">
        <f t="shared" si="12"/>
        <v>900</v>
      </c>
      <c r="K31" s="53">
        <f t="shared" si="12"/>
        <v>1000</v>
      </c>
      <c r="L31" s="53">
        <f t="shared" si="12"/>
        <v>1200</v>
      </c>
      <c r="M31" s="53">
        <f t="shared" si="12"/>
        <v>1240</v>
      </c>
      <c r="N31" s="95">
        <f t="shared" si="12"/>
        <v>1500</v>
      </c>
      <c r="O31" s="53">
        <f t="shared" si="12"/>
        <v>1900</v>
      </c>
      <c r="P31" s="53">
        <f t="shared" si="12"/>
        <v>1200</v>
      </c>
      <c r="Q31" s="53">
        <f t="shared" si="12"/>
        <v>1416.8</v>
      </c>
      <c r="R31" s="53">
        <f t="shared" si="12"/>
        <v>1259.2</v>
      </c>
      <c r="S31" s="38"/>
      <c r="T31" s="39"/>
      <c r="U31" s="39"/>
      <c r="V31" s="39"/>
      <c r="W31" s="39"/>
      <c r="X31" s="39"/>
      <c r="Y31" s="39"/>
      <c r="Z31" s="39"/>
      <c r="AA31" s="39"/>
      <c r="AB31" s="39"/>
      <c r="AC31" s="39"/>
      <c r="AD31" s="39"/>
      <c r="AE31" s="39"/>
      <c r="AF31" s="39"/>
    </row>
    <row r="32" spans="1:32" ht="33.75">
      <c r="A32" s="43">
        <v>1</v>
      </c>
      <c r="B32" s="45">
        <v>5</v>
      </c>
      <c r="C32" s="50">
        <v>2</v>
      </c>
      <c r="D32" s="62">
        <v>74</v>
      </c>
      <c r="E32" s="63" t="s">
        <v>30</v>
      </c>
      <c r="F32" s="96">
        <f>SUM(G32:R32)</f>
        <v>0</v>
      </c>
      <c r="G32" s="56"/>
      <c r="H32" s="56"/>
      <c r="I32" s="56"/>
      <c r="J32" s="56"/>
      <c r="K32" s="56"/>
      <c r="L32" s="56"/>
      <c r="M32" s="56"/>
      <c r="N32" s="56"/>
      <c r="O32" s="56"/>
      <c r="P32" s="94"/>
      <c r="Q32" s="56"/>
      <c r="R32" s="56"/>
      <c r="S32" s="38"/>
      <c r="T32" s="39"/>
      <c r="U32" s="39"/>
      <c r="V32" s="39"/>
      <c r="W32" s="39"/>
      <c r="X32" s="39"/>
      <c r="Y32" s="39"/>
      <c r="Z32" s="39"/>
      <c r="AA32" s="39"/>
      <c r="AB32" s="39"/>
      <c r="AC32" s="39"/>
      <c r="AD32" s="39"/>
      <c r="AE32" s="39"/>
      <c r="AF32" s="39"/>
    </row>
    <row r="33" spans="1:32" ht="56.25">
      <c r="A33" s="43">
        <v>1</v>
      </c>
      <c r="B33" s="45">
        <v>5</v>
      </c>
      <c r="C33" s="50">
        <v>2</v>
      </c>
      <c r="D33" s="62">
        <v>75</v>
      </c>
      <c r="E33" s="63" t="s">
        <v>31</v>
      </c>
      <c r="F33" s="96">
        <f>SUM(G33:R33)</f>
        <v>0</v>
      </c>
      <c r="G33" s="56"/>
      <c r="H33" s="56"/>
      <c r="I33" s="56"/>
      <c r="J33" s="56"/>
      <c r="K33" s="56"/>
      <c r="L33" s="56"/>
      <c r="M33" s="56"/>
      <c r="N33" s="56"/>
      <c r="O33" s="56"/>
      <c r="P33" s="94"/>
      <c r="Q33" s="56"/>
      <c r="R33" s="56"/>
      <c r="S33" s="38"/>
      <c r="T33" s="39"/>
      <c r="U33" s="39"/>
      <c r="V33" s="39"/>
      <c r="W33" s="39"/>
      <c r="X33" s="39"/>
      <c r="Y33" s="39"/>
      <c r="Z33" s="39"/>
      <c r="AA33" s="39"/>
      <c r="AB33" s="39"/>
      <c r="AC33" s="39"/>
      <c r="AD33" s="39"/>
      <c r="AE33" s="39"/>
      <c r="AF33" s="39"/>
    </row>
    <row r="34" spans="1:32" s="28" customFormat="1" ht="33.75">
      <c r="A34" s="43">
        <v>1</v>
      </c>
      <c r="B34" s="45">
        <v>5</v>
      </c>
      <c r="C34" s="50">
        <v>2</v>
      </c>
      <c r="D34" s="62">
        <v>84</v>
      </c>
      <c r="E34" s="63" t="s">
        <v>140</v>
      </c>
      <c r="F34" s="96">
        <f>SUM(G34:R34)</f>
        <v>14381</v>
      </c>
      <c r="G34" s="56">
        <v>1115</v>
      </c>
      <c r="H34" s="56">
        <v>850</v>
      </c>
      <c r="I34" s="56">
        <v>800</v>
      </c>
      <c r="J34" s="56">
        <v>900</v>
      </c>
      <c r="K34" s="56">
        <v>1000</v>
      </c>
      <c r="L34" s="56">
        <v>1200</v>
      </c>
      <c r="M34" s="56">
        <v>1240</v>
      </c>
      <c r="N34" s="94">
        <v>1500</v>
      </c>
      <c r="O34" s="56">
        <v>1900</v>
      </c>
      <c r="P34" s="56">
        <v>1200</v>
      </c>
      <c r="Q34" s="56">
        <v>1416.8</v>
      </c>
      <c r="R34" s="56">
        <v>1259.2</v>
      </c>
      <c r="S34" s="38"/>
      <c r="T34" s="39"/>
      <c r="U34" s="39"/>
      <c r="V34" s="39"/>
      <c r="W34" s="39"/>
      <c r="X34" s="39"/>
      <c r="Y34" s="39"/>
      <c r="Z34" s="39"/>
      <c r="AA34" s="39"/>
      <c r="AB34" s="39"/>
      <c r="AC34" s="39"/>
      <c r="AD34" s="39"/>
      <c r="AE34" s="39"/>
      <c r="AF34" s="39"/>
    </row>
    <row r="35" spans="1:32" ht="22.5">
      <c r="A35" s="43">
        <v>1</v>
      </c>
      <c r="B35" s="45">
        <v>5</v>
      </c>
      <c r="C35" s="51">
        <v>3</v>
      </c>
      <c r="D35" s="51" t="s">
        <v>33</v>
      </c>
      <c r="E35" s="61" t="s">
        <v>141</v>
      </c>
      <c r="F35" s="53">
        <f t="shared" ref="F35:R35" si="13">SUM(F36:F36)</f>
        <v>99910</v>
      </c>
      <c r="G35" s="53">
        <f t="shared" si="13"/>
        <v>158</v>
      </c>
      <c r="H35" s="53">
        <f t="shared" si="13"/>
        <v>17000</v>
      </c>
      <c r="I35" s="53">
        <f t="shared" si="13"/>
        <v>1000</v>
      </c>
      <c r="J35" s="53">
        <f t="shared" si="13"/>
        <v>1600</v>
      </c>
      <c r="K35" s="53">
        <f t="shared" si="13"/>
        <v>14000</v>
      </c>
      <c r="L35" s="53">
        <f t="shared" si="13"/>
        <v>4308</v>
      </c>
      <c r="M35" s="53">
        <f t="shared" si="13"/>
        <v>1479.8</v>
      </c>
      <c r="N35" s="95">
        <f t="shared" si="13"/>
        <v>22300</v>
      </c>
      <c r="O35" s="53">
        <f t="shared" si="13"/>
        <v>10200</v>
      </c>
      <c r="P35" s="53">
        <f t="shared" si="13"/>
        <v>1829</v>
      </c>
      <c r="Q35" s="53">
        <f t="shared" si="13"/>
        <v>19133.2</v>
      </c>
      <c r="R35" s="53">
        <f t="shared" si="13"/>
        <v>6902</v>
      </c>
      <c r="S35" s="38"/>
      <c r="T35" s="39"/>
      <c r="U35" s="39"/>
      <c r="V35" s="39"/>
      <c r="W35" s="39"/>
      <c r="X35" s="39"/>
      <c r="Y35" s="39"/>
      <c r="Z35" s="39"/>
      <c r="AA35" s="39"/>
      <c r="AB35" s="39"/>
      <c r="AC35" s="39"/>
      <c r="AD35" s="39"/>
      <c r="AE35" s="39"/>
      <c r="AF35" s="39"/>
    </row>
    <row r="36" spans="1:32">
      <c r="A36" s="43">
        <v>1</v>
      </c>
      <c r="B36" s="45">
        <v>5</v>
      </c>
      <c r="C36" s="51">
        <v>3</v>
      </c>
      <c r="D36" s="62">
        <v>15</v>
      </c>
      <c r="E36" s="63" t="s">
        <v>142</v>
      </c>
      <c r="F36" s="56">
        <f t="shared" ref="F36:F42" si="14">SUM(G36:R36)</f>
        <v>99910</v>
      </c>
      <c r="G36" s="56">
        <v>158</v>
      </c>
      <c r="H36" s="56">
        <v>17000</v>
      </c>
      <c r="I36" s="56">
        <v>1000</v>
      </c>
      <c r="J36" s="56">
        <v>1600</v>
      </c>
      <c r="K36" s="56">
        <v>14000</v>
      </c>
      <c r="L36" s="56">
        <v>4308</v>
      </c>
      <c r="M36" s="56">
        <v>1479.8</v>
      </c>
      <c r="N36" s="94">
        <v>22300</v>
      </c>
      <c r="O36" s="56">
        <v>10200</v>
      </c>
      <c r="P36" s="56">
        <v>1829</v>
      </c>
      <c r="Q36" s="56">
        <v>19133.2</v>
      </c>
      <c r="R36" s="56">
        <v>6902</v>
      </c>
      <c r="S36" s="38"/>
      <c r="T36" s="39"/>
      <c r="U36" s="39"/>
      <c r="V36" s="39"/>
      <c r="W36" s="39"/>
      <c r="X36" s="39"/>
      <c r="Y36" s="39"/>
      <c r="Z36" s="39"/>
      <c r="AA36" s="39"/>
      <c r="AB36" s="39"/>
      <c r="AC36" s="39"/>
      <c r="AD36" s="39"/>
      <c r="AE36" s="39"/>
      <c r="AF36" s="39"/>
    </row>
    <row r="37" spans="1:32" ht="22.5">
      <c r="A37" s="43">
        <v>1</v>
      </c>
      <c r="B37" s="45">
        <v>5</v>
      </c>
      <c r="C37" s="51">
        <v>4</v>
      </c>
      <c r="D37" s="51"/>
      <c r="E37" s="61" t="s">
        <v>143</v>
      </c>
      <c r="F37" s="53">
        <f t="shared" si="14"/>
        <v>80050</v>
      </c>
      <c r="G37" s="53">
        <f t="shared" ref="G37:R37" si="15">SUM(G38:G42)</f>
        <v>1816</v>
      </c>
      <c r="H37" s="53">
        <f t="shared" si="15"/>
        <v>3650</v>
      </c>
      <c r="I37" s="53">
        <f t="shared" si="15"/>
        <v>13300</v>
      </c>
      <c r="J37" s="53">
        <f t="shared" si="15"/>
        <v>3299.8</v>
      </c>
      <c r="K37" s="53">
        <f t="shared" si="15"/>
        <v>4450</v>
      </c>
      <c r="L37" s="53">
        <f t="shared" si="15"/>
        <v>3300</v>
      </c>
      <c r="M37" s="53">
        <f t="shared" si="15"/>
        <v>4944.2</v>
      </c>
      <c r="N37" s="53">
        <f t="shared" si="15"/>
        <v>3240</v>
      </c>
      <c r="O37" s="53">
        <f t="shared" si="15"/>
        <v>13600</v>
      </c>
      <c r="P37" s="53">
        <f t="shared" si="15"/>
        <v>2300</v>
      </c>
      <c r="Q37" s="53">
        <f t="shared" si="15"/>
        <v>2250</v>
      </c>
      <c r="R37" s="53">
        <f t="shared" si="15"/>
        <v>23900</v>
      </c>
      <c r="S37" s="38"/>
      <c r="T37" s="39"/>
      <c r="U37" s="39"/>
      <c r="V37" s="39"/>
      <c r="W37" s="39"/>
      <c r="X37" s="39"/>
      <c r="Y37" s="39"/>
      <c r="Z37" s="39"/>
      <c r="AA37" s="39"/>
      <c r="AB37" s="39"/>
      <c r="AC37" s="39"/>
      <c r="AD37" s="39"/>
      <c r="AE37" s="39"/>
      <c r="AF37" s="39"/>
    </row>
    <row r="38" spans="1:32" ht="22.5">
      <c r="A38" s="43">
        <v>1</v>
      </c>
      <c r="B38" s="45">
        <v>5</v>
      </c>
      <c r="C38" s="51">
        <v>4</v>
      </c>
      <c r="D38" s="62">
        <v>2</v>
      </c>
      <c r="E38" s="63" t="s">
        <v>144</v>
      </c>
      <c r="F38" s="56">
        <f t="shared" si="14"/>
        <v>9450</v>
      </c>
      <c r="G38" s="56">
        <v>569</v>
      </c>
      <c r="H38" s="56">
        <v>1300</v>
      </c>
      <c r="I38" s="56">
        <v>1000</v>
      </c>
      <c r="J38" s="56">
        <v>300</v>
      </c>
      <c r="K38" s="56">
        <v>1746.8</v>
      </c>
      <c r="L38" s="56">
        <v>950</v>
      </c>
      <c r="M38" s="56">
        <v>1284.2</v>
      </c>
      <c r="N38" s="94">
        <v>1000</v>
      </c>
      <c r="O38" s="56">
        <v>250</v>
      </c>
      <c r="P38" s="56">
        <v>450</v>
      </c>
      <c r="Q38" s="56">
        <v>350</v>
      </c>
      <c r="R38" s="56">
        <v>250</v>
      </c>
      <c r="S38" s="38"/>
      <c r="T38" s="39"/>
      <c r="U38" s="39"/>
      <c r="V38" s="39"/>
      <c r="W38" s="39"/>
      <c r="X38" s="39"/>
      <c r="Y38" s="39"/>
      <c r="Z38" s="39"/>
      <c r="AA38" s="39"/>
      <c r="AB38" s="39"/>
      <c r="AC38" s="39"/>
      <c r="AD38" s="39"/>
      <c r="AE38" s="39"/>
      <c r="AF38" s="39"/>
    </row>
    <row r="39" spans="1:32">
      <c r="A39" s="43">
        <v>1</v>
      </c>
      <c r="B39" s="45">
        <v>5</v>
      </c>
      <c r="C39" s="51">
        <v>4</v>
      </c>
      <c r="D39" s="62">
        <v>4</v>
      </c>
      <c r="E39" s="63" t="s">
        <v>145</v>
      </c>
      <c r="F39" s="56">
        <f t="shared" si="14"/>
        <v>0</v>
      </c>
      <c r="G39" s="56"/>
      <c r="H39" s="56"/>
      <c r="I39" s="56"/>
      <c r="J39" s="56"/>
      <c r="K39" s="56"/>
      <c r="L39" s="56"/>
      <c r="M39" s="56"/>
      <c r="N39" s="94"/>
      <c r="O39" s="56"/>
      <c r="P39" s="56"/>
      <c r="Q39" s="56"/>
      <c r="R39" s="56"/>
      <c r="S39" s="38"/>
      <c r="T39" s="39"/>
      <c r="U39" s="39"/>
      <c r="V39" s="39"/>
      <c r="W39" s="39"/>
      <c r="X39" s="39"/>
      <c r="Y39" s="39"/>
      <c r="Z39" s="39"/>
      <c r="AA39" s="39"/>
      <c r="AB39" s="39"/>
      <c r="AC39" s="39"/>
      <c r="AD39" s="39"/>
      <c r="AE39" s="39"/>
      <c r="AF39" s="39"/>
    </row>
    <row r="40" spans="1:32" ht="90">
      <c r="A40" s="43">
        <v>1</v>
      </c>
      <c r="B40" s="45">
        <v>5</v>
      </c>
      <c r="C40" s="51">
        <v>4</v>
      </c>
      <c r="D40" s="62">
        <v>25</v>
      </c>
      <c r="E40" s="63" t="s">
        <v>39</v>
      </c>
      <c r="F40" s="56">
        <f t="shared" si="14"/>
        <v>0</v>
      </c>
      <c r="G40" s="56"/>
      <c r="H40" s="56"/>
      <c r="I40" s="56"/>
      <c r="J40" s="56"/>
      <c r="K40" s="56"/>
      <c r="L40" s="56"/>
      <c r="M40" s="56"/>
      <c r="N40" s="94"/>
      <c r="O40" s="56"/>
      <c r="P40" s="56"/>
      <c r="Q40" s="56"/>
      <c r="R40" s="56"/>
      <c r="S40" s="38"/>
      <c r="T40" s="39"/>
      <c r="U40" s="39"/>
      <c r="V40" s="39"/>
      <c r="W40" s="39"/>
      <c r="X40" s="39"/>
      <c r="Y40" s="39"/>
      <c r="Z40" s="39"/>
      <c r="AA40" s="39"/>
      <c r="AB40" s="39"/>
      <c r="AC40" s="39"/>
      <c r="AD40" s="39"/>
      <c r="AE40" s="39"/>
      <c r="AF40" s="39"/>
    </row>
    <row r="41" spans="1:32">
      <c r="A41" s="43">
        <v>1</v>
      </c>
      <c r="B41" s="45">
        <v>5</v>
      </c>
      <c r="C41" s="51">
        <v>4</v>
      </c>
      <c r="D41" s="62">
        <v>29</v>
      </c>
      <c r="E41" s="63" t="s">
        <v>146</v>
      </c>
      <c r="F41" s="96">
        <f t="shared" si="14"/>
        <v>3800</v>
      </c>
      <c r="G41" s="56">
        <v>71</v>
      </c>
      <c r="H41" s="56">
        <v>350</v>
      </c>
      <c r="I41" s="56">
        <v>300</v>
      </c>
      <c r="J41" s="56">
        <v>350</v>
      </c>
      <c r="K41" s="56">
        <v>529</v>
      </c>
      <c r="L41" s="56">
        <v>350</v>
      </c>
      <c r="M41" s="56">
        <v>360</v>
      </c>
      <c r="N41" s="94">
        <v>240</v>
      </c>
      <c r="O41" s="56">
        <v>350</v>
      </c>
      <c r="P41" s="56">
        <v>350</v>
      </c>
      <c r="Q41" s="56">
        <v>400</v>
      </c>
      <c r="R41" s="56">
        <v>150</v>
      </c>
      <c r="S41" s="38"/>
      <c r="T41" s="39"/>
      <c r="U41" s="39"/>
      <c r="V41" s="39"/>
      <c r="W41" s="39"/>
      <c r="X41" s="39"/>
      <c r="Y41" s="39"/>
      <c r="Z41" s="39"/>
      <c r="AA41" s="39"/>
      <c r="AB41" s="39"/>
      <c r="AC41" s="39"/>
      <c r="AD41" s="39"/>
      <c r="AE41" s="39"/>
      <c r="AF41" s="39"/>
    </row>
    <row r="42" spans="1:32" ht="22.5">
      <c r="A42" s="43">
        <v>1</v>
      </c>
      <c r="B42" s="45">
        <v>5</v>
      </c>
      <c r="C42" s="51">
        <v>4</v>
      </c>
      <c r="D42" s="62">
        <v>34</v>
      </c>
      <c r="E42" s="63" t="s">
        <v>147</v>
      </c>
      <c r="F42" s="96">
        <f t="shared" si="14"/>
        <v>66800</v>
      </c>
      <c r="G42" s="56">
        <v>1176</v>
      </c>
      <c r="H42" s="56">
        <v>2000</v>
      </c>
      <c r="I42" s="56">
        <v>12000</v>
      </c>
      <c r="J42" s="56">
        <v>2649.8</v>
      </c>
      <c r="K42" s="56">
        <v>2174.1999999999998</v>
      </c>
      <c r="L42" s="56">
        <v>2000</v>
      </c>
      <c r="M42" s="56">
        <v>3300</v>
      </c>
      <c r="N42" s="94">
        <v>2000</v>
      </c>
      <c r="O42" s="56">
        <v>13000</v>
      </c>
      <c r="P42" s="56">
        <v>1500</v>
      </c>
      <c r="Q42" s="56">
        <v>1500</v>
      </c>
      <c r="R42" s="56">
        <v>23500</v>
      </c>
      <c r="S42" s="38"/>
      <c r="T42" s="39"/>
      <c r="U42" s="39"/>
      <c r="V42" s="39"/>
      <c r="W42" s="39"/>
      <c r="X42" s="39"/>
      <c r="Y42" s="39"/>
      <c r="Z42" s="39"/>
      <c r="AA42" s="39"/>
      <c r="AB42" s="39"/>
      <c r="AC42" s="39"/>
      <c r="AD42" s="39"/>
      <c r="AE42" s="39"/>
      <c r="AF42" s="39"/>
    </row>
    <row r="43" spans="1:32">
      <c r="A43" s="43">
        <v>1</v>
      </c>
      <c r="B43" s="45">
        <v>5</v>
      </c>
      <c r="C43" s="51">
        <v>5</v>
      </c>
      <c r="D43" s="51"/>
      <c r="E43" s="61" t="s">
        <v>148</v>
      </c>
      <c r="F43" s="53">
        <f t="shared" ref="F43:R43" si="16">F44</f>
        <v>8400</v>
      </c>
      <c r="G43" s="53">
        <f t="shared" si="16"/>
        <v>416</v>
      </c>
      <c r="H43" s="53">
        <f t="shared" si="16"/>
        <v>1200</v>
      </c>
      <c r="I43" s="53">
        <f t="shared" si="16"/>
        <v>300</v>
      </c>
      <c r="J43" s="53">
        <f t="shared" si="16"/>
        <v>534</v>
      </c>
      <c r="K43" s="53">
        <f t="shared" si="16"/>
        <v>1400</v>
      </c>
      <c r="L43" s="53">
        <f t="shared" si="16"/>
        <v>350</v>
      </c>
      <c r="M43" s="53">
        <f t="shared" si="16"/>
        <v>450</v>
      </c>
      <c r="N43" s="95">
        <f t="shared" si="16"/>
        <v>1200</v>
      </c>
      <c r="O43" s="53">
        <f t="shared" si="16"/>
        <v>600</v>
      </c>
      <c r="P43" s="53">
        <f t="shared" si="16"/>
        <v>600</v>
      </c>
      <c r="Q43" s="53">
        <f t="shared" si="16"/>
        <v>1100</v>
      </c>
      <c r="R43" s="53">
        <f t="shared" si="16"/>
        <v>250</v>
      </c>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f>SUM(G44:R44)</f>
        <v>8400</v>
      </c>
      <c r="G44" s="56">
        <v>416</v>
      </c>
      <c r="H44" s="56">
        <v>1200</v>
      </c>
      <c r="I44" s="56">
        <v>300</v>
      </c>
      <c r="J44" s="56">
        <v>534</v>
      </c>
      <c r="K44" s="56">
        <v>1400</v>
      </c>
      <c r="L44" s="56">
        <v>350</v>
      </c>
      <c r="M44" s="56">
        <v>450</v>
      </c>
      <c r="N44" s="94">
        <v>1200</v>
      </c>
      <c r="O44" s="56">
        <v>600</v>
      </c>
      <c r="P44" s="56">
        <v>600</v>
      </c>
      <c r="Q44" s="56">
        <v>1100</v>
      </c>
      <c r="R44" s="56">
        <v>250</v>
      </c>
      <c r="S44" s="38"/>
      <c r="T44" s="39"/>
      <c r="U44" s="39"/>
      <c r="V44" s="39"/>
      <c r="W44" s="39"/>
      <c r="X44" s="39"/>
      <c r="Y44" s="39"/>
      <c r="Z44" s="39"/>
      <c r="AA44" s="39"/>
      <c r="AB44" s="39"/>
      <c r="AC44" s="39"/>
      <c r="AD44" s="39"/>
      <c r="AE44" s="39"/>
      <c r="AF44" s="39"/>
    </row>
    <row r="45" spans="1:32">
      <c r="A45" s="43">
        <v>1</v>
      </c>
      <c r="B45" s="45">
        <v>7</v>
      </c>
      <c r="C45" s="45"/>
      <c r="D45" s="45"/>
      <c r="E45" s="69" t="s">
        <v>150</v>
      </c>
      <c r="F45" s="70">
        <f t="shared" ref="F45:R46" si="17">F46</f>
        <v>0</v>
      </c>
      <c r="G45" s="70">
        <f t="shared" si="17"/>
        <v>0</v>
      </c>
      <c r="H45" s="70">
        <f t="shared" si="17"/>
        <v>0</v>
      </c>
      <c r="I45" s="70">
        <f t="shared" si="17"/>
        <v>0</v>
      </c>
      <c r="J45" s="70">
        <f t="shared" si="17"/>
        <v>0</v>
      </c>
      <c r="K45" s="70">
        <f t="shared" si="17"/>
        <v>0</v>
      </c>
      <c r="L45" s="70">
        <f t="shared" si="17"/>
        <v>0</v>
      </c>
      <c r="M45" s="70">
        <f t="shared" si="17"/>
        <v>0</v>
      </c>
      <c r="N45" s="93">
        <f t="shared" si="17"/>
        <v>0</v>
      </c>
      <c r="O45" s="70">
        <f t="shared" si="17"/>
        <v>0</v>
      </c>
      <c r="P45" s="70">
        <f t="shared" si="17"/>
        <v>0</v>
      </c>
      <c r="Q45" s="70">
        <f t="shared" si="17"/>
        <v>0</v>
      </c>
      <c r="R45" s="70">
        <f t="shared" si="17"/>
        <v>0</v>
      </c>
      <c r="S45" s="38"/>
      <c r="T45" s="39"/>
      <c r="U45" s="39"/>
      <c r="V45" s="39"/>
      <c r="W45" s="39"/>
      <c r="X45" s="39"/>
      <c r="Y45" s="39"/>
      <c r="Z45" s="39"/>
      <c r="AA45" s="39"/>
      <c r="AB45" s="39"/>
      <c r="AC45" s="39"/>
      <c r="AD45" s="39"/>
      <c r="AE45" s="39"/>
      <c r="AF45" s="39"/>
    </row>
    <row r="46" spans="1:32">
      <c r="A46" s="43">
        <v>1</v>
      </c>
      <c r="B46" s="45">
        <v>7</v>
      </c>
      <c r="C46" s="51">
        <v>1</v>
      </c>
      <c r="D46" s="51"/>
      <c r="E46" s="61" t="s">
        <v>150</v>
      </c>
      <c r="F46" s="53">
        <f t="shared" si="17"/>
        <v>0</v>
      </c>
      <c r="G46" s="53">
        <f t="shared" si="17"/>
        <v>0</v>
      </c>
      <c r="H46" s="53">
        <f t="shared" si="17"/>
        <v>0</v>
      </c>
      <c r="I46" s="53">
        <f t="shared" si="17"/>
        <v>0</v>
      </c>
      <c r="J46" s="53">
        <f t="shared" si="17"/>
        <v>0</v>
      </c>
      <c r="K46" s="53">
        <f t="shared" si="17"/>
        <v>0</v>
      </c>
      <c r="L46" s="53">
        <f t="shared" si="17"/>
        <v>0</v>
      </c>
      <c r="M46" s="53">
        <f t="shared" si="17"/>
        <v>0</v>
      </c>
      <c r="N46" s="95">
        <f t="shared" si="17"/>
        <v>0</v>
      </c>
      <c r="O46" s="53">
        <f t="shared" si="17"/>
        <v>0</v>
      </c>
      <c r="P46" s="53">
        <f t="shared" si="17"/>
        <v>0</v>
      </c>
      <c r="Q46" s="53">
        <f t="shared" si="17"/>
        <v>0</v>
      </c>
      <c r="R46" s="53">
        <f t="shared" si="17"/>
        <v>0</v>
      </c>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f>SUM(G47:R47)</f>
        <v>0</v>
      </c>
      <c r="G47" s="56"/>
      <c r="H47" s="56"/>
      <c r="I47" s="56"/>
      <c r="J47" s="56"/>
      <c r="K47" s="56"/>
      <c r="L47" s="56"/>
      <c r="M47" s="56"/>
      <c r="N47" s="94"/>
      <c r="O47" s="56"/>
      <c r="P47" s="56"/>
      <c r="Q47" s="56"/>
      <c r="R47" s="56">
        <v>0</v>
      </c>
      <c r="S47" s="38"/>
      <c r="T47" s="39"/>
      <c r="U47" s="39"/>
      <c r="V47" s="39"/>
      <c r="W47" s="39"/>
      <c r="X47" s="39"/>
      <c r="Y47" s="39"/>
      <c r="Z47" s="39"/>
      <c r="AA47" s="39"/>
      <c r="AB47" s="39"/>
      <c r="AC47" s="39"/>
      <c r="AD47" s="39"/>
      <c r="AE47" s="39"/>
      <c r="AF47" s="39"/>
    </row>
    <row r="48" spans="1:32" ht="45">
      <c r="A48" s="43">
        <v>1</v>
      </c>
      <c r="B48" s="45">
        <v>8</v>
      </c>
      <c r="C48" s="45"/>
      <c r="D48" s="45"/>
      <c r="E48" s="69" t="s">
        <v>152</v>
      </c>
      <c r="F48" s="70">
        <f t="shared" ref="F48:R48" si="18">F49</f>
        <v>23599</v>
      </c>
      <c r="G48" s="70">
        <f t="shared" si="18"/>
        <v>1444</v>
      </c>
      <c r="H48" s="70">
        <f t="shared" si="18"/>
        <v>2200</v>
      </c>
      <c r="I48" s="70">
        <f t="shared" si="18"/>
        <v>2439.8000000000002</v>
      </c>
      <c r="J48" s="70">
        <f t="shared" si="18"/>
        <v>2216.1999999999998</v>
      </c>
      <c r="K48" s="70">
        <f t="shared" si="18"/>
        <v>2200</v>
      </c>
      <c r="L48" s="70">
        <f t="shared" si="18"/>
        <v>299</v>
      </c>
      <c r="M48" s="70">
        <f t="shared" si="18"/>
        <v>2200</v>
      </c>
      <c r="N48" s="93">
        <f t="shared" si="18"/>
        <v>2200</v>
      </c>
      <c r="O48" s="70">
        <f t="shared" si="18"/>
        <v>2100</v>
      </c>
      <c r="P48" s="70">
        <f t="shared" si="18"/>
        <v>2000</v>
      </c>
      <c r="Q48" s="70">
        <f t="shared" si="18"/>
        <v>2000</v>
      </c>
      <c r="R48" s="70">
        <f t="shared" si="18"/>
        <v>2300</v>
      </c>
      <c r="S48" s="38"/>
      <c r="T48" s="39"/>
      <c r="U48" s="39"/>
      <c r="V48" s="39"/>
      <c r="W48" s="39"/>
      <c r="X48" s="39"/>
      <c r="Y48" s="39"/>
      <c r="Z48" s="39"/>
      <c r="AA48" s="39"/>
      <c r="AB48" s="39"/>
      <c r="AC48" s="39"/>
      <c r="AD48" s="39"/>
      <c r="AE48" s="39"/>
      <c r="AF48" s="39"/>
    </row>
    <row r="49" spans="1:32">
      <c r="A49" s="43">
        <v>1</v>
      </c>
      <c r="B49" s="45">
        <v>8</v>
      </c>
      <c r="C49" s="51">
        <v>1</v>
      </c>
      <c r="D49" s="51"/>
      <c r="E49" s="61" t="s">
        <v>153</v>
      </c>
      <c r="F49" s="53">
        <f t="shared" ref="F49:R49" si="19">SUM(F50:F50)</f>
        <v>23599</v>
      </c>
      <c r="G49" s="53">
        <f t="shared" si="19"/>
        <v>1444</v>
      </c>
      <c r="H49" s="53">
        <f t="shared" si="19"/>
        <v>2200</v>
      </c>
      <c r="I49" s="53">
        <f t="shared" si="19"/>
        <v>2439.8000000000002</v>
      </c>
      <c r="J49" s="53">
        <f t="shared" si="19"/>
        <v>2216.1999999999998</v>
      </c>
      <c r="K49" s="53">
        <f t="shared" si="19"/>
        <v>2200</v>
      </c>
      <c r="L49" s="53">
        <f t="shared" si="19"/>
        <v>299</v>
      </c>
      <c r="M49" s="53">
        <f t="shared" si="19"/>
        <v>2200</v>
      </c>
      <c r="N49" s="53">
        <f t="shared" si="19"/>
        <v>2200</v>
      </c>
      <c r="O49" s="53">
        <f t="shared" si="19"/>
        <v>2100</v>
      </c>
      <c r="P49" s="53">
        <f t="shared" si="19"/>
        <v>2000</v>
      </c>
      <c r="Q49" s="53">
        <f t="shared" si="19"/>
        <v>2000</v>
      </c>
      <c r="R49" s="53">
        <f t="shared" si="19"/>
        <v>2300</v>
      </c>
      <c r="S49" s="38"/>
      <c r="T49" s="39"/>
      <c r="U49" s="39"/>
      <c r="V49" s="39"/>
      <c r="W49" s="39"/>
      <c r="X49" s="39"/>
      <c r="Y49" s="39"/>
      <c r="Z49" s="39"/>
      <c r="AA49" s="39"/>
      <c r="AB49" s="39"/>
      <c r="AC49" s="39"/>
      <c r="AD49" s="39"/>
      <c r="AE49" s="39"/>
      <c r="AF49" s="39"/>
    </row>
    <row r="50" spans="1:32">
      <c r="A50" s="43">
        <v>1</v>
      </c>
      <c r="B50" s="45">
        <v>8</v>
      </c>
      <c r="C50" s="51">
        <v>1</v>
      </c>
      <c r="D50" s="62">
        <v>26</v>
      </c>
      <c r="E50" s="63" t="s">
        <v>154</v>
      </c>
      <c r="F50" s="96">
        <f>SUM(G50:R50)</f>
        <v>23599</v>
      </c>
      <c r="G50" s="56">
        <v>1444</v>
      </c>
      <c r="H50" s="56">
        <v>2200</v>
      </c>
      <c r="I50" s="56">
        <v>2439.8000000000002</v>
      </c>
      <c r="J50" s="56">
        <v>2216.1999999999998</v>
      </c>
      <c r="K50" s="56">
        <v>2200</v>
      </c>
      <c r="L50" s="56">
        <v>299</v>
      </c>
      <c r="M50" s="56">
        <v>2200</v>
      </c>
      <c r="N50" s="56">
        <v>2200</v>
      </c>
      <c r="O50" s="56">
        <v>2100</v>
      </c>
      <c r="P50" s="56">
        <v>2000</v>
      </c>
      <c r="Q50" s="56">
        <v>2000</v>
      </c>
      <c r="R50" s="56">
        <v>2300</v>
      </c>
      <c r="S50" s="38"/>
      <c r="T50" s="39"/>
      <c r="U50" s="39"/>
      <c r="V50" s="39"/>
      <c r="W50" s="39"/>
      <c r="X50" s="39"/>
      <c r="Y50" s="39"/>
      <c r="Z50" s="39"/>
      <c r="AA50" s="39"/>
      <c r="AB50" s="39"/>
      <c r="AC50" s="39"/>
      <c r="AD50" s="39"/>
      <c r="AE50" s="39"/>
      <c r="AF50" s="39"/>
    </row>
    <row r="51" spans="1:32">
      <c r="A51" s="97">
        <v>2</v>
      </c>
      <c r="B51" s="98"/>
      <c r="C51" s="65"/>
      <c r="D51" s="40"/>
      <c r="E51" s="99" t="s">
        <v>155</v>
      </c>
      <c r="F51" s="35">
        <f t="shared" ref="F51:R51" si="20">F52+F71+F74+F77+F83+F88</f>
        <v>24844</v>
      </c>
      <c r="G51" s="35">
        <f t="shared" si="20"/>
        <v>460.8</v>
      </c>
      <c r="H51" s="35">
        <f t="shared" si="20"/>
        <v>1492</v>
      </c>
      <c r="I51" s="35">
        <f t="shared" si="20"/>
        <v>1417.2</v>
      </c>
      <c r="J51" s="35">
        <f t="shared" si="20"/>
        <v>2208</v>
      </c>
      <c r="K51" s="35">
        <f t="shared" si="20"/>
        <v>1957</v>
      </c>
      <c r="L51" s="35">
        <f t="shared" si="20"/>
        <v>1959</v>
      </c>
      <c r="M51" s="35">
        <f t="shared" si="20"/>
        <v>1959</v>
      </c>
      <c r="N51" s="92">
        <f t="shared" si="20"/>
        <v>2257</v>
      </c>
      <c r="O51" s="35">
        <f t="shared" si="20"/>
        <v>3458</v>
      </c>
      <c r="P51" s="35">
        <f t="shared" si="20"/>
        <v>3459</v>
      </c>
      <c r="Q51" s="35">
        <f t="shared" si="20"/>
        <v>2958</v>
      </c>
      <c r="R51" s="35">
        <f t="shared" si="20"/>
        <v>1259</v>
      </c>
      <c r="S51" s="38"/>
      <c r="T51" s="39"/>
      <c r="U51" s="39"/>
      <c r="V51" s="39"/>
      <c r="W51" s="39"/>
      <c r="X51" s="39"/>
      <c r="Y51" s="39"/>
      <c r="Z51" s="39"/>
      <c r="AA51" s="39"/>
      <c r="AB51" s="39"/>
      <c r="AC51" s="39"/>
      <c r="AD51" s="39"/>
      <c r="AE51" s="39"/>
      <c r="AF51" s="39"/>
    </row>
    <row r="52" spans="1:32">
      <c r="A52" s="43">
        <v>2</v>
      </c>
      <c r="B52" s="45">
        <v>1</v>
      </c>
      <c r="C52" s="45"/>
      <c r="D52" s="45"/>
      <c r="E52" s="69" t="s">
        <v>156</v>
      </c>
      <c r="F52" s="70">
        <f t="shared" ref="F52:R52" si="21">F53+F55+F57+F59+F62+F68</f>
        <v>10493</v>
      </c>
      <c r="G52" s="70">
        <f t="shared" si="21"/>
        <v>256.8</v>
      </c>
      <c r="H52" s="70">
        <f t="shared" si="21"/>
        <v>1105</v>
      </c>
      <c r="I52" s="70">
        <f t="shared" si="21"/>
        <v>1071.2</v>
      </c>
      <c r="J52" s="70">
        <f t="shared" si="21"/>
        <v>1562</v>
      </c>
      <c r="K52" s="70">
        <f t="shared" si="21"/>
        <v>811</v>
      </c>
      <c r="L52" s="70">
        <f t="shared" si="21"/>
        <v>813</v>
      </c>
      <c r="M52" s="70">
        <f t="shared" si="21"/>
        <v>813</v>
      </c>
      <c r="N52" s="70">
        <f t="shared" si="21"/>
        <v>811</v>
      </c>
      <c r="O52" s="70">
        <f t="shared" si="21"/>
        <v>812</v>
      </c>
      <c r="P52" s="70">
        <f t="shared" si="21"/>
        <v>813</v>
      </c>
      <c r="Q52" s="70">
        <f t="shared" si="21"/>
        <v>812</v>
      </c>
      <c r="R52" s="70">
        <f t="shared" si="21"/>
        <v>813</v>
      </c>
      <c r="S52" s="38"/>
      <c r="T52" s="39"/>
      <c r="U52" s="39"/>
      <c r="V52" s="39"/>
      <c r="W52" s="39"/>
      <c r="X52" s="39"/>
      <c r="Y52" s="39"/>
      <c r="Z52" s="39"/>
      <c r="AA52" s="39"/>
      <c r="AB52" s="39"/>
      <c r="AC52" s="39"/>
      <c r="AD52" s="39"/>
      <c r="AE52" s="39"/>
      <c r="AF52" s="39"/>
    </row>
    <row r="53" spans="1:32" ht="22.5">
      <c r="A53" s="43">
        <v>2</v>
      </c>
      <c r="B53" s="45">
        <v>1</v>
      </c>
      <c r="C53" s="51">
        <v>1</v>
      </c>
      <c r="D53" s="51"/>
      <c r="E53" s="61" t="s">
        <v>157</v>
      </c>
      <c r="F53" s="53">
        <f t="shared" ref="F53:R53" si="22">F54</f>
        <v>751</v>
      </c>
      <c r="G53" s="53">
        <f t="shared" si="22"/>
        <v>0</v>
      </c>
      <c r="H53" s="53">
        <f t="shared" si="22"/>
        <v>0</v>
      </c>
      <c r="I53" s="53">
        <f t="shared" si="22"/>
        <v>0</v>
      </c>
      <c r="J53" s="53">
        <f t="shared" si="22"/>
        <v>751</v>
      </c>
      <c r="K53" s="53">
        <f t="shared" si="22"/>
        <v>0</v>
      </c>
      <c r="L53" s="53">
        <f t="shared" si="22"/>
        <v>0</v>
      </c>
      <c r="M53" s="53">
        <f t="shared" si="22"/>
        <v>0</v>
      </c>
      <c r="N53" s="95">
        <f t="shared" si="22"/>
        <v>0</v>
      </c>
      <c r="O53" s="53">
        <f t="shared" si="22"/>
        <v>0</v>
      </c>
      <c r="P53" s="53">
        <f t="shared" si="22"/>
        <v>0</v>
      </c>
      <c r="Q53" s="53">
        <f t="shared" si="22"/>
        <v>0</v>
      </c>
      <c r="R53" s="53">
        <f t="shared" si="22"/>
        <v>0</v>
      </c>
      <c r="S53" s="38"/>
      <c r="T53" s="39"/>
      <c r="U53" s="39"/>
      <c r="V53" s="39"/>
      <c r="W53" s="39"/>
      <c r="X53" s="39"/>
      <c r="Y53" s="39"/>
      <c r="Z53" s="39"/>
      <c r="AA53" s="39"/>
      <c r="AB53" s="39"/>
      <c r="AC53" s="39"/>
      <c r="AD53" s="39"/>
      <c r="AE53" s="39"/>
      <c r="AF53" s="39"/>
    </row>
    <row r="54" spans="1:32" ht="22.5">
      <c r="A54" s="43">
        <v>2</v>
      </c>
      <c r="B54" s="45">
        <v>1</v>
      </c>
      <c r="C54" s="51">
        <v>1</v>
      </c>
      <c r="D54" s="62">
        <v>2</v>
      </c>
      <c r="E54" s="63" t="s">
        <v>158</v>
      </c>
      <c r="F54" s="56">
        <f>SUM(G54:R54)</f>
        <v>751</v>
      </c>
      <c r="G54" s="56"/>
      <c r="H54" s="56"/>
      <c r="I54" s="56"/>
      <c r="J54" s="56">
        <v>751</v>
      </c>
      <c r="K54" s="56"/>
      <c r="L54" s="56"/>
      <c r="M54" s="56"/>
      <c r="N54" s="94"/>
      <c r="O54" s="56"/>
      <c r="P54" s="56"/>
      <c r="Q54" s="56"/>
      <c r="R54" s="56"/>
      <c r="S54" s="38"/>
      <c r="T54" s="39"/>
      <c r="U54" s="39"/>
      <c r="V54" s="39"/>
      <c r="W54" s="39"/>
      <c r="X54" s="39"/>
      <c r="Y54" s="39"/>
      <c r="Z54" s="39"/>
      <c r="AA54" s="39"/>
      <c r="AB54" s="39"/>
      <c r="AC54" s="39"/>
      <c r="AD54" s="39"/>
      <c r="AE54" s="39"/>
      <c r="AF54" s="39"/>
    </row>
    <row r="55" spans="1:32" ht="22.5">
      <c r="A55" s="43">
        <v>2</v>
      </c>
      <c r="B55" s="45">
        <v>1</v>
      </c>
      <c r="C55" s="51">
        <v>3</v>
      </c>
      <c r="D55" s="51"/>
      <c r="E55" s="61" t="s">
        <v>159</v>
      </c>
      <c r="F55" s="53">
        <f t="shared" ref="F55:R55" si="23">F56</f>
        <v>0</v>
      </c>
      <c r="G55" s="53">
        <f t="shared" si="23"/>
        <v>0</v>
      </c>
      <c r="H55" s="53">
        <f t="shared" si="23"/>
        <v>0</v>
      </c>
      <c r="I55" s="53">
        <f t="shared" si="23"/>
        <v>0</v>
      </c>
      <c r="J55" s="53">
        <f t="shared" si="23"/>
        <v>0</v>
      </c>
      <c r="K55" s="53">
        <f t="shared" si="23"/>
        <v>0</v>
      </c>
      <c r="L55" s="53">
        <f t="shared" si="23"/>
        <v>0</v>
      </c>
      <c r="M55" s="53">
        <f t="shared" si="23"/>
        <v>0</v>
      </c>
      <c r="N55" s="95">
        <f t="shared" si="23"/>
        <v>0</v>
      </c>
      <c r="O55" s="53">
        <f t="shared" si="23"/>
        <v>0</v>
      </c>
      <c r="P55" s="53">
        <f t="shared" si="23"/>
        <v>0</v>
      </c>
      <c r="Q55" s="53">
        <f t="shared" si="23"/>
        <v>0</v>
      </c>
      <c r="R55" s="53">
        <f t="shared" si="23"/>
        <v>0</v>
      </c>
      <c r="S55" s="38"/>
      <c r="T55" s="39"/>
      <c r="U55" s="39"/>
      <c r="V55" s="39"/>
      <c r="W55" s="39"/>
      <c r="X55" s="39"/>
      <c r="Y55" s="39"/>
      <c r="Z55" s="39"/>
      <c r="AA55" s="39"/>
      <c r="AB55" s="39"/>
      <c r="AC55" s="39"/>
      <c r="AD55" s="39"/>
      <c r="AE55" s="39"/>
      <c r="AF55" s="39"/>
    </row>
    <row r="56" spans="1:32" ht="22.5">
      <c r="A56" s="43">
        <v>2</v>
      </c>
      <c r="B56" s="45">
        <v>1</v>
      </c>
      <c r="C56" s="51">
        <v>3</v>
      </c>
      <c r="D56" s="62">
        <v>2</v>
      </c>
      <c r="E56" s="63" t="s">
        <v>160</v>
      </c>
      <c r="F56" s="56">
        <f>SUM(G56:R56)</f>
        <v>0</v>
      </c>
      <c r="G56" s="56"/>
      <c r="H56" s="56"/>
      <c r="I56" s="56"/>
      <c r="J56" s="56"/>
      <c r="K56" s="56"/>
      <c r="L56" s="56"/>
      <c r="M56" s="56"/>
      <c r="N56" s="94"/>
      <c r="O56" s="56"/>
      <c r="P56" s="56"/>
      <c r="Q56" s="56"/>
      <c r="R56" s="56"/>
      <c r="S56" s="38"/>
      <c r="T56" s="39"/>
      <c r="U56" s="39"/>
      <c r="V56" s="39"/>
      <c r="W56" s="39"/>
      <c r="X56" s="39"/>
      <c r="Y56" s="39"/>
      <c r="Z56" s="39"/>
      <c r="AA56" s="39"/>
      <c r="AB56" s="39"/>
      <c r="AC56" s="39"/>
      <c r="AD56" s="39"/>
      <c r="AE56" s="39"/>
      <c r="AF56" s="39"/>
    </row>
    <row r="57" spans="1:32" ht="22.5">
      <c r="A57" s="43">
        <v>2</v>
      </c>
      <c r="B57" s="45">
        <v>1</v>
      </c>
      <c r="C57" s="51">
        <v>4</v>
      </c>
      <c r="D57" s="51"/>
      <c r="E57" s="61" t="s">
        <v>161</v>
      </c>
      <c r="F57" s="53">
        <f t="shared" ref="F57:R57" si="24">F58</f>
        <v>0</v>
      </c>
      <c r="G57" s="53">
        <f t="shared" si="24"/>
        <v>0</v>
      </c>
      <c r="H57" s="53">
        <f t="shared" si="24"/>
        <v>0</v>
      </c>
      <c r="I57" s="53">
        <f t="shared" si="24"/>
        <v>0</v>
      </c>
      <c r="J57" s="53">
        <f t="shared" si="24"/>
        <v>0</v>
      </c>
      <c r="K57" s="53">
        <f t="shared" si="24"/>
        <v>0</v>
      </c>
      <c r="L57" s="53">
        <f t="shared" si="24"/>
        <v>0</v>
      </c>
      <c r="M57" s="53">
        <f t="shared" si="24"/>
        <v>0</v>
      </c>
      <c r="N57" s="95">
        <f t="shared" si="24"/>
        <v>0</v>
      </c>
      <c r="O57" s="53">
        <f t="shared" si="24"/>
        <v>0</v>
      </c>
      <c r="P57" s="53">
        <f t="shared" si="24"/>
        <v>0</v>
      </c>
      <c r="Q57" s="53">
        <f t="shared" si="24"/>
        <v>0</v>
      </c>
      <c r="R57" s="53">
        <f t="shared" si="24"/>
        <v>0</v>
      </c>
      <c r="S57" s="38"/>
      <c r="T57" s="39"/>
      <c r="U57" s="39"/>
      <c r="V57" s="39"/>
      <c r="W57" s="39"/>
      <c r="X57" s="39"/>
      <c r="Y57" s="39"/>
      <c r="Z57" s="39"/>
      <c r="AA57" s="39"/>
      <c r="AB57" s="39"/>
      <c r="AC57" s="39"/>
      <c r="AD57" s="39"/>
      <c r="AE57" s="39"/>
      <c r="AF57" s="39"/>
    </row>
    <row r="58" spans="1:32" ht="22.5">
      <c r="A58" s="43">
        <v>2</v>
      </c>
      <c r="B58" s="45">
        <v>1</v>
      </c>
      <c r="C58" s="51">
        <v>4</v>
      </c>
      <c r="D58" s="62">
        <v>2</v>
      </c>
      <c r="E58" s="63" t="s">
        <v>162</v>
      </c>
      <c r="F58" s="56">
        <f>SUM(G58:R58)</f>
        <v>0</v>
      </c>
      <c r="G58" s="56"/>
      <c r="H58" s="56"/>
      <c r="I58" s="56"/>
      <c r="J58" s="56"/>
      <c r="K58" s="56"/>
      <c r="L58" s="56"/>
      <c r="M58" s="56"/>
      <c r="N58" s="94"/>
      <c r="O58" s="56"/>
      <c r="P58" s="56"/>
      <c r="Q58" s="56"/>
      <c r="R58" s="56"/>
      <c r="S58" s="38"/>
      <c r="T58" s="39"/>
      <c r="U58" s="39"/>
      <c r="V58" s="39"/>
      <c r="W58" s="39"/>
      <c r="X58" s="39"/>
      <c r="Y58" s="39"/>
      <c r="Z58" s="39"/>
      <c r="AA58" s="39"/>
      <c r="AB58" s="39"/>
      <c r="AC58" s="39"/>
      <c r="AD58" s="39"/>
      <c r="AE58" s="39"/>
      <c r="AF58" s="39"/>
    </row>
    <row r="59" spans="1:32" ht="22.5">
      <c r="A59" s="43">
        <v>2</v>
      </c>
      <c r="B59" s="45">
        <v>1</v>
      </c>
      <c r="C59" s="51">
        <v>5</v>
      </c>
      <c r="D59" s="51"/>
      <c r="E59" s="61" t="s">
        <v>163</v>
      </c>
      <c r="F59" s="53">
        <f t="shared" ref="F59:R59" si="25">SUM(F60:F61)</f>
        <v>9725</v>
      </c>
      <c r="G59" s="53">
        <f t="shared" si="25"/>
        <v>254</v>
      </c>
      <c r="H59" s="53">
        <f t="shared" si="25"/>
        <v>1105</v>
      </c>
      <c r="I59" s="53">
        <f t="shared" si="25"/>
        <v>1071</v>
      </c>
      <c r="J59" s="53">
        <f t="shared" si="25"/>
        <v>810</v>
      </c>
      <c r="K59" s="53">
        <f t="shared" si="25"/>
        <v>810</v>
      </c>
      <c r="L59" s="53">
        <f t="shared" si="25"/>
        <v>812</v>
      </c>
      <c r="M59" s="53">
        <f t="shared" si="25"/>
        <v>812</v>
      </c>
      <c r="N59" s="53">
        <f t="shared" si="25"/>
        <v>810</v>
      </c>
      <c r="O59" s="53">
        <f t="shared" si="25"/>
        <v>810</v>
      </c>
      <c r="P59" s="53">
        <f t="shared" si="25"/>
        <v>811</v>
      </c>
      <c r="Q59" s="53">
        <f t="shared" si="25"/>
        <v>810</v>
      </c>
      <c r="R59" s="53">
        <f t="shared" si="25"/>
        <v>810</v>
      </c>
      <c r="S59" s="38"/>
      <c r="T59" s="39"/>
      <c r="U59" s="39"/>
      <c r="V59" s="39"/>
      <c r="W59" s="39"/>
      <c r="X59" s="39"/>
      <c r="Y59" s="39"/>
      <c r="Z59" s="39"/>
      <c r="AA59" s="39"/>
      <c r="AB59" s="39"/>
      <c r="AC59" s="39"/>
      <c r="AD59" s="39"/>
      <c r="AE59" s="39"/>
      <c r="AF59" s="39"/>
    </row>
    <row r="60" spans="1:32" ht="67.5">
      <c r="A60" s="43">
        <v>2</v>
      </c>
      <c r="B60" s="45">
        <v>1</v>
      </c>
      <c r="C60" s="51">
        <v>5</v>
      </c>
      <c r="D60" s="62">
        <v>8</v>
      </c>
      <c r="E60" s="63" t="s">
        <v>164</v>
      </c>
      <c r="F60" s="56">
        <f>SUM(G60:R60)</f>
        <v>4225</v>
      </c>
      <c r="G60" s="56">
        <v>91</v>
      </c>
      <c r="H60" s="56">
        <v>352</v>
      </c>
      <c r="I60" s="56">
        <v>613</v>
      </c>
      <c r="J60" s="56">
        <v>352</v>
      </c>
      <c r="K60" s="56">
        <v>352</v>
      </c>
      <c r="L60" s="56">
        <v>352</v>
      </c>
      <c r="M60" s="56">
        <v>352</v>
      </c>
      <c r="N60" s="56">
        <v>352</v>
      </c>
      <c r="O60" s="56">
        <v>352</v>
      </c>
      <c r="P60" s="56">
        <v>353</v>
      </c>
      <c r="Q60" s="56">
        <v>352</v>
      </c>
      <c r="R60" s="56">
        <v>352</v>
      </c>
      <c r="S60" s="38"/>
      <c r="T60" s="39"/>
      <c r="U60" s="39"/>
      <c r="V60" s="39"/>
      <c r="W60" s="39"/>
      <c r="X60" s="39"/>
      <c r="Y60" s="39"/>
      <c r="Z60" s="39"/>
      <c r="AA60" s="39"/>
      <c r="AB60" s="39"/>
      <c r="AC60" s="39"/>
      <c r="AD60" s="39"/>
      <c r="AE60" s="39"/>
      <c r="AF60" s="39"/>
    </row>
    <row r="61" spans="1:32" ht="67.5">
      <c r="A61" s="43">
        <v>2</v>
      </c>
      <c r="B61" s="45">
        <v>1</v>
      </c>
      <c r="C61" s="51">
        <v>5</v>
      </c>
      <c r="D61" s="62">
        <v>9</v>
      </c>
      <c r="E61" s="63" t="s">
        <v>165</v>
      </c>
      <c r="F61" s="56">
        <f>SUM(G61:R61)</f>
        <v>5500</v>
      </c>
      <c r="G61" s="56">
        <v>163</v>
      </c>
      <c r="H61" s="56">
        <v>753</v>
      </c>
      <c r="I61" s="56">
        <v>458</v>
      </c>
      <c r="J61" s="56">
        <v>458</v>
      </c>
      <c r="K61" s="56">
        <v>458</v>
      </c>
      <c r="L61" s="56">
        <v>460</v>
      </c>
      <c r="M61" s="56">
        <v>460</v>
      </c>
      <c r="N61" s="56">
        <v>458</v>
      </c>
      <c r="O61" s="56">
        <v>458</v>
      </c>
      <c r="P61" s="56">
        <v>458</v>
      </c>
      <c r="Q61" s="56">
        <v>458</v>
      </c>
      <c r="R61" s="56">
        <v>458</v>
      </c>
      <c r="S61" s="38"/>
      <c r="T61" s="39"/>
      <c r="U61" s="39"/>
      <c r="V61" s="39"/>
      <c r="W61" s="39"/>
      <c r="X61" s="39"/>
      <c r="Y61" s="39"/>
      <c r="Z61" s="39"/>
      <c r="AA61" s="39"/>
      <c r="AB61" s="39"/>
      <c r="AC61" s="39"/>
      <c r="AD61" s="39"/>
      <c r="AE61" s="39"/>
      <c r="AF61" s="39"/>
    </row>
    <row r="62" spans="1:32" ht="22.5">
      <c r="A62" s="43">
        <v>2</v>
      </c>
      <c r="B62" s="45">
        <v>1</v>
      </c>
      <c r="C62" s="51">
        <v>7</v>
      </c>
      <c r="D62" s="51"/>
      <c r="E62" s="61" t="s">
        <v>166</v>
      </c>
      <c r="F62" s="53">
        <f t="shared" ref="F62:R62" si="26">SUM(F63:F67)</f>
        <v>17</v>
      </c>
      <c r="G62" s="53">
        <f t="shared" si="26"/>
        <v>2.8</v>
      </c>
      <c r="H62" s="53">
        <f t="shared" si="26"/>
        <v>0</v>
      </c>
      <c r="I62" s="53">
        <f t="shared" si="26"/>
        <v>0.2</v>
      </c>
      <c r="J62" s="53">
        <f t="shared" si="26"/>
        <v>1</v>
      </c>
      <c r="K62" s="53">
        <f t="shared" si="26"/>
        <v>1</v>
      </c>
      <c r="L62" s="53">
        <f t="shared" si="26"/>
        <v>1</v>
      </c>
      <c r="M62" s="53">
        <f t="shared" si="26"/>
        <v>1</v>
      </c>
      <c r="N62" s="53">
        <f t="shared" si="26"/>
        <v>1</v>
      </c>
      <c r="O62" s="53">
        <f t="shared" si="26"/>
        <v>2</v>
      </c>
      <c r="P62" s="53">
        <f t="shared" si="26"/>
        <v>2</v>
      </c>
      <c r="Q62" s="53">
        <f t="shared" si="26"/>
        <v>2</v>
      </c>
      <c r="R62" s="53">
        <f t="shared" si="26"/>
        <v>3</v>
      </c>
      <c r="S62" s="38"/>
      <c r="T62" s="39"/>
      <c r="U62" s="39"/>
      <c r="V62" s="39"/>
      <c r="W62" s="39"/>
      <c r="X62" s="39"/>
      <c r="Y62" s="39"/>
      <c r="Z62" s="39"/>
      <c r="AA62" s="39"/>
      <c r="AB62" s="39"/>
      <c r="AC62" s="39"/>
      <c r="AD62" s="39"/>
      <c r="AE62" s="39"/>
      <c r="AF62" s="39"/>
    </row>
    <row r="63" spans="1:32" ht="22.5">
      <c r="A63" s="43">
        <v>2</v>
      </c>
      <c r="B63" s="45">
        <v>1</v>
      </c>
      <c r="C63" s="51">
        <v>7</v>
      </c>
      <c r="D63" s="62">
        <v>6</v>
      </c>
      <c r="E63" s="63" t="s">
        <v>167</v>
      </c>
      <c r="F63" s="56">
        <f>SUM(G63:R63)</f>
        <v>17</v>
      </c>
      <c r="G63" s="56">
        <v>2.8</v>
      </c>
      <c r="H63" s="56">
        <v>0</v>
      </c>
      <c r="I63" s="56">
        <v>0.2</v>
      </c>
      <c r="J63" s="56">
        <v>1</v>
      </c>
      <c r="K63" s="56">
        <v>1</v>
      </c>
      <c r="L63" s="56">
        <v>1</v>
      </c>
      <c r="M63" s="56">
        <v>1</v>
      </c>
      <c r="N63" s="56">
        <v>1</v>
      </c>
      <c r="O63" s="56">
        <v>2</v>
      </c>
      <c r="P63" s="56">
        <v>2</v>
      </c>
      <c r="Q63" s="56">
        <v>2</v>
      </c>
      <c r="R63" s="56">
        <v>3</v>
      </c>
      <c r="S63" s="38"/>
      <c r="T63" s="39"/>
      <c r="U63" s="39"/>
      <c r="V63" s="39"/>
      <c r="W63" s="39"/>
      <c r="X63" s="39"/>
      <c r="Y63" s="39"/>
      <c r="Z63" s="39"/>
      <c r="AA63" s="39"/>
      <c r="AB63" s="39"/>
      <c r="AC63" s="39"/>
      <c r="AD63" s="39"/>
      <c r="AE63" s="39"/>
      <c r="AF63" s="39"/>
    </row>
    <row r="64" spans="1:32" ht="22.5">
      <c r="A64" s="43">
        <v>2</v>
      </c>
      <c r="B64" s="45">
        <v>1</v>
      </c>
      <c r="C64" s="51">
        <v>7</v>
      </c>
      <c r="D64" s="62">
        <v>11</v>
      </c>
      <c r="E64" s="63" t="s">
        <v>64</v>
      </c>
      <c r="F64" s="56">
        <f>SUM(G64:R64)</f>
        <v>0</v>
      </c>
      <c r="G64" s="56"/>
      <c r="H64" s="56"/>
      <c r="I64" s="56"/>
      <c r="J64" s="56"/>
      <c r="K64" s="56"/>
      <c r="L64" s="56"/>
      <c r="M64" s="56"/>
      <c r="N64" s="94"/>
      <c r="O64" s="56"/>
      <c r="P64" s="56"/>
      <c r="Q64" s="56"/>
      <c r="R64" s="56"/>
      <c r="S64" s="38"/>
      <c r="T64" s="39"/>
      <c r="U64" s="39"/>
      <c r="V64" s="39"/>
      <c r="W64" s="39"/>
      <c r="X64" s="39"/>
      <c r="Y64" s="39"/>
      <c r="Z64" s="39"/>
      <c r="AA64" s="39"/>
      <c r="AB64" s="39"/>
      <c r="AC64" s="39"/>
      <c r="AD64" s="39"/>
      <c r="AE64" s="39"/>
      <c r="AF64" s="39"/>
    </row>
    <row r="65" spans="1:32" ht="22.5">
      <c r="A65" s="43">
        <v>2</v>
      </c>
      <c r="B65" s="45">
        <v>1</v>
      </c>
      <c r="C65" s="51">
        <v>7</v>
      </c>
      <c r="D65" s="62">
        <v>13</v>
      </c>
      <c r="E65" s="63" t="s">
        <v>65</v>
      </c>
      <c r="F65" s="56">
        <f>SUM(G65:R65)</f>
        <v>0</v>
      </c>
      <c r="G65" s="56"/>
      <c r="H65" s="56"/>
      <c r="I65" s="56"/>
      <c r="J65" s="56"/>
      <c r="K65" s="56"/>
      <c r="L65" s="56"/>
      <c r="M65" s="56"/>
      <c r="N65" s="94"/>
      <c r="O65" s="56"/>
      <c r="P65" s="56"/>
      <c r="Q65" s="56"/>
      <c r="R65" s="56"/>
      <c r="S65" s="38"/>
      <c r="T65" s="39"/>
      <c r="U65" s="39"/>
      <c r="V65" s="39"/>
      <c r="W65" s="39"/>
      <c r="X65" s="39"/>
      <c r="Y65" s="39"/>
      <c r="Z65" s="39"/>
      <c r="AA65" s="39"/>
      <c r="AB65" s="39"/>
      <c r="AC65" s="39"/>
      <c r="AD65" s="39"/>
      <c r="AE65" s="39"/>
      <c r="AF65" s="39"/>
    </row>
    <row r="66" spans="1:32" ht="33.75">
      <c r="A66" s="43">
        <v>2</v>
      </c>
      <c r="B66" s="45">
        <v>1</v>
      </c>
      <c r="C66" s="51">
        <v>7</v>
      </c>
      <c r="D66" s="62">
        <v>18</v>
      </c>
      <c r="E66" s="63" t="s">
        <v>66</v>
      </c>
      <c r="F66" s="56">
        <f>SUM(G66:R66)</f>
        <v>0</v>
      </c>
      <c r="G66" s="56"/>
      <c r="H66" s="56"/>
      <c r="I66" s="56"/>
      <c r="J66" s="56"/>
      <c r="K66" s="56"/>
      <c r="L66" s="56"/>
      <c r="M66" s="56"/>
      <c r="N66" s="94"/>
      <c r="O66" s="56"/>
      <c r="P66" s="56"/>
      <c r="Q66" s="56"/>
      <c r="R66" s="56"/>
      <c r="S66" s="38"/>
      <c r="T66" s="39"/>
      <c r="U66" s="39"/>
      <c r="V66" s="39"/>
      <c r="W66" s="39"/>
      <c r="X66" s="39"/>
      <c r="Y66" s="39"/>
      <c r="Z66" s="39"/>
      <c r="AA66" s="39"/>
      <c r="AB66" s="39"/>
      <c r="AC66" s="39"/>
      <c r="AD66" s="39"/>
      <c r="AE66" s="39"/>
      <c r="AF66" s="39"/>
    </row>
    <row r="67" spans="1:32" ht="45">
      <c r="A67" s="43">
        <v>2</v>
      </c>
      <c r="B67" s="45">
        <v>1</v>
      </c>
      <c r="C67" s="51">
        <v>7</v>
      </c>
      <c r="D67" s="62">
        <v>19</v>
      </c>
      <c r="E67" s="63" t="s">
        <v>67</v>
      </c>
      <c r="F67" s="56">
        <f>SUM(G67:R67)</f>
        <v>0</v>
      </c>
      <c r="G67" s="56"/>
      <c r="H67" s="56"/>
      <c r="I67" s="56"/>
      <c r="J67" s="56"/>
      <c r="K67" s="56"/>
      <c r="L67" s="56"/>
      <c r="M67" s="56"/>
      <c r="N67" s="94"/>
      <c r="O67" s="56"/>
      <c r="P67" s="56"/>
      <c r="Q67" s="56"/>
      <c r="R67" s="56"/>
      <c r="S67" s="38"/>
      <c r="T67" s="39"/>
      <c r="U67" s="39"/>
      <c r="V67" s="39"/>
      <c r="W67" s="39"/>
      <c r="X67" s="39"/>
      <c r="Y67" s="39"/>
      <c r="Z67" s="39"/>
      <c r="AA67" s="39"/>
      <c r="AB67" s="39"/>
      <c r="AC67" s="39"/>
      <c r="AD67" s="39"/>
      <c r="AE67" s="39"/>
      <c r="AF67" s="39"/>
    </row>
    <row r="68" spans="1:32">
      <c r="A68" s="43">
        <v>2</v>
      </c>
      <c r="B68" s="45">
        <v>1</v>
      </c>
      <c r="C68" s="51">
        <v>9</v>
      </c>
      <c r="D68" s="51" t="s">
        <v>33</v>
      </c>
      <c r="E68" s="61" t="s">
        <v>168</v>
      </c>
      <c r="F68" s="53">
        <f t="shared" ref="F68:R68" si="27">SUM(F69:F70)</f>
        <v>0</v>
      </c>
      <c r="G68" s="53">
        <f t="shared" si="27"/>
        <v>0</v>
      </c>
      <c r="H68" s="53">
        <f t="shared" si="27"/>
        <v>0</v>
      </c>
      <c r="I68" s="53">
        <f t="shared" si="27"/>
        <v>0</v>
      </c>
      <c r="J68" s="53">
        <f t="shared" si="27"/>
        <v>0</v>
      </c>
      <c r="K68" s="53">
        <f t="shared" si="27"/>
        <v>0</v>
      </c>
      <c r="L68" s="53">
        <f t="shared" si="27"/>
        <v>0</v>
      </c>
      <c r="M68" s="53">
        <f t="shared" si="27"/>
        <v>0</v>
      </c>
      <c r="N68" s="53">
        <f t="shared" si="27"/>
        <v>0</v>
      </c>
      <c r="O68" s="53">
        <f t="shared" si="27"/>
        <v>0</v>
      </c>
      <c r="P68" s="53">
        <f t="shared" si="27"/>
        <v>0</v>
      </c>
      <c r="Q68" s="53">
        <f t="shared" si="27"/>
        <v>0</v>
      </c>
      <c r="R68" s="53">
        <f t="shared" si="27"/>
        <v>0</v>
      </c>
      <c r="S68" s="38"/>
      <c r="T68" s="39"/>
      <c r="U68" s="39"/>
      <c r="V68" s="39"/>
      <c r="W68" s="39"/>
      <c r="X68" s="39"/>
      <c r="Y68" s="39"/>
      <c r="Z68" s="39"/>
      <c r="AA68" s="39"/>
      <c r="AB68" s="39"/>
      <c r="AC68" s="39"/>
      <c r="AD68" s="39"/>
      <c r="AE68" s="39"/>
      <c r="AF68" s="39"/>
    </row>
    <row r="69" spans="1:32" ht="56.25">
      <c r="A69" s="43">
        <v>2</v>
      </c>
      <c r="B69" s="45">
        <v>1</v>
      </c>
      <c r="C69" s="51">
        <v>9</v>
      </c>
      <c r="D69" s="62">
        <v>7</v>
      </c>
      <c r="E69" s="63" t="s">
        <v>169</v>
      </c>
      <c r="F69" s="56">
        <f>SUM(G69:R69)</f>
        <v>0</v>
      </c>
      <c r="G69" s="56"/>
      <c r="H69" s="56"/>
      <c r="I69" s="56"/>
      <c r="J69" s="56"/>
      <c r="K69" s="56"/>
      <c r="L69" s="56"/>
      <c r="M69" s="56"/>
      <c r="N69" s="94"/>
      <c r="O69" s="56"/>
      <c r="P69" s="56"/>
      <c r="Q69" s="56"/>
      <c r="R69" s="56"/>
      <c r="S69" s="38"/>
      <c r="T69" s="39"/>
      <c r="U69" s="39"/>
      <c r="V69" s="39"/>
      <c r="W69" s="39"/>
      <c r="X69" s="39"/>
      <c r="Y69" s="39"/>
      <c r="Z69" s="39"/>
      <c r="AA69" s="39"/>
      <c r="AB69" s="39"/>
      <c r="AC69" s="39"/>
      <c r="AD69" s="39"/>
      <c r="AE69" s="39"/>
      <c r="AF69" s="39"/>
    </row>
    <row r="70" spans="1:32" ht="22.5">
      <c r="A70" s="43">
        <v>2</v>
      </c>
      <c r="B70" s="45">
        <v>1</v>
      </c>
      <c r="C70" s="51">
        <v>9</v>
      </c>
      <c r="D70" s="62">
        <v>10</v>
      </c>
      <c r="E70" s="63" t="s">
        <v>170</v>
      </c>
      <c r="F70" s="56">
        <f>SUM(G70:R70)</f>
        <v>0</v>
      </c>
      <c r="G70" s="56"/>
      <c r="H70" s="56"/>
      <c r="I70" s="56"/>
      <c r="J70" s="56"/>
      <c r="K70" s="56"/>
      <c r="L70" s="56"/>
      <c r="M70" s="56"/>
      <c r="N70" s="94"/>
      <c r="O70" s="56"/>
      <c r="P70" s="56"/>
      <c r="Q70" s="56"/>
      <c r="R70" s="56"/>
      <c r="S70" s="38"/>
      <c r="T70" s="39"/>
      <c r="U70" s="39"/>
      <c r="V70" s="39"/>
      <c r="W70" s="39"/>
      <c r="X70" s="39"/>
      <c r="Y70" s="39"/>
      <c r="Z70" s="39"/>
      <c r="AA70" s="39"/>
      <c r="AB70" s="39"/>
      <c r="AC70" s="39"/>
      <c r="AD70" s="39"/>
      <c r="AE70" s="39"/>
      <c r="AF70" s="39"/>
    </row>
    <row r="71" spans="1:32" ht="33.75">
      <c r="A71" s="43">
        <v>2</v>
      </c>
      <c r="B71" s="45">
        <v>2</v>
      </c>
      <c r="C71" s="45"/>
      <c r="D71" s="45"/>
      <c r="E71" s="69" t="s">
        <v>171</v>
      </c>
      <c r="F71" s="70">
        <f t="shared" ref="F71:R72" si="28">F72</f>
        <v>0</v>
      </c>
      <c r="G71" s="70">
        <f t="shared" si="28"/>
        <v>0</v>
      </c>
      <c r="H71" s="70">
        <f t="shared" si="28"/>
        <v>0</v>
      </c>
      <c r="I71" s="70">
        <f t="shared" si="28"/>
        <v>0</v>
      </c>
      <c r="J71" s="70">
        <f t="shared" si="28"/>
        <v>0</v>
      </c>
      <c r="K71" s="70">
        <f t="shared" si="28"/>
        <v>0</v>
      </c>
      <c r="L71" s="70">
        <f t="shared" si="28"/>
        <v>0</v>
      </c>
      <c r="M71" s="70">
        <f t="shared" si="28"/>
        <v>0</v>
      </c>
      <c r="N71" s="93">
        <f t="shared" si="28"/>
        <v>0</v>
      </c>
      <c r="O71" s="70">
        <f t="shared" si="28"/>
        <v>0</v>
      </c>
      <c r="P71" s="70">
        <f t="shared" si="28"/>
        <v>0</v>
      </c>
      <c r="Q71" s="70">
        <f t="shared" si="28"/>
        <v>0</v>
      </c>
      <c r="R71" s="70">
        <f t="shared" si="28"/>
        <v>0</v>
      </c>
      <c r="S71" s="38"/>
      <c r="T71" s="39"/>
      <c r="U71" s="39"/>
      <c r="V71" s="39"/>
      <c r="W71" s="39"/>
      <c r="X71" s="39"/>
      <c r="Y71" s="39"/>
      <c r="Z71" s="39"/>
      <c r="AA71" s="39"/>
      <c r="AB71" s="39"/>
      <c r="AC71" s="39"/>
      <c r="AD71" s="39"/>
      <c r="AE71" s="39"/>
      <c r="AF71" s="39"/>
    </row>
    <row r="72" spans="1:32" ht="33.75">
      <c r="A72" s="43">
        <v>2</v>
      </c>
      <c r="B72" s="45">
        <v>2</v>
      </c>
      <c r="C72" s="51">
        <v>1</v>
      </c>
      <c r="D72" s="51"/>
      <c r="E72" s="61" t="s">
        <v>171</v>
      </c>
      <c r="F72" s="53">
        <f t="shared" si="28"/>
        <v>0</v>
      </c>
      <c r="G72" s="53">
        <f t="shared" si="28"/>
        <v>0</v>
      </c>
      <c r="H72" s="53">
        <f t="shared" si="28"/>
        <v>0</v>
      </c>
      <c r="I72" s="53">
        <f t="shared" si="28"/>
        <v>0</v>
      </c>
      <c r="J72" s="53">
        <f t="shared" si="28"/>
        <v>0</v>
      </c>
      <c r="K72" s="53">
        <f t="shared" si="28"/>
        <v>0</v>
      </c>
      <c r="L72" s="53">
        <f t="shared" si="28"/>
        <v>0</v>
      </c>
      <c r="M72" s="53">
        <f t="shared" si="28"/>
        <v>0</v>
      </c>
      <c r="N72" s="95">
        <f t="shared" si="28"/>
        <v>0</v>
      </c>
      <c r="O72" s="53">
        <f t="shared" si="28"/>
        <v>0</v>
      </c>
      <c r="P72" s="53">
        <f t="shared" si="28"/>
        <v>0</v>
      </c>
      <c r="Q72" s="53">
        <f t="shared" si="28"/>
        <v>0</v>
      </c>
      <c r="R72" s="53">
        <f t="shared" si="28"/>
        <v>0</v>
      </c>
      <c r="S72" s="38"/>
      <c r="T72" s="39"/>
      <c r="U72" s="39"/>
      <c r="V72" s="39"/>
      <c r="W72" s="39"/>
      <c r="X72" s="39"/>
      <c r="Y72" s="39"/>
      <c r="Z72" s="39"/>
      <c r="AA72" s="39"/>
      <c r="AB72" s="39"/>
      <c r="AC72" s="39"/>
      <c r="AD72" s="39"/>
      <c r="AE72" s="39"/>
      <c r="AF72" s="39"/>
    </row>
    <row r="73" spans="1:32" ht="33.75">
      <c r="A73" s="43">
        <v>2</v>
      </c>
      <c r="B73" s="45">
        <v>2</v>
      </c>
      <c r="C73" s="51">
        <v>1</v>
      </c>
      <c r="D73" s="62">
        <v>2</v>
      </c>
      <c r="E73" s="63" t="s">
        <v>172</v>
      </c>
      <c r="F73" s="56">
        <f>SUM(G73:R73)</f>
        <v>0</v>
      </c>
      <c r="G73" s="56"/>
      <c r="H73" s="56"/>
      <c r="I73" s="56"/>
      <c r="J73" s="56"/>
      <c r="K73" s="56"/>
      <c r="L73" s="56"/>
      <c r="M73" s="56"/>
      <c r="N73" s="94"/>
      <c r="O73" s="56"/>
      <c r="P73" s="56"/>
      <c r="Q73" s="56"/>
      <c r="R73" s="56"/>
      <c r="S73" s="38"/>
      <c r="T73" s="39"/>
      <c r="U73" s="39"/>
      <c r="V73" s="39"/>
      <c r="W73" s="39"/>
      <c r="X73" s="39"/>
      <c r="Y73" s="39"/>
      <c r="Z73" s="39"/>
      <c r="AA73" s="39"/>
      <c r="AB73" s="39"/>
      <c r="AC73" s="39"/>
      <c r="AD73" s="39"/>
      <c r="AE73" s="39"/>
      <c r="AF73" s="39"/>
    </row>
    <row r="74" spans="1:32" ht="33.75">
      <c r="A74" s="43">
        <v>2</v>
      </c>
      <c r="B74" s="45">
        <v>3</v>
      </c>
      <c r="C74" s="45"/>
      <c r="D74" s="45"/>
      <c r="E74" s="69" t="s">
        <v>173</v>
      </c>
      <c r="F74" s="70">
        <f t="shared" ref="F74:R75" si="29">F75</f>
        <v>0</v>
      </c>
      <c r="G74" s="70">
        <f t="shared" si="29"/>
        <v>0</v>
      </c>
      <c r="H74" s="70">
        <f t="shared" si="29"/>
        <v>0</v>
      </c>
      <c r="I74" s="70">
        <f t="shared" si="29"/>
        <v>0</v>
      </c>
      <c r="J74" s="70">
        <f t="shared" si="29"/>
        <v>0</v>
      </c>
      <c r="K74" s="70">
        <f t="shared" si="29"/>
        <v>0</v>
      </c>
      <c r="L74" s="70">
        <f t="shared" si="29"/>
        <v>0</v>
      </c>
      <c r="M74" s="70">
        <f t="shared" si="29"/>
        <v>0</v>
      </c>
      <c r="N74" s="93">
        <f t="shared" si="29"/>
        <v>0</v>
      </c>
      <c r="O74" s="70">
        <f t="shared" si="29"/>
        <v>0</v>
      </c>
      <c r="P74" s="70">
        <f t="shared" si="29"/>
        <v>0</v>
      </c>
      <c r="Q74" s="70">
        <f t="shared" si="29"/>
        <v>0</v>
      </c>
      <c r="R74" s="70">
        <f t="shared" si="29"/>
        <v>0</v>
      </c>
      <c r="S74" s="38"/>
      <c r="T74" s="39"/>
      <c r="U74" s="39"/>
      <c r="V74" s="39"/>
      <c r="W74" s="39"/>
      <c r="X74" s="39"/>
      <c r="Y74" s="39"/>
      <c r="Z74" s="39"/>
      <c r="AA74" s="39"/>
      <c r="AB74" s="39"/>
      <c r="AC74" s="39"/>
      <c r="AD74" s="39"/>
      <c r="AE74" s="39"/>
      <c r="AF74" s="39"/>
    </row>
    <row r="75" spans="1:32" ht="33.75">
      <c r="A75" s="43">
        <v>2</v>
      </c>
      <c r="B75" s="45">
        <v>3</v>
      </c>
      <c r="C75" s="51">
        <v>1</v>
      </c>
      <c r="D75" s="51" t="s">
        <v>33</v>
      </c>
      <c r="E75" s="61" t="s">
        <v>173</v>
      </c>
      <c r="F75" s="53">
        <f t="shared" si="29"/>
        <v>0</v>
      </c>
      <c r="G75" s="53">
        <f t="shared" si="29"/>
        <v>0</v>
      </c>
      <c r="H75" s="53">
        <f t="shared" si="29"/>
        <v>0</v>
      </c>
      <c r="I75" s="53">
        <f t="shared" si="29"/>
        <v>0</v>
      </c>
      <c r="J75" s="53">
        <f t="shared" si="29"/>
        <v>0</v>
      </c>
      <c r="K75" s="53">
        <f t="shared" si="29"/>
        <v>0</v>
      </c>
      <c r="L75" s="53">
        <f t="shared" si="29"/>
        <v>0</v>
      </c>
      <c r="M75" s="53">
        <f t="shared" si="29"/>
        <v>0</v>
      </c>
      <c r="N75" s="95">
        <f t="shared" si="29"/>
        <v>0</v>
      </c>
      <c r="O75" s="53">
        <f t="shared" si="29"/>
        <v>0</v>
      </c>
      <c r="P75" s="53">
        <f t="shared" si="29"/>
        <v>0</v>
      </c>
      <c r="Q75" s="53">
        <f t="shared" si="29"/>
        <v>0</v>
      </c>
      <c r="R75" s="53">
        <f t="shared" si="29"/>
        <v>0</v>
      </c>
      <c r="S75" s="38"/>
      <c r="T75" s="39"/>
      <c r="U75" s="39"/>
      <c r="V75" s="39"/>
      <c r="W75" s="39"/>
      <c r="X75" s="39"/>
      <c r="Y75" s="39"/>
      <c r="Z75" s="39"/>
      <c r="AA75" s="39"/>
      <c r="AB75" s="39"/>
      <c r="AC75" s="39"/>
      <c r="AD75" s="39"/>
      <c r="AE75" s="39"/>
      <c r="AF75" s="39"/>
    </row>
    <row r="76" spans="1:32" ht="33.75">
      <c r="A76" s="43">
        <v>2</v>
      </c>
      <c r="B76" s="45">
        <v>3</v>
      </c>
      <c r="C76" s="51">
        <v>1</v>
      </c>
      <c r="D76" s="62">
        <v>2</v>
      </c>
      <c r="E76" s="63" t="s">
        <v>174</v>
      </c>
      <c r="F76" s="56">
        <f>SUM(G76:R76)</f>
        <v>0</v>
      </c>
      <c r="G76" s="56"/>
      <c r="H76" s="56"/>
      <c r="I76" s="56"/>
      <c r="J76" s="56"/>
      <c r="K76" s="56"/>
      <c r="L76" s="56"/>
      <c r="M76" s="56"/>
      <c r="N76" s="94"/>
      <c r="O76" s="56"/>
      <c r="P76" s="56"/>
      <c r="Q76" s="56"/>
      <c r="R76" s="56"/>
      <c r="S76" s="38"/>
      <c r="T76" s="39"/>
      <c r="U76" s="39"/>
      <c r="V76" s="39"/>
      <c r="W76" s="39"/>
      <c r="X76" s="39"/>
      <c r="Y76" s="39"/>
      <c r="Z76" s="39"/>
      <c r="AA76" s="39"/>
      <c r="AB76" s="39"/>
      <c r="AC76" s="39"/>
      <c r="AD76" s="39"/>
      <c r="AE76" s="39"/>
      <c r="AF76" s="39"/>
    </row>
    <row r="77" spans="1:32" ht="56.25">
      <c r="A77" s="43">
        <v>2</v>
      </c>
      <c r="B77" s="45">
        <v>4</v>
      </c>
      <c r="C77" s="45"/>
      <c r="D77" s="45"/>
      <c r="E77" s="69" t="s">
        <v>175</v>
      </c>
      <c r="F77" s="70">
        <f t="shared" ref="F77:R77" si="30">F78</f>
        <v>1751</v>
      </c>
      <c r="G77" s="70">
        <f t="shared" si="30"/>
        <v>104</v>
      </c>
      <c r="H77" s="70">
        <f t="shared" si="30"/>
        <v>187</v>
      </c>
      <c r="I77" s="70">
        <f t="shared" si="30"/>
        <v>146</v>
      </c>
      <c r="J77" s="70">
        <f t="shared" si="30"/>
        <v>146</v>
      </c>
      <c r="K77" s="70">
        <f t="shared" si="30"/>
        <v>146</v>
      </c>
      <c r="L77" s="70">
        <f t="shared" si="30"/>
        <v>146</v>
      </c>
      <c r="M77" s="70">
        <f t="shared" si="30"/>
        <v>146</v>
      </c>
      <c r="N77" s="93">
        <f t="shared" si="30"/>
        <v>146</v>
      </c>
      <c r="O77" s="70">
        <f t="shared" si="30"/>
        <v>146</v>
      </c>
      <c r="P77" s="70">
        <f t="shared" si="30"/>
        <v>146</v>
      </c>
      <c r="Q77" s="70">
        <f t="shared" si="30"/>
        <v>146</v>
      </c>
      <c r="R77" s="70">
        <f t="shared" si="30"/>
        <v>146</v>
      </c>
      <c r="S77" s="38"/>
      <c r="T77" s="39"/>
      <c r="U77" s="39"/>
      <c r="V77" s="39"/>
      <c r="W77" s="39"/>
      <c r="X77" s="39"/>
      <c r="Y77" s="39"/>
      <c r="Z77" s="39"/>
      <c r="AA77" s="39"/>
      <c r="AB77" s="39"/>
      <c r="AC77" s="39"/>
      <c r="AD77" s="39"/>
      <c r="AE77" s="39"/>
      <c r="AF77" s="39"/>
    </row>
    <row r="78" spans="1:32" ht="78.75">
      <c r="A78" s="43">
        <v>2</v>
      </c>
      <c r="B78" s="45">
        <v>4</v>
      </c>
      <c r="C78" s="51">
        <v>1</v>
      </c>
      <c r="D78" s="51"/>
      <c r="E78" s="61" t="s">
        <v>176</v>
      </c>
      <c r="F78" s="53">
        <f t="shared" ref="F78:R78" si="31">SUM(F79:F82)</f>
        <v>1751</v>
      </c>
      <c r="G78" s="53">
        <f t="shared" si="31"/>
        <v>104</v>
      </c>
      <c r="H78" s="53">
        <f t="shared" si="31"/>
        <v>187</v>
      </c>
      <c r="I78" s="53">
        <f t="shared" si="31"/>
        <v>146</v>
      </c>
      <c r="J78" s="53">
        <f t="shared" si="31"/>
        <v>146</v>
      </c>
      <c r="K78" s="53">
        <f t="shared" si="31"/>
        <v>146</v>
      </c>
      <c r="L78" s="53">
        <f t="shared" si="31"/>
        <v>146</v>
      </c>
      <c r="M78" s="53">
        <f t="shared" si="31"/>
        <v>146</v>
      </c>
      <c r="N78" s="53">
        <f t="shared" si="31"/>
        <v>146</v>
      </c>
      <c r="O78" s="53">
        <f t="shared" si="31"/>
        <v>146</v>
      </c>
      <c r="P78" s="53">
        <f t="shared" si="31"/>
        <v>146</v>
      </c>
      <c r="Q78" s="53">
        <f t="shared" si="31"/>
        <v>146</v>
      </c>
      <c r="R78" s="53">
        <f t="shared" si="31"/>
        <v>146</v>
      </c>
      <c r="S78" s="38"/>
      <c r="T78" s="39"/>
      <c r="U78" s="39"/>
      <c r="V78" s="39"/>
      <c r="W78" s="39"/>
      <c r="X78" s="39"/>
      <c r="Y78" s="39"/>
      <c r="Z78" s="39"/>
      <c r="AA78" s="39"/>
      <c r="AB78" s="39"/>
      <c r="AC78" s="39"/>
      <c r="AD78" s="39"/>
      <c r="AE78" s="39"/>
      <c r="AF78" s="39"/>
    </row>
    <row r="79" spans="1:32" ht="33.75">
      <c r="A79" s="43">
        <v>2</v>
      </c>
      <c r="B79" s="45">
        <v>4</v>
      </c>
      <c r="C79" s="51">
        <v>1</v>
      </c>
      <c r="D79" s="62">
        <v>14</v>
      </c>
      <c r="E79" s="63" t="s">
        <v>177</v>
      </c>
      <c r="F79" s="56">
        <f>SUM(G79:R79)</f>
        <v>0</v>
      </c>
      <c r="G79" s="56"/>
      <c r="H79" s="56"/>
      <c r="I79" s="56"/>
      <c r="J79" s="56"/>
      <c r="K79" s="56"/>
      <c r="L79" s="56"/>
      <c r="M79" s="56"/>
      <c r="N79" s="94"/>
      <c r="O79" s="56"/>
      <c r="P79" s="56"/>
      <c r="Q79" s="56"/>
      <c r="R79" s="56"/>
      <c r="S79" s="38"/>
      <c r="T79" s="39"/>
      <c r="U79" s="39"/>
      <c r="V79" s="39"/>
      <c r="W79" s="39"/>
      <c r="X79" s="39"/>
      <c r="Y79" s="39"/>
      <c r="Z79" s="39"/>
      <c r="AA79" s="39"/>
      <c r="AB79" s="39"/>
      <c r="AC79" s="39"/>
      <c r="AD79" s="39"/>
      <c r="AE79" s="39"/>
      <c r="AF79" s="39"/>
    </row>
    <row r="80" spans="1:32" ht="33.75">
      <c r="A80" s="43">
        <v>2</v>
      </c>
      <c r="B80" s="45">
        <v>4</v>
      </c>
      <c r="C80" s="51">
        <v>1</v>
      </c>
      <c r="D80" s="62">
        <v>18</v>
      </c>
      <c r="E80" s="63" t="s">
        <v>178</v>
      </c>
      <c r="F80" s="56">
        <f>SUM(G80:R80)</f>
        <v>0</v>
      </c>
      <c r="G80" s="56"/>
      <c r="H80" s="56"/>
      <c r="I80" s="56"/>
      <c r="J80" s="56"/>
      <c r="K80" s="56"/>
      <c r="L80" s="56"/>
      <c r="M80" s="56"/>
      <c r="N80" s="94"/>
      <c r="O80" s="56"/>
      <c r="P80" s="56"/>
      <c r="Q80" s="56"/>
      <c r="R80" s="56"/>
      <c r="S80" s="38"/>
      <c r="T80" s="39"/>
      <c r="U80" s="39"/>
      <c r="V80" s="39"/>
      <c r="W80" s="39"/>
      <c r="X80" s="39"/>
      <c r="Y80" s="39"/>
      <c r="Z80" s="39"/>
      <c r="AA80" s="39"/>
      <c r="AB80" s="39"/>
      <c r="AC80" s="39"/>
      <c r="AD80" s="39"/>
      <c r="AE80" s="39"/>
      <c r="AF80" s="39"/>
    </row>
    <row r="81" spans="1:32" ht="67.5">
      <c r="A81" s="43">
        <v>2</v>
      </c>
      <c r="B81" s="45">
        <v>4</v>
      </c>
      <c r="C81" s="51">
        <v>1</v>
      </c>
      <c r="D81" s="62">
        <v>54</v>
      </c>
      <c r="E81" s="63" t="s">
        <v>179</v>
      </c>
      <c r="F81" s="56">
        <f>SUM(G81:R81)</f>
        <v>1751</v>
      </c>
      <c r="G81" s="56">
        <v>104</v>
      </c>
      <c r="H81" s="56">
        <v>187</v>
      </c>
      <c r="I81" s="56">
        <v>146</v>
      </c>
      <c r="J81" s="56">
        <v>146</v>
      </c>
      <c r="K81" s="56">
        <v>146</v>
      </c>
      <c r="L81" s="56">
        <v>146</v>
      </c>
      <c r="M81" s="56">
        <v>146</v>
      </c>
      <c r="N81" s="56">
        <v>146</v>
      </c>
      <c r="O81" s="56">
        <v>146</v>
      </c>
      <c r="P81" s="56">
        <v>146</v>
      </c>
      <c r="Q81" s="56">
        <v>146</v>
      </c>
      <c r="R81" s="56">
        <v>146</v>
      </c>
      <c r="S81" s="38"/>
      <c r="T81" s="39"/>
      <c r="U81" s="39"/>
      <c r="V81" s="39"/>
      <c r="W81" s="39"/>
      <c r="X81" s="39"/>
      <c r="Y81" s="39"/>
      <c r="Z81" s="39"/>
      <c r="AA81" s="39"/>
      <c r="AB81" s="39"/>
      <c r="AC81" s="39"/>
      <c r="AD81" s="39"/>
      <c r="AE81" s="39"/>
      <c r="AF81" s="39"/>
    </row>
    <row r="82" spans="1:32" ht="45">
      <c r="A82" s="43">
        <v>2</v>
      </c>
      <c r="B82" s="45">
        <v>4</v>
      </c>
      <c r="C82" s="51">
        <v>1</v>
      </c>
      <c r="D82" s="62">
        <v>71</v>
      </c>
      <c r="E82" s="63" t="s">
        <v>81</v>
      </c>
      <c r="F82" s="56">
        <f>SUM(G82:R82)</f>
        <v>0</v>
      </c>
      <c r="G82" s="56"/>
      <c r="H82" s="56"/>
      <c r="I82" s="56"/>
      <c r="J82" s="56"/>
      <c r="K82" s="56"/>
      <c r="L82" s="56"/>
      <c r="M82" s="56"/>
      <c r="N82" s="94"/>
      <c r="O82" s="56"/>
      <c r="P82" s="56"/>
      <c r="Q82" s="56"/>
      <c r="R82" s="56"/>
      <c r="S82" s="38"/>
      <c r="T82" s="39"/>
      <c r="U82" s="39"/>
      <c r="V82" s="39"/>
      <c r="W82" s="39"/>
      <c r="X82" s="39"/>
      <c r="Y82" s="39"/>
      <c r="Z82" s="39"/>
      <c r="AA82" s="39"/>
      <c r="AB82" s="39"/>
      <c r="AC82" s="39"/>
      <c r="AD82" s="39"/>
      <c r="AE82" s="39"/>
      <c r="AF82" s="39"/>
    </row>
    <row r="83" spans="1:32">
      <c r="A83" s="43">
        <v>2</v>
      </c>
      <c r="B83" s="45">
        <v>5</v>
      </c>
      <c r="C83" s="45"/>
      <c r="D83" s="45"/>
      <c r="E83" s="69" t="s">
        <v>82</v>
      </c>
      <c r="F83" s="70">
        <f t="shared" ref="F83:R83" si="32">F84+F86</f>
        <v>0</v>
      </c>
      <c r="G83" s="70">
        <f t="shared" si="32"/>
        <v>0</v>
      </c>
      <c r="H83" s="70">
        <f t="shared" si="32"/>
        <v>0</v>
      </c>
      <c r="I83" s="70">
        <f t="shared" si="32"/>
        <v>0</v>
      </c>
      <c r="J83" s="70">
        <f t="shared" si="32"/>
        <v>0</v>
      </c>
      <c r="K83" s="70">
        <f t="shared" si="32"/>
        <v>0</v>
      </c>
      <c r="L83" s="70">
        <f t="shared" si="32"/>
        <v>0</v>
      </c>
      <c r="M83" s="70">
        <f t="shared" si="32"/>
        <v>0</v>
      </c>
      <c r="N83" s="93">
        <f t="shared" si="32"/>
        <v>0</v>
      </c>
      <c r="O83" s="70">
        <f t="shared" si="32"/>
        <v>0</v>
      </c>
      <c r="P83" s="70">
        <f t="shared" si="32"/>
        <v>0</v>
      </c>
      <c r="Q83" s="70">
        <f t="shared" si="32"/>
        <v>0</v>
      </c>
      <c r="R83" s="70">
        <f t="shared" si="32"/>
        <v>0</v>
      </c>
      <c r="S83" s="38"/>
      <c r="T83" s="39"/>
      <c r="U83" s="39"/>
      <c r="V83" s="39"/>
      <c r="W83" s="39"/>
      <c r="X83" s="39"/>
      <c r="Y83" s="39"/>
      <c r="Z83" s="39"/>
      <c r="AA83" s="39"/>
      <c r="AB83" s="39"/>
      <c r="AC83" s="39"/>
      <c r="AD83" s="39"/>
      <c r="AE83" s="39"/>
      <c r="AF83" s="39"/>
    </row>
    <row r="84" spans="1:32">
      <c r="A84" s="43">
        <v>2</v>
      </c>
      <c r="B84" s="45">
        <v>5</v>
      </c>
      <c r="C84" s="51">
        <v>1</v>
      </c>
      <c r="D84" s="51"/>
      <c r="E84" s="61" t="s">
        <v>83</v>
      </c>
      <c r="F84" s="53">
        <f t="shared" ref="F84:R84" si="33">F85</f>
        <v>0</v>
      </c>
      <c r="G84" s="53">
        <f t="shared" si="33"/>
        <v>0</v>
      </c>
      <c r="H84" s="53">
        <f t="shared" si="33"/>
        <v>0</v>
      </c>
      <c r="I84" s="53">
        <f t="shared" si="33"/>
        <v>0</v>
      </c>
      <c r="J84" s="53">
        <f t="shared" si="33"/>
        <v>0</v>
      </c>
      <c r="K84" s="53">
        <f t="shared" si="33"/>
        <v>0</v>
      </c>
      <c r="L84" s="53">
        <f t="shared" si="33"/>
        <v>0</v>
      </c>
      <c r="M84" s="53">
        <f t="shared" si="33"/>
        <v>0</v>
      </c>
      <c r="N84" s="95">
        <f t="shared" si="33"/>
        <v>0</v>
      </c>
      <c r="O84" s="53">
        <f t="shared" si="33"/>
        <v>0</v>
      </c>
      <c r="P84" s="53">
        <f t="shared" si="33"/>
        <v>0</v>
      </c>
      <c r="Q84" s="53">
        <f t="shared" si="33"/>
        <v>0</v>
      </c>
      <c r="R84" s="53">
        <f t="shared" si="33"/>
        <v>0</v>
      </c>
      <c r="S84" s="38"/>
      <c r="T84" s="39"/>
      <c r="U84" s="39"/>
      <c r="V84" s="39"/>
      <c r="W84" s="39"/>
      <c r="X84" s="39"/>
      <c r="Y84" s="39"/>
      <c r="Z84" s="39"/>
      <c r="AA84" s="39"/>
      <c r="AB84" s="39"/>
      <c r="AC84" s="39"/>
      <c r="AD84" s="39"/>
      <c r="AE84" s="39"/>
      <c r="AF84" s="39"/>
    </row>
    <row r="85" spans="1:32" ht="22.5">
      <c r="A85" s="43">
        <v>2</v>
      </c>
      <c r="B85" s="45">
        <v>5</v>
      </c>
      <c r="C85" s="51">
        <v>1</v>
      </c>
      <c r="D85" s="71">
        <v>2</v>
      </c>
      <c r="E85" s="63" t="s">
        <v>84</v>
      </c>
      <c r="F85" s="56">
        <f>SUM(G85:R85)</f>
        <v>0</v>
      </c>
      <c r="G85" s="56"/>
      <c r="H85" s="56"/>
      <c r="I85" s="56"/>
      <c r="J85" s="56"/>
      <c r="K85" s="56"/>
      <c r="L85" s="56"/>
      <c r="M85" s="56"/>
      <c r="N85" s="94"/>
      <c r="O85" s="56"/>
      <c r="P85" s="56"/>
      <c r="Q85" s="56"/>
      <c r="R85" s="56"/>
      <c r="S85" s="38"/>
      <c r="T85" s="39"/>
      <c r="U85" s="39"/>
      <c r="V85" s="39"/>
      <c r="W85" s="39"/>
      <c r="X85" s="39"/>
      <c r="Y85" s="39"/>
      <c r="Z85" s="39"/>
      <c r="AA85" s="39"/>
      <c r="AB85" s="39"/>
      <c r="AC85" s="39"/>
      <c r="AD85" s="39"/>
      <c r="AE85" s="39"/>
      <c r="AF85" s="39"/>
    </row>
    <row r="86" spans="1:32">
      <c r="A86" s="43">
        <v>2</v>
      </c>
      <c r="B86" s="45">
        <v>5</v>
      </c>
      <c r="C86" s="51">
        <v>2</v>
      </c>
      <c r="D86" s="51"/>
      <c r="E86" s="61" t="s">
        <v>85</v>
      </c>
      <c r="F86" s="53">
        <f t="shared" ref="F86:R86" si="34">F87</f>
        <v>0</v>
      </c>
      <c r="G86" s="53">
        <f t="shared" si="34"/>
        <v>0</v>
      </c>
      <c r="H86" s="53">
        <f t="shared" si="34"/>
        <v>0</v>
      </c>
      <c r="I86" s="53">
        <f t="shared" si="34"/>
        <v>0</v>
      </c>
      <c r="J86" s="53">
        <f t="shared" si="34"/>
        <v>0</v>
      </c>
      <c r="K86" s="53">
        <f t="shared" si="34"/>
        <v>0</v>
      </c>
      <c r="L86" s="53">
        <f t="shared" si="34"/>
        <v>0</v>
      </c>
      <c r="M86" s="53">
        <f t="shared" si="34"/>
        <v>0</v>
      </c>
      <c r="N86" s="95">
        <f t="shared" si="34"/>
        <v>0</v>
      </c>
      <c r="O86" s="53">
        <f t="shared" si="34"/>
        <v>0</v>
      </c>
      <c r="P86" s="53">
        <f t="shared" si="34"/>
        <v>0</v>
      </c>
      <c r="Q86" s="53">
        <f t="shared" si="34"/>
        <v>0</v>
      </c>
      <c r="R86" s="53">
        <f t="shared" si="34"/>
        <v>0</v>
      </c>
      <c r="S86" s="38"/>
      <c r="T86" s="39"/>
      <c r="U86" s="39"/>
      <c r="V86" s="39"/>
      <c r="W86" s="39"/>
      <c r="X86" s="39"/>
      <c r="Y86" s="39"/>
      <c r="Z86" s="39"/>
      <c r="AA86" s="39"/>
      <c r="AB86" s="39"/>
      <c r="AC86" s="39"/>
      <c r="AD86" s="39"/>
      <c r="AE86" s="39"/>
      <c r="AF86" s="39"/>
    </row>
    <row r="87" spans="1:32" ht="22.5">
      <c r="A87" s="43">
        <v>2</v>
      </c>
      <c r="B87" s="45">
        <v>5</v>
      </c>
      <c r="C87" s="51">
        <v>2</v>
      </c>
      <c r="D87" s="62">
        <v>2</v>
      </c>
      <c r="E87" s="63" t="s">
        <v>84</v>
      </c>
      <c r="F87" s="56">
        <f>SUM(G87:R87)</f>
        <v>0</v>
      </c>
      <c r="G87" s="56"/>
      <c r="H87" s="56"/>
      <c r="I87" s="56"/>
      <c r="J87" s="56"/>
      <c r="K87" s="56"/>
      <c r="L87" s="56"/>
      <c r="M87" s="56"/>
      <c r="N87" s="94"/>
      <c r="O87" s="56"/>
      <c r="P87" s="56"/>
      <c r="Q87" s="56"/>
      <c r="R87" s="56"/>
      <c r="S87" s="38"/>
      <c r="T87" s="39"/>
      <c r="U87" s="39"/>
      <c r="V87" s="39"/>
      <c r="W87" s="39"/>
      <c r="X87" s="39"/>
      <c r="Y87" s="39"/>
      <c r="Z87" s="39"/>
      <c r="AA87" s="39"/>
      <c r="AB87" s="39"/>
      <c r="AC87" s="39"/>
      <c r="AD87" s="39"/>
      <c r="AE87" s="39"/>
      <c r="AF87" s="39"/>
    </row>
    <row r="88" spans="1:32">
      <c r="A88" s="43">
        <v>2</v>
      </c>
      <c r="B88" s="45">
        <v>6</v>
      </c>
      <c r="C88" s="45"/>
      <c r="D88" s="45"/>
      <c r="E88" s="69" t="s">
        <v>180</v>
      </c>
      <c r="F88" s="70">
        <f t="shared" ref="F88:R88" si="35">F89</f>
        <v>12600</v>
      </c>
      <c r="G88" s="70">
        <f t="shared" si="35"/>
        <v>100</v>
      </c>
      <c r="H88" s="70">
        <f t="shared" si="35"/>
        <v>200</v>
      </c>
      <c r="I88" s="70">
        <f t="shared" si="35"/>
        <v>200</v>
      </c>
      <c r="J88" s="70">
        <f t="shared" si="35"/>
        <v>500</v>
      </c>
      <c r="K88" s="70">
        <f t="shared" si="35"/>
        <v>1000</v>
      </c>
      <c r="L88" s="70">
        <f t="shared" si="35"/>
        <v>1000</v>
      </c>
      <c r="M88" s="70">
        <f t="shared" si="35"/>
        <v>1000</v>
      </c>
      <c r="N88" s="93">
        <f t="shared" si="35"/>
        <v>1300</v>
      </c>
      <c r="O88" s="70">
        <f t="shared" si="35"/>
        <v>2500</v>
      </c>
      <c r="P88" s="70">
        <f t="shared" si="35"/>
        <v>2500</v>
      </c>
      <c r="Q88" s="70">
        <f t="shared" si="35"/>
        <v>2000</v>
      </c>
      <c r="R88" s="70">
        <f t="shared" si="35"/>
        <v>300</v>
      </c>
      <c r="S88" s="38"/>
      <c r="T88" s="39"/>
      <c r="U88" s="39"/>
      <c r="V88" s="39"/>
      <c r="W88" s="39"/>
      <c r="X88" s="39"/>
      <c r="Y88" s="39"/>
      <c r="Z88" s="39"/>
      <c r="AA88" s="39"/>
      <c r="AB88" s="39"/>
      <c r="AC88" s="39"/>
      <c r="AD88" s="39"/>
      <c r="AE88" s="39"/>
      <c r="AF88" s="39"/>
    </row>
    <row r="89" spans="1:32">
      <c r="A89" s="43">
        <v>2</v>
      </c>
      <c r="B89" s="45">
        <v>6</v>
      </c>
      <c r="C89" s="51">
        <v>1</v>
      </c>
      <c r="D89" s="51"/>
      <c r="E89" s="61" t="s">
        <v>180</v>
      </c>
      <c r="F89" s="53">
        <f t="shared" ref="F89:R89" si="36">SUM(F90:F92)</f>
        <v>12600</v>
      </c>
      <c r="G89" s="53">
        <f t="shared" si="36"/>
        <v>100</v>
      </c>
      <c r="H89" s="53">
        <f t="shared" si="36"/>
        <v>200</v>
      </c>
      <c r="I89" s="53">
        <f t="shared" si="36"/>
        <v>200</v>
      </c>
      <c r="J89" s="53">
        <f t="shared" si="36"/>
        <v>500</v>
      </c>
      <c r="K89" s="53">
        <f t="shared" si="36"/>
        <v>1000</v>
      </c>
      <c r="L89" s="53">
        <f t="shared" si="36"/>
        <v>1000</v>
      </c>
      <c r="M89" s="53">
        <f t="shared" si="36"/>
        <v>1000</v>
      </c>
      <c r="N89" s="53">
        <f t="shared" si="36"/>
        <v>1300</v>
      </c>
      <c r="O89" s="53">
        <f t="shared" si="36"/>
        <v>2500</v>
      </c>
      <c r="P89" s="53">
        <f t="shared" si="36"/>
        <v>2500</v>
      </c>
      <c r="Q89" s="53">
        <f t="shared" si="36"/>
        <v>2000</v>
      </c>
      <c r="R89" s="53">
        <f t="shared" si="36"/>
        <v>300</v>
      </c>
      <c r="S89" s="38"/>
      <c r="T89" s="39"/>
      <c r="U89" s="39"/>
      <c r="V89" s="39"/>
      <c r="W89" s="39"/>
      <c r="X89" s="39"/>
      <c r="Y89" s="39"/>
      <c r="Z89" s="39"/>
      <c r="AA89" s="39"/>
      <c r="AB89" s="39"/>
      <c r="AC89" s="39"/>
      <c r="AD89" s="39"/>
      <c r="AE89" s="39"/>
      <c r="AF89" s="39"/>
    </row>
    <row r="90" spans="1:32" ht="33.75">
      <c r="A90" s="43">
        <v>2</v>
      </c>
      <c r="B90" s="45">
        <v>6</v>
      </c>
      <c r="C90" s="51">
        <v>1</v>
      </c>
      <c r="D90" s="62">
        <v>5</v>
      </c>
      <c r="E90" s="63" t="s">
        <v>87</v>
      </c>
      <c r="F90" s="56">
        <f>SUM(G90:R90)</f>
        <v>0</v>
      </c>
      <c r="G90" s="56"/>
      <c r="H90" s="56"/>
      <c r="I90" s="56"/>
      <c r="J90" s="56"/>
      <c r="K90" s="56"/>
      <c r="L90" s="56"/>
      <c r="M90" s="56"/>
      <c r="N90" s="94"/>
      <c r="O90" s="56"/>
      <c r="P90" s="56"/>
      <c r="Q90" s="56"/>
      <c r="R90" s="56"/>
      <c r="S90" s="38"/>
      <c r="T90" s="39"/>
      <c r="U90" s="39"/>
      <c r="V90" s="39"/>
      <c r="W90" s="39"/>
      <c r="X90" s="39"/>
      <c r="Y90" s="39"/>
      <c r="Z90" s="39"/>
      <c r="AA90" s="39"/>
      <c r="AB90" s="39"/>
      <c r="AC90" s="39"/>
      <c r="AD90" s="39"/>
      <c r="AE90" s="39"/>
      <c r="AF90" s="39"/>
    </row>
    <row r="91" spans="1:32" ht="22.5">
      <c r="A91" s="43">
        <v>2</v>
      </c>
      <c r="B91" s="45">
        <v>6</v>
      </c>
      <c r="C91" s="51">
        <v>1</v>
      </c>
      <c r="D91" s="62">
        <v>7</v>
      </c>
      <c r="E91" s="63" t="s">
        <v>181</v>
      </c>
      <c r="F91" s="56">
        <f>SUM(G91:R91)</f>
        <v>0</v>
      </c>
      <c r="G91" s="56"/>
      <c r="H91" s="56"/>
      <c r="I91" s="56"/>
      <c r="J91" s="56"/>
      <c r="K91" s="56"/>
      <c r="L91" s="56"/>
      <c r="M91" s="56"/>
      <c r="N91" s="94"/>
      <c r="O91" s="56"/>
      <c r="P91" s="56"/>
      <c r="Q91" s="56"/>
      <c r="R91" s="56"/>
      <c r="S91" s="38"/>
      <c r="T91" s="39"/>
      <c r="U91" s="39"/>
      <c r="V91" s="39"/>
      <c r="W91" s="39"/>
      <c r="X91" s="39"/>
      <c r="Y91" s="39"/>
      <c r="Z91" s="39"/>
      <c r="AA91" s="39"/>
      <c r="AB91" s="39"/>
      <c r="AC91" s="39"/>
      <c r="AD91" s="39"/>
      <c r="AE91" s="39"/>
      <c r="AF91" s="39"/>
    </row>
    <row r="92" spans="1:32">
      <c r="A92" s="43">
        <v>2</v>
      </c>
      <c r="B92" s="45">
        <v>6</v>
      </c>
      <c r="C92" s="51">
        <v>1</v>
      </c>
      <c r="D92" s="62">
        <v>9</v>
      </c>
      <c r="E92" s="63" t="s">
        <v>182</v>
      </c>
      <c r="F92" s="56">
        <f>SUM(G92:R92)</f>
        <v>12600</v>
      </c>
      <c r="G92" s="56">
        <v>100</v>
      </c>
      <c r="H92" s="56">
        <v>200</v>
      </c>
      <c r="I92" s="56">
        <v>200</v>
      </c>
      <c r="J92" s="56">
        <v>500</v>
      </c>
      <c r="K92" s="56">
        <v>1000</v>
      </c>
      <c r="L92" s="56">
        <v>1000</v>
      </c>
      <c r="M92" s="56">
        <v>1000</v>
      </c>
      <c r="N92" s="56">
        <v>1300</v>
      </c>
      <c r="O92" s="56">
        <v>2500</v>
      </c>
      <c r="P92" s="56">
        <v>2500</v>
      </c>
      <c r="Q92" s="56">
        <v>2000</v>
      </c>
      <c r="R92" s="56">
        <v>300</v>
      </c>
      <c r="S92" s="38"/>
      <c r="T92" s="39"/>
      <c r="U92" s="39"/>
      <c r="V92" s="39"/>
      <c r="W92" s="39"/>
      <c r="X92" s="39"/>
      <c r="Y92" s="39"/>
      <c r="Z92" s="39"/>
      <c r="AA92" s="39"/>
      <c r="AB92" s="39"/>
      <c r="AC92" s="39"/>
      <c r="AD92" s="39"/>
      <c r="AE92" s="39"/>
      <c r="AF92" s="39"/>
    </row>
    <row r="93" spans="1:32" ht="11.25" customHeight="1">
      <c r="A93" s="155" t="s">
        <v>183</v>
      </c>
      <c r="B93" s="155"/>
      <c r="C93" s="155"/>
      <c r="D93" s="155"/>
      <c r="E93" s="155"/>
      <c r="F93" s="35">
        <f t="shared" ref="F93:R93" si="37">F94+F99</f>
        <v>116600</v>
      </c>
      <c r="G93" s="35">
        <f t="shared" si="37"/>
        <v>6966.2</v>
      </c>
      <c r="H93" s="35">
        <f t="shared" si="37"/>
        <v>8226.7999999999993</v>
      </c>
      <c r="I93" s="35">
        <f t="shared" si="37"/>
        <v>10000</v>
      </c>
      <c r="J93" s="35">
        <f t="shared" si="37"/>
        <v>8000</v>
      </c>
      <c r="K93" s="35">
        <f t="shared" si="37"/>
        <v>8000</v>
      </c>
      <c r="L93" s="35">
        <f t="shared" si="37"/>
        <v>0</v>
      </c>
      <c r="M93" s="35">
        <f t="shared" si="37"/>
        <v>10436</v>
      </c>
      <c r="N93" s="92">
        <f t="shared" si="37"/>
        <v>11600</v>
      </c>
      <c r="O93" s="35">
        <f t="shared" si="37"/>
        <v>15000</v>
      </c>
      <c r="P93" s="35">
        <f t="shared" si="37"/>
        <v>11971</v>
      </c>
      <c r="Q93" s="35">
        <f t="shared" si="37"/>
        <v>8900</v>
      </c>
      <c r="R93" s="35">
        <f t="shared" si="37"/>
        <v>17500</v>
      </c>
      <c r="S93" s="38"/>
      <c r="T93" s="39"/>
      <c r="U93" s="39"/>
      <c r="V93" s="39"/>
      <c r="W93" s="39"/>
      <c r="X93" s="39"/>
      <c r="Y93" s="39"/>
      <c r="Z93" s="39"/>
      <c r="AA93" s="39"/>
      <c r="AB93" s="39"/>
      <c r="AC93" s="39"/>
      <c r="AD93" s="39"/>
      <c r="AE93" s="39"/>
      <c r="AF93" s="39"/>
    </row>
    <row r="94" spans="1:32" ht="22.5">
      <c r="A94" s="43">
        <v>3</v>
      </c>
      <c r="B94" s="45">
        <v>1</v>
      </c>
      <c r="C94" s="45"/>
      <c r="D94" s="45"/>
      <c r="E94" s="69" t="s">
        <v>184</v>
      </c>
      <c r="F94" s="70">
        <f t="shared" ref="F94:R94" si="38">F95</f>
        <v>8600</v>
      </c>
      <c r="G94" s="70">
        <f t="shared" si="38"/>
        <v>3629</v>
      </c>
      <c r="H94" s="70">
        <f t="shared" si="38"/>
        <v>0</v>
      </c>
      <c r="I94" s="70">
        <f t="shared" si="38"/>
        <v>0</v>
      </c>
      <c r="J94" s="70">
        <f t="shared" si="38"/>
        <v>0</v>
      </c>
      <c r="K94" s="70">
        <f t="shared" si="38"/>
        <v>0</v>
      </c>
      <c r="L94" s="70">
        <f t="shared" si="38"/>
        <v>0</v>
      </c>
      <c r="M94" s="70">
        <f t="shared" si="38"/>
        <v>0</v>
      </c>
      <c r="N94" s="93">
        <f t="shared" si="38"/>
        <v>1000</v>
      </c>
      <c r="O94" s="70">
        <f t="shared" si="38"/>
        <v>2000</v>
      </c>
      <c r="P94" s="70">
        <f t="shared" si="38"/>
        <v>1971</v>
      </c>
      <c r="Q94" s="70">
        <f t="shared" si="38"/>
        <v>0</v>
      </c>
      <c r="R94" s="70">
        <f t="shared" si="38"/>
        <v>0</v>
      </c>
      <c r="S94" s="38"/>
      <c r="T94" s="39"/>
      <c r="U94" s="39"/>
      <c r="V94" s="39"/>
      <c r="W94" s="39"/>
      <c r="X94" s="39"/>
      <c r="Y94" s="39"/>
      <c r="Z94" s="39"/>
      <c r="AA94" s="39"/>
      <c r="AB94" s="39"/>
      <c r="AC94" s="39"/>
      <c r="AD94" s="39"/>
      <c r="AE94" s="39"/>
      <c r="AF94" s="39"/>
    </row>
    <row r="95" spans="1:32" ht="22.5">
      <c r="A95" s="43">
        <v>3</v>
      </c>
      <c r="B95" s="45">
        <v>1</v>
      </c>
      <c r="C95" s="51">
        <v>1</v>
      </c>
      <c r="D95" s="51"/>
      <c r="E95" s="61" t="s">
        <v>184</v>
      </c>
      <c r="F95" s="53">
        <f t="shared" ref="F95:R95" si="39">SUM(F96:F98)</f>
        <v>8600</v>
      </c>
      <c r="G95" s="53">
        <f t="shared" si="39"/>
        <v>3629</v>
      </c>
      <c r="H95" s="53">
        <f t="shared" si="39"/>
        <v>0</v>
      </c>
      <c r="I95" s="53">
        <f t="shared" si="39"/>
        <v>0</v>
      </c>
      <c r="J95" s="53">
        <f t="shared" si="39"/>
        <v>0</v>
      </c>
      <c r="K95" s="53">
        <f t="shared" si="39"/>
        <v>0</v>
      </c>
      <c r="L95" s="53">
        <f t="shared" si="39"/>
        <v>0</v>
      </c>
      <c r="M95" s="53">
        <f t="shared" si="39"/>
        <v>0</v>
      </c>
      <c r="N95" s="53">
        <f t="shared" si="39"/>
        <v>1000</v>
      </c>
      <c r="O95" s="53">
        <f t="shared" si="39"/>
        <v>2000</v>
      </c>
      <c r="P95" s="53">
        <f t="shared" si="39"/>
        <v>1971</v>
      </c>
      <c r="Q95" s="53">
        <f t="shared" si="39"/>
        <v>0</v>
      </c>
      <c r="R95" s="53">
        <f t="shared" si="39"/>
        <v>0</v>
      </c>
      <c r="S95" s="38"/>
      <c r="T95" s="39"/>
      <c r="U95" s="39"/>
      <c r="V95" s="39"/>
      <c r="W95" s="39"/>
      <c r="X95" s="39"/>
      <c r="Y95" s="39"/>
      <c r="Z95" s="39"/>
      <c r="AA95" s="39"/>
      <c r="AB95" s="39"/>
      <c r="AC95" s="39"/>
      <c r="AD95" s="39"/>
      <c r="AE95" s="39"/>
      <c r="AF95" s="39"/>
    </row>
    <row r="96" spans="1:32" ht="33.75">
      <c r="A96" s="43">
        <v>3</v>
      </c>
      <c r="B96" s="45">
        <v>1</v>
      </c>
      <c r="C96" s="51">
        <v>1</v>
      </c>
      <c r="D96" s="62">
        <v>2</v>
      </c>
      <c r="E96" s="63" t="s">
        <v>185</v>
      </c>
      <c r="F96" s="56">
        <f>SUM(G96:R96)</f>
        <v>5000</v>
      </c>
      <c r="G96" s="56">
        <v>29</v>
      </c>
      <c r="H96" s="56"/>
      <c r="I96" s="56"/>
      <c r="J96" s="56"/>
      <c r="K96" s="56"/>
      <c r="L96" s="56"/>
      <c r="M96" s="56"/>
      <c r="N96" s="94">
        <v>1000</v>
      </c>
      <c r="O96" s="56">
        <v>2000</v>
      </c>
      <c r="P96" s="56">
        <v>1971</v>
      </c>
      <c r="Q96" s="56"/>
      <c r="R96" s="56"/>
      <c r="S96" s="38"/>
      <c r="T96" s="39"/>
      <c r="U96" s="39"/>
      <c r="V96" s="39"/>
      <c r="W96" s="39"/>
      <c r="X96" s="39"/>
      <c r="Y96" s="39"/>
      <c r="Z96" s="39"/>
      <c r="AA96" s="39"/>
      <c r="AB96" s="39"/>
      <c r="AC96" s="39"/>
      <c r="AD96" s="39"/>
      <c r="AE96" s="39"/>
      <c r="AF96" s="39"/>
    </row>
    <row r="97" spans="1:32">
      <c r="A97" s="43">
        <v>3</v>
      </c>
      <c r="B97" s="45">
        <v>1</v>
      </c>
      <c r="C97" s="51">
        <v>1</v>
      </c>
      <c r="D97" s="62">
        <v>3</v>
      </c>
      <c r="E97" s="63" t="s">
        <v>186</v>
      </c>
      <c r="F97" s="56">
        <f>SUM(G97:R97)</f>
        <v>3600</v>
      </c>
      <c r="G97" s="56">
        <v>3600</v>
      </c>
      <c r="H97" s="56">
        <v>0</v>
      </c>
      <c r="I97" s="56">
        <v>0</v>
      </c>
      <c r="J97" s="56">
        <v>0</v>
      </c>
      <c r="K97" s="56">
        <v>0</v>
      </c>
      <c r="L97" s="56">
        <v>0</v>
      </c>
      <c r="M97" s="56">
        <v>0</v>
      </c>
      <c r="N97" s="56">
        <v>0</v>
      </c>
      <c r="O97" s="56">
        <v>0</v>
      </c>
      <c r="P97" s="56">
        <v>0</v>
      </c>
      <c r="Q97" s="56">
        <v>0</v>
      </c>
      <c r="R97" s="56">
        <v>0</v>
      </c>
      <c r="S97" s="38"/>
      <c r="T97" s="39"/>
      <c r="U97" s="39"/>
      <c r="V97" s="39"/>
      <c r="W97" s="39"/>
      <c r="X97" s="39"/>
      <c r="Y97" s="39"/>
      <c r="Z97" s="39"/>
      <c r="AA97" s="39"/>
      <c r="AB97" s="39"/>
      <c r="AC97" s="39"/>
      <c r="AD97" s="39"/>
      <c r="AE97" s="39"/>
      <c r="AF97" s="39"/>
    </row>
    <row r="98" spans="1:32" ht="22.5">
      <c r="A98" s="43">
        <v>3</v>
      </c>
      <c r="B98" s="45">
        <v>1</v>
      </c>
      <c r="C98" s="51">
        <v>1</v>
      </c>
      <c r="D98" s="62">
        <v>7</v>
      </c>
      <c r="E98" s="63" t="s">
        <v>187</v>
      </c>
      <c r="F98" s="56">
        <f>SUM(G98:R98)</f>
        <v>0</v>
      </c>
      <c r="G98" s="56"/>
      <c r="H98" s="56"/>
      <c r="I98" s="56"/>
      <c r="J98" s="56"/>
      <c r="K98" s="56"/>
      <c r="L98" s="56"/>
      <c r="M98" s="56"/>
      <c r="N98" s="94"/>
      <c r="O98" s="56"/>
      <c r="P98" s="56"/>
      <c r="Q98" s="56"/>
      <c r="R98" s="56"/>
      <c r="S98" s="38"/>
      <c r="T98" s="39"/>
      <c r="U98" s="39"/>
      <c r="V98" s="39"/>
      <c r="W98" s="39"/>
      <c r="X98" s="39"/>
      <c r="Y98" s="39"/>
      <c r="Z98" s="39"/>
      <c r="AA98" s="39"/>
      <c r="AB98" s="39"/>
      <c r="AC98" s="39"/>
      <c r="AD98" s="39"/>
      <c r="AE98" s="39"/>
      <c r="AF98" s="39"/>
    </row>
    <row r="99" spans="1:32">
      <c r="A99" s="43">
        <v>3</v>
      </c>
      <c r="B99" s="45">
        <v>3</v>
      </c>
      <c r="C99" s="45"/>
      <c r="D99" s="45"/>
      <c r="E99" s="69" t="s">
        <v>188</v>
      </c>
      <c r="F99" s="70">
        <f t="shared" ref="F99:R99" si="40">F100+F102</f>
        <v>108000</v>
      </c>
      <c r="G99" s="70">
        <f t="shared" si="40"/>
        <v>3337.2</v>
      </c>
      <c r="H99" s="70">
        <f t="shared" si="40"/>
        <v>8226.7999999999993</v>
      </c>
      <c r="I99" s="70">
        <f t="shared" si="40"/>
        <v>10000</v>
      </c>
      <c r="J99" s="70">
        <f t="shared" si="40"/>
        <v>8000</v>
      </c>
      <c r="K99" s="70">
        <f t="shared" si="40"/>
        <v>8000</v>
      </c>
      <c r="L99" s="70">
        <f t="shared" si="40"/>
        <v>0</v>
      </c>
      <c r="M99" s="70">
        <f t="shared" si="40"/>
        <v>10436</v>
      </c>
      <c r="N99" s="93">
        <f t="shared" si="40"/>
        <v>10600</v>
      </c>
      <c r="O99" s="70">
        <f t="shared" si="40"/>
        <v>13000</v>
      </c>
      <c r="P99" s="70">
        <f t="shared" si="40"/>
        <v>10000</v>
      </c>
      <c r="Q99" s="70">
        <f t="shared" si="40"/>
        <v>8900</v>
      </c>
      <c r="R99" s="70">
        <f t="shared" si="40"/>
        <v>17500</v>
      </c>
      <c r="S99" s="38"/>
      <c r="T99" s="39"/>
      <c r="U99" s="39"/>
      <c r="V99" s="39"/>
      <c r="W99" s="39"/>
      <c r="X99" s="39"/>
      <c r="Y99" s="39"/>
      <c r="Z99" s="39"/>
      <c r="AA99" s="39"/>
      <c r="AB99" s="39"/>
      <c r="AC99" s="39"/>
      <c r="AD99" s="39"/>
      <c r="AE99" s="39"/>
      <c r="AF99" s="39"/>
    </row>
    <row r="100" spans="1:32">
      <c r="A100" s="43">
        <v>3</v>
      </c>
      <c r="B100" s="45">
        <v>3</v>
      </c>
      <c r="C100" s="51">
        <v>1</v>
      </c>
      <c r="D100" s="51"/>
      <c r="E100" s="61" t="s">
        <v>189</v>
      </c>
      <c r="F100" s="53">
        <f t="shared" ref="F100:R100" si="41">F101</f>
        <v>98000</v>
      </c>
      <c r="G100" s="53">
        <f t="shared" si="41"/>
        <v>1773.2</v>
      </c>
      <c r="H100" s="53">
        <f t="shared" si="41"/>
        <v>8226.7999999999993</v>
      </c>
      <c r="I100" s="53">
        <f t="shared" si="41"/>
        <v>10000</v>
      </c>
      <c r="J100" s="53">
        <f t="shared" si="41"/>
        <v>8000</v>
      </c>
      <c r="K100" s="53">
        <f t="shared" si="41"/>
        <v>8000</v>
      </c>
      <c r="L100" s="53">
        <f t="shared" si="41"/>
        <v>0</v>
      </c>
      <c r="M100" s="53">
        <f t="shared" si="41"/>
        <v>10000</v>
      </c>
      <c r="N100" s="53">
        <f t="shared" si="41"/>
        <v>10000</v>
      </c>
      <c r="O100" s="53">
        <f t="shared" si="41"/>
        <v>10000</v>
      </c>
      <c r="P100" s="53">
        <f t="shared" si="41"/>
        <v>8000</v>
      </c>
      <c r="Q100" s="53">
        <f t="shared" si="41"/>
        <v>8000</v>
      </c>
      <c r="R100" s="53">
        <f t="shared" si="41"/>
        <v>16000</v>
      </c>
      <c r="S100" s="38"/>
      <c r="T100" s="39"/>
      <c r="U100" s="39"/>
      <c r="V100" s="39"/>
      <c r="W100" s="39"/>
      <c r="X100" s="39"/>
      <c r="Y100" s="39"/>
      <c r="Z100" s="39"/>
      <c r="AA100" s="39"/>
      <c r="AB100" s="39"/>
      <c r="AC100" s="39"/>
      <c r="AD100" s="39"/>
      <c r="AE100" s="39"/>
      <c r="AF100" s="39"/>
    </row>
    <row r="101" spans="1:32">
      <c r="A101" s="43">
        <v>3</v>
      </c>
      <c r="B101" s="45">
        <v>3</v>
      </c>
      <c r="C101" s="51">
        <v>1</v>
      </c>
      <c r="D101" s="62">
        <v>1</v>
      </c>
      <c r="E101" s="63" t="s">
        <v>190</v>
      </c>
      <c r="F101" s="56">
        <f>SUM(G101:R101)</f>
        <v>98000</v>
      </c>
      <c r="G101" s="56">
        <v>1773.2</v>
      </c>
      <c r="H101" s="56">
        <v>8226.7999999999993</v>
      </c>
      <c r="I101" s="56">
        <v>10000</v>
      </c>
      <c r="J101" s="56">
        <v>8000</v>
      </c>
      <c r="K101" s="56">
        <v>8000</v>
      </c>
      <c r="L101" s="56">
        <v>0</v>
      </c>
      <c r="M101" s="56">
        <v>10000</v>
      </c>
      <c r="N101" s="94">
        <v>10000</v>
      </c>
      <c r="O101" s="56">
        <v>10000</v>
      </c>
      <c r="P101" s="56">
        <v>8000</v>
      </c>
      <c r="Q101" s="56">
        <v>8000</v>
      </c>
      <c r="R101" s="56">
        <v>16000</v>
      </c>
      <c r="S101" s="38"/>
      <c r="T101" s="39"/>
      <c r="U101" s="39"/>
      <c r="V101" s="39"/>
      <c r="W101" s="39"/>
      <c r="X101" s="39"/>
      <c r="Y101" s="39"/>
      <c r="Z101" s="39"/>
      <c r="AA101" s="39"/>
      <c r="AB101" s="39"/>
      <c r="AC101" s="39"/>
      <c r="AD101" s="39"/>
      <c r="AE101" s="39"/>
      <c r="AF101" s="39"/>
    </row>
    <row r="102" spans="1:32">
      <c r="A102" s="43">
        <v>3</v>
      </c>
      <c r="B102" s="45">
        <v>3</v>
      </c>
      <c r="C102" s="51">
        <v>2</v>
      </c>
      <c r="D102" s="53"/>
      <c r="E102" s="73" t="s">
        <v>191</v>
      </c>
      <c r="F102" s="53">
        <f t="shared" ref="F102:R102" si="42">SUM(F103)</f>
        <v>10000</v>
      </c>
      <c r="G102" s="53">
        <f t="shared" si="42"/>
        <v>1564</v>
      </c>
      <c r="H102" s="53">
        <f t="shared" si="42"/>
        <v>0</v>
      </c>
      <c r="I102" s="53">
        <f t="shared" si="42"/>
        <v>0</v>
      </c>
      <c r="J102" s="53">
        <f t="shared" si="42"/>
        <v>0</v>
      </c>
      <c r="K102" s="53">
        <f t="shared" si="42"/>
        <v>0</v>
      </c>
      <c r="L102" s="53">
        <f t="shared" si="42"/>
        <v>0</v>
      </c>
      <c r="M102" s="53">
        <f t="shared" si="42"/>
        <v>436</v>
      </c>
      <c r="N102" s="53">
        <f t="shared" si="42"/>
        <v>600</v>
      </c>
      <c r="O102" s="53">
        <f t="shared" si="42"/>
        <v>3000</v>
      </c>
      <c r="P102" s="53">
        <f t="shared" si="42"/>
        <v>2000</v>
      </c>
      <c r="Q102" s="53">
        <f t="shared" si="42"/>
        <v>900</v>
      </c>
      <c r="R102" s="53">
        <f t="shared" si="42"/>
        <v>1500</v>
      </c>
      <c r="S102" s="38"/>
      <c r="T102" s="39"/>
      <c r="U102" s="39"/>
      <c r="V102" s="39"/>
      <c r="W102" s="39"/>
      <c r="X102" s="39"/>
      <c r="Y102" s="39"/>
      <c r="Z102" s="39"/>
      <c r="AA102" s="39"/>
      <c r="AB102" s="39"/>
      <c r="AC102" s="39"/>
      <c r="AD102" s="39"/>
      <c r="AE102" s="39"/>
      <c r="AF102" s="39"/>
    </row>
    <row r="103" spans="1:32">
      <c r="A103" s="43">
        <v>3</v>
      </c>
      <c r="B103" s="45">
        <v>3</v>
      </c>
      <c r="C103" s="51">
        <v>2</v>
      </c>
      <c r="D103" s="62">
        <v>2</v>
      </c>
      <c r="E103" s="63" t="s">
        <v>192</v>
      </c>
      <c r="F103" s="56">
        <f>SUM(G103:R103)</f>
        <v>10000</v>
      </c>
      <c r="G103" s="56">
        <v>1564</v>
      </c>
      <c r="H103" s="56">
        <v>0</v>
      </c>
      <c r="I103" s="56">
        <v>0</v>
      </c>
      <c r="J103" s="56">
        <v>0</v>
      </c>
      <c r="K103" s="56">
        <v>0</v>
      </c>
      <c r="L103" s="56">
        <v>0</v>
      </c>
      <c r="M103" s="94">
        <v>436</v>
      </c>
      <c r="N103" s="94">
        <v>600</v>
      </c>
      <c r="O103" s="56">
        <v>3000</v>
      </c>
      <c r="P103" s="56">
        <v>2000</v>
      </c>
      <c r="Q103" s="56">
        <v>900</v>
      </c>
      <c r="R103" s="56">
        <v>1500</v>
      </c>
      <c r="S103" s="38"/>
      <c r="T103" s="39"/>
      <c r="U103" s="39"/>
      <c r="V103" s="39"/>
      <c r="W103" s="39"/>
      <c r="X103" s="39"/>
      <c r="Y103" s="39"/>
      <c r="Z103" s="39"/>
      <c r="AA103" s="39"/>
      <c r="AB103" s="39"/>
      <c r="AC103" s="39"/>
      <c r="AD103" s="39"/>
      <c r="AE103" s="39"/>
      <c r="AF103" s="39"/>
    </row>
    <row r="115" ht="12.75" customHeight="1"/>
  </sheetData>
  <mergeCells count="10">
    <mergeCell ref="A93:E93"/>
    <mergeCell ref="D1:P1"/>
    <mergeCell ref="P2:R2"/>
    <mergeCell ref="E3:O3"/>
    <mergeCell ref="A6:E6"/>
    <mergeCell ref="F6:F9"/>
    <mergeCell ref="G6:R8"/>
    <mergeCell ref="B7:E7"/>
    <mergeCell ref="C8:E8"/>
    <mergeCell ref="D9:E9"/>
  </mergeCells>
  <pageMargins left="0.27013888888888898" right="0.29027777777777802" top="0.55972222222222201" bottom="0.27013888888888898"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sheetPr>
    <tabColor rgb="FFFFFF00"/>
  </sheetPr>
  <dimension ref="A1:AF69"/>
  <sheetViews>
    <sheetView topLeftCell="A41" zoomScaleNormal="100" workbookViewId="0">
      <selection activeCell="G60" sqref="G60"/>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193</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ht="15.75">
      <c r="A8" s="29"/>
      <c r="B8" s="29"/>
      <c r="C8" s="153" t="s">
        <v>108</v>
      </c>
      <c r="D8" s="153"/>
      <c r="E8" s="153"/>
      <c r="F8" s="149"/>
      <c r="G8" s="151"/>
      <c r="H8" s="151"/>
      <c r="I8" s="151"/>
      <c r="J8" s="151"/>
      <c r="K8" s="151"/>
      <c r="L8" s="151"/>
      <c r="M8" s="151"/>
      <c r="N8" s="151"/>
      <c r="O8" s="151"/>
      <c r="P8" s="151"/>
      <c r="Q8" s="151"/>
      <c r="R8" s="151"/>
      <c r="S8" s="106"/>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381927</v>
      </c>
      <c r="G10" s="107">
        <f t="shared" si="0"/>
        <v>14860</v>
      </c>
      <c r="H10" s="107">
        <f t="shared" si="0"/>
        <v>53257</v>
      </c>
      <c r="I10" s="107">
        <f t="shared" si="0"/>
        <v>27293</v>
      </c>
      <c r="J10" s="107">
        <f t="shared" si="0"/>
        <v>36179</v>
      </c>
      <c r="K10" s="107">
        <f t="shared" si="0"/>
        <v>26853</v>
      </c>
      <c r="L10" s="107">
        <f t="shared" si="0"/>
        <v>26749</v>
      </c>
      <c r="M10" s="107">
        <f t="shared" si="0"/>
        <v>32530</v>
      </c>
      <c r="N10" s="108">
        <f t="shared" si="0"/>
        <v>50584</v>
      </c>
      <c r="O10" s="107">
        <f t="shared" si="0"/>
        <v>38068</v>
      </c>
      <c r="P10" s="107">
        <f t="shared" si="0"/>
        <v>22516</v>
      </c>
      <c r="Q10" s="107">
        <f t="shared" si="0"/>
        <v>31553</v>
      </c>
      <c r="R10" s="107">
        <f t="shared" si="0"/>
        <v>21485</v>
      </c>
      <c r="S10" s="38" t="b">
        <f>SUM(Щучинск:Успеноюрьевский!F10:F10)=F10</f>
        <v>1</v>
      </c>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372022</v>
      </c>
      <c r="G11" s="107">
        <f t="shared" si="1"/>
        <v>14556</v>
      </c>
      <c r="H11" s="107">
        <f t="shared" si="1"/>
        <v>52953</v>
      </c>
      <c r="I11" s="107">
        <f t="shared" si="1"/>
        <v>26924</v>
      </c>
      <c r="J11" s="107">
        <f t="shared" si="1"/>
        <v>35608</v>
      </c>
      <c r="K11" s="107">
        <f t="shared" si="1"/>
        <v>25590</v>
      </c>
      <c r="L11" s="107">
        <f t="shared" si="1"/>
        <v>25092</v>
      </c>
      <c r="M11" s="107">
        <f t="shared" si="1"/>
        <v>30557</v>
      </c>
      <c r="N11" s="107">
        <f t="shared" si="1"/>
        <v>49394</v>
      </c>
      <c r="O11" s="107">
        <f t="shared" si="1"/>
        <v>37231</v>
      </c>
      <c r="P11" s="107">
        <f t="shared" si="1"/>
        <v>21973</v>
      </c>
      <c r="Q11" s="107">
        <f t="shared" si="1"/>
        <v>31043</v>
      </c>
      <c r="R11" s="107">
        <f t="shared" si="1"/>
        <v>21101</v>
      </c>
      <c r="S11" s="38" t="b">
        <f>SUM(Щучинск:Успеноюрьевский!F11:F11)=F11</f>
        <v>1</v>
      </c>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184843</v>
      </c>
      <c r="G12" s="109">
        <f t="shared" si="2"/>
        <v>5743</v>
      </c>
      <c r="H12" s="109">
        <f t="shared" si="2"/>
        <v>36864</v>
      </c>
      <c r="I12" s="109">
        <f t="shared" si="2"/>
        <v>15059</v>
      </c>
      <c r="J12" s="109">
        <f t="shared" si="2"/>
        <v>15978</v>
      </c>
      <c r="K12" s="109">
        <f t="shared" si="2"/>
        <v>10229</v>
      </c>
      <c r="L12" s="109">
        <f t="shared" si="2"/>
        <v>12076</v>
      </c>
      <c r="M12" s="109">
        <f t="shared" si="2"/>
        <v>15862</v>
      </c>
      <c r="N12" s="110">
        <f t="shared" si="2"/>
        <v>26197</v>
      </c>
      <c r="O12" s="109">
        <f t="shared" si="2"/>
        <v>18035</v>
      </c>
      <c r="P12" s="109">
        <f t="shared" si="2"/>
        <v>6065</v>
      </c>
      <c r="Q12" s="109">
        <f t="shared" si="2"/>
        <v>10397</v>
      </c>
      <c r="R12" s="109">
        <f t="shared" si="2"/>
        <v>12338</v>
      </c>
      <c r="S12" s="38" t="b">
        <f>SUM(Щучинск:Успеноюрьевский!F12:F12)=F12</f>
        <v>1</v>
      </c>
      <c r="T12" s="39"/>
      <c r="U12" s="39"/>
      <c r="V12" s="39"/>
      <c r="W12" s="39"/>
      <c r="X12" s="39"/>
      <c r="Y12" s="39"/>
      <c r="Z12" s="39"/>
      <c r="AA12" s="39"/>
      <c r="AB12" s="39"/>
      <c r="AC12" s="39"/>
      <c r="AD12" s="39"/>
      <c r="AE12" s="39"/>
      <c r="AF12" s="39"/>
    </row>
    <row r="13" spans="1:32">
      <c r="A13" s="43">
        <v>1</v>
      </c>
      <c r="B13" s="45">
        <v>1</v>
      </c>
      <c r="C13" s="50">
        <v>2</v>
      </c>
      <c r="D13" s="54"/>
      <c r="E13" s="52" t="s">
        <v>125</v>
      </c>
      <c r="F13" s="53">
        <f>SUM(F14:F14)</f>
        <v>184843</v>
      </c>
      <c r="G13" s="111">
        <f>SUM(G14:G14)</f>
        <v>5743</v>
      </c>
      <c r="H13" s="111">
        <f>SUM(H14)</f>
        <v>36864</v>
      </c>
      <c r="I13" s="111">
        <f t="shared" ref="I13:R13" si="3">SUM(I14:I14)</f>
        <v>15059</v>
      </c>
      <c r="J13" s="111">
        <f t="shared" si="3"/>
        <v>15978</v>
      </c>
      <c r="K13" s="111">
        <f t="shared" si="3"/>
        <v>10229</v>
      </c>
      <c r="L13" s="111">
        <f t="shared" si="3"/>
        <v>12076</v>
      </c>
      <c r="M13" s="111">
        <f t="shared" si="3"/>
        <v>15862</v>
      </c>
      <c r="N13" s="111">
        <f t="shared" si="3"/>
        <v>26197</v>
      </c>
      <c r="O13" s="111">
        <f t="shared" si="3"/>
        <v>18035</v>
      </c>
      <c r="P13" s="111">
        <f t="shared" si="3"/>
        <v>6065</v>
      </c>
      <c r="Q13" s="111">
        <f t="shared" si="3"/>
        <v>10397</v>
      </c>
      <c r="R13" s="111">
        <f t="shared" si="3"/>
        <v>12338</v>
      </c>
      <c r="S13" s="38" t="b">
        <f>SUM(Щучинск:Успеноюрьевский!F13:F13)=F13</f>
        <v>1</v>
      </c>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184843</v>
      </c>
      <c r="G14" s="112">
        <f>SUM(Щучинск:Успеноюрьевский!G14:G14)</f>
        <v>5743</v>
      </c>
      <c r="H14" s="112">
        <f>SUM(Щучинск:Успеноюрьевский!H14:H14)</f>
        <v>36864</v>
      </c>
      <c r="I14" s="112">
        <f>SUM(Щучинск:Успеноюрьевский!I14:I14)</f>
        <v>15059</v>
      </c>
      <c r="J14" s="112">
        <f>SUM(Щучинск:Успеноюрьевский!J14:J14)</f>
        <v>15978</v>
      </c>
      <c r="K14" s="112">
        <f>SUM(Щучинск:Успеноюрьевский!K14:K14)</f>
        <v>10229</v>
      </c>
      <c r="L14" s="112">
        <f>SUM(Щучинск:Успеноюрьевский!L14:L14)</f>
        <v>12076</v>
      </c>
      <c r="M14" s="112">
        <f>SUM(Щучинск:Успеноюрьевский!M14:M14)</f>
        <v>15862</v>
      </c>
      <c r="N14" s="112">
        <f>SUM(Щучинск:Успеноюрьевский!N14:N14)</f>
        <v>26197</v>
      </c>
      <c r="O14" s="112">
        <f>SUM(Щучинск:Успеноюрьевский!O14:O14)</f>
        <v>18035</v>
      </c>
      <c r="P14" s="112">
        <f>SUM(Щучинск:Успеноюрьевский!P14:P14)</f>
        <v>6065</v>
      </c>
      <c r="Q14" s="112">
        <f>SUM(Щучинск:Успеноюрьевский!Q14:Q14)</f>
        <v>10397</v>
      </c>
      <c r="R14" s="112">
        <f>SUM(Щучинск:Успеноюрьевский!R14:R14)</f>
        <v>12338</v>
      </c>
      <c r="S14" s="38" t="b">
        <f>SUM(Щучинск:Успеноюрьевский!F14:F14)=F14</f>
        <v>1</v>
      </c>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179991</v>
      </c>
      <c r="G15" s="109">
        <f t="shared" si="4"/>
        <v>8328</v>
      </c>
      <c r="H15" s="109">
        <f t="shared" si="4"/>
        <v>15438</v>
      </c>
      <c r="I15" s="109">
        <f t="shared" si="4"/>
        <v>11762</v>
      </c>
      <c r="J15" s="109">
        <f t="shared" si="4"/>
        <v>19556</v>
      </c>
      <c r="K15" s="109">
        <f t="shared" si="4"/>
        <v>14526</v>
      </c>
      <c r="L15" s="109">
        <f t="shared" si="4"/>
        <v>11586</v>
      </c>
      <c r="M15" s="109">
        <f t="shared" si="4"/>
        <v>14431</v>
      </c>
      <c r="N15" s="109">
        <f t="shared" si="4"/>
        <v>21979</v>
      </c>
      <c r="O15" s="109">
        <f t="shared" si="4"/>
        <v>18829</v>
      </c>
      <c r="P15" s="109">
        <f t="shared" si="4"/>
        <v>15098</v>
      </c>
      <c r="Q15" s="109">
        <f t="shared" si="4"/>
        <v>19854</v>
      </c>
      <c r="R15" s="109">
        <f t="shared" si="4"/>
        <v>8604</v>
      </c>
      <c r="S15" s="38" t="b">
        <f>SUM(Щучинск:Успеноюрьевский!F15:F15)=F15</f>
        <v>1</v>
      </c>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15469</v>
      </c>
      <c r="G16" s="111">
        <f t="shared" si="5"/>
        <v>729</v>
      </c>
      <c r="H16" s="111">
        <f t="shared" si="5"/>
        <v>682</v>
      </c>
      <c r="I16" s="111">
        <f t="shared" si="5"/>
        <v>1086</v>
      </c>
      <c r="J16" s="111">
        <f t="shared" si="5"/>
        <v>2634</v>
      </c>
      <c r="K16" s="111">
        <f t="shared" si="5"/>
        <v>902</v>
      </c>
      <c r="L16" s="111">
        <f t="shared" si="5"/>
        <v>846</v>
      </c>
      <c r="M16" s="111">
        <f t="shared" si="5"/>
        <v>1156</v>
      </c>
      <c r="N16" s="113">
        <f t="shared" si="5"/>
        <v>1540</v>
      </c>
      <c r="O16" s="111">
        <f t="shared" si="5"/>
        <v>2223</v>
      </c>
      <c r="P16" s="111">
        <f t="shared" si="5"/>
        <v>2173</v>
      </c>
      <c r="Q16" s="111">
        <f t="shared" si="5"/>
        <v>927</v>
      </c>
      <c r="R16" s="111">
        <f t="shared" si="5"/>
        <v>571</v>
      </c>
      <c r="S16" s="38" t="b">
        <f>SUM(Щучинск:Успеноюрьевский!F16:F16)=F16</f>
        <v>1</v>
      </c>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15469</v>
      </c>
      <c r="G17" s="112">
        <f>SUM(Щучинск:Успеноюрьевский!G17:G17)</f>
        <v>729</v>
      </c>
      <c r="H17" s="112">
        <f>SUM(Щучинск:Успеноюрьевский!H17:H17)</f>
        <v>682</v>
      </c>
      <c r="I17" s="112">
        <f>SUM(Щучинск:Успеноюрьевский!I17:I17)</f>
        <v>1086</v>
      </c>
      <c r="J17" s="112">
        <f>SUM(Щучинск:Успеноюрьевский!J17:J17)</f>
        <v>2634</v>
      </c>
      <c r="K17" s="112">
        <f>SUM(Щучинск:Успеноюрьевский!K17:K17)</f>
        <v>902</v>
      </c>
      <c r="L17" s="112">
        <f>SUM(Щучинск:Успеноюрьевский!L17:L17)</f>
        <v>846</v>
      </c>
      <c r="M17" s="112">
        <f>SUM(Щучинск:Успеноюрьевский!M17:M17)</f>
        <v>1156</v>
      </c>
      <c r="N17" s="112">
        <f>SUM(Щучинск:Успеноюрьевский!N17:N17)</f>
        <v>1540</v>
      </c>
      <c r="O17" s="112">
        <f>SUM(Щучинск:Успеноюрьевский!O17:O17)</f>
        <v>2223</v>
      </c>
      <c r="P17" s="112">
        <f>SUM(Щучинск:Успеноюрьевский!P17:P17)</f>
        <v>2173</v>
      </c>
      <c r="Q17" s="112">
        <f>SUM(Щучинск:Успеноюрьевский!Q17:Q17)</f>
        <v>927</v>
      </c>
      <c r="R17" s="112">
        <f>SUM(Щучинск:Успеноюрьевский!R17:R17)</f>
        <v>571</v>
      </c>
      <c r="S17" s="38" t="b">
        <f>SUM(Щучинск:Успеноюрьевский!F17:F17)=F17</f>
        <v>1</v>
      </c>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6">SUM(F19:F19)</f>
        <v>80979</v>
      </c>
      <c r="G18" s="111">
        <f t="shared" si="6"/>
        <v>2167</v>
      </c>
      <c r="H18" s="111">
        <f t="shared" si="6"/>
        <v>10348</v>
      </c>
      <c r="I18" s="111">
        <f t="shared" si="6"/>
        <v>2683</v>
      </c>
      <c r="J18" s="111">
        <f t="shared" si="6"/>
        <v>9146</v>
      </c>
      <c r="K18" s="111">
        <f t="shared" si="6"/>
        <v>9337</v>
      </c>
      <c r="L18" s="111">
        <f t="shared" si="6"/>
        <v>2347</v>
      </c>
      <c r="M18" s="111">
        <f t="shared" si="6"/>
        <v>4533</v>
      </c>
      <c r="N18" s="111">
        <f t="shared" si="6"/>
        <v>6585</v>
      </c>
      <c r="O18" s="111">
        <f t="shared" si="6"/>
        <v>8814</v>
      </c>
      <c r="P18" s="111">
        <f t="shared" si="6"/>
        <v>8305</v>
      </c>
      <c r="Q18" s="111">
        <f t="shared" si="6"/>
        <v>13377</v>
      </c>
      <c r="R18" s="111">
        <f t="shared" si="6"/>
        <v>3337</v>
      </c>
      <c r="S18" s="38" t="b">
        <f>SUM(Щучинск:Успеноюрьевский!F18:F18)=F18</f>
        <v>1</v>
      </c>
      <c r="T18" s="39"/>
      <c r="U18" s="39"/>
      <c r="V18" s="39"/>
      <c r="W18" s="39"/>
      <c r="X18" s="39"/>
      <c r="Y18" s="39"/>
      <c r="Z18" s="39"/>
      <c r="AA18" s="39"/>
      <c r="AB18" s="39"/>
      <c r="AC18" s="39"/>
      <c r="AD18" s="39"/>
      <c r="AE18" s="39"/>
      <c r="AF18" s="39"/>
    </row>
    <row r="19" spans="1:32">
      <c r="A19" s="43">
        <v>16</v>
      </c>
      <c r="B19" s="45">
        <v>4</v>
      </c>
      <c r="C19" s="50">
        <v>3</v>
      </c>
      <c r="D19" s="62">
        <v>2</v>
      </c>
      <c r="E19" s="63" t="s">
        <v>133</v>
      </c>
      <c r="F19" s="56">
        <f>SUM(G19:R19)</f>
        <v>80979</v>
      </c>
      <c r="G19" s="112">
        <f>SUM(Щучинск:Успеноюрьевский!G19:G19)</f>
        <v>2167</v>
      </c>
      <c r="H19" s="112">
        <f>SUM(Щучинск:Успеноюрьевский!H19:H19)</f>
        <v>10348</v>
      </c>
      <c r="I19" s="112">
        <f>SUM(Щучинск:Успеноюрьевский!I19:I19)</f>
        <v>2683</v>
      </c>
      <c r="J19" s="112">
        <f>SUM(Щучинск:Успеноюрьевский!J19:J19)</f>
        <v>9146</v>
      </c>
      <c r="K19" s="112">
        <f>SUM(Щучинск:Успеноюрьевский!K19:K19)</f>
        <v>9337</v>
      </c>
      <c r="L19" s="112">
        <f>SUM(Щучинск:Успеноюрьевский!L19:L19)</f>
        <v>2347</v>
      </c>
      <c r="M19" s="112">
        <f>SUM(Щучинск:Успеноюрьевский!M19:M19)</f>
        <v>4533</v>
      </c>
      <c r="N19" s="112">
        <f>SUM(Щучинск:Успеноюрьевский!N19:N19)</f>
        <v>6585</v>
      </c>
      <c r="O19" s="112">
        <f>SUM(Щучинск:Успеноюрьевский!O19:O19)</f>
        <v>8814</v>
      </c>
      <c r="P19" s="112">
        <f>SUM(Щучинск:Успеноюрьевский!P19:P19)</f>
        <v>8305</v>
      </c>
      <c r="Q19" s="112">
        <f>SUM(Щучинск:Успеноюрьевский!Q19:Q19)</f>
        <v>13377</v>
      </c>
      <c r="R19" s="112">
        <f>SUM(Щучинск:Успеноюрьевский!R19:R19)</f>
        <v>3337</v>
      </c>
      <c r="S19" s="38" t="b">
        <f>SUM(Щучинск:Успеноюрьевский!F19:F19)=F19</f>
        <v>1</v>
      </c>
      <c r="T19" s="39"/>
      <c r="U19" s="39"/>
      <c r="V19" s="39"/>
      <c r="W19" s="39"/>
      <c r="X19" s="39"/>
      <c r="Y19" s="39"/>
      <c r="Z19" s="39"/>
      <c r="AA19" s="39"/>
      <c r="AB19" s="39"/>
      <c r="AC19" s="39"/>
      <c r="AD19" s="39"/>
      <c r="AE19" s="39"/>
      <c r="AF19" s="39"/>
    </row>
    <row r="20" spans="1:32">
      <c r="A20" s="43">
        <v>1</v>
      </c>
      <c r="B20" s="45">
        <v>4</v>
      </c>
      <c r="C20" s="50">
        <v>4</v>
      </c>
      <c r="D20" s="51"/>
      <c r="E20" s="61" t="s">
        <v>134</v>
      </c>
      <c r="F20" s="53">
        <f>SUM(F21:F22)</f>
        <v>83543</v>
      </c>
      <c r="G20" s="111">
        <f t="shared" ref="G20:R20" si="7">G21+G22</f>
        <v>5432</v>
      </c>
      <c r="H20" s="111">
        <f t="shared" si="7"/>
        <v>4408</v>
      </c>
      <c r="I20" s="111">
        <f t="shared" si="7"/>
        <v>7993</v>
      </c>
      <c r="J20" s="111">
        <f t="shared" si="7"/>
        <v>7776</v>
      </c>
      <c r="K20" s="111">
        <f t="shared" si="7"/>
        <v>4287</v>
      </c>
      <c r="L20" s="111">
        <f t="shared" si="7"/>
        <v>8393</v>
      </c>
      <c r="M20" s="111">
        <f t="shared" si="7"/>
        <v>8742</v>
      </c>
      <c r="N20" s="113">
        <f t="shared" si="7"/>
        <v>13854</v>
      </c>
      <c r="O20" s="111">
        <f t="shared" si="7"/>
        <v>7792</v>
      </c>
      <c r="P20" s="111">
        <f t="shared" si="7"/>
        <v>4620</v>
      </c>
      <c r="Q20" s="111">
        <f t="shared" si="7"/>
        <v>5550</v>
      </c>
      <c r="R20" s="111">
        <f t="shared" si="7"/>
        <v>4696</v>
      </c>
      <c r="S20" s="38" t="b">
        <f>SUM(Щучинск:Успеноюрьевский!F20:F20)=F20</f>
        <v>1</v>
      </c>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38275</v>
      </c>
      <c r="G21" s="112">
        <f>SUM(Щучинск:Успеноюрьевский!G21:G21)</f>
        <v>1950</v>
      </c>
      <c r="H21" s="112">
        <f>SUM(Щучинск:Успеноюрьевский!H21:H21)</f>
        <v>1713</v>
      </c>
      <c r="I21" s="112">
        <f>SUM(Щучинск:Успеноюрьевский!I21:I21)</f>
        <v>3732</v>
      </c>
      <c r="J21" s="112">
        <f>SUM(Щучинск:Успеноюрьевский!J21:J21)</f>
        <v>1440</v>
      </c>
      <c r="K21" s="112">
        <f>SUM(Щучинск:Успеноюрьевский!K21:K21)</f>
        <v>1380</v>
      </c>
      <c r="L21" s="112">
        <f>SUM(Щучинск:Успеноюрьевский!L21:L21)</f>
        <v>5034</v>
      </c>
      <c r="M21" s="112">
        <f>SUM(Щучинск:Успеноюрьевский!M21:M21)</f>
        <v>6530</v>
      </c>
      <c r="N21" s="112">
        <f>SUM(Щучинск:Успеноюрьевский!N21:N21)</f>
        <v>10614</v>
      </c>
      <c r="O21" s="112">
        <f>SUM(Щучинск:Успеноюрьевский!O21:O21)</f>
        <v>3336</v>
      </c>
      <c r="P21" s="112">
        <f>SUM(Щучинск:Успеноюрьевский!P21:P21)</f>
        <v>956</v>
      </c>
      <c r="Q21" s="112">
        <f>SUM(Щучинск:Успеноюрьевский!Q21:Q21)</f>
        <v>916</v>
      </c>
      <c r="R21" s="112">
        <f>SUM(Щучинск:Успеноюрьевский!R21:R21)</f>
        <v>674</v>
      </c>
      <c r="S21" s="38" t="b">
        <f>SUM(Щучинск:Успеноюрьевский!F21:F21)=F21</f>
        <v>1</v>
      </c>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45268</v>
      </c>
      <c r="G22" s="112">
        <f>SUM(Щучинск:Успеноюрьевский!G22:G22)</f>
        <v>3482</v>
      </c>
      <c r="H22" s="112">
        <f>SUM(Щучинск:Успеноюрьевский!H22:H22)</f>
        <v>2695</v>
      </c>
      <c r="I22" s="112">
        <f>SUM(Щучинск:Успеноюрьевский!I22:I22)</f>
        <v>4261</v>
      </c>
      <c r="J22" s="112">
        <f>SUM(Щучинск:Успеноюрьевский!J22:J22)</f>
        <v>6336</v>
      </c>
      <c r="K22" s="112">
        <f>SUM(Щучинск:Успеноюрьевский!K22:K22)</f>
        <v>2907</v>
      </c>
      <c r="L22" s="112">
        <f>SUM(Щучинск:Успеноюрьевский!L22:L22)</f>
        <v>3359</v>
      </c>
      <c r="M22" s="112">
        <f>SUM(Щучинск:Успеноюрьевский!M22:M22)</f>
        <v>2212</v>
      </c>
      <c r="N22" s="112">
        <f>SUM(Щучинск:Успеноюрьевский!N22:N22)</f>
        <v>3240</v>
      </c>
      <c r="O22" s="112">
        <f>SUM(Щучинск:Успеноюрьевский!O22:O22)</f>
        <v>4456</v>
      </c>
      <c r="P22" s="112">
        <f>SUM(Щучинск:Успеноюрьевский!P22:P22)</f>
        <v>3664</v>
      </c>
      <c r="Q22" s="112">
        <f>SUM(Щучинск:Успеноюрьевский!Q22:Q22)</f>
        <v>4634</v>
      </c>
      <c r="R22" s="112">
        <f>SUM(Щучинск:Успеноюрьевский!R22:R22)</f>
        <v>4022</v>
      </c>
      <c r="S22" s="38" t="b">
        <f>SUM(Щучинск:Успеноюрьевский!F22:F22)=F22</f>
        <v>1</v>
      </c>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7188</v>
      </c>
      <c r="G23" s="111">
        <f t="shared" ref="G23:R23" si="8">SUM(G24:G24)</f>
        <v>485</v>
      </c>
      <c r="H23" s="111">
        <f t="shared" si="8"/>
        <v>651</v>
      </c>
      <c r="I23" s="111">
        <f t="shared" si="8"/>
        <v>103</v>
      </c>
      <c r="J23" s="111">
        <f t="shared" si="8"/>
        <v>74</v>
      </c>
      <c r="K23" s="111">
        <f t="shared" si="8"/>
        <v>835</v>
      </c>
      <c r="L23" s="111">
        <f t="shared" si="8"/>
        <v>1430</v>
      </c>
      <c r="M23" s="111">
        <f t="shared" si="8"/>
        <v>264</v>
      </c>
      <c r="N23" s="111">
        <f t="shared" si="8"/>
        <v>1218</v>
      </c>
      <c r="O23" s="111">
        <f t="shared" si="8"/>
        <v>367</v>
      </c>
      <c r="P23" s="111">
        <f t="shared" si="8"/>
        <v>810</v>
      </c>
      <c r="Q23" s="111">
        <f t="shared" si="8"/>
        <v>792</v>
      </c>
      <c r="R23" s="111">
        <f t="shared" si="8"/>
        <v>159</v>
      </c>
      <c r="S23" s="38" t="b">
        <f>SUM(Щучинск:Успеноюрьевский!F23:F23)=F23</f>
        <v>1</v>
      </c>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7188</v>
      </c>
      <c r="G24" s="112">
        <f>SUM(Щучинск:Успеноюрьевский!G24:G24)</f>
        <v>485</v>
      </c>
      <c r="H24" s="112">
        <f>SUM(Щучинск:Успеноюрьевский!H24:H24)</f>
        <v>651</v>
      </c>
      <c r="I24" s="112">
        <f>SUM(Щучинск:Успеноюрьевский!I24:I24)</f>
        <v>103</v>
      </c>
      <c r="J24" s="112">
        <f>SUM(Щучинск:Успеноюрьевский!J24:J24)</f>
        <v>74</v>
      </c>
      <c r="K24" s="112">
        <f>SUM(Щучинск:Успеноюрьевский!K24:K24)</f>
        <v>835</v>
      </c>
      <c r="L24" s="112">
        <f>SUM(Щучинск:Успеноюрьевский!L24:L24)</f>
        <v>1430</v>
      </c>
      <c r="M24" s="112">
        <f>SUM(Щучинск:Успеноюрьевский!M24:M24)</f>
        <v>264</v>
      </c>
      <c r="N24" s="112">
        <f>SUM(Щучинск:Успеноюрьевский!N24:N24)</f>
        <v>1218</v>
      </c>
      <c r="O24" s="112">
        <f>SUM(Щучинск:Успеноюрьевский!O24:O24)</f>
        <v>367</v>
      </c>
      <c r="P24" s="112">
        <f>SUM(Щучинск:Успеноюрьевский!P24:P24)</f>
        <v>810</v>
      </c>
      <c r="Q24" s="112">
        <f>SUM(Щучинск:Успеноюрьевский!Q24:Q24)</f>
        <v>792</v>
      </c>
      <c r="R24" s="112">
        <f>SUM(Щучинск:Успеноюрьевский!R24:R24)</f>
        <v>159</v>
      </c>
      <c r="S24" s="38" t="b">
        <f>SUM(Щучинск:Успеноюрьевский!F24:F24)=F24</f>
        <v>1</v>
      </c>
      <c r="T24" s="39"/>
      <c r="U24" s="39"/>
      <c r="V24" s="39"/>
      <c r="W24" s="39"/>
      <c r="X24" s="39"/>
      <c r="Y24" s="39"/>
      <c r="Z24" s="39"/>
      <c r="AA24" s="39"/>
      <c r="AB24" s="39"/>
      <c r="AC24" s="39"/>
      <c r="AD24" s="39"/>
      <c r="AE24" s="39"/>
      <c r="AF24" s="39"/>
    </row>
    <row r="25" spans="1:32">
      <c r="A25" s="97">
        <v>2</v>
      </c>
      <c r="B25" s="98"/>
      <c r="C25" s="65"/>
      <c r="D25" s="40"/>
      <c r="E25" s="99" t="s">
        <v>155</v>
      </c>
      <c r="F25" s="35">
        <f t="shared" ref="F25:R25" si="9">F26+F37+F40+F43+F47</f>
        <v>9905</v>
      </c>
      <c r="G25" s="107">
        <f t="shared" si="9"/>
        <v>304</v>
      </c>
      <c r="H25" s="107">
        <f t="shared" si="9"/>
        <v>304</v>
      </c>
      <c r="I25" s="107">
        <f t="shared" si="9"/>
        <v>369</v>
      </c>
      <c r="J25" s="107">
        <f t="shared" si="9"/>
        <v>571</v>
      </c>
      <c r="K25" s="107">
        <f t="shared" si="9"/>
        <v>1263</v>
      </c>
      <c r="L25" s="107">
        <f t="shared" si="9"/>
        <v>1657</v>
      </c>
      <c r="M25" s="107">
        <f t="shared" si="9"/>
        <v>1973</v>
      </c>
      <c r="N25" s="107">
        <f t="shared" si="9"/>
        <v>1190</v>
      </c>
      <c r="O25" s="107">
        <f t="shared" si="9"/>
        <v>837</v>
      </c>
      <c r="P25" s="107">
        <f t="shared" si="9"/>
        <v>543</v>
      </c>
      <c r="Q25" s="107">
        <f t="shared" si="9"/>
        <v>510</v>
      </c>
      <c r="R25" s="107">
        <f t="shared" si="9"/>
        <v>384</v>
      </c>
      <c r="S25" s="38" t="b">
        <f>SUM(Щучинск:Успеноюрьевский!F25:F25)=F25</f>
        <v>1</v>
      </c>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97</v>
      </c>
      <c r="G26" s="109">
        <f t="shared" si="10"/>
        <v>9</v>
      </c>
      <c r="H26" s="109">
        <f t="shared" si="10"/>
        <v>9</v>
      </c>
      <c r="I26" s="109">
        <f t="shared" si="10"/>
        <v>9</v>
      </c>
      <c r="J26" s="109">
        <f t="shared" si="10"/>
        <v>6</v>
      </c>
      <c r="K26" s="109">
        <f t="shared" si="10"/>
        <v>9</v>
      </c>
      <c r="L26" s="109">
        <f t="shared" si="10"/>
        <v>8</v>
      </c>
      <c r="M26" s="109">
        <f t="shared" si="10"/>
        <v>7</v>
      </c>
      <c r="N26" s="109">
        <f t="shared" si="10"/>
        <v>8</v>
      </c>
      <c r="O26" s="109">
        <f t="shared" si="10"/>
        <v>8</v>
      </c>
      <c r="P26" s="109">
        <f t="shared" si="10"/>
        <v>8</v>
      </c>
      <c r="Q26" s="109">
        <f t="shared" si="10"/>
        <v>7</v>
      </c>
      <c r="R26" s="109">
        <f t="shared" si="10"/>
        <v>9</v>
      </c>
      <c r="S26" s="38" t="b">
        <f>SUM(Щучинск:Успеноюрьевский!F26:F26)=F26</f>
        <v>1</v>
      </c>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t="b">
        <f>SUM(Щучинск:Успеноюрьевский!F27:F27)=F27</f>
        <v>1</v>
      </c>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12">
        <f>SUM(Щучинск:Успеноюрьевский!G28:G28)</f>
        <v>0</v>
      </c>
      <c r="H28" s="112">
        <f>SUM(Щучинск:Успеноюрьевский!H28:H28)</f>
        <v>0</v>
      </c>
      <c r="I28" s="112">
        <f>SUM(Щучинск:Успеноюрьевский!I28:I28)</f>
        <v>0</v>
      </c>
      <c r="J28" s="112">
        <f>SUM(Щучинск:Успеноюрьевский!J28:J28)</f>
        <v>0</v>
      </c>
      <c r="K28" s="112">
        <f>SUM(Щучинск:Успеноюрьевский!K28:K28)</f>
        <v>0</v>
      </c>
      <c r="L28" s="112">
        <f>SUM(Щучинск:Успеноюрьевский!L28:L28)</f>
        <v>0</v>
      </c>
      <c r="M28" s="112">
        <f>SUM(Щучинск:Успеноюрьевский!M28:M28)</f>
        <v>0</v>
      </c>
      <c r="N28" s="112">
        <f>SUM(Щучинск:Успеноюрьевский!N28:N28)</f>
        <v>0</v>
      </c>
      <c r="O28" s="112">
        <f>SUM(Щучинск:Успеноюрьевский!O28:O28)</f>
        <v>0</v>
      </c>
      <c r="P28" s="112">
        <f>SUM(Щучинск:Успеноюрьевский!P28:P28)</f>
        <v>0</v>
      </c>
      <c r="Q28" s="112">
        <f>SUM(Щучинск:Успеноюрьевский!Q28:Q28)</f>
        <v>0</v>
      </c>
      <c r="R28" s="112">
        <f>SUM(Щучинск:Успеноюрьевский!R28:R28)</f>
        <v>0</v>
      </c>
      <c r="S28" s="38" t="b">
        <f>SUM(Щучинск:Успеноюрьевский!F28:F28)=F28</f>
        <v>1</v>
      </c>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t="b">
        <f>SUM(Щучинск:Успеноюрьевский!F29:F29)=F29</f>
        <v>1</v>
      </c>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12">
        <f>SUM(Щучинск:Успеноюрьевский!G30:G30)</f>
        <v>0</v>
      </c>
      <c r="H30" s="112">
        <f>SUM(Щучинск:Успеноюрьевский!H30:H30)</f>
        <v>0</v>
      </c>
      <c r="I30" s="112">
        <f>SUM(Щучинск:Успеноюрьевский!I30:I30)</f>
        <v>0</v>
      </c>
      <c r="J30" s="112">
        <f>SUM(Щучинск:Успеноюрьевский!J30:J30)</f>
        <v>0</v>
      </c>
      <c r="K30" s="112">
        <f>SUM(Щучинск:Успеноюрьевский!K30:K30)</f>
        <v>0</v>
      </c>
      <c r="L30" s="112">
        <f>SUM(Щучинск:Успеноюрьевский!L30:L30)</f>
        <v>0</v>
      </c>
      <c r="M30" s="112">
        <f>SUM(Щучинск:Успеноюрьевский!M30:M30)</f>
        <v>0</v>
      </c>
      <c r="N30" s="112">
        <f>SUM(Щучинск:Успеноюрьевский!N30:N30)</f>
        <v>0</v>
      </c>
      <c r="O30" s="112">
        <f>SUM(Щучинск:Успеноюрьевский!O30:O30)</f>
        <v>0</v>
      </c>
      <c r="P30" s="112">
        <f>SUM(Щучинск:Успеноюрьевский!P30:P30)</f>
        <v>0</v>
      </c>
      <c r="Q30" s="112">
        <f>SUM(Щучинск:Успеноюрьевский!Q30:Q30)</f>
        <v>0</v>
      </c>
      <c r="R30" s="112">
        <f>SUM(Щучинск:Успеноюрьевский!R30:R30)</f>
        <v>0</v>
      </c>
      <c r="S30" s="38" t="b">
        <f>SUM(Щучинск:Успеноюрьевский!F30:F30)=F30</f>
        <v>1</v>
      </c>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97</v>
      </c>
      <c r="G31" s="111">
        <f t="shared" si="13"/>
        <v>9</v>
      </c>
      <c r="H31" s="111">
        <f t="shared" si="13"/>
        <v>9</v>
      </c>
      <c r="I31" s="111">
        <f t="shared" si="13"/>
        <v>9</v>
      </c>
      <c r="J31" s="111">
        <f t="shared" si="13"/>
        <v>6</v>
      </c>
      <c r="K31" s="111">
        <f t="shared" si="13"/>
        <v>9</v>
      </c>
      <c r="L31" s="111">
        <f t="shared" si="13"/>
        <v>8</v>
      </c>
      <c r="M31" s="111">
        <f t="shared" si="13"/>
        <v>7</v>
      </c>
      <c r="N31" s="111">
        <f t="shared" si="13"/>
        <v>8</v>
      </c>
      <c r="O31" s="111">
        <f t="shared" si="13"/>
        <v>8</v>
      </c>
      <c r="P31" s="111">
        <f t="shared" si="13"/>
        <v>8</v>
      </c>
      <c r="Q31" s="111">
        <f t="shared" si="13"/>
        <v>7</v>
      </c>
      <c r="R31" s="111">
        <f t="shared" si="13"/>
        <v>9</v>
      </c>
      <c r="S31" s="38" t="b">
        <f>SUM(Щучинск:Успеноюрьевский!F31:F31)=F31</f>
        <v>1</v>
      </c>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97</v>
      </c>
      <c r="G32" s="112">
        <f>SUM(Щучинск:Успеноюрьевский!G32:G32)</f>
        <v>9</v>
      </c>
      <c r="H32" s="112">
        <f>SUM(Щучинск:Успеноюрьевский!H32:H32)</f>
        <v>9</v>
      </c>
      <c r="I32" s="112">
        <f>SUM(Щучинск:Успеноюрьевский!I32:I32)</f>
        <v>9</v>
      </c>
      <c r="J32" s="112">
        <f>SUM(Щучинск:Успеноюрьевский!J32:J32)</f>
        <v>6</v>
      </c>
      <c r="K32" s="112">
        <f>SUM(Щучинск:Успеноюрьевский!K32:K32)</f>
        <v>9</v>
      </c>
      <c r="L32" s="112">
        <f>SUM(Щучинск:Успеноюрьевский!L32:L32)</f>
        <v>8</v>
      </c>
      <c r="M32" s="112">
        <f>SUM(Щучинск:Успеноюрьевский!M32:M32)</f>
        <v>7</v>
      </c>
      <c r="N32" s="112">
        <f>SUM(Щучинск:Успеноюрьевский!N32:N32)</f>
        <v>8</v>
      </c>
      <c r="O32" s="112">
        <f>SUM(Щучинск:Успеноюрьевский!O32:O32)</f>
        <v>8</v>
      </c>
      <c r="P32" s="112">
        <f>SUM(Щучинск:Успеноюрьевский!P32:P32)</f>
        <v>8</v>
      </c>
      <c r="Q32" s="112">
        <f>SUM(Щучинск:Успеноюрьевский!Q32:Q32)</f>
        <v>7</v>
      </c>
      <c r="R32" s="112">
        <f>SUM(Щучинск:Успеноюрьевский!R32:R32)</f>
        <v>9</v>
      </c>
      <c r="S32" s="38" t="b">
        <f>SUM(Щучинск:Успеноюрьевский!F32:F32)=F32</f>
        <v>1</v>
      </c>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t="b">
        <f>SUM(Щучинск:Успеноюрьевский!F33:F33)=F33</f>
        <v>1</v>
      </c>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12">
        <f>SUM(Щучинск:Успеноюрьевский!G34:G34)</f>
        <v>0</v>
      </c>
      <c r="H34" s="112">
        <f>SUM(Щучинск:Успеноюрьевский!H34:H34)</f>
        <v>0</v>
      </c>
      <c r="I34" s="112">
        <f>SUM(Щучинск:Успеноюрьевский!I34:I34)</f>
        <v>0</v>
      </c>
      <c r="J34" s="112">
        <f>SUM(Щучинск:Успеноюрьевский!J34:J34)</f>
        <v>0</v>
      </c>
      <c r="K34" s="112">
        <f>SUM(Щучинск:Успеноюрьевский!K34:K34)</f>
        <v>0</v>
      </c>
      <c r="L34" s="112">
        <f>SUM(Щучинск:Успеноюрьевский!L34:L34)</f>
        <v>0</v>
      </c>
      <c r="M34" s="112">
        <f>SUM(Щучинск:Успеноюрьевский!M34:M34)</f>
        <v>0</v>
      </c>
      <c r="N34" s="112">
        <f>SUM(Щучинск:Успеноюрьевский!N34:N34)</f>
        <v>0</v>
      </c>
      <c r="O34" s="112">
        <f>SUM(Щучинск:Успеноюрьевский!O34:O34)</f>
        <v>0</v>
      </c>
      <c r="P34" s="112">
        <f>SUM(Щучинск:Успеноюрьевский!P34:P34)</f>
        <v>0</v>
      </c>
      <c r="Q34" s="112">
        <f>SUM(Щучинск:Успеноюрьевский!Q34:Q34)</f>
        <v>0</v>
      </c>
      <c r="R34" s="112">
        <f>SUM(Щучинск:Успеноюрьевский!R34:R34)</f>
        <v>0</v>
      </c>
      <c r="S34" s="38" t="b">
        <f>SUM(Щучинск:Успеноюрьевский!F34:F34)=F34</f>
        <v>1</v>
      </c>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12">
        <f>SUM(Щучинск:Успеноюрьевский!G35:G35)</f>
        <v>0</v>
      </c>
      <c r="H35" s="112">
        <f>SUM(Щучинск:Успеноюрьевский!H35:H35)</f>
        <v>0</v>
      </c>
      <c r="I35" s="112">
        <f>SUM(Щучинск:Успеноюрьевский!I35:I35)</f>
        <v>0</v>
      </c>
      <c r="J35" s="112">
        <f>SUM(Щучинск:Успеноюрьевский!J35:J35)</f>
        <v>0</v>
      </c>
      <c r="K35" s="112">
        <f>SUM(Щучинск:Успеноюрьевский!K35:K35)</f>
        <v>0</v>
      </c>
      <c r="L35" s="112">
        <f>SUM(Щучинск:Успеноюрьевский!L35:L35)</f>
        <v>0</v>
      </c>
      <c r="M35" s="112">
        <f>SUM(Щучинск:Успеноюрьевский!M35:M35)</f>
        <v>0</v>
      </c>
      <c r="N35" s="112">
        <f>SUM(Щучинск:Успеноюрьевский!N35:N35)</f>
        <v>0</v>
      </c>
      <c r="O35" s="112">
        <f>SUM(Щучинск:Успеноюрьевский!O35:O35)</f>
        <v>0</v>
      </c>
      <c r="P35" s="112">
        <f>SUM(Щучинск:Успеноюрьевский!P35:P35)</f>
        <v>0</v>
      </c>
      <c r="Q35" s="112">
        <f>SUM(Щучинск:Успеноюрьевский!Q35:Q35)</f>
        <v>0</v>
      </c>
      <c r="R35" s="112">
        <f>SUM(Щучинск:Успеноюрьевский!R35:R35)</f>
        <v>0</v>
      </c>
      <c r="S35" s="38" t="b">
        <f>SUM(Щучинск:Успеноюрьевский!F35:F35)=F35</f>
        <v>1</v>
      </c>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12">
        <f>SUM(Щучинск:Успеноюрьевский!G36:G36)</f>
        <v>0</v>
      </c>
      <c r="H36" s="112">
        <f>SUM(Щучинск:Успеноюрьевский!H36:H36)</f>
        <v>0</v>
      </c>
      <c r="I36" s="112">
        <f>SUM(Щучинск:Успеноюрьевский!I36:I36)</f>
        <v>0</v>
      </c>
      <c r="J36" s="112">
        <f>SUM(Щучинск:Успеноюрьевский!J36:J36)</f>
        <v>0</v>
      </c>
      <c r="K36" s="112">
        <f>SUM(Щучинск:Успеноюрьевский!K36:K36)</f>
        <v>0</v>
      </c>
      <c r="L36" s="112">
        <f>SUM(Щучинск:Успеноюрьевский!L36:L36)</f>
        <v>0</v>
      </c>
      <c r="M36" s="112">
        <f>SUM(Щучинск:Успеноюрьевский!M36:M36)</f>
        <v>0</v>
      </c>
      <c r="N36" s="112">
        <f>SUM(Щучинск:Успеноюрьевский!N36:N36)</f>
        <v>0</v>
      </c>
      <c r="O36" s="112">
        <f>SUM(Щучинск:Успеноюрьевский!O36:O36)</f>
        <v>0</v>
      </c>
      <c r="P36" s="112">
        <f>SUM(Щучинск:Успеноюрьевский!P36:P36)</f>
        <v>0</v>
      </c>
      <c r="Q36" s="112">
        <f>SUM(Щучинск:Успеноюрьевский!Q36:Q36)</f>
        <v>0</v>
      </c>
      <c r="R36" s="112">
        <f>SUM(Щучинск:Успеноюрьевский!R36:R36)</f>
        <v>0</v>
      </c>
      <c r="S36" s="38" t="b">
        <f>SUM(Щучинск:Успеноюрьевский!F36:F36)=F36</f>
        <v>1</v>
      </c>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t="b">
        <f>SUM(Щучинск:Успеноюрьевский!F37:F37)=F37</f>
        <v>1</v>
      </c>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t="b">
        <f>SUM(Щучинск:Успеноюрьевский!F38:F38)=F38</f>
        <v>1</v>
      </c>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12">
        <f>SUM(Щучинск:Успеноюрьевский!G39:G39)</f>
        <v>0</v>
      </c>
      <c r="H39" s="112">
        <f>SUM(Щучинск:Успеноюрьевский!H39:H39)</f>
        <v>0</v>
      </c>
      <c r="I39" s="112">
        <f>SUM(Щучинск:Успеноюрьевский!I39:I39)</f>
        <v>0</v>
      </c>
      <c r="J39" s="112">
        <f>SUM(Щучинск:Успеноюрьевский!J39:J39)</f>
        <v>0</v>
      </c>
      <c r="K39" s="112">
        <f>SUM(Щучинск:Успеноюрьевский!K39:K39)</f>
        <v>0</v>
      </c>
      <c r="L39" s="112">
        <f>SUM(Щучинск:Успеноюрьевский!L39:L39)</f>
        <v>0</v>
      </c>
      <c r="M39" s="112">
        <f>SUM(Щучинск:Успеноюрьевский!M39:M39)</f>
        <v>0</v>
      </c>
      <c r="N39" s="112">
        <f>SUM(Щучинск:Успеноюрьевский!N39:N39)</f>
        <v>0</v>
      </c>
      <c r="O39" s="112">
        <f>SUM(Щучинск:Успеноюрьевский!O39:O39)</f>
        <v>0</v>
      </c>
      <c r="P39" s="112">
        <f>SUM(Щучинск:Успеноюрьевский!P39:P39)</f>
        <v>0</v>
      </c>
      <c r="Q39" s="112">
        <f>SUM(Щучинск:Успеноюрьевский!Q39:Q39)</f>
        <v>0</v>
      </c>
      <c r="R39" s="112">
        <f>SUM(Щучинск:Успеноюрьевский!R39:R39)</f>
        <v>0</v>
      </c>
      <c r="S39" s="38" t="b">
        <f>SUM(Щучинск:Успеноюрьевский!F39:F39)=F39</f>
        <v>1</v>
      </c>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t="b">
        <f>SUM(Щучинск:Успеноюрьевский!F40:F40)=F40</f>
        <v>1</v>
      </c>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t="b">
        <f>SUM(Щучинск:Успеноюрьевский!F41:F41)=F41</f>
        <v>1</v>
      </c>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12">
        <f>SUM(Щучинск:Успеноюрьевский!G42:G42)</f>
        <v>0</v>
      </c>
      <c r="H42" s="112">
        <f>SUM(Щучинск:Успеноюрьевский!H42:H42)</f>
        <v>0</v>
      </c>
      <c r="I42" s="112">
        <f>SUM(Щучинск:Успеноюрьевский!I42:I42)</f>
        <v>0</v>
      </c>
      <c r="J42" s="112">
        <f>SUM(Щучинск:Успеноюрьевский!J42:J42)</f>
        <v>0</v>
      </c>
      <c r="K42" s="112">
        <f>SUM(Щучинск:Успеноюрьевский!K42:K42)</f>
        <v>0</v>
      </c>
      <c r="L42" s="112">
        <f>SUM(Щучинск:Успеноюрьевский!L42:L42)</f>
        <v>0</v>
      </c>
      <c r="M42" s="112">
        <f>SUM(Щучинск:Успеноюрьевский!M42:M42)</f>
        <v>0</v>
      </c>
      <c r="N42" s="112">
        <f>SUM(Щучинск:Успеноюрьевский!N42:N42)</f>
        <v>0</v>
      </c>
      <c r="O42" s="112">
        <f>SUM(Щучинск:Успеноюрьевский!O42:O42)</f>
        <v>0</v>
      </c>
      <c r="P42" s="112">
        <f>SUM(Щучинск:Успеноюрьевский!P42:P42)</f>
        <v>0</v>
      </c>
      <c r="Q42" s="112">
        <f>SUM(Щучинск:Успеноюрьевский!Q42:Q42)</f>
        <v>0</v>
      </c>
      <c r="R42" s="112">
        <f>SUM(Щучинск:Успеноюрьевский!R42:R42)</f>
        <v>0</v>
      </c>
      <c r="S42" s="38" t="b">
        <f>SUM(Щучинск:Успеноюрьевский!F42:F42)=F42</f>
        <v>1</v>
      </c>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7736</v>
      </c>
      <c r="G43" s="109">
        <f t="shared" si="17"/>
        <v>295</v>
      </c>
      <c r="H43" s="109">
        <f t="shared" si="17"/>
        <v>295</v>
      </c>
      <c r="I43" s="109">
        <f t="shared" si="17"/>
        <v>360</v>
      </c>
      <c r="J43" s="109">
        <f t="shared" si="17"/>
        <v>565</v>
      </c>
      <c r="K43" s="109">
        <f t="shared" si="17"/>
        <v>954</v>
      </c>
      <c r="L43" s="109">
        <f t="shared" si="17"/>
        <v>1149</v>
      </c>
      <c r="M43" s="109">
        <f t="shared" si="17"/>
        <v>1016</v>
      </c>
      <c r="N43" s="110">
        <f t="shared" si="17"/>
        <v>860</v>
      </c>
      <c r="O43" s="109">
        <f t="shared" si="17"/>
        <v>829</v>
      </c>
      <c r="P43" s="109">
        <f t="shared" si="17"/>
        <v>535</v>
      </c>
      <c r="Q43" s="109">
        <f t="shared" si="17"/>
        <v>503</v>
      </c>
      <c r="R43" s="109">
        <f t="shared" si="17"/>
        <v>375</v>
      </c>
      <c r="S43" s="38" t="b">
        <f>SUM(Щучинск:Успеноюрьевский!F43:F43)=F43</f>
        <v>1</v>
      </c>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7736</v>
      </c>
      <c r="G44" s="111">
        <f t="shared" si="18"/>
        <v>295</v>
      </c>
      <c r="H44" s="111">
        <f t="shared" si="18"/>
        <v>295</v>
      </c>
      <c r="I44" s="111">
        <f t="shared" si="18"/>
        <v>360</v>
      </c>
      <c r="J44" s="111">
        <f t="shared" si="18"/>
        <v>565</v>
      </c>
      <c r="K44" s="111">
        <f t="shared" si="18"/>
        <v>954</v>
      </c>
      <c r="L44" s="111">
        <f t="shared" si="18"/>
        <v>1149</v>
      </c>
      <c r="M44" s="111">
        <f t="shared" si="18"/>
        <v>1016</v>
      </c>
      <c r="N44" s="111">
        <f t="shared" si="18"/>
        <v>860</v>
      </c>
      <c r="O44" s="111">
        <f t="shared" si="18"/>
        <v>829</v>
      </c>
      <c r="P44" s="111">
        <f t="shared" si="18"/>
        <v>535</v>
      </c>
      <c r="Q44" s="111">
        <f t="shared" si="18"/>
        <v>503</v>
      </c>
      <c r="R44" s="111">
        <f t="shared" si="18"/>
        <v>375</v>
      </c>
      <c r="S44" s="38" t="b">
        <f>SUM(Щучинск:Успеноюрьевский!F44:F44)=F44</f>
        <v>1</v>
      </c>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12">
        <f>SUM(Щучинск:Успеноюрьевский!G45:G45)</f>
        <v>0</v>
      </c>
      <c r="H45" s="112">
        <f>SUM(Щучинск:Успеноюрьевский!H45:H45)</f>
        <v>0</v>
      </c>
      <c r="I45" s="112">
        <f>SUM(Щучинск:Успеноюрьевский!I45:I45)</f>
        <v>0</v>
      </c>
      <c r="J45" s="112">
        <f>SUM(Щучинск:Успеноюрьевский!J45:J45)</f>
        <v>0</v>
      </c>
      <c r="K45" s="112">
        <f>SUM(Щучинск:Успеноюрьевский!K45:K45)</f>
        <v>0</v>
      </c>
      <c r="L45" s="112">
        <f>SUM(Щучинск:Успеноюрьевский!L45:L45)</f>
        <v>0</v>
      </c>
      <c r="M45" s="112">
        <f>SUM(Щучинск:Успеноюрьевский!M45:M45)</f>
        <v>0</v>
      </c>
      <c r="N45" s="112">
        <f>SUM(Щучинск:Успеноюрьевский!N45:N45)</f>
        <v>0</v>
      </c>
      <c r="O45" s="112">
        <f>SUM(Щучинск:Успеноюрьевский!O45:O45)</f>
        <v>0</v>
      </c>
      <c r="P45" s="112">
        <f>SUM(Щучинск:Успеноюрьевский!P45:P45)</f>
        <v>0</v>
      </c>
      <c r="Q45" s="112">
        <f>SUM(Щучинск:Успеноюрьевский!Q45:Q45)</f>
        <v>0</v>
      </c>
      <c r="R45" s="112">
        <f>SUM(Щучинск:Успеноюрьевский!R45:R45)</f>
        <v>0</v>
      </c>
      <c r="S45" s="38" t="b">
        <f>SUM(Щучинск:Успеноюрьевский!F45:F45)=F45</f>
        <v>1</v>
      </c>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7736</v>
      </c>
      <c r="G46" s="112">
        <f>SUM(Щучинск:Успеноюрьевский!G46:G46)</f>
        <v>295</v>
      </c>
      <c r="H46" s="112">
        <f>SUM(Щучинск:Успеноюрьевский!H46:H46)</f>
        <v>295</v>
      </c>
      <c r="I46" s="112">
        <f>SUM(Щучинск:Успеноюрьевский!I46:I46)</f>
        <v>360</v>
      </c>
      <c r="J46" s="112">
        <f>SUM(Щучинск:Успеноюрьевский!J46:J46)</f>
        <v>565</v>
      </c>
      <c r="K46" s="112">
        <f>SUM(Щучинск:Успеноюрьевский!K46:K46)</f>
        <v>954</v>
      </c>
      <c r="L46" s="112">
        <f>SUM(Щучинск:Успеноюрьевский!L46:L46)</f>
        <v>1149</v>
      </c>
      <c r="M46" s="112">
        <f>SUM(Щучинск:Успеноюрьевский!M46:M46)</f>
        <v>1016</v>
      </c>
      <c r="N46" s="112">
        <f>SUM(Щучинск:Успеноюрьевский!N46:N46)</f>
        <v>860</v>
      </c>
      <c r="O46" s="112">
        <f>SUM(Щучинск:Успеноюрьевский!O46:O46)</f>
        <v>829</v>
      </c>
      <c r="P46" s="112">
        <f>SUM(Щучинск:Успеноюрьевский!P46:P46)</f>
        <v>535</v>
      </c>
      <c r="Q46" s="112">
        <f>SUM(Щучинск:Успеноюрьевский!Q46:Q46)</f>
        <v>503</v>
      </c>
      <c r="R46" s="112">
        <f>SUM(Щучинск:Успеноюрьевский!R46:R46)</f>
        <v>375</v>
      </c>
      <c r="S46" s="38" t="b">
        <f>SUM(Щучинск:Успеноюрьевский!F46:F46)=F46</f>
        <v>1</v>
      </c>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2072</v>
      </c>
      <c r="G47" s="109">
        <f t="shared" si="19"/>
        <v>0</v>
      </c>
      <c r="H47" s="109">
        <f t="shared" si="19"/>
        <v>0</v>
      </c>
      <c r="I47" s="109">
        <f t="shared" si="19"/>
        <v>0</v>
      </c>
      <c r="J47" s="109">
        <f t="shared" si="19"/>
        <v>0</v>
      </c>
      <c r="K47" s="109">
        <f t="shared" si="19"/>
        <v>300</v>
      </c>
      <c r="L47" s="109">
        <f t="shared" si="19"/>
        <v>500</v>
      </c>
      <c r="M47" s="109">
        <f t="shared" si="19"/>
        <v>950</v>
      </c>
      <c r="N47" s="110">
        <f t="shared" si="19"/>
        <v>322</v>
      </c>
      <c r="O47" s="109">
        <f t="shared" si="19"/>
        <v>0</v>
      </c>
      <c r="P47" s="109">
        <f t="shared" si="19"/>
        <v>0</v>
      </c>
      <c r="Q47" s="109">
        <f t="shared" si="19"/>
        <v>0</v>
      </c>
      <c r="R47" s="109">
        <f t="shared" si="19"/>
        <v>0</v>
      </c>
      <c r="S47" s="38" t="b">
        <f>SUM(Щучинск:Успеноюрьевский!F47:F47)=F47</f>
        <v>1</v>
      </c>
      <c r="T47" s="39"/>
      <c r="U47" s="39"/>
      <c r="V47" s="39"/>
      <c r="W47" s="39"/>
      <c r="X47" s="39"/>
      <c r="Y47" s="39"/>
      <c r="Z47" s="39"/>
      <c r="AA47" s="39"/>
      <c r="AB47" s="39"/>
      <c r="AC47" s="39"/>
      <c r="AD47" s="39"/>
      <c r="AE47" s="39"/>
      <c r="AF47" s="39"/>
    </row>
    <row r="48" spans="1:32">
      <c r="A48" s="43">
        <v>2</v>
      </c>
      <c r="B48" s="45">
        <v>6</v>
      </c>
      <c r="C48" s="51">
        <v>1</v>
      </c>
      <c r="D48" s="51"/>
      <c r="E48" s="61" t="s">
        <v>180</v>
      </c>
      <c r="F48" s="53">
        <f>SUM(F50:F53)</f>
        <v>2072</v>
      </c>
      <c r="G48" s="111">
        <f t="shared" ref="G48:L48" si="20">SUM(G51:G53)</f>
        <v>0</v>
      </c>
      <c r="H48" s="111">
        <f t="shared" si="20"/>
        <v>0</v>
      </c>
      <c r="I48" s="111">
        <f t="shared" si="20"/>
        <v>0</v>
      </c>
      <c r="J48" s="111">
        <f t="shared" si="20"/>
        <v>0</v>
      </c>
      <c r="K48" s="111">
        <f t="shared" si="20"/>
        <v>300</v>
      </c>
      <c r="L48" s="111">
        <f t="shared" si="20"/>
        <v>500</v>
      </c>
      <c r="M48" s="111">
        <f t="shared" ref="M48:R48" si="21">SUM(M50:M53)</f>
        <v>950</v>
      </c>
      <c r="N48" s="111">
        <f t="shared" si="21"/>
        <v>322</v>
      </c>
      <c r="O48" s="111">
        <f t="shared" si="21"/>
        <v>0</v>
      </c>
      <c r="P48" s="111">
        <f t="shared" si="21"/>
        <v>0</v>
      </c>
      <c r="Q48" s="111">
        <f t="shared" si="21"/>
        <v>0</v>
      </c>
      <c r="R48" s="111">
        <f t="shared" si="21"/>
        <v>0</v>
      </c>
      <c r="S48" s="38" t="b">
        <f>SUM(Щучинск:Успеноюрьевский!F48:F48)=F48</f>
        <v>1</v>
      </c>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12">
        <f>SUM(Щучинск:Успеноюрьевский!G49:G49)</f>
        <v>0</v>
      </c>
      <c r="H49" s="112">
        <f>SUM(Щучинск:Успеноюрьевский!H49:H49)</f>
        <v>0</v>
      </c>
      <c r="I49" s="112">
        <f>SUM(Щучинск:Успеноюрьевский!I49:I49)</f>
        <v>0</v>
      </c>
      <c r="J49" s="112">
        <f>SUM(Щучинск:Успеноюрьевский!J49:J49)</f>
        <v>0</v>
      </c>
      <c r="K49" s="112">
        <f>SUM(Щучинск:Успеноюрьевский!K49:K49)</f>
        <v>0</v>
      </c>
      <c r="L49" s="112">
        <f>SUM(Щучинск:Успеноюрьевский!L49:L49)</f>
        <v>0</v>
      </c>
      <c r="M49" s="112">
        <f>SUM(Щучинск:Успеноюрьевский!M49:M49)</f>
        <v>0</v>
      </c>
      <c r="N49" s="112">
        <f>SUM(Щучинск:Успеноюрьевский!N49:N49)</f>
        <v>0</v>
      </c>
      <c r="O49" s="112">
        <f>SUM(Щучинск:Успеноюрьевский!O49:O49)</f>
        <v>0</v>
      </c>
      <c r="P49" s="112">
        <f>SUM(Щучинск:Успеноюрьевский!P49:P49)</f>
        <v>0</v>
      </c>
      <c r="Q49" s="112">
        <f>SUM(Щучинск:Успеноюрьевский!Q49:Q49)</f>
        <v>0</v>
      </c>
      <c r="R49" s="112">
        <f>SUM(Щучинск:Успеноюрьевский!R49:R49)</f>
        <v>0</v>
      </c>
      <c r="S49" s="38" t="b">
        <f>SUM(Щучинск:Успеноюрьевский!F49:F49)=F49</f>
        <v>1</v>
      </c>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12">
        <f>SUM(Щучинск:Успеноюрьевский!G50:G50)</f>
        <v>0</v>
      </c>
      <c r="H50" s="112">
        <f>SUM(Щучинск:Успеноюрьевский!H50:H50)</f>
        <v>0</v>
      </c>
      <c r="I50" s="112">
        <f>SUM(Щучинск:Успеноюрьевский!I50:I50)</f>
        <v>0</v>
      </c>
      <c r="J50" s="112">
        <f>SUM(Щучинск:Успеноюрьевский!J50:J50)</f>
        <v>0</v>
      </c>
      <c r="K50" s="112">
        <f>SUM(Щучинск:Успеноюрьевский!K50:K50)</f>
        <v>0</v>
      </c>
      <c r="L50" s="112">
        <f>SUM(Щучинск:Успеноюрьевский!L50:L50)</f>
        <v>0</v>
      </c>
      <c r="M50" s="112">
        <f>SUM(Щучинск:Успеноюрьевский!M50:M50)</f>
        <v>0</v>
      </c>
      <c r="N50" s="112">
        <f>SUM(Щучинск:Успеноюрьевский!N50:N50)</f>
        <v>0</v>
      </c>
      <c r="O50" s="112">
        <f>SUM(Щучинск:Успеноюрьевский!O50:O50)</f>
        <v>0</v>
      </c>
      <c r="P50" s="112">
        <f>SUM(Щучинск:Успеноюрьевский!P50:P50)</f>
        <v>0</v>
      </c>
      <c r="Q50" s="112">
        <f>SUM(Щучинск:Успеноюрьевский!Q50:Q50)</f>
        <v>0</v>
      </c>
      <c r="R50" s="112">
        <f>SUM(Щучинск:Успеноюрьевский!R50:R50)</f>
        <v>0</v>
      </c>
      <c r="S50" s="38" t="b">
        <f>SUM(Щучинск:Успеноюрьевский!F50:F50)=F50</f>
        <v>1</v>
      </c>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12">
        <f>SUM(Щучинск:Успеноюрьевский!G51:G51)</f>
        <v>0</v>
      </c>
      <c r="H51" s="112">
        <f>SUM(Щучинск:Успеноюрьевский!H51:H51)</f>
        <v>0</v>
      </c>
      <c r="I51" s="112">
        <f>SUM(Щучинск:Успеноюрьевский!I51:I51)</f>
        <v>0</v>
      </c>
      <c r="J51" s="112">
        <f>SUM(Щучинск:Успеноюрьевский!J51:J51)</f>
        <v>0</v>
      </c>
      <c r="K51" s="112">
        <f>SUM(Щучинск:Успеноюрьевский!K51:K51)</f>
        <v>0</v>
      </c>
      <c r="L51" s="112">
        <f>SUM(Щучинск:Успеноюрьевский!L51:L51)</f>
        <v>0</v>
      </c>
      <c r="M51" s="112">
        <f>SUM(Щучинск:Успеноюрьевский!M51:M51)</f>
        <v>0</v>
      </c>
      <c r="N51" s="112">
        <f>SUM(Щучинск:Успеноюрьевский!N51:N51)</f>
        <v>0</v>
      </c>
      <c r="O51" s="112">
        <f>SUM(Щучинск:Успеноюрьевский!O51:O51)</f>
        <v>0</v>
      </c>
      <c r="P51" s="112">
        <f>SUM(Щучинск:Успеноюрьевский!P51:P51)</f>
        <v>0</v>
      </c>
      <c r="Q51" s="112">
        <f>SUM(Щучинск:Успеноюрьевский!Q51:Q51)</f>
        <v>0</v>
      </c>
      <c r="R51" s="112">
        <f>SUM(Щучинск:Успеноюрьевский!R51:R51)</f>
        <v>0</v>
      </c>
      <c r="S51" s="38" t="b">
        <f>SUM(Щучинск:Успеноюрьевский!F51:F51)=F51</f>
        <v>1</v>
      </c>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2072</v>
      </c>
      <c r="G52" s="112">
        <f>SUM(Щучинск:Успеноюрьевский!G52:G52)</f>
        <v>0</v>
      </c>
      <c r="H52" s="112">
        <f>SUM(Щучинск:Успеноюрьевский!H52:H52)</f>
        <v>0</v>
      </c>
      <c r="I52" s="112">
        <f>SUM(Щучинск:Успеноюрьевский!I52:I52)</f>
        <v>0</v>
      </c>
      <c r="J52" s="112">
        <f>SUM(Щучинск:Успеноюрьевский!J52:J52)</f>
        <v>0</v>
      </c>
      <c r="K52" s="112">
        <f>SUM(Щучинск:Успеноюрьевский!K52:K52)</f>
        <v>300</v>
      </c>
      <c r="L52" s="112">
        <f>SUM(Щучинск:Успеноюрьевский!L52:L52)</f>
        <v>500</v>
      </c>
      <c r="M52" s="112">
        <f>SUM(Щучинск:Успеноюрьевский!M52:M52)</f>
        <v>950</v>
      </c>
      <c r="N52" s="112">
        <f>SUM(Щучинск:Успеноюрьевский!N52:N52)</f>
        <v>322</v>
      </c>
      <c r="O52" s="112">
        <f>SUM(Щучинск:Успеноюрьевский!O52:O52)</f>
        <v>0</v>
      </c>
      <c r="P52" s="112">
        <f>SUM(Щучинск:Успеноюрьевский!P52:P52)</f>
        <v>0</v>
      </c>
      <c r="Q52" s="112">
        <f>SUM(Щучинск:Успеноюрьевский!Q52:Q52)</f>
        <v>0</v>
      </c>
      <c r="R52" s="112">
        <f>SUM(Щучинск:Успеноюрьевский!R52:R52)</f>
        <v>0</v>
      </c>
      <c r="S52" s="38" t="b">
        <f>SUM(Щучинск:Успеноюрьевский!F52:F52)=F52</f>
        <v>1</v>
      </c>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12">
        <f>SUM(Щучинск:Успеноюрьевский!G53:G53)</f>
        <v>0</v>
      </c>
      <c r="H53" s="112">
        <f>SUM(Щучинск:Успеноюрьевский!H53:H53)</f>
        <v>0</v>
      </c>
      <c r="I53" s="112">
        <f>SUM(Щучинск:Успеноюрьевский!I53:I53)</f>
        <v>0</v>
      </c>
      <c r="J53" s="112">
        <f>SUM(Щучинск:Успеноюрьевский!J53:J53)</f>
        <v>0</v>
      </c>
      <c r="K53" s="112">
        <f>SUM(Щучинск:Успеноюрьевский!K53:K53)</f>
        <v>0</v>
      </c>
      <c r="L53" s="112">
        <f>SUM(Щучинск:Успеноюрьевский!L53:L53)</f>
        <v>0</v>
      </c>
      <c r="M53" s="112">
        <f>SUM(Щучинск:Успеноюрьевский!M53:M53)</f>
        <v>0</v>
      </c>
      <c r="N53" s="112">
        <f>SUM(Щучинск:Успеноюрьевский!N53:N53)</f>
        <v>0</v>
      </c>
      <c r="O53" s="112">
        <f>SUM(Щучинск:Успеноюрьевский!O53:O53)</f>
        <v>0</v>
      </c>
      <c r="P53" s="112">
        <f>SUM(Щучинск:Успеноюрьевский!P53:P53)</f>
        <v>0</v>
      </c>
      <c r="Q53" s="112">
        <f>SUM(Щучинск:Успеноюрьевский!Q53:Q53)</f>
        <v>0</v>
      </c>
      <c r="R53" s="112">
        <f>SUM(Щучинск:Успеноюрьевский!R53:R53)</f>
        <v>0</v>
      </c>
      <c r="S53" s="38" t="b">
        <f>SUM(Щучинск:Успеноюрьевский!F53:F53)=F53</f>
        <v>1</v>
      </c>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t="b">
        <f>SUM(Щучинск:Успеноюрьевский!F54:F54)=F54</f>
        <v>1</v>
      </c>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t="b">
        <f>SUM(Щучинск:Успеноюрьевский!F55:F55)=F55</f>
        <v>1</v>
      </c>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t="b">
        <f>SUM(Щучинск:Успеноюрьевский!F56:F56)=F56</f>
        <v>1</v>
      </c>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12">
        <f>SUM(Щучинск:Успеноюрьевский!G57:G57)</f>
        <v>0</v>
      </c>
      <c r="H57" s="112">
        <f>SUM(Щучинск:Успеноюрьевский!H57:H57)</f>
        <v>0</v>
      </c>
      <c r="I57" s="112">
        <f>SUM(Щучинск:Успеноюрьевский!I57:I57)</f>
        <v>0</v>
      </c>
      <c r="J57" s="112">
        <f>SUM(Щучинск:Успеноюрьевский!J57:J57)</f>
        <v>0</v>
      </c>
      <c r="K57" s="112">
        <f>SUM(Щучинск:Успеноюрьевский!K57:K57)</f>
        <v>0</v>
      </c>
      <c r="L57" s="112">
        <f>SUM(Щучинск:Успеноюрьевский!L57:L57)</f>
        <v>0</v>
      </c>
      <c r="M57" s="112">
        <f>SUM(Щучинск:Успеноюрьевский!M57:M57)</f>
        <v>0</v>
      </c>
      <c r="N57" s="112">
        <f>SUM(Щучинск:Успеноюрьевский!N57:N57)</f>
        <v>0</v>
      </c>
      <c r="O57" s="112">
        <f>SUM(Щучинск:Успеноюрьевский!O57:O57)</f>
        <v>0</v>
      </c>
      <c r="P57" s="112">
        <f>SUM(Щучинск:Успеноюрьевский!P57:P57)</f>
        <v>0</v>
      </c>
      <c r="Q57" s="112">
        <f>SUM(Щучинск:Успеноюрьевский!Q57:Q57)</f>
        <v>0</v>
      </c>
      <c r="R57" s="112">
        <f>SUM(Щучинск:Успеноюрьевский!R57:R57)</f>
        <v>0</v>
      </c>
      <c r="S57" s="38" t="b">
        <f>SUM(Щучинск:Успеноюрьевский!F57:F57)=F57</f>
        <v>1</v>
      </c>
      <c r="T57" s="39"/>
      <c r="U57" s="39"/>
      <c r="V57" s="39"/>
      <c r="W57" s="39"/>
      <c r="X57" s="39"/>
      <c r="Y57" s="39"/>
      <c r="Z57" s="39"/>
      <c r="AA57" s="39"/>
      <c r="AB57" s="39"/>
      <c r="AC57" s="39"/>
      <c r="AD57" s="39"/>
      <c r="AE57" s="39"/>
      <c r="AF57" s="39"/>
    </row>
    <row r="69" ht="12.75" customHeight="1"/>
  </sheetData>
  <mergeCells count="10">
    <mergeCell ref="A54:E54"/>
    <mergeCell ref="D1:P1"/>
    <mergeCell ref="P2:R2"/>
    <mergeCell ref="E3:O3"/>
    <mergeCell ref="A6:E6"/>
    <mergeCell ref="F6:F9"/>
    <mergeCell ref="G6:R8"/>
    <mergeCell ref="B7:E7"/>
    <mergeCell ref="C8:E8"/>
    <mergeCell ref="D9:E9"/>
  </mergeCells>
  <pageMargins left="0.390277777777778" right="0.30972222222222201" top="0.7" bottom="0.29027777777777802"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P32" sqref="P32"/>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203</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ht="15.75">
      <c r="A8" s="29"/>
      <c r="B8" s="29"/>
      <c r="C8" s="153" t="s">
        <v>108</v>
      </c>
      <c r="D8" s="153"/>
      <c r="E8" s="153"/>
      <c r="F8" s="149"/>
      <c r="G8" s="151"/>
      <c r="H8" s="151"/>
      <c r="I8" s="151"/>
      <c r="J8" s="151"/>
      <c r="K8" s="151"/>
      <c r="L8" s="151"/>
      <c r="M8" s="151"/>
      <c r="N8" s="151"/>
      <c r="O8" s="151"/>
      <c r="P8" s="151"/>
      <c r="Q8" s="151"/>
      <c r="R8" s="151"/>
      <c r="S8" s="106"/>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309198</v>
      </c>
      <c r="G10" s="107">
        <f t="shared" si="0"/>
        <v>11770</v>
      </c>
      <c r="H10" s="107">
        <f t="shared" si="0"/>
        <v>49133</v>
      </c>
      <c r="I10" s="107">
        <f t="shared" si="0"/>
        <v>19814</v>
      </c>
      <c r="J10" s="107">
        <f t="shared" si="0"/>
        <v>32219</v>
      </c>
      <c r="K10" s="107">
        <f t="shared" si="0"/>
        <v>21790</v>
      </c>
      <c r="L10" s="107">
        <f t="shared" si="0"/>
        <v>17491</v>
      </c>
      <c r="M10" s="107">
        <f t="shared" si="0"/>
        <v>26585</v>
      </c>
      <c r="N10" s="108">
        <f t="shared" si="0"/>
        <v>45018</v>
      </c>
      <c r="O10" s="107">
        <f t="shared" si="0"/>
        <v>26910</v>
      </c>
      <c r="P10" s="107">
        <f t="shared" si="0"/>
        <v>15931</v>
      </c>
      <c r="Q10" s="107">
        <f t="shared" si="0"/>
        <v>25601</v>
      </c>
      <c r="R10" s="107">
        <f t="shared" si="0"/>
        <v>16936</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305607</v>
      </c>
      <c r="G11" s="107">
        <f t="shared" si="1"/>
        <v>11471</v>
      </c>
      <c r="H11" s="107">
        <f t="shared" si="1"/>
        <v>48834</v>
      </c>
      <c r="I11" s="107">
        <f t="shared" si="1"/>
        <v>19515</v>
      </c>
      <c r="J11" s="107">
        <f t="shared" si="1"/>
        <v>31921</v>
      </c>
      <c r="K11" s="107">
        <f t="shared" si="1"/>
        <v>21491</v>
      </c>
      <c r="L11" s="107">
        <f t="shared" si="1"/>
        <v>17191</v>
      </c>
      <c r="M11" s="107">
        <f t="shared" si="1"/>
        <v>26286</v>
      </c>
      <c r="N11" s="107">
        <f t="shared" si="1"/>
        <v>44718</v>
      </c>
      <c r="O11" s="107">
        <f t="shared" si="1"/>
        <v>26610</v>
      </c>
      <c r="P11" s="107">
        <f t="shared" si="1"/>
        <v>15631</v>
      </c>
      <c r="Q11" s="107">
        <f t="shared" si="1"/>
        <v>25302</v>
      </c>
      <c r="R11" s="107">
        <f t="shared" si="1"/>
        <v>16637</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167323</v>
      </c>
      <c r="G12" s="109">
        <f t="shared" si="2"/>
        <v>3674</v>
      </c>
      <c r="H12" s="109">
        <f t="shared" si="2"/>
        <v>34877</v>
      </c>
      <c r="I12" s="109">
        <f t="shared" si="2"/>
        <v>10434</v>
      </c>
      <c r="J12" s="109">
        <f t="shared" si="2"/>
        <v>15461</v>
      </c>
      <c r="K12" s="109">
        <f t="shared" si="2"/>
        <v>10000</v>
      </c>
      <c r="L12" s="109">
        <f t="shared" si="2"/>
        <v>8604</v>
      </c>
      <c r="M12" s="109">
        <f t="shared" si="2"/>
        <v>15709</v>
      </c>
      <c r="N12" s="110">
        <f t="shared" si="2"/>
        <v>25971</v>
      </c>
      <c r="O12" s="109">
        <f t="shared" si="2"/>
        <v>15974</v>
      </c>
      <c r="P12" s="109">
        <f t="shared" si="2"/>
        <v>5944</v>
      </c>
      <c r="Q12" s="109">
        <f t="shared" si="2"/>
        <v>10001</v>
      </c>
      <c r="R12" s="109">
        <f t="shared" si="2"/>
        <v>10674</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SUM(F14:F14)</f>
        <v>167323</v>
      </c>
      <c r="G13" s="111">
        <f>SUM(G14:G14)</f>
        <v>3674</v>
      </c>
      <c r="H13" s="111">
        <f>SUM(H14)</f>
        <v>34877</v>
      </c>
      <c r="I13" s="111">
        <f t="shared" ref="I13:R13" si="3">SUM(I14:I14)</f>
        <v>10434</v>
      </c>
      <c r="J13" s="111">
        <f t="shared" si="3"/>
        <v>15461</v>
      </c>
      <c r="K13" s="111">
        <f t="shared" si="3"/>
        <v>10000</v>
      </c>
      <c r="L13" s="111">
        <f t="shared" si="3"/>
        <v>8604</v>
      </c>
      <c r="M13" s="111">
        <f t="shared" si="3"/>
        <v>15709</v>
      </c>
      <c r="N13" s="111">
        <f t="shared" si="3"/>
        <v>25971</v>
      </c>
      <c r="O13" s="111">
        <f t="shared" si="3"/>
        <v>15974</v>
      </c>
      <c r="P13" s="111">
        <f t="shared" si="3"/>
        <v>5944</v>
      </c>
      <c r="Q13" s="111">
        <f t="shared" si="3"/>
        <v>10001</v>
      </c>
      <c r="R13" s="111">
        <f t="shared" si="3"/>
        <v>10674</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167323</v>
      </c>
      <c r="G14" s="112">
        <v>3674</v>
      </c>
      <c r="H14" s="112">
        <v>34877</v>
      </c>
      <c r="I14" s="112">
        <v>10434</v>
      </c>
      <c r="J14" s="112">
        <v>15461</v>
      </c>
      <c r="K14" s="112">
        <v>10000</v>
      </c>
      <c r="L14" s="112">
        <v>8604</v>
      </c>
      <c r="M14" s="112">
        <v>15709</v>
      </c>
      <c r="N14" s="112">
        <v>25971</v>
      </c>
      <c r="O14" s="112">
        <v>15974</v>
      </c>
      <c r="P14" s="112">
        <v>5944</v>
      </c>
      <c r="Q14" s="112">
        <v>10001</v>
      </c>
      <c r="R14" s="112">
        <v>10674</v>
      </c>
      <c r="S14" s="114"/>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132476</v>
      </c>
      <c r="G15" s="109">
        <f t="shared" si="4"/>
        <v>7359</v>
      </c>
      <c r="H15" s="109">
        <f t="shared" si="4"/>
        <v>13373</v>
      </c>
      <c r="I15" s="109">
        <f t="shared" si="4"/>
        <v>9045</v>
      </c>
      <c r="J15" s="109">
        <f t="shared" si="4"/>
        <v>16453</v>
      </c>
      <c r="K15" s="109">
        <f t="shared" si="4"/>
        <v>10843</v>
      </c>
      <c r="L15" s="109">
        <f t="shared" si="4"/>
        <v>7439</v>
      </c>
      <c r="M15" s="109">
        <f t="shared" si="4"/>
        <v>10415</v>
      </c>
      <c r="N15" s="109">
        <f t="shared" si="4"/>
        <v>17624</v>
      </c>
      <c r="O15" s="109">
        <f t="shared" si="4"/>
        <v>10491</v>
      </c>
      <c r="P15" s="109">
        <f t="shared" si="4"/>
        <v>8954</v>
      </c>
      <c r="Q15" s="109">
        <f t="shared" si="4"/>
        <v>14617</v>
      </c>
      <c r="R15" s="109">
        <f t="shared" si="4"/>
        <v>5863</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12481</v>
      </c>
      <c r="G16" s="111">
        <f t="shared" si="5"/>
        <v>709</v>
      </c>
      <c r="H16" s="111">
        <f t="shared" si="5"/>
        <v>650</v>
      </c>
      <c r="I16" s="111">
        <f t="shared" si="5"/>
        <v>1045</v>
      </c>
      <c r="J16" s="111">
        <f t="shared" si="5"/>
        <v>2564</v>
      </c>
      <c r="K16" s="111">
        <f t="shared" si="5"/>
        <v>750</v>
      </c>
      <c r="L16" s="111">
        <f t="shared" si="5"/>
        <v>540</v>
      </c>
      <c r="M16" s="111">
        <f t="shared" si="5"/>
        <v>945</v>
      </c>
      <c r="N16" s="113">
        <f t="shared" si="5"/>
        <v>1084</v>
      </c>
      <c r="O16" s="111">
        <f t="shared" si="5"/>
        <v>1597</v>
      </c>
      <c r="P16" s="111">
        <f t="shared" si="5"/>
        <v>1409</v>
      </c>
      <c r="Q16" s="111">
        <f t="shared" si="5"/>
        <v>684</v>
      </c>
      <c r="R16" s="111">
        <f t="shared" si="5"/>
        <v>504</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12481</v>
      </c>
      <c r="G17" s="112">
        <v>709</v>
      </c>
      <c r="H17" s="115">
        <v>650</v>
      </c>
      <c r="I17" s="116">
        <v>1045</v>
      </c>
      <c r="J17" s="116">
        <v>2564</v>
      </c>
      <c r="K17" s="116">
        <v>750</v>
      </c>
      <c r="L17" s="116">
        <v>540</v>
      </c>
      <c r="M17" s="116">
        <v>945</v>
      </c>
      <c r="N17" s="116">
        <v>1084</v>
      </c>
      <c r="O17" s="116">
        <v>1597</v>
      </c>
      <c r="P17" s="116">
        <v>1409</v>
      </c>
      <c r="Q17" s="116">
        <v>684</v>
      </c>
      <c r="R17" s="116">
        <v>504</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6">SUM(F19:F19)</f>
        <v>64712</v>
      </c>
      <c r="G18" s="111">
        <f t="shared" si="6"/>
        <v>2045</v>
      </c>
      <c r="H18" s="111">
        <f t="shared" si="6"/>
        <v>9540</v>
      </c>
      <c r="I18" s="111">
        <f t="shared" si="6"/>
        <v>1543</v>
      </c>
      <c r="J18" s="111">
        <f t="shared" si="6"/>
        <v>8043</v>
      </c>
      <c r="K18" s="111">
        <f t="shared" si="6"/>
        <v>8093</v>
      </c>
      <c r="L18" s="111">
        <f t="shared" si="6"/>
        <v>941</v>
      </c>
      <c r="M18" s="111">
        <f t="shared" si="6"/>
        <v>3055</v>
      </c>
      <c r="N18" s="111">
        <f t="shared" si="6"/>
        <v>5035</v>
      </c>
      <c r="O18" s="111">
        <f t="shared" si="6"/>
        <v>5940</v>
      </c>
      <c r="P18" s="111">
        <f t="shared" si="6"/>
        <v>6401</v>
      </c>
      <c r="Q18" s="111">
        <f t="shared" si="6"/>
        <v>11671</v>
      </c>
      <c r="R18" s="111">
        <f t="shared" si="6"/>
        <v>2405</v>
      </c>
      <c r="S18" s="38"/>
      <c r="T18" s="39"/>
      <c r="U18" s="39"/>
      <c r="V18" s="39"/>
      <c r="W18" s="39"/>
      <c r="X18" s="39"/>
      <c r="Y18" s="39"/>
      <c r="Z18" s="39"/>
      <c r="AA18" s="39"/>
      <c r="AB18" s="39"/>
      <c r="AC18" s="39"/>
      <c r="AD18" s="39"/>
      <c r="AE18" s="39"/>
      <c r="AF18" s="39"/>
    </row>
    <row r="19" spans="1:32">
      <c r="A19" s="43">
        <v>16</v>
      </c>
      <c r="B19" s="45">
        <v>4</v>
      </c>
      <c r="C19" s="50">
        <v>3</v>
      </c>
      <c r="D19" s="62">
        <v>2</v>
      </c>
      <c r="E19" s="63" t="s">
        <v>133</v>
      </c>
      <c r="F19" s="56">
        <f>SUM(G19:R19)</f>
        <v>64712</v>
      </c>
      <c r="G19" s="115">
        <v>2045</v>
      </c>
      <c r="H19" s="115">
        <v>9540</v>
      </c>
      <c r="I19" s="116">
        <v>1543</v>
      </c>
      <c r="J19" s="116">
        <v>8043</v>
      </c>
      <c r="K19" s="116">
        <v>8093</v>
      </c>
      <c r="L19" s="116">
        <v>941</v>
      </c>
      <c r="M19" s="116">
        <v>3055</v>
      </c>
      <c r="N19" s="116">
        <v>5035</v>
      </c>
      <c r="O19" s="116">
        <v>5940</v>
      </c>
      <c r="P19" s="116">
        <v>6401</v>
      </c>
      <c r="Q19" s="116">
        <v>11671</v>
      </c>
      <c r="R19" s="116">
        <v>2405</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55283</v>
      </c>
      <c r="G20" s="111">
        <f t="shared" ref="G20:R20" si="7">G21+G22</f>
        <v>4605</v>
      </c>
      <c r="H20" s="111">
        <f t="shared" si="7"/>
        <v>3183</v>
      </c>
      <c r="I20" s="111">
        <f t="shared" si="7"/>
        <v>6457</v>
      </c>
      <c r="J20" s="111">
        <f t="shared" si="7"/>
        <v>5846</v>
      </c>
      <c r="K20" s="111">
        <f t="shared" si="7"/>
        <v>2000</v>
      </c>
      <c r="L20" s="111">
        <f t="shared" si="7"/>
        <v>5958</v>
      </c>
      <c r="M20" s="111">
        <f t="shared" si="7"/>
        <v>6415</v>
      </c>
      <c r="N20" s="113">
        <f t="shared" si="7"/>
        <v>11505</v>
      </c>
      <c r="O20" s="111">
        <f t="shared" si="7"/>
        <v>2954</v>
      </c>
      <c r="P20" s="111">
        <f t="shared" si="7"/>
        <v>1144</v>
      </c>
      <c r="Q20" s="111">
        <f t="shared" si="7"/>
        <v>2262</v>
      </c>
      <c r="R20" s="111">
        <f t="shared" si="7"/>
        <v>2954</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30651</v>
      </c>
      <c r="G21" s="115">
        <v>1950</v>
      </c>
      <c r="H21" s="115">
        <v>1543</v>
      </c>
      <c r="I21" s="116">
        <v>3412</v>
      </c>
      <c r="J21" s="116">
        <v>905</v>
      </c>
      <c r="K21" s="116">
        <v>600</v>
      </c>
      <c r="L21" s="116">
        <v>4454</v>
      </c>
      <c r="M21" s="116">
        <v>5406</v>
      </c>
      <c r="N21" s="116">
        <v>10054</v>
      </c>
      <c r="O21" s="116">
        <v>1504</v>
      </c>
      <c r="P21" s="116">
        <v>100</v>
      </c>
      <c r="Q21" s="116">
        <v>219</v>
      </c>
      <c r="R21" s="116">
        <v>504</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24632</v>
      </c>
      <c r="G22" s="115">
        <v>2655</v>
      </c>
      <c r="H22" s="115">
        <v>1640</v>
      </c>
      <c r="I22" s="116">
        <v>3045</v>
      </c>
      <c r="J22" s="116">
        <v>4941</v>
      </c>
      <c r="K22" s="116">
        <v>1400</v>
      </c>
      <c r="L22" s="116">
        <v>1504</v>
      </c>
      <c r="M22" s="116">
        <v>1009</v>
      </c>
      <c r="N22" s="116">
        <v>1451</v>
      </c>
      <c r="O22" s="116">
        <v>1450</v>
      </c>
      <c r="P22" s="116">
        <v>1044</v>
      </c>
      <c r="Q22" s="116">
        <v>2043</v>
      </c>
      <c r="R22" s="116">
        <v>2450</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5808</v>
      </c>
      <c r="G23" s="111">
        <f t="shared" ref="G23:R23" si="8">SUM(G24:G24)</f>
        <v>438</v>
      </c>
      <c r="H23" s="111">
        <f t="shared" si="8"/>
        <v>584</v>
      </c>
      <c r="I23" s="111">
        <f t="shared" si="8"/>
        <v>36</v>
      </c>
      <c r="J23" s="111">
        <f t="shared" si="8"/>
        <v>7</v>
      </c>
      <c r="K23" s="111">
        <f t="shared" si="8"/>
        <v>648</v>
      </c>
      <c r="L23" s="111">
        <f t="shared" si="8"/>
        <v>1148</v>
      </c>
      <c r="M23" s="111">
        <f t="shared" si="8"/>
        <v>162</v>
      </c>
      <c r="N23" s="111">
        <f t="shared" si="8"/>
        <v>1123</v>
      </c>
      <c r="O23" s="111">
        <f t="shared" si="8"/>
        <v>145</v>
      </c>
      <c r="P23" s="111">
        <f t="shared" si="8"/>
        <v>733</v>
      </c>
      <c r="Q23" s="111">
        <f t="shared" si="8"/>
        <v>684</v>
      </c>
      <c r="R23" s="111">
        <f t="shared" si="8"/>
        <v>100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5808</v>
      </c>
      <c r="G24" s="115">
        <v>438</v>
      </c>
      <c r="H24" s="115">
        <v>584</v>
      </c>
      <c r="I24" s="116">
        <v>36</v>
      </c>
      <c r="J24" s="116">
        <v>7</v>
      </c>
      <c r="K24" s="116">
        <v>648</v>
      </c>
      <c r="L24" s="116">
        <v>1148</v>
      </c>
      <c r="M24" s="116">
        <v>162</v>
      </c>
      <c r="N24" s="116">
        <v>1123</v>
      </c>
      <c r="O24" s="116">
        <v>145</v>
      </c>
      <c r="P24" s="116">
        <v>733</v>
      </c>
      <c r="Q24" s="116">
        <v>684</v>
      </c>
      <c r="R24" s="116">
        <v>100</v>
      </c>
      <c r="T24" s="39"/>
      <c r="U24" s="39"/>
      <c r="V24" s="39"/>
      <c r="W24" s="39"/>
      <c r="X24" s="39"/>
      <c r="Y24" s="39"/>
      <c r="Z24" s="39"/>
      <c r="AA24" s="39"/>
      <c r="AB24" s="39"/>
      <c r="AC24" s="39"/>
      <c r="AD24" s="39"/>
      <c r="AE24" s="39"/>
      <c r="AF24" s="39"/>
    </row>
    <row r="25" spans="1:32">
      <c r="A25" s="97">
        <v>2</v>
      </c>
      <c r="B25" s="98"/>
      <c r="C25" s="65"/>
      <c r="D25" s="40"/>
      <c r="E25" s="99" t="s">
        <v>155</v>
      </c>
      <c r="F25" s="35">
        <f t="shared" ref="F25:R25" si="9">F26+F37+F40+F43+F47</f>
        <v>3591</v>
      </c>
      <c r="G25" s="107">
        <f t="shared" si="9"/>
        <v>299</v>
      </c>
      <c r="H25" s="107">
        <f t="shared" si="9"/>
        <v>299</v>
      </c>
      <c r="I25" s="107">
        <f t="shared" si="9"/>
        <v>299</v>
      </c>
      <c r="J25" s="107">
        <f t="shared" si="9"/>
        <v>298</v>
      </c>
      <c r="K25" s="107">
        <f t="shared" si="9"/>
        <v>299</v>
      </c>
      <c r="L25" s="107">
        <f t="shared" si="9"/>
        <v>300</v>
      </c>
      <c r="M25" s="107">
        <f t="shared" si="9"/>
        <v>299</v>
      </c>
      <c r="N25" s="107">
        <f t="shared" si="9"/>
        <v>300</v>
      </c>
      <c r="O25" s="107">
        <f t="shared" si="9"/>
        <v>300</v>
      </c>
      <c r="P25" s="107">
        <f t="shared" si="9"/>
        <v>300</v>
      </c>
      <c r="Q25" s="107">
        <f t="shared" si="9"/>
        <v>299</v>
      </c>
      <c r="R25" s="107">
        <f t="shared" si="9"/>
        <v>299</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51</v>
      </c>
      <c r="G26" s="109">
        <f t="shared" si="10"/>
        <v>4</v>
      </c>
      <c r="H26" s="109">
        <f t="shared" si="10"/>
        <v>4</v>
      </c>
      <c r="I26" s="109">
        <f t="shared" si="10"/>
        <v>4</v>
      </c>
      <c r="J26" s="109">
        <f t="shared" si="10"/>
        <v>3</v>
      </c>
      <c r="K26" s="109">
        <f t="shared" si="10"/>
        <v>4</v>
      </c>
      <c r="L26" s="109">
        <f t="shared" si="10"/>
        <v>5</v>
      </c>
      <c r="M26" s="109">
        <f t="shared" si="10"/>
        <v>4</v>
      </c>
      <c r="N26" s="109">
        <f t="shared" si="10"/>
        <v>5</v>
      </c>
      <c r="O26" s="109">
        <f t="shared" si="10"/>
        <v>5</v>
      </c>
      <c r="P26" s="109">
        <f t="shared" si="10"/>
        <v>5</v>
      </c>
      <c r="Q26" s="109">
        <f t="shared" si="10"/>
        <v>4</v>
      </c>
      <c r="R26" s="109">
        <f t="shared" si="10"/>
        <v>4</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17"/>
      <c r="H28" s="117"/>
      <c r="I28" s="117"/>
      <c r="J28" s="117"/>
      <c r="K28" s="117"/>
      <c r="L28" s="117"/>
      <c r="M28" s="117"/>
      <c r="N28" s="118"/>
      <c r="O28" s="117"/>
      <c r="P28" s="117"/>
      <c r="Q28" s="117"/>
      <c r="R28" s="117"/>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17"/>
      <c r="H30" s="117"/>
      <c r="I30" s="117"/>
      <c r="J30" s="117"/>
      <c r="K30" s="117"/>
      <c r="L30" s="117"/>
      <c r="M30" s="117"/>
      <c r="N30" s="118"/>
      <c r="O30" s="117"/>
      <c r="P30" s="117"/>
      <c r="Q30" s="117"/>
      <c r="R30" s="117"/>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51</v>
      </c>
      <c r="G31" s="111">
        <f t="shared" si="13"/>
        <v>4</v>
      </c>
      <c r="H31" s="111">
        <f t="shared" si="13"/>
        <v>4</v>
      </c>
      <c r="I31" s="111">
        <f t="shared" si="13"/>
        <v>4</v>
      </c>
      <c r="J31" s="111">
        <f t="shared" si="13"/>
        <v>3</v>
      </c>
      <c r="K31" s="111">
        <f t="shared" si="13"/>
        <v>4</v>
      </c>
      <c r="L31" s="111">
        <f t="shared" si="13"/>
        <v>5</v>
      </c>
      <c r="M31" s="111">
        <f t="shared" si="13"/>
        <v>4</v>
      </c>
      <c r="N31" s="111">
        <f t="shared" si="13"/>
        <v>5</v>
      </c>
      <c r="O31" s="111">
        <f t="shared" si="13"/>
        <v>5</v>
      </c>
      <c r="P31" s="111">
        <f t="shared" si="13"/>
        <v>5</v>
      </c>
      <c r="Q31" s="111">
        <f t="shared" si="13"/>
        <v>4</v>
      </c>
      <c r="R31" s="111">
        <f t="shared" si="13"/>
        <v>4</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51</v>
      </c>
      <c r="G32" s="119">
        <v>4</v>
      </c>
      <c r="H32" s="119">
        <v>4</v>
      </c>
      <c r="I32" s="119">
        <v>4</v>
      </c>
      <c r="J32" s="119">
        <v>3</v>
      </c>
      <c r="K32" s="119">
        <v>4</v>
      </c>
      <c r="L32" s="119">
        <v>5</v>
      </c>
      <c r="M32" s="119">
        <v>4</v>
      </c>
      <c r="N32" s="119">
        <v>5</v>
      </c>
      <c r="O32" s="119">
        <v>5</v>
      </c>
      <c r="P32" s="119">
        <v>5</v>
      </c>
      <c r="Q32" s="119">
        <v>4</v>
      </c>
      <c r="R32" s="119">
        <v>4</v>
      </c>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17"/>
      <c r="H34" s="117"/>
      <c r="I34" s="117"/>
      <c r="J34" s="117"/>
      <c r="K34" s="117"/>
      <c r="L34" s="117"/>
      <c r="M34" s="117"/>
      <c r="N34" s="118"/>
      <c r="O34" s="117"/>
      <c r="P34" s="117"/>
      <c r="Q34" s="117"/>
      <c r="R34" s="117"/>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17"/>
      <c r="H35" s="117"/>
      <c r="I35" s="117"/>
      <c r="J35" s="117"/>
      <c r="K35" s="117"/>
      <c r="L35" s="117"/>
      <c r="M35" s="117"/>
      <c r="N35" s="118"/>
      <c r="O35" s="117"/>
      <c r="P35" s="117"/>
      <c r="Q35" s="117"/>
      <c r="R35" s="117"/>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17"/>
      <c r="H36" s="117"/>
      <c r="I36" s="117"/>
      <c r="J36" s="117"/>
      <c r="K36" s="117"/>
      <c r="L36" s="117"/>
      <c r="M36" s="117"/>
      <c r="N36" s="118"/>
      <c r="O36" s="117"/>
      <c r="P36" s="117"/>
      <c r="Q36" s="117"/>
      <c r="R36" s="117"/>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17"/>
      <c r="H39" s="117"/>
      <c r="I39" s="117"/>
      <c r="J39" s="117"/>
      <c r="K39" s="117"/>
      <c r="L39" s="117"/>
      <c r="M39" s="117"/>
      <c r="N39" s="118"/>
      <c r="O39" s="117"/>
      <c r="P39" s="117"/>
      <c r="Q39" s="117"/>
      <c r="R39" s="117"/>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17"/>
      <c r="H42" s="117"/>
      <c r="I42" s="117"/>
      <c r="J42" s="117"/>
      <c r="K42" s="117"/>
      <c r="L42" s="117"/>
      <c r="M42" s="117"/>
      <c r="N42" s="118"/>
      <c r="O42" s="117"/>
      <c r="P42" s="117"/>
      <c r="Q42" s="117"/>
      <c r="R42" s="117"/>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3540</v>
      </c>
      <c r="G43" s="109">
        <f t="shared" si="17"/>
        <v>295</v>
      </c>
      <c r="H43" s="109">
        <f t="shared" si="17"/>
        <v>295</v>
      </c>
      <c r="I43" s="109">
        <f t="shared" si="17"/>
        <v>295</v>
      </c>
      <c r="J43" s="109">
        <f t="shared" si="17"/>
        <v>295</v>
      </c>
      <c r="K43" s="109">
        <f t="shared" si="17"/>
        <v>295</v>
      </c>
      <c r="L43" s="109">
        <f t="shared" si="17"/>
        <v>295</v>
      </c>
      <c r="M43" s="109">
        <f t="shared" si="17"/>
        <v>295</v>
      </c>
      <c r="N43" s="110">
        <f t="shared" si="17"/>
        <v>295</v>
      </c>
      <c r="O43" s="109">
        <f t="shared" si="17"/>
        <v>295</v>
      </c>
      <c r="P43" s="109">
        <f t="shared" si="17"/>
        <v>295</v>
      </c>
      <c r="Q43" s="109">
        <f t="shared" si="17"/>
        <v>295</v>
      </c>
      <c r="R43" s="109">
        <f t="shared" si="17"/>
        <v>295</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3540</v>
      </c>
      <c r="G44" s="111">
        <f t="shared" si="18"/>
        <v>295</v>
      </c>
      <c r="H44" s="111">
        <f t="shared" si="18"/>
        <v>295</v>
      </c>
      <c r="I44" s="111">
        <f t="shared" si="18"/>
        <v>295</v>
      </c>
      <c r="J44" s="111">
        <f t="shared" si="18"/>
        <v>295</v>
      </c>
      <c r="K44" s="111">
        <f t="shared" si="18"/>
        <v>295</v>
      </c>
      <c r="L44" s="111">
        <f t="shared" si="18"/>
        <v>295</v>
      </c>
      <c r="M44" s="111">
        <f t="shared" si="18"/>
        <v>295</v>
      </c>
      <c r="N44" s="111">
        <f t="shared" si="18"/>
        <v>295</v>
      </c>
      <c r="O44" s="111">
        <f t="shared" si="18"/>
        <v>295</v>
      </c>
      <c r="P44" s="111">
        <f t="shared" si="18"/>
        <v>295</v>
      </c>
      <c r="Q44" s="111">
        <f t="shared" si="18"/>
        <v>295</v>
      </c>
      <c r="R44" s="111">
        <f t="shared" si="18"/>
        <v>295</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17"/>
      <c r="H45" s="117"/>
      <c r="I45" s="117"/>
      <c r="J45" s="117"/>
      <c r="K45" s="117"/>
      <c r="L45" s="117"/>
      <c r="M45" s="117"/>
      <c r="N45" s="118"/>
      <c r="O45" s="117"/>
      <c r="P45" s="117"/>
      <c r="Q45" s="117"/>
      <c r="R45" s="117"/>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3540</v>
      </c>
      <c r="G46" s="120">
        <v>295</v>
      </c>
      <c r="H46" s="120">
        <v>295</v>
      </c>
      <c r="I46" s="120">
        <v>295</v>
      </c>
      <c r="J46" s="120">
        <v>295</v>
      </c>
      <c r="K46" s="120">
        <v>295</v>
      </c>
      <c r="L46" s="120">
        <v>295</v>
      </c>
      <c r="M46" s="120">
        <v>295</v>
      </c>
      <c r="N46" s="120">
        <v>295</v>
      </c>
      <c r="O46" s="120">
        <v>295</v>
      </c>
      <c r="P46" s="120">
        <v>295</v>
      </c>
      <c r="Q46" s="120">
        <v>295</v>
      </c>
      <c r="R46" s="120">
        <v>295</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0</v>
      </c>
      <c r="G47" s="109">
        <f t="shared" si="19"/>
        <v>0</v>
      </c>
      <c r="H47" s="109">
        <f t="shared" si="19"/>
        <v>0</v>
      </c>
      <c r="I47" s="109">
        <f t="shared" si="19"/>
        <v>0</v>
      </c>
      <c r="J47" s="109">
        <f t="shared" si="19"/>
        <v>0</v>
      </c>
      <c r="K47" s="109">
        <f t="shared" si="19"/>
        <v>0</v>
      </c>
      <c r="L47" s="109">
        <f t="shared" si="19"/>
        <v>0</v>
      </c>
      <c r="M47" s="109">
        <f t="shared" si="19"/>
        <v>0</v>
      </c>
      <c r="N47" s="110">
        <f t="shared" si="19"/>
        <v>0</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20">SUM(G51:G53)</f>
        <v>0</v>
      </c>
      <c r="H48" s="111">
        <f t="shared" si="20"/>
        <v>0</v>
      </c>
      <c r="I48" s="111">
        <f t="shared" si="20"/>
        <v>0</v>
      </c>
      <c r="J48" s="111">
        <f t="shared" si="20"/>
        <v>0</v>
      </c>
      <c r="K48" s="111">
        <f t="shared" si="20"/>
        <v>0</v>
      </c>
      <c r="L48" s="111">
        <f t="shared" si="20"/>
        <v>0</v>
      </c>
      <c r="M48" s="111">
        <f t="shared" ref="M48:R48" si="21">SUM(M50:M53)</f>
        <v>0</v>
      </c>
      <c r="N48" s="111">
        <f t="shared" si="21"/>
        <v>0</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17"/>
      <c r="H49" s="117"/>
      <c r="I49" s="117"/>
      <c r="J49" s="117"/>
      <c r="K49" s="117"/>
      <c r="L49" s="117"/>
      <c r="M49" s="117"/>
      <c r="N49" s="118"/>
      <c r="O49" s="117"/>
      <c r="P49" s="117"/>
      <c r="Q49" s="117"/>
      <c r="R49" s="117"/>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17"/>
      <c r="H50" s="117"/>
      <c r="I50" s="117"/>
      <c r="J50" s="117"/>
      <c r="K50" s="117"/>
      <c r="L50" s="117"/>
      <c r="M50" s="117"/>
      <c r="N50" s="118"/>
      <c r="O50" s="117"/>
      <c r="P50" s="117"/>
      <c r="Q50" s="117"/>
      <c r="R50" s="117"/>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17"/>
      <c r="H51" s="117"/>
      <c r="I51" s="117"/>
      <c r="J51" s="117"/>
      <c r="K51" s="117"/>
      <c r="L51" s="117"/>
      <c r="M51" s="117"/>
      <c r="N51" s="118"/>
      <c r="O51" s="117"/>
      <c r="P51" s="117"/>
      <c r="Q51" s="117"/>
      <c r="R51" s="117"/>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17"/>
      <c r="H52" s="117"/>
      <c r="I52" s="117"/>
      <c r="J52" s="117"/>
      <c r="K52" s="117"/>
      <c r="L52" s="117"/>
      <c r="M52" s="117"/>
      <c r="N52" s="118"/>
      <c r="O52" s="117"/>
      <c r="P52" s="117"/>
      <c r="Q52" s="117"/>
      <c r="R52" s="117"/>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17"/>
      <c r="H53" s="117"/>
      <c r="I53" s="117"/>
      <c r="J53" s="117"/>
      <c r="K53" s="117"/>
      <c r="L53" s="117"/>
      <c r="M53" s="117"/>
      <c r="N53" s="118"/>
      <c r="O53" s="117"/>
      <c r="P53" s="117"/>
      <c r="Q53" s="117"/>
      <c r="R53" s="117"/>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17"/>
      <c r="H57" s="117"/>
      <c r="I57" s="117"/>
      <c r="J57" s="117"/>
      <c r="K57" s="117"/>
      <c r="L57" s="117"/>
      <c r="M57" s="117"/>
      <c r="N57" s="118"/>
      <c r="O57" s="117"/>
      <c r="P57" s="117"/>
      <c r="Q57" s="117"/>
      <c r="R57" s="117"/>
      <c r="S57" s="38"/>
      <c r="T57" s="39"/>
      <c r="U57" s="39"/>
      <c r="V57" s="39"/>
      <c r="W57" s="39"/>
      <c r="X57" s="39"/>
      <c r="Y57" s="39"/>
      <c r="Z57" s="39"/>
      <c r="AA57" s="39"/>
      <c r="AB57" s="39"/>
      <c r="AC57" s="39"/>
      <c r="AD57" s="39"/>
      <c r="AE57" s="39"/>
      <c r="AF57" s="39"/>
    </row>
    <row r="59" spans="1:32">
      <c r="E59" s="121" t="s">
        <v>204</v>
      </c>
      <c r="F59" s="122" t="s">
        <v>205</v>
      </c>
      <c r="L59" s="123"/>
    </row>
    <row r="60" spans="1:32">
      <c r="E60" s="124" t="s">
        <v>206</v>
      </c>
      <c r="F60" s="122" t="s">
        <v>207</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390277777777778" right="0.30972222222222201" top="0.7" bottom="0.29027777777777802"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208</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32271</v>
      </c>
      <c r="G10" s="107">
        <f t="shared" si="0"/>
        <v>1144</v>
      </c>
      <c r="H10" s="107">
        <f t="shared" si="0"/>
        <v>1681</v>
      </c>
      <c r="I10" s="107">
        <f t="shared" si="0"/>
        <v>4856</v>
      </c>
      <c r="J10" s="107">
        <f t="shared" si="0"/>
        <v>1104</v>
      </c>
      <c r="K10" s="107">
        <f t="shared" si="0"/>
        <v>1138</v>
      </c>
      <c r="L10" s="107">
        <f t="shared" si="0"/>
        <v>5728</v>
      </c>
      <c r="M10" s="107">
        <f t="shared" si="0"/>
        <v>1581</v>
      </c>
      <c r="N10" s="108">
        <f t="shared" si="0"/>
        <v>1563</v>
      </c>
      <c r="O10" s="107">
        <f t="shared" si="0"/>
        <v>6217</v>
      </c>
      <c r="P10" s="107">
        <f t="shared" si="0"/>
        <v>2759</v>
      </c>
      <c r="Q10" s="107">
        <f t="shared" si="0"/>
        <v>2752</v>
      </c>
      <c r="R10" s="107">
        <f t="shared" si="0"/>
        <v>1748</v>
      </c>
      <c r="S10" s="38">
        <f>G10+H10+I10+J10+K10+L10+M10+N10+O10+P10+Q10+R10</f>
        <v>32271</v>
      </c>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28689</v>
      </c>
      <c r="G11" s="107">
        <f t="shared" si="1"/>
        <v>1144</v>
      </c>
      <c r="H11" s="107">
        <f t="shared" si="1"/>
        <v>1681</v>
      </c>
      <c r="I11" s="107">
        <f t="shared" si="1"/>
        <v>4856</v>
      </c>
      <c r="J11" s="107">
        <f t="shared" si="1"/>
        <v>904</v>
      </c>
      <c r="K11" s="107">
        <f t="shared" si="1"/>
        <v>638</v>
      </c>
      <c r="L11" s="107">
        <f t="shared" si="1"/>
        <v>4878</v>
      </c>
      <c r="M11" s="107">
        <f t="shared" si="1"/>
        <v>331</v>
      </c>
      <c r="N11" s="107">
        <f t="shared" si="1"/>
        <v>941</v>
      </c>
      <c r="O11" s="107">
        <f t="shared" si="1"/>
        <v>6057</v>
      </c>
      <c r="P11" s="107">
        <f t="shared" si="1"/>
        <v>2759</v>
      </c>
      <c r="Q11" s="107">
        <f t="shared" si="1"/>
        <v>2752</v>
      </c>
      <c r="R11" s="107">
        <f t="shared" si="1"/>
        <v>1748</v>
      </c>
      <c r="S11" s="38"/>
      <c r="T11" s="39"/>
      <c r="U11" s="39"/>
      <c r="V11" s="39"/>
      <c r="W11" s="39"/>
      <c r="X11" s="39"/>
      <c r="Y11" s="39"/>
      <c r="Z11" s="39"/>
      <c r="AA11" s="39"/>
      <c r="AB11" s="39"/>
      <c r="AC11" s="39"/>
      <c r="AD11" s="39"/>
      <c r="AE11" s="39"/>
      <c r="AF11" s="39"/>
    </row>
    <row r="12" spans="1:32">
      <c r="A12" s="43">
        <v>1</v>
      </c>
      <c r="B12" s="45">
        <v>1</v>
      </c>
      <c r="C12" s="50"/>
      <c r="D12" s="62"/>
      <c r="E12" s="69" t="s">
        <v>124</v>
      </c>
      <c r="F12" s="70">
        <v>12000</v>
      </c>
      <c r="G12" s="109">
        <f t="shared" ref="G12:R12" si="2">G13</f>
        <v>854</v>
      </c>
      <c r="H12" s="109">
        <f t="shared" si="2"/>
        <v>687</v>
      </c>
      <c r="I12" s="109">
        <f t="shared" si="2"/>
        <v>3749</v>
      </c>
      <c r="J12" s="109">
        <f t="shared" si="2"/>
        <v>174</v>
      </c>
      <c r="K12" s="109">
        <f t="shared" si="2"/>
        <v>0</v>
      </c>
      <c r="L12" s="109">
        <f t="shared" si="2"/>
        <v>3038</v>
      </c>
      <c r="M12" s="109">
        <f t="shared" si="2"/>
        <v>0</v>
      </c>
      <c r="N12" s="109">
        <f t="shared" si="2"/>
        <v>0</v>
      </c>
      <c r="O12" s="109">
        <f t="shared" si="2"/>
        <v>1766</v>
      </c>
      <c r="P12" s="109">
        <f t="shared" si="2"/>
        <v>0</v>
      </c>
      <c r="Q12" s="109">
        <f t="shared" si="2"/>
        <v>314</v>
      </c>
      <c r="R12" s="109">
        <f t="shared" si="2"/>
        <v>1418</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 t="shared" ref="F13:R13" si="3">SUM(F14:F14)</f>
        <v>12000</v>
      </c>
      <c r="G13" s="111">
        <f t="shared" si="3"/>
        <v>854</v>
      </c>
      <c r="H13" s="111">
        <f t="shared" si="3"/>
        <v>687</v>
      </c>
      <c r="I13" s="111">
        <f t="shared" si="3"/>
        <v>3749</v>
      </c>
      <c r="J13" s="111">
        <f t="shared" si="3"/>
        <v>174</v>
      </c>
      <c r="K13" s="111">
        <f t="shared" si="3"/>
        <v>0</v>
      </c>
      <c r="L13" s="111">
        <f t="shared" si="3"/>
        <v>3038</v>
      </c>
      <c r="M13" s="111">
        <f t="shared" si="3"/>
        <v>0</v>
      </c>
      <c r="N13" s="111">
        <f t="shared" si="3"/>
        <v>0</v>
      </c>
      <c r="O13" s="111">
        <f t="shared" si="3"/>
        <v>1766</v>
      </c>
      <c r="P13" s="111">
        <f t="shared" si="3"/>
        <v>0</v>
      </c>
      <c r="Q13" s="111">
        <f t="shared" si="3"/>
        <v>314</v>
      </c>
      <c r="R13" s="111">
        <f t="shared" si="3"/>
        <v>1418</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12000</v>
      </c>
      <c r="G14" s="125">
        <v>854</v>
      </c>
      <c r="H14" s="125">
        <v>687</v>
      </c>
      <c r="I14" s="125">
        <v>3749</v>
      </c>
      <c r="J14" s="125">
        <v>174</v>
      </c>
      <c r="K14" s="125">
        <v>0</v>
      </c>
      <c r="L14" s="125">
        <v>3038</v>
      </c>
      <c r="M14" s="125">
        <v>0</v>
      </c>
      <c r="N14" s="125">
        <v>0</v>
      </c>
      <c r="O14" s="125">
        <v>1766</v>
      </c>
      <c r="P14" s="125">
        <v>0</v>
      </c>
      <c r="Q14" s="125">
        <v>314</v>
      </c>
      <c r="R14" s="125">
        <v>1418</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15754</v>
      </c>
      <c r="G15" s="109">
        <f t="shared" si="4"/>
        <v>280</v>
      </c>
      <c r="H15" s="109">
        <f t="shared" si="4"/>
        <v>964</v>
      </c>
      <c r="I15" s="109">
        <f t="shared" si="4"/>
        <v>1077</v>
      </c>
      <c r="J15" s="109">
        <f t="shared" si="4"/>
        <v>700</v>
      </c>
      <c r="K15" s="109">
        <f t="shared" si="4"/>
        <v>488</v>
      </c>
      <c r="L15" s="109">
        <f t="shared" si="4"/>
        <v>1595</v>
      </c>
      <c r="M15" s="109">
        <f t="shared" si="4"/>
        <v>266</v>
      </c>
      <c r="N15" s="109">
        <f t="shared" si="4"/>
        <v>883</v>
      </c>
      <c r="O15" s="109">
        <f t="shared" si="4"/>
        <v>4106</v>
      </c>
      <c r="P15" s="109">
        <f t="shared" si="4"/>
        <v>2719</v>
      </c>
      <c r="Q15" s="109">
        <f t="shared" si="4"/>
        <v>2368</v>
      </c>
      <c r="R15" s="109">
        <f t="shared" si="4"/>
        <v>308</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2332</v>
      </c>
      <c r="G16" s="111">
        <f t="shared" si="5"/>
        <v>20</v>
      </c>
      <c r="H16" s="111">
        <f t="shared" si="5"/>
        <v>30</v>
      </c>
      <c r="I16" s="111">
        <f t="shared" si="5"/>
        <v>35</v>
      </c>
      <c r="J16" s="111">
        <f t="shared" si="5"/>
        <v>50</v>
      </c>
      <c r="K16" s="111">
        <f t="shared" si="5"/>
        <v>100</v>
      </c>
      <c r="L16" s="111">
        <f t="shared" si="5"/>
        <v>230</v>
      </c>
      <c r="M16" s="111">
        <f t="shared" si="5"/>
        <v>100</v>
      </c>
      <c r="N16" s="113">
        <f t="shared" si="5"/>
        <v>300</v>
      </c>
      <c r="O16" s="111">
        <f t="shared" si="5"/>
        <v>497</v>
      </c>
      <c r="P16" s="111">
        <f t="shared" si="5"/>
        <v>700</v>
      </c>
      <c r="Q16" s="111">
        <f t="shared" si="5"/>
        <v>220</v>
      </c>
      <c r="R16" s="111">
        <f t="shared" si="5"/>
        <v>50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2332</v>
      </c>
      <c r="G17" s="125">
        <v>20</v>
      </c>
      <c r="H17" s="125">
        <v>30</v>
      </c>
      <c r="I17" s="125">
        <v>35</v>
      </c>
      <c r="J17" s="125">
        <v>50</v>
      </c>
      <c r="K17" s="125">
        <v>100</v>
      </c>
      <c r="L17" s="125">
        <v>230</v>
      </c>
      <c r="M17" s="125">
        <v>100</v>
      </c>
      <c r="N17" s="125">
        <v>300</v>
      </c>
      <c r="O17" s="125">
        <v>497</v>
      </c>
      <c r="P17" s="125">
        <v>700</v>
      </c>
      <c r="Q17" s="125">
        <v>220</v>
      </c>
      <c r="R17" s="125">
        <v>50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SUM(F19:F19)</f>
        <v>5600</v>
      </c>
      <c r="G18" s="111">
        <f>SUM(G19:G19)</f>
        <v>60</v>
      </c>
      <c r="H18" s="111">
        <f>SUM(H19)</f>
        <v>500</v>
      </c>
      <c r="I18" s="111">
        <f>I19</f>
        <v>742</v>
      </c>
      <c r="J18" s="111">
        <f t="shared" ref="J18:R18" si="6">SUM(J19:J19)</f>
        <v>350</v>
      </c>
      <c r="K18" s="111">
        <f t="shared" si="6"/>
        <v>208</v>
      </c>
      <c r="L18" s="111">
        <f t="shared" si="6"/>
        <v>350</v>
      </c>
      <c r="M18" s="111">
        <f t="shared" si="6"/>
        <v>100</v>
      </c>
      <c r="N18" s="111">
        <f t="shared" si="6"/>
        <v>153</v>
      </c>
      <c r="O18" s="111">
        <f t="shared" si="6"/>
        <v>1516</v>
      </c>
      <c r="P18" s="111">
        <f t="shared" si="6"/>
        <v>735</v>
      </c>
      <c r="Q18" s="111">
        <f t="shared" si="6"/>
        <v>836</v>
      </c>
      <c r="R18" s="111">
        <f t="shared" si="6"/>
        <v>50</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5600</v>
      </c>
      <c r="G19" s="125">
        <v>60</v>
      </c>
      <c r="H19" s="125">
        <v>500</v>
      </c>
      <c r="I19" s="125">
        <v>742</v>
      </c>
      <c r="J19" s="125">
        <v>350</v>
      </c>
      <c r="K19" s="125">
        <v>208</v>
      </c>
      <c r="L19" s="125">
        <v>350</v>
      </c>
      <c r="M19" s="125">
        <v>100</v>
      </c>
      <c r="N19" s="125">
        <v>153</v>
      </c>
      <c r="O19" s="125">
        <v>1516</v>
      </c>
      <c r="P19" s="125">
        <v>735</v>
      </c>
      <c r="Q19" s="125">
        <v>836</v>
      </c>
      <c r="R19" s="125">
        <v>50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7822</v>
      </c>
      <c r="G20" s="111">
        <f>G21+G22</f>
        <v>200</v>
      </c>
      <c r="H20" s="111">
        <f>H21+H22</f>
        <v>434</v>
      </c>
      <c r="I20" s="111">
        <f>I21+I22</f>
        <v>300</v>
      </c>
      <c r="J20" s="111">
        <f>J21+J22</f>
        <v>300</v>
      </c>
      <c r="K20" s="111">
        <f>K21+K22</f>
        <v>180</v>
      </c>
      <c r="L20" s="111">
        <f>L22+L21</f>
        <v>1015</v>
      </c>
      <c r="M20" s="111">
        <f t="shared" ref="M20:R20" si="7">M21+M22</f>
        <v>66</v>
      </c>
      <c r="N20" s="113">
        <f t="shared" si="7"/>
        <v>430</v>
      </c>
      <c r="O20" s="111">
        <f t="shared" si="7"/>
        <v>2093</v>
      </c>
      <c r="P20" s="111">
        <f t="shared" si="7"/>
        <v>1284</v>
      </c>
      <c r="Q20" s="111">
        <f t="shared" si="7"/>
        <v>1312</v>
      </c>
      <c r="R20" s="111">
        <f t="shared" si="7"/>
        <v>208</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2924</v>
      </c>
      <c r="G21" s="125">
        <v>0</v>
      </c>
      <c r="H21" s="125">
        <v>150</v>
      </c>
      <c r="I21" s="125">
        <v>100</v>
      </c>
      <c r="J21" s="125">
        <v>100</v>
      </c>
      <c r="K21" s="125">
        <v>180</v>
      </c>
      <c r="L21" s="125">
        <v>285</v>
      </c>
      <c r="M21" s="125">
        <v>66</v>
      </c>
      <c r="N21" s="125">
        <v>150</v>
      </c>
      <c r="O21" s="125">
        <v>886</v>
      </c>
      <c r="P21" s="125">
        <v>468</v>
      </c>
      <c r="Q21" s="125">
        <v>479</v>
      </c>
      <c r="R21" s="125">
        <v>60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4898</v>
      </c>
      <c r="G22" s="125">
        <v>200</v>
      </c>
      <c r="H22" s="125">
        <v>284</v>
      </c>
      <c r="I22" s="125">
        <v>200</v>
      </c>
      <c r="J22" s="125">
        <v>200</v>
      </c>
      <c r="K22" s="125">
        <v>0</v>
      </c>
      <c r="L22" s="125">
        <v>730</v>
      </c>
      <c r="M22" s="125">
        <v>0</v>
      </c>
      <c r="N22" s="125">
        <v>280</v>
      </c>
      <c r="O22" s="125">
        <v>1207</v>
      </c>
      <c r="P22" s="125">
        <v>816</v>
      </c>
      <c r="Q22" s="125">
        <v>833</v>
      </c>
      <c r="R22" s="125">
        <v>148</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935</v>
      </c>
      <c r="G23" s="111">
        <f t="shared" ref="G23:R23" si="8">SUM(G24:G24)</f>
        <v>10</v>
      </c>
      <c r="H23" s="111">
        <f t="shared" si="8"/>
        <v>30</v>
      </c>
      <c r="I23" s="111">
        <f t="shared" si="8"/>
        <v>30</v>
      </c>
      <c r="J23" s="111">
        <f t="shared" si="8"/>
        <v>30</v>
      </c>
      <c r="K23" s="111">
        <f t="shared" si="8"/>
        <v>150</v>
      </c>
      <c r="L23" s="111">
        <f t="shared" si="8"/>
        <v>245</v>
      </c>
      <c r="M23" s="111">
        <f t="shared" si="8"/>
        <v>65</v>
      </c>
      <c r="N23" s="111">
        <f t="shared" si="8"/>
        <v>58</v>
      </c>
      <c r="O23" s="111">
        <f t="shared" si="8"/>
        <v>185</v>
      </c>
      <c r="P23" s="111">
        <f t="shared" si="8"/>
        <v>40</v>
      </c>
      <c r="Q23" s="111">
        <f t="shared" si="8"/>
        <v>70</v>
      </c>
      <c r="R23" s="111">
        <f t="shared" si="8"/>
        <v>22</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935</v>
      </c>
      <c r="G24" s="125">
        <v>10</v>
      </c>
      <c r="H24" s="125">
        <v>30</v>
      </c>
      <c r="I24" s="125">
        <v>30</v>
      </c>
      <c r="J24" s="125">
        <v>30</v>
      </c>
      <c r="K24" s="125">
        <v>150</v>
      </c>
      <c r="L24" s="125">
        <v>245</v>
      </c>
      <c r="M24" s="125">
        <v>65</v>
      </c>
      <c r="N24" s="125">
        <v>58</v>
      </c>
      <c r="O24" s="125">
        <v>185</v>
      </c>
      <c r="P24" s="125">
        <v>40</v>
      </c>
      <c r="Q24" s="125">
        <v>70</v>
      </c>
      <c r="R24" s="125">
        <v>22</v>
      </c>
      <c r="T24" s="39"/>
      <c r="U24" s="39"/>
      <c r="V24" s="39"/>
      <c r="W24" s="39"/>
      <c r="X24" s="39"/>
      <c r="Y24" s="39"/>
      <c r="Z24" s="39"/>
      <c r="AA24" s="39"/>
      <c r="AB24" s="39"/>
      <c r="AC24" s="39"/>
      <c r="AD24" s="39"/>
      <c r="AE24" s="39"/>
      <c r="AF24" s="39"/>
    </row>
    <row r="25" spans="1:32">
      <c r="A25" s="97">
        <v>2</v>
      </c>
      <c r="B25" s="98"/>
      <c r="C25" s="65"/>
      <c r="D25" s="40"/>
      <c r="E25" s="99" t="s">
        <v>155</v>
      </c>
      <c r="F25" s="35">
        <f t="shared" ref="F25:R25" si="9">F26+F37+F40+F43+F47</f>
        <v>3582</v>
      </c>
      <c r="G25" s="107">
        <f t="shared" si="9"/>
        <v>0</v>
      </c>
      <c r="H25" s="107">
        <f t="shared" si="9"/>
        <v>0</v>
      </c>
      <c r="I25" s="107">
        <f t="shared" si="9"/>
        <v>0</v>
      </c>
      <c r="J25" s="107">
        <f t="shared" si="9"/>
        <v>200</v>
      </c>
      <c r="K25" s="107">
        <f t="shared" si="9"/>
        <v>500</v>
      </c>
      <c r="L25" s="107">
        <f t="shared" si="9"/>
        <v>850</v>
      </c>
      <c r="M25" s="107">
        <f t="shared" si="9"/>
        <v>1250</v>
      </c>
      <c r="N25" s="107">
        <f t="shared" si="9"/>
        <v>622</v>
      </c>
      <c r="O25" s="107">
        <f t="shared" si="9"/>
        <v>160</v>
      </c>
      <c r="P25" s="107">
        <f t="shared" si="9"/>
        <v>0</v>
      </c>
      <c r="Q25" s="107">
        <f t="shared" si="9"/>
        <v>0</v>
      </c>
      <c r="R25" s="107">
        <f t="shared" si="9"/>
        <v>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0</v>
      </c>
      <c r="G26" s="109">
        <f t="shared" si="10"/>
        <v>0</v>
      </c>
      <c r="H26" s="109">
        <f t="shared" si="10"/>
        <v>0</v>
      </c>
      <c r="I26" s="109">
        <f t="shared" si="10"/>
        <v>0</v>
      </c>
      <c r="J26" s="109">
        <f t="shared" si="10"/>
        <v>0</v>
      </c>
      <c r="K26" s="109">
        <f t="shared" si="10"/>
        <v>0</v>
      </c>
      <c r="L26" s="109">
        <f t="shared" si="10"/>
        <v>0</v>
      </c>
      <c r="M26" s="109">
        <f t="shared" si="10"/>
        <v>0</v>
      </c>
      <c r="N26" s="109">
        <f t="shared" si="10"/>
        <v>0</v>
      </c>
      <c r="O26" s="109">
        <f t="shared" si="10"/>
        <v>0</v>
      </c>
      <c r="P26" s="109">
        <f t="shared" si="10"/>
        <v>0</v>
      </c>
      <c r="Q26" s="109">
        <f t="shared" si="10"/>
        <v>0</v>
      </c>
      <c r="R26" s="109">
        <f t="shared" si="10"/>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0</v>
      </c>
      <c r="G31" s="111">
        <f t="shared" si="13"/>
        <v>0</v>
      </c>
      <c r="H31" s="111">
        <f t="shared" si="13"/>
        <v>0</v>
      </c>
      <c r="I31" s="111">
        <f t="shared" si="13"/>
        <v>0</v>
      </c>
      <c r="J31" s="111">
        <f t="shared" si="13"/>
        <v>0</v>
      </c>
      <c r="K31" s="111">
        <f t="shared" si="13"/>
        <v>0</v>
      </c>
      <c r="L31" s="111">
        <f t="shared" si="13"/>
        <v>0</v>
      </c>
      <c r="M31" s="111">
        <f t="shared" si="13"/>
        <v>0</v>
      </c>
      <c r="N31" s="111">
        <f t="shared" si="13"/>
        <v>0</v>
      </c>
      <c r="O31" s="111">
        <f t="shared" si="13"/>
        <v>0</v>
      </c>
      <c r="P31" s="111">
        <f t="shared" si="13"/>
        <v>0</v>
      </c>
      <c r="Q31" s="111">
        <f t="shared" si="13"/>
        <v>0</v>
      </c>
      <c r="R31" s="111">
        <f t="shared" si="13"/>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1510</v>
      </c>
      <c r="G43" s="109">
        <f t="shared" si="17"/>
        <v>0</v>
      </c>
      <c r="H43" s="109">
        <f t="shared" si="17"/>
        <v>0</v>
      </c>
      <c r="I43" s="109">
        <f t="shared" si="17"/>
        <v>0</v>
      </c>
      <c r="J43" s="109">
        <f t="shared" si="17"/>
        <v>200</v>
      </c>
      <c r="K43" s="109">
        <f t="shared" si="17"/>
        <v>200</v>
      </c>
      <c r="L43" s="109">
        <f t="shared" si="17"/>
        <v>350</v>
      </c>
      <c r="M43" s="109">
        <f t="shared" si="17"/>
        <v>300</v>
      </c>
      <c r="N43" s="110">
        <f t="shared" si="17"/>
        <v>300</v>
      </c>
      <c r="O43" s="109">
        <f t="shared" si="17"/>
        <v>160</v>
      </c>
      <c r="P43" s="109">
        <f t="shared" si="17"/>
        <v>0</v>
      </c>
      <c r="Q43" s="109">
        <f t="shared" si="17"/>
        <v>0</v>
      </c>
      <c r="R43" s="109">
        <f t="shared" si="17"/>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1510</v>
      </c>
      <c r="G44" s="111">
        <f t="shared" si="18"/>
        <v>0</v>
      </c>
      <c r="H44" s="111">
        <f t="shared" si="18"/>
        <v>0</v>
      </c>
      <c r="I44" s="111">
        <f t="shared" si="18"/>
        <v>0</v>
      </c>
      <c r="J44" s="111">
        <f t="shared" si="18"/>
        <v>200</v>
      </c>
      <c r="K44" s="111">
        <f t="shared" si="18"/>
        <v>200</v>
      </c>
      <c r="L44" s="111">
        <f t="shared" si="18"/>
        <v>350</v>
      </c>
      <c r="M44" s="111">
        <f t="shared" si="18"/>
        <v>300</v>
      </c>
      <c r="N44" s="111">
        <f t="shared" si="18"/>
        <v>300</v>
      </c>
      <c r="O44" s="111">
        <f t="shared" si="18"/>
        <v>160</v>
      </c>
      <c r="P44" s="111">
        <f t="shared" si="18"/>
        <v>0</v>
      </c>
      <c r="Q44" s="111">
        <f t="shared" si="18"/>
        <v>0</v>
      </c>
      <c r="R44" s="111">
        <f t="shared" si="18"/>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17"/>
      <c r="H45" s="117"/>
      <c r="I45" s="117"/>
      <c r="J45" s="117"/>
      <c r="K45" s="117"/>
      <c r="L45" s="117"/>
      <c r="M45" s="117"/>
      <c r="N45" s="118"/>
      <c r="O45" s="117"/>
      <c r="P45" s="117"/>
      <c r="Q45" s="117"/>
      <c r="R45" s="117"/>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v>1510</v>
      </c>
      <c r="G46" s="125">
        <v>0</v>
      </c>
      <c r="H46" s="125">
        <v>0</v>
      </c>
      <c r="I46" s="125">
        <v>0</v>
      </c>
      <c r="J46" s="125">
        <v>200</v>
      </c>
      <c r="K46" s="125">
        <v>200</v>
      </c>
      <c r="L46" s="125">
        <v>350</v>
      </c>
      <c r="M46" s="125">
        <v>300</v>
      </c>
      <c r="N46" s="125">
        <v>300</v>
      </c>
      <c r="O46" s="125">
        <v>160</v>
      </c>
      <c r="P46" s="125">
        <v>0</v>
      </c>
      <c r="Q46" s="125">
        <v>0</v>
      </c>
      <c r="R46" s="125">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2072</v>
      </c>
      <c r="G47" s="109">
        <f t="shared" si="19"/>
        <v>0</v>
      </c>
      <c r="H47" s="109">
        <f t="shared" si="19"/>
        <v>0</v>
      </c>
      <c r="I47" s="109">
        <f t="shared" si="19"/>
        <v>0</v>
      </c>
      <c r="J47" s="109">
        <f t="shared" si="19"/>
        <v>0</v>
      </c>
      <c r="K47" s="109">
        <f t="shared" si="19"/>
        <v>300</v>
      </c>
      <c r="L47" s="109">
        <f t="shared" si="19"/>
        <v>500</v>
      </c>
      <c r="M47" s="109">
        <f t="shared" si="19"/>
        <v>950</v>
      </c>
      <c r="N47" s="110">
        <f t="shared" si="19"/>
        <v>322</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2072</v>
      </c>
      <c r="G48" s="111">
        <f t="shared" ref="G48:L48" si="20">SUM(G51:G53)</f>
        <v>0</v>
      </c>
      <c r="H48" s="111">
        <f t="shared" si="20"/>
        <v>0</v>
      </c>
      <c r="I48" s="111">
        <f t="shared" si="20"/>
        <v>0</v>
      </c>
      <c r="J48" s="111">
        <f t="shared" si="20"/>
        <v>0</v>
      </c>
      <c r="K48" s="111">
        <f t="shared" si="20"/>
        <v>300</v>
      </c>
      <c r="L48" s="111">
        <f t="shared" si="20"/>
        <v>500</v>
      </c>
      <c r="M48" s="111">
        <f t="shared" ref="M48:R48" si="21">SUM(M50:M53)</f>
        <v>950</v>
      </c>
      <c r="N48" s="111">
        <f t="shared" si="21"/>
        <v>322</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17"/>
      <c r="H49" s="117"/>
      <c r="I49" s="117"/>
      <c r="J49" s="117"/>
      <c r="K49" s="117"/>
      <c r="L49" s="117"/>
      <c r="M49" s="117"/>
      <c r="N49" s="118"/>
      <c r="O49" s="117"/>
      <c r="P49" s="117"/>
      <c r="Q49" s="117"/>
      <c r="R49" s="117"/>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17"/>
      <c r="H50" s="117"/>
      <c r="I50" s="117"/>
      <c r="J50" s="117"/>
      <c r="K50" s="117"/>
      <c r="L50" s="117"/>
      <c r="M50" s="117"/>
      <c r="N50" s="118"/>
      <c r="O50" s="117"/>
      <c r="P50" s="117"/>
      <c r="Q50" s="117"/>
      <c r="R50" s="117"/>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17"/>
      <c r="H51" s="117"/>
      <c r="I51" s="117"/>
      <c r="J51" s="117"/>
      <c r="K51" s="117"/>
      <c r="L51" s="117"/>
      <c r="M51" s="117"/>
      <c r="N51" s="118"/>
      <c r="O51" s="117"/>
      <c r="P51" s="117"/>
      <c r="Q51" s="117"/>
      <c r="R51" s="117"/>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v>2072</v>
      </c>
      <c r="G52" s="117">
        <v>0</v>
      </c>
      <c r="H52" s="117">
        <v>0</v>
      </c>
      <c r="I52" s="117">
        <v>0</v>
      </c>
      <c r="J52" s="117">
        <v>0</v>
      </c>
      <c r="K52" s="117">
        <v>300</v>
      </c>
      <c r="L52" s="117">
        <v>500</v>
      </c>
      <c r="M52" s="117">
        <v>950</v>
      </c>
      <c r="N52" s="118">
        <v>322</v>
      </c>
      <c r="O52" s="117">
        <v>0</v>
      </c>
      <c r="P52" s="117">
        <v>0</v>
      </c>
      <c r="Q52" s="117">
        <v>0</v>
      </c>
      <c r="R52" s="117">
        <v>0</v>
      </c>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17"/>
      <c r="H53" s="117"/>
      <c r="I53" s="117"/>
      <c r="J53" s="117"/>
      <c r="K53" s="117"/>
      <c r="L53" s="117"/>
      <c r="M53" s="117"/>
      <c r="N53" s="118"/>
      <c r="O53" s="117"/>
      <c r="P53" s="117"/>
      <c r="Q53" s="117"/>
      <c r="R53" s="117"/>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17"/>
      <c r="H57" s="117"/>
      <c r="I57" s="117"/>
      <c r="J57" s="117"/>
      <c r="K57" s="117"/>
      <c r="L57" s="117"/>
      <c r="M57" s="117"/>
      <c r="N57" s="118"/>
      <c r="O57" s="117"/>
      <c r="P57" s="117"/>
      <c r="Q57" s="117"/>
      <c r="R57" s="117"/>
      <c r="S57" s="38"/>
      <c r="T57" s="39"/>
      <c r="U57" s="39"/>
      <c r="V57" s="39"/>
      <c r="W57" s="39"/>
      <c r="X57" s="39"/>
      <c r="Y57" s="39"/>
      <c r="Z57" s="39"/>
      <c r="AA57" s="39"/>
      <c r="AB57" s="39"/>
      <c r="AC57" s="39"/>
      <c r="AD57" s="39"/>
      <c r="AE57" s="39"/>
      <c r="AF57" s="39"/>
    </row>
    <row r="59" spans="1:32">
      <c r="E59" s="124" t="s">
        <v>209</v>
      </c>
      <c r="L59" s="123"/>
    </row>
    <row r="60" spans="1:32">
      <c r="E60" s="124" t="s">
        <v>206</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3" right="0.19027777777777799" top="0.74791666666666701" bottom="0.27013888888888898" header="0.51180555555555496" footer="0.51180555555555496"/>
  <pageSetup paperSize="0" scale="0" firstPageNumber="0" orientation="portrait" usePrinterDefaults="0" horizontalDpi="0" verticalDpi="0" copies="0"/>
  <colBreaks count="1" manualBreakCount="1">
    <brk id="18" max="1048575" man="1"/>
  </colBreaks>
</worksheet>
</file>

<file path=xl/worksheets/sheet6.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210</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3098</v>
      </c>
      <c r="G10" s="107">
        <f t="shared" si="0"/>
        <v>80</v>
      </c>
      <c r="H10" s="107">
        <f t="shared" si="0"/>
        <v>82</v>
      </c>
      <c r="I10" s="107">
        <f t="shared" si="0"/>
        <v>78</v>
      </c>
      <c r="J10" s="107">
        <f t="shared" si="0"/>
        <v>104</v>
      </c>
      <c r="K10" s="107">
        <f t="shared" si="0"/>
        <v>164</v>
      </c>
      <c r="L10" s="107">
        <f t="shared" si="0"/>
        <v>240</v>
      </c>
      <c r="M10" s="107">
        <f t="shared" si="0"/>
        <v>243</v>
      </c>
      <c r="N10" s="108">
        <f t="shared" si="0"/>
        <v>320</v>
      </c>
      <c r="O10" s="107">
        <f t="shared" si="0"/>
        <v>385</v>
      </c>
      <c r="P10" s="107">
        <f t="shared" si="0"/>
        <v>420</v>
      </c>
      <c r="Q10" s="107">
        <f t="shared" si="0"/>
        <v>402</v>
      </c>
      <c r="R10" s="107">
        <f t="shared" si="0"/>
        <v>580</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2833</v>
      </c>
      <c r="G11" s="107">
        <f t="shared" si="1"/>
        <v>80</v>
      </c>
      <c r="H11" s="107">
        <f t="shared" si="1"/>
        <v>82</v>
      </c>
      <c r="I11" s="107">
        <f t="shared" si="1"/>
        <v>78</v>
      </c>
      <c r="J11" s="107">
        <f t="shared" si="1"/>
        <v>99</v>
      </c>
      <c r="K11" s="107">
        <f t="shared" si="1"/>
        <v>114</v>
      </c>
      <c r="L11" s="107">
        <f t="shared" si="1"/>
        <v>190</v>
      </c>
      <c r="M11" s="107">
        <f t="shared" si="1"/>
        <v>223</v>
      </c>
      <c r="N11" s="107">
        <f t="shared" si="1"/>
        <v>310</v>
      </c>
      <c r="O11" s="107">
        <f t="shared" si="1"/>
        <v>365</v>
      </c>
      <c r="P11" s="107">
        <f t="shared" si="1"/>
        <v>370</v>
      </c>
      <c r="Q11" s="107">
        <f t="shared" si="1"/>
        <v>392</v>
      </c>
      <c r="R11" s="107">
        <f t="shared" si="1"/>
        <v>530</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500</v>
      </c>
      <c r="G12" s="109">
        <f t="shared" si="2"/>
        <v>60</v>
      </c>
      <c r="H12" s="109">
        <f t="shared" si="2"/>
        <v>60</v>
      </c>
      <c r="I12" s="109">
        <f t="shared" si="2"/>
        <v>50</v>
      </c>
      <c r="J12" s="109">
        <f t="shared" si="2"/>
        <v>50</v>
      </c>
      <c r="K12" s="109">
        <f t="shared" si="2"/>
        <v>50</v>
      </c>
      <c r="L12" s="109">
        <f t="shared" si="2"/>
        <v>50</v>
      </c>
      <c r="M12" s="109">
        <f t="shared" si="2"/>
        <v>30</v>
      </c>
      <c r="N12" s="110">
        <f t="shared" si="2"/>
        <v>30</v>
      </c>
      <c r="O12" s="109">
        <f t="shared" si="2"/>
        <v>40</v>
      </c>
      <c r="P12" s="109">
        <f t="shared" si="2"/>
        <v>40</v>
      </c>
      <c r="Q12" s="109">
        <f t="shared" si="2"/>
        <v>20</v>
      </c>
      <c r="R12" s="109">
        <f t="shared" si="2"/>
        <v>20</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v>500</v>
      </c>
      <c r="G13" s="111">
        <v>60</v>
      </c>
      <c r="H13" s="111">
        <v>60</v>
      </c>
      <c r="I13" s="111">
        <v>50</v>
      </c>
      <c r="J13" s="111">
        <v>50</v>
      </c>
      <c r="K13" s="111">
        <v>50</v>
      </c>
      <c r="L13" s="111">
        <v>50</v>
      </c>
      <c r="M13" s="111">
        <v>30</v>
      </c>
      <c r="N13" s="111">
        <v>30</v>
      </c>
      <c r="O13" s="111">
        <v>40</v>
      </c>
      <c r="P13" s="111">
        <v>40</v>
      </c>
      <c r="Q13" s="111">
        <v>20</v>
      </c>
      <c r="R13" s="111">
        <v>20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500</v>
      </c>
      <c r="G14" s="125">
        <v>60</v>
      </c>
      <c r="H14" s="125">
        <v>60</v>
      </c>
      <c r="I14" s="125">
        <v>50</v>
      </c>
      <c r="J14" s="125">
        <v>50</v>
      </c>
      <c r="K14" s="125">
        <v>50</v>
      </c>
      <c r="L14" s="125">
        <v>50</v>
      </c>
      <c r="M14" s="125">
        <v>30</v>
      </c>
      <c r="N14" s="125">
        <v>30</v>
      </c>
      <c r="O14" s="125">
        <v>40</v>
      </c>
      <c r="P14" s="125">
        <v>40</v>
      </c>
      <c r="Q14" s="125">
        <v>20</v>
      </c>
      <c r="R14" s="125">
        <v>20</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3">F16+F18+F20</f>
        <v>2333</v>
      </c>
      <c r="G15" s="109">
        <f t="shared" si="3"/>
        <v>20</v>
      </c>
      <c r="H15" s="109">
        <f t="shared" si="3"/>
        <v>22</v>
      </c>
      <c r="I15" s="109">
        <f t="shared" si="3"/>
        <v>28</v>
      </c>
      <c r="J15" s="109">
        <f t="shared" si="3"/>
        <v>49</v>
      </c>
      <c r="K15" s="109">
        <f t="shared" si="3"/>
        <v>64</v>
      </c>
      <c r="L15" s="109">
        <f t="shared" si="3"/>
        <v>140</v>
      </c>
      <c r="M15" s="109">
        <f t="shared" si="3"/>
        <v>193</v>
      </c>
      <c r="N15" s="109">
        <f t="shared" si="3"/>
        <v>280</v>
      </c>
      <c r="O15" s="109">
        <f t="shared" si="3"/>
        <v>325</v>
      </c>
      <c r="P15" s="109">
        <f t="shared" si="3"/>
        <v>330</v>
      </c>
      <c r="Q15" s="109">
        <f t="shared" si="3"/>
        <v>372</v>
      </c>
      <c r="R15" s="109">
        <f t="shared" si="3"/>
        <v>510</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SUM(G16:R16)</f>
        <v>68</v>
      </c>
      <c r="G16" s="111">
        <f t="shared" ref="G16:R16" si="4">SUM(G17)</f>
        <v>0</v>
      </c>
      <c r="H16" s="111">
        <f t="shared" si="4"/>
        <v>0</v>
      </c>
      <c r="I16" s="111">
        <f t="shared" si="4"/>
        <v>1</v>
      </c>
      <c r="J16" s="111">
        <f t="shared" si="4"/>
        <v>2</v>
      </c>
      <c r="K16" s="111">
        <f t="shared" si="4"/>
        <v>2</v>
      </c>
      <c r="L16" s="111">
        <f t="shared" si="4"/>
        <v>5</v>
      </c>
      <c r="M16" s="111">
        <f t="shared" si="4"/>
        <v>8</v>
      </c>
      <c r="N16" s="111">
        <f t="shared" si="4"/>
        <v>10</v>
      </c>
      <c r="O16" s="111">
        <f t="shared" si="4"/>
        <v>10</v>
      </c>
      <c r="P16" s="111">
        <f t="shared" si="4"/>
        <v>10</v>
      </c>
      <c r="Q16" s="111">
        <f t="shared" si="4"/>
        <v>10</v>
      </c>
      <c r="R16" s="111">
        <f t="shared" si="4"/>
        <v>10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68</v>
      </c>
      <c r="G17" s="125">
        <v>0</v>
      </c>
      <c r="H17" s="125">
        <v>0</v>
      </c>
      <c r="I17" s="125">
        <v>1</v>
      </c>
      <c r="J17" s="125">
        <v>2</v>
      </c>
      <c r="K17" s="125">
        <v>2</v>
      </c>
      <c r="L17" s="125">
        <v>5</v>
      </c>
      <c r="M17" s="125">
        <v>8</v>
      </c>
      <c r="N17" s="125">
        <v>10</v>
      </c>
      <c r="O17" s="125">
        <v>10</v>
      </c>
      <c r="P17" s="125">
        <v>10</v>
      </c>
      <c r="Q17" s="125">
        <v>10</v>
      </c>
      <c r="R17" s="125">
        <v>10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v>840</v>
      </c>
      <c r="G18" s="111">
        <f t="shared" ref="G18:R18" si="5">SUM(G19:G19)</f>
        <v>0</v>
      </c>
      <c r="H18" s="111">
        <f t="shared" si="5"/>
        <v>2</v>
      </c>
      <c r="I18" s="111">
        <f t="shared" si="5"/>
        <v>2</v>
      </c>
      <c r="J18" s="111">
        <f t="shared" si="5"/>
        <v>2</v>
      </c>
      <c r="K18" s="111">
        <f t="shared" si="5"/>
        <v>2</v>
      </c>
      <c r="L18" s="111">
        <f t="shared" si="5"/>
        <v>50</v>
      </c>
      <c r="M18" s="111">
        <f t="shared" si="5"/>
        <v>60</v>
      </c>
      <c r="N18" s="111">
        <f t="shared" si="5"/>
        <v>120</v>
      </c>
      <c r="O18" s="111">
        <f t="shared" si="5"/>
        <v>120</v>
      </c>
      <c r="P18" s="111">
        <f t="shared" si="5"/>
        <v>120</v>
      </c>
      <c r="Q18" s="111">
        <f t="shared" si="5"/>
        <v>137</v>
      </c>
      <c r="R18" s="111">
        <f t="shared" si="5"/>
        <v>225</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840</v>
      </c>
      <c r="G19" s="125">
        <v>0</v>
      </c>
      <c r="H19" s="125">
        <v>2</v>
      </c>
      <c r="I19" s="125">
        <v>2</v>
      </c>
      <c r="J19" s="125">
        <v>2</v>
      </c>
      <c r="K19" s="125">
        <v>2</v>
      </c>
      <c r="L19" s="125">
        <v>50</v>
      </c>
      <c r="M19" s="125">
        <v>60</v>
      </c>
      <c r="N19" s="125">
        <v>120</v>
      </c>
      <c r="O19" s="125">
        <v>120</v>
      </c>
      <c r="P19" s="125">
        <v>120</v>
      </c>
      <c r="Q19" s="125">
        <v>137</v>
      </c>
      <c r="R19" s="125">
        <v>225</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 t="shared" ref="F20:R20" si="6">SUM(F21:F22)</f>
        <v>1425</v>
      </c>
      <c r="G20" s="111">
        <f t="shared" si="6"/>
        <v>20</v>
      </c>
      <c r="H20" s="111">
        <f t="shared" si="6"/>
        <v>20</v>
      </c>
      <c r="I20" s="111">
        <f t="shared" si="6"/>
        <v>25</v>
      </c>
      <c r="J20" s="111">
        <f t="shared" si="6"/>
        <v>45</v>
      </c>
      <c r="K20" s="111">
        <f t="shared" si="6"/>
        <v>60</v>
      </c>
      <c r="L20" s="111">
        <f t="shared" si="6"/>
        <v>85</v>
      </c>
      <c r="M20" s="111">
        <f t="shared" si="6"/>
        <v>125</v>
      </c>
      <c r="N20" s="111">
        <f t="shared" si="6"/>
        <v>150</v>
      </c>
      <c r="O20" s="111">
        <f t="shared" si="6"/>
        <v>195</v>
      </c>
      <c r="P20" s="111">
        <f t="shared" si="6"/>
        <v>200</v>
      </c>
      <c r="Q20" s="111">
        <f t="shared" si="6"/>
        <v>225</v>
      </c>
      <c r="R20" s="111">
        <f t="shared" si="6"/>
        <v>275</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0</v>
      </c>
      <c r="G21" s="125">
        <v>0</v>
      </c>
      <c r="H21" s="125">
        <v>0</v>
      </c>
      <c r="I21" s="125">
        <v>0</v>
      </c>
      <c r="J21" s="125">
        <v>0</v>
      </c>
      <c r="K21" s="125">
        <v>0</v>
      </c>
      <c r="L21" s="125">
        <v>0</v>
      </c>
      <c r="M21" s="125">
        <v>0</v>
      </c>
      <c r="N21" s="125">
        <v>0</v>
      </c>
      <c r="O21" s="125">
        <v>0</v>
      </c>
      <c r="P21" s="125">
        <v>0</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v>1425</v>
      </c>
      <c r="G22" s="125">
        <v>20</v>
      </c>
      <c r="H22" s="125">
        <v>20</v>
      </c>
      <c r="I22" s="125">
        <v>25</v>
      </c>
      <c r="J22" s="125">
        <v>45</v>
      </c>
      <c r="K22" s="125">
        <v>60</v>
      </c>
      <c r="L22" s="125">
        <v>85</v>
      </c>
      <c r="M22" s="125">
        <v>125</v>
      </c>
      <c r="N22" s="125">
        <v>150</v>
      </c>
      <c r="O22" s="125">
        <v>195</v>
      </c>
      <c r="P22" s="125">
        <v>200</v>
      </c>
      <c r="Q22" s="125">
        <v>225</v>
      </c>
      <c r="R22" s="125">
        <v>275</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7">SUM(G24:G24)</f>
        <v>0</v>
      </c>
      <c r="H23" s="111">
        <f t="shared" si="7"/>
        <v>0</v>
      </c>
      <c r="I23" s="111">
        <f t="shared" si="7"/>
        <v>0</v>
      </c>
      <c r="J23" s="111">
        <f t="shared" si="7"/>
        <v>0</v>
      </c>
      <c r="K23" s="111">
        <f t="shared" si="7"/>
        <v>0</v>
      </c>
      <c r="L23" s="111">
        <f t="shared" si="7"/>
        <v>0</v>
      </c>
      <c r="M23" s="111">
        <f t="shared" si="7"/>
        <v>0</v>
      </c>
      <c r="N23" s="111">
        <f t="shared" si="7"/>
        <v>0</v>
      </c>
      <c r="O23" s="111">
        <f t="shared" si="7"/>
        <v>0</v>
      </c>
      <c r="P23" s="111">
        <f t="shared" si="7"/>
        <v>0</v>
      </c>
      <c r="Q23" s="111">
        <f t="shared" si="7"/>
        <v>0</v>
      </c>
      <c r="R23" s="111">
        <f t="shared" si="7"/>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35">
        <v>265</v>
      </c>
      <c r="G25" s="107">
        <f>G26+G37+G40+G43+G47</f>
        <v>0</v>
      </c>
      <c r="H25" s="107">
        <f>H26+H37+H40+H43+H47</f>
        <v>0</v>
      </c>
      <c r="I25" s="107">
        <f>I26+I37+I40+I43+I47</f>
        <v>0</v>
      </c>
      <c r="J25" s="107">
        <v>5</v>
      </c>
      <c r="K25" s="107">
        <v>50</v>
      </c>
      <c r="L25" s="107">
        <v>50</v>
      </c>
      <c r="M25" s="107">
        <v>20</v>
      </c>
      <c r="N25" s="107">
        <v>10</v>
      </c>
      <c r="O25" s="107">
        <v>20</v>
      </c>
      <c r="P25" s="107">
        <v>50</v>
      </c>
      <c r="Q25" s="107">
        <v>10</v>
      </c>
      <c r="R25" s="107">
        <v>50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8">F27+F29+F31+F33</f>
        <v>0</v>
      </c>
      <c r="G26" s="109">
        <f t="shared" si="8"/>
        <v>0</v>
      </c>
      <c r="H26" s="109">
        <f t="shared" si="8"/>
        <v>0</v>
      </c>
      <c r="I26" s="109">
        <f t="shared" si="8"/>
        <v>0</v>
      </c>
      <c r="J26" s="109">
        <f t="shared" si="8"/>
        <v>0</v>
      </c>
      <c r="K26" s="109">
        <f t="shared" si="8"/>
        <v>0</v>
      </c>
      <c r="L26" s="109">
        <f t="shared" si="8"/>
        <v>0</v>
      </c>
      <c r="M26" s="109">
        <f t="shared" si="8"/>
        <v>0</v>
      </c>
      <c r="N26" s="109">
        <f t="shared" si="8"/>
        <v>0</v>
      </c>
      <c r="O26" s="109">
        <f t="shared" si="8"/>
        <v>0</v>
      </c>
      <c r="P26" s="109">
        <f t="shared" si="8"/>
        <v>0</v>
      </c>
      <c r="Q26" s="109">
        <f t="shared" si="8"/>
        <v>0</v>
      </c>
      <c r="R26" s="109">
        <f t="shared" si="8"/>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9">F28</f>
        <v>0</v>
      </c>
      <c r="G27" s="111">
        <f t="shared" si="9"/>
        <v>0</v>
      </c>
      <c r="H27" s="111">
        <f t="shared" si="9"/>
        <v>0</v>
      </c>
      <c r="I27" s="111">
        <f t="shared" si="9"/>
        <v>0</v>
      </c>
      <c r="J27" s="111">
        <f t="shared" si="9"/>
        <v>0</v>
      </c>
      <c r="K27" s="111">
        <f t="shared" si="9"/>
        <v>0</v>
      </c>
      <c r="L27" s="111">
        <f t="shared" si="9"/>
        <v>0</v>
      </c>
      <c r="M27" s="111">
        <f t="shared" si="9"/>
        <v>0</v>
      </c>
      <c r="N27" s="113">
        <f t="shared" si="9"/>
        <v>0</v>
      </c>
      <c r="O27" s="111">
        <f t="shared" si="9"/>
        <v>0</v>
      </c>
      <c r="P27" s="111">
        <f t="shared" si="9"/>
        <v>0</v>
      </c>
      <c r="Q27" s="111">
        <f t="shared" si="9"/>
        <v>0</v>
      </c>
      <c r="R27" s="111">
        <f t="shared" si="9"/>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v>0</v>
      </c>
      <c r="H28" s="120">
        <v>0</v>
      </c>
      <c r="I28" s="120">
        <v>0</v>
      </c>
      <c r="J28" s="120">
        <v>0</v>
      </c>
      <c r="K28" s="120">
        <v>0</v>
      </c>
      <c r="L28" s="120">
        <v>0</v>
      </c>
      <c r="M28" s="120">
        <v>0</v>
      </c>
      <c r="N28" s="120">
        <v>0</v>
      </c>
      <c r="O28" s="120">
        <v>0</v>
      </c>
      <c r="P28" s="120">
        <v>0</v>
      </c>
      <c r="Q28" s="120">
        <v>0</v>
      </c>
      <c r="R28" s="120">
        <v>0</v>
      </c>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0">F30</f>
        <v>0</v>
      </c>
      <c r="G29" s="111">
        <f t="shared" si="10"/>
        <v>0</v>
      </c>
      <c r="H29" s="111">
        <f t="shared" si="10"/>
        <v>0</v>
      </c>
      <c r="I29" s="111">
        <f t="shared" si="10"/>
        <v>0</v>
      </c>
      <c r="J29" s="111">
        <f t="shared" si="10"/>
        <v>0</v>
      </c>
      <c r="K29" s="111">
        <f t="shared" si="10"/>
        <v>0</v>
      </c>
      <c r="L29" s="111">
        <f t="shared" si="10"/>
        <v>0</v>
      </c>
      <c r="M29" s="111">
        <f t="shared" si="10"/>
        <v>0</v>
      </c>
      <c r="N29" s="113">
        <f t="shared" si="10"/>
        <v>0</v>
      </c>
      <c r="O29" s="111">
        <f t="shared" si="10"/>
        <v>0</v>
      </c>
      <c r="P29" s="111">
        <f t="shared" si="10"/>
        <v>0</v>
      </c>
      <c r="Q29" s="111">
        <f t="shared" si="10"/>
        <v>0</v>
      </c>
      <c r="R29" s="111">
        <f t="shared" si="10"/>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v>0</v>
      </c>
      <c r="H30" s="120">
        <v>0</v>
      </c>
      <c r="I30" s="120">
        <v>0</v>
      </c>
      <c r="J30" s="120">
        <v>0</v>
      </c>
      <c r="K30" s="120">
        <v>0</v>
      </c>
      <c r="L30" s="120">
        <v>0</v>
      </c>
      <c r="M30" s="120">
        <v>0</v>
      </c>
      <c r="N30" s="120">
        <v>0</v>
      </c>
      <c r="O30" s="120">
        <v>0</v>
      </c>
      <c r="P30" s="120">
        <v>0</v>
      </c>
      <c r="Q30" s="120">
        <v>0</v>
      </c>
      <c r="R30" s="120">
        <v>0</v>
      </c>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1">F32</f>
        <v>0</v>
      </c>
      <c r="G31" s="111">
        <f t="shared" si="11"/>
        <v>0</v>
      </c>
      <c r="H31" s="111">
        <f t="shared" si="11"/>
        <v>0</v>
      </c>
      <c r="I31" s="111">
        <f t="shared" si="11"/>
        <v>0</v>
      </c>
      <c r="J31" s="111">
        <f t="shared" si="11"/>
        <v>0</v>
      </c>
      <c r="K31" s="111">
        <f t="shared" si="11"/>
        <v>0</v>
      </c>
      <c r="L31" s="111">
        <f t="shared" si="11"/>
        <v>0</v>
      </c>
      <c r="M31" s="111">
        <f t="shared" si="11"/>
        <v>0</v>
      </c>
      <c r="N31" s="111">
        <f t="shared" si="11"/>
        <v>0</v>
      </c>
      <c r="O31" s="111">
        <f t="shared" si="11"/>
        <v>0</v>
      </c>
      <c r="P31" s="111">
        <f t="shared" si="11"/>
        <v>0</v>
      </c>
      <c r="Q31" s="111">
        <f t="shared" si="11"/>
        <v>0</v>
      </c>
      <c r="R31" s="111">
        <f t="shared" si="11"/>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v>0</v>
      </c>
      <c r="H32" s="125">
        <v>0</v>
      </c>
      <c r="I32" s="125">
        <v>0</v>
      </c>
      <c r="J32" s="125">
        <v>0</v>
      </c>
      <c r="K32" s="125">
        <v>0</v>
      </c>
      <c r="L32" s="125">
        <v>0</v>
      </c>
      <c r="M32" s="125">
        <v>0</v>
      </c>
      <c r="N32" s="125">
        <v>0</v>
      </c>
      <c r="O32" s="125">
        <v>0</v>
      </c>
      <c r="P32" s="125">
        <v>0</v>
      </c>
      <c r="Q32" s="125">
        <v>0</v>
      </c>
      <c r="R32" s="125">
        <v>0</v>
      </c>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2">SUM(F34:F36)</f>
        <v>0</v>
      </c>
      <c r="G33" s="111">
        <f t="shared" si="12"/>
        <v>0</v>
      </c>
      <c r="H33" s="111">
        <f t="shared" si="12"/>
        <v>0</v>
      </c>
      <c r="I33" s="111">
        <f t="shared" si="12"/>
        <v>0</v>
      </c>
      <c r="J33" s="111">
        <f t="shared" si="12"/>
        <v>0</v>
      </c>
      <c r="K33" s="111">
        <f t="shared" si="12"/>
        <v>0</v>
      </c>
      <c r="L33" s="111">
        <f t="shared" si="12"/>
        <v>0</v>
      </c>
      <c r="M33" s="111">
        <f t="shared" si="12"/>
        <v>0</v>
      </c>
      <c r="N33" s="113">
        <f t="shared" si="12"/>
        <v>0</v>
      </c>
      <c r="O33" s="111">
        <f t="shared" si="12"/>
        <v>0</v>
      </c>
      <c r="P33" s="111">
        <f t="shared" si="12"/>
        <v>0</v>
      </c>
      <c r="Q33" s="111">
        <f t="shared" si="12"/>
        <v>0</v>
      </c>
      <c r="R33" s="111">
        <f t="shared" si="12"/>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v>0</v>
      </c>
      <c r="H34" s="120">
        <v>0</v>
      </c>
      <c r="I34" s="120">
        <v>0</v>
      </c>
      <c r="J34" s="120">
        <v>0</v>
      </c>
      <c r="K34" s="120">
        <v>0</v>
      </c>
      <c r="L34" s="120">
        <v>0</v>
      </c>
      <c r="M34" s="120">
        <v>0</v>
      </c>
      <c r="N34" s="120">
        <v>0</v>
      </c>
      <c r="O34" s="120">
        <v>0</v>
      </c>
      <c r="P34" s="120">
        <v>0</v>
      </c>
      <c r="Q34" s="120">
        <v>0</v>
      </c>
      <c r="R34" s="120">
        <v>0</v>
      </c>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v>0</v>
      </c>
      <c r="H35" s="120">
        <v>0</v>
      </c>
      <c r="I35" s="120">
        <v>0</v>
      </c>
      <c r="J35" s="120">
        <v>0</v>
      </c>
      <c r="K35" s="120">
        <v>0</v>
      </c>
      <c r="L35" s="120">
        <v>0</v>
      </c>
      <c r="M35" s="120">
        <v>0</v>
      </c>
      <c r="N35" s="120">
        <v>0</v>
      </c>
      <c r="O35" s="120">
        <v>0</v>
      </c>
      <c r="P35" s="120">
        <v>0</v>
      </c>
      <c r="Q35" s="120">
        <v>0</v>
      </c>
      <c r="R35" s="120">
        <v>0</v>
      </c>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v>0</v>
      </c>
      <c r="H36" s="120">
        <v>0</v>
      </c>
      <c r="I36" s="120">
        <v>0</v>
      </c>
      <c r="J36" s="120">
        <v>0</v>
      </c>
      <c r="K36" s="120">
        <v>0</v>
      </c>
      <c r="L36" s="120">
        <v>0</v>
      </c>
      <c r="M36" s="120">
        <v>0</v>
      </c>
      <c r="N36" s="120">
        <v>0</v>
      </c>
      <c r="O36" s="120">
        <v>0</v>
      </c>
      <c r="P36" s="120">
        <v>0</v>
      </c>
      <c r="Q36" s="120">
        <v>0</v>
      </c>
      <c r="R36" s="120">
        <v>0</v>
      </c>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3">F38</f>
        <v>0</v>
      </c>
      <c r="G37" s="109">
        <f t="shared" si="13"/>
        <v>0</v>
      </c>
      <c r="H37" s="109">
        <f t="shared" si="13"/>
        <v>0</v>
      </c>
      <c r="I37" s="109">
        <f t="shared" si="13"/>
        <v>0</v>
      </c>
      <c r="J37" s="109">
        <f t="shared" si="13"/>
        <v>0</v>
      </c>
      <c r="K37" s="109">
        <f t="shared" si="13"/>
        <v>0</v>
      </c>
      <c r="L37" s="109">
        <f t="shared" si="13"/>
        <v>0</v>
      </c>
      <c r="M37" s="109">
        <f t="shared" si="13"/>
        <v>0</v>
      </c>
      <c r="N37" s="110">
        <f t="shared" si="13"/>
        <v>0</v>
      </c>
      <c r="O37" s="109">
        <f t="shared" si="13"/>
        <v>0</v>
      </c>
      <c r="P37" s="109">
        <f t="shared" si="13"/>
        <v>0</v>
      </c>
      <c r="Q37" s="109">
        <f t="shared" si="13"/>
        <v>0</v>
      </c>
      <c r="R37" s="109">
        <f t="shared" si="13"/>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3"/>
        <v>0</v>
      </c>
      <c r="G38" s="111">
        <f t="shared" si="13"/>
        <v>0</v>
      </c>
      <c r="H38" s="111">
        <f t="shared" si="13"/>
        <v>0</v>
      </c>
      <c r="I38" s="111">
        <f t="shared" si="13"/>
        <v>0</v>
      </c>
      <c r="J38" s="111">
        <f t="shared" si="13"/>
        <v>0</v>
      </c>
      <c r="K38" s="111">
        <f t="shared" si="13"/>
        <v>0</v>
      </c>
      <c r="L38" s="111">
        <f t="shared" si="13"/>
        <v>0</v>
      </c>
      <c r="M38" s="111">
        <f t="shared" si="13"/>
        <v>0</v>
      </c>
      <c r="N38" s="113">
        <f t="shared" si="13"/>
        <v>0</v>
      </c>
      <c r="O38" s="111">
        <f t="shared" si="13"/>
        <v>0</v>
      </c>
      <c r="P38" s="111">
        <f t="shared" si="13"/>
        <v>0</v>
      </c>
      <c r="Q38" s="111">
        <f t="shared" si="13"/>
        <v>0</v>
      </c>
      <c r="R38" s="111">
        <f t="shared" si="13"/>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v>0</v>
      </c>
      <c r="H39" s="120">
        <v>0</v>
      </c>
      <c r="I39" s="120">
        <v>0</v>
      </c>
      <c r="J39" s="120">
        <v>0</v>
      </c>
      <c r="K39" s="120">
        <v>0</v>
      </c>
      <c r="L39" s="120">
        <v>0</v>
      </c>
      <c r="M39" s="120">
        <v>0</v>
      </c>
      <c r="N39" s="120">
        <v>0</v>
      </c>
      <c r="O39" s="120">
        <v>0</v>
      </c>
      <c r="P39" s="120">
        <v>0</v>
      </c>
      <c r="Q39" s="120">
        <v>0</v>
      </c>
      <c r="R39" s="120">
        <v>0</v>
      </c>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4">F41</f>
        <v>0</v>
      </c>
      <c r="G40" s="109">
        <f t="shared" si="14"/>
        <v>0</v>
      </c>
      <c r="H40" s="109">
        <f t="shared" si="14"/>
        <v>0</v>
      </c>
      <c r="I40" s="109">
        <f t="shared" si="14"/>
        <v>0</v>
      </c>
      <c r="J40" s="109">
        <f t="shared" si="14"/>
        <v>0</v>
      </c>
      <c r="K40" s="109">
        <f t="shared" si="14"/>
        <v>0</v>
      </c>
      <c r="L40" s="109">
        <f t="shared" si="14"/>
        <v>0</v>
      </c>
      <c r="M40" s="109">
        <f t="shared" si="14"/>
        <v>0</v>
      </c>
      <c r="N40" s="110">
        <f t="shared" si="14"/>
        <v>0</v>
      </c>
      <c r="O40" s="109">
        <f t="shared" si="14"/>
        <v>0</v>
      </c>
      <c r="P40" s="109">
        <f t="shared" si="14"/>
        <v>0</v>
      </c>
      <c r="Q40" s="109">
        <f t="shared" si="14"/>
        <v>0</v>
      </c>
      <c r="R40" s="109">
        <f t="shared" si="14"/>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4"/>
        <v>0</v>
      </c>
      <c r="G41" s="111">
        <f t="shared" si="14"/>
        <v>0</v>
      </c>
      <c r="H41" s="111">
        <f t="shared" si="14"/>
        <v>0</v>
      </c>
      <c r="I41" s="111">
        <f t="shared" si="14"/>
        <v>0</v>
      </c>
      <c r="J41" s="111">
        <f t="shared" si="14"/>
        <v>0</v>
      </c>
      <c r="K41" s="111">
        <f t="shared" si="14"/>
        <v>0</v>
      </c>
      <c r="L41" s="111">
        <f t="shared" si="14"/>
        <v>0</v>
      </c>
      <c r="M41" s="111">
        <f t="shared" si="14"/>
        <v>0</v>
      </c>
      <c r="N41" s="113">
        <f t="shared" si="14"/>
        <v>0</v>
      </c>
      <c r="O41" s="111">
        <f t="shared" si="14"/>
        <v>0</v>
      </c>
      <c r="P41" s="111">
        <f t="shared" si="14"/>
        <v>0</v>
      </c>
      <c r="Q41" s="111">
        <f t="shared" si="14"/>
        <v>0</v>
      </c>
      <c r="R41" s="111">
        <f t="shared" si="14"/>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v>0</v>
      </c>
      <c r="H42" s="120">
        <v>0</v>
      </c>
      <c r="I42" s="120">
        <v>0</v>
      </c>
      <c r="J42" s="120">
        <v>0</v>
      </c>
      <c r="K42" s="120">
        <v>0</v>
      </c>
      <c r="L42" s="120">
        <v>0</v>
      </c>
      <c r="M42" s="120">
        <v>0</v>
      </c>
      <c r="N42" s="120">
        <v>0</v>
      </c>
      <c r="O42" s="120">
        <v>0</v>
      </c>
      <c r="P42" s="120">
        <v>0</v>
      </c>
      <c r="Q42" s="120">
        <v>0</v>
      </c>
      <c r="R42" s="120">
        <v>0</v>
      </c>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5">F44</f>
        <v>265</v>
      </c>
      <c r="G43" s="109">
        <f t="shared" si="15"/>
        <v>0</v>
      </c>
      <c r="H43" s="109">
        <f t="shared" si="15"/>
        <v>0</v>
      </c>
      <c r="I43" s="109">
        <f t="shared" si="15"/>
        <v>0</v>
      </c>
      <c r="J43" s="109">
        <f t="shared" si="15"/>
        <v>5</v>
      </c>
      <c r="K43" s="109">
        <f t="shared" si="15"/>
        <v>50</v>
      </c>
      <c r="L43" s="109">
        <f t="shared" si="15"/>
        <v>50</v>
      </c>
      <c r="M43" s="109">
        <f t="shared" si="15"/>
        <v>20</v>
      </c>
      <c r="N43" s="110">
        <f t="shared" si="15"/>
        <v>10</v>
      </c>
      <c r="O43" s="109">
        <f t="shared" si="15"/>
        <v>20</v>
      </c>
      <c r="P43" s="109">
        <f t="shared" si="15"/>
        <v>50</v>
      </c>
      <c r="Q43" s="109">
        <f t="shared" si="15"/>
        <v>10</v>
      </c>
      <c r="R43" s="109">
        <f t="shared" si="15"/>
        <v>50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6">SUM(F45:F46)</f>
        <v>265</v>
      </c>
      <c r="G44" s="111">
        <f t="shared" si="16"/>
        <v>0</v>
      </c>
      <c r="H44" s="111">
        <f t="shared" si="16"/>
        <v>0</v>
      </c>
      <c r="I44" s="111">
        <f t="shared" si="16"/>
        <v>0</v>
      </c>
      <c r="J44" s="111">
        <f t="shared" si="16"/>
        <v>5</v>
      </c>
      <c r="K44" s="111">
        <f t="shared" si="16"/>
        <v>50</v>
      </c>
      <c r="L44" s="111">
        <f t="shared" si="16"/>
        <v>50</v>
      </c>
      <c r="M44" s="111">
        <f t="shared" si="16"/>
        <v>20</v>
      </c>
      <c r="N44" s="111">
        <f t="shared" si="16"/>
        <v>10</v>
      </c>
      <c r="O44" s="111">
        <f t="shared" si="16"/>
        <v>20</v>
      </c>
      <c r="P44" s="111">
        <f t="shared" si="16"/>
        <v>50</v>
      </c>
      <c r="Q44" s="111">
        <f t="shared" si="16"/>
        <v>10</v>
      </c>
      <c r="R44" s="111">
        <f t="shared" si="16"/>
        <v>50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v>0</v>
      </c>
      <c r="H45" s="120">
        <v>0</v>
      </c>
      <c r="I45" s="120">
        <v>0</v>
      </c>
      <c r="J45" s="120">
        <v>0</v>
      </c>
      <c r="K45" s="120">
        <v>0</v>
      </c>
      <c r="L45" s="120">
        <v>0</v>
      </c>
      <c r="M45" s="120">
        <v>0</v>
      </c>
      <c r="N45" s="120">
        <v>0</v>
      </c>
      <c r="O45" s="120">
        <v>0</v>
      </c>
      <c r="P45" s="120">
        <v>0</v>
      </c>
      <c r="Q45" s="120">
        <v>0</v>
      </c>
      <c r="R45" s="120">
        <v>0</v>
      </c>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v>265</v>
      </c>
      <c r="G46" s="125">
        <v>0</v>
      </c>
      <c r="H46" s="125">
        <v>0</v>
      </c>
      <c r="I46" s="125">
        <v>0</v>
      </c>
      <c r="J46" s="125">
        <v>5</v>
      </c>
      <c r="K46" s="125">
        <v>50</v>
      </c>
      <c r="L46" s="125">
        <v>50</v>
      </c>
      <c r="M46" s="125">
        <v>20</v>
      </c>
      <c r="N46" s="125">
        <v>10</v>
      </c>
      <c r="O46" s="125">
        <v>20</v>
      </c>
      <c r="P46" s="125">
        <v>50</v>
      </c>
      <c r="Q46" s="125">
        <v>10</v>
      </c>
      <c r="R46" s="125">
        <v>50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7">F48</f>
        <v>0</v>
      </c>
      <c r="G47" s="109">
        <f t="shared" si="17"/>
        <v>0</v>
      </c>
      <c r="H47" s="109">
        <f t="shared" si="17"/>
        <v>0</v>
      </c>
      <c r="I47" s="109">
        <f t="shared" si="17"/>
        <v>0</v>
      </c>
      <c r="J47" s="109">
        <f t="shared" si="17"/>
        <v>0</v>
      </c>
      <c r="K47" s="109">
        <f t="shared" si="17"/>
        <v>0</v>
      </c>
      <c r="L47" s="109">
        <f t="shared" si="17"/>
        <v>0</v>
      </c>
      <c r="M47" s="109">
        <f t="shared" si="17"/>
        <v>0</v>
      </c>
      <c r="N47" s="110">
        <f t="shared" si="17"/>
        <v>0</v>
      </c>
      <c r="O47" s="109">
        <f t="shared" si="17"/>
        <v>0</v>
      </c>
      <c r="P47" s="109">
        <f t="shared" si="17"/>
        <v>0</v>
      </c>
      <c r="Q47" s="109">
        <f t="shared" si="17"/>
        <v>0</v>
      </c>
      <c r="R47" s="109">
        <f t="shared" si="17"/>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18">SUM(G51:G53)</f>
        <v>0</v>
      </c>
      <c r="H48" s="111">
        <f t="shared" si="18"/>
        <v>0</v>
      </c>
      <c r="I48" s="111">
        <f t="shared" si="18"/>
        <v>0</v>
      </c>
      <c r="J48" s="111">
        <f t="shared" si="18"/>
        <v>0</v>
      </c>
      <c r="K48" s="111">
        <f t="shared" si="18"/>
        <v>0</v>
      </c>
      <c r="L48" s="111">
        <f t="shared" si="18"/>
        <v>0</v>
      </c>
      <c r="M48" s="111">
        <f t="shared" ref="M48:R48" si="19">SUM(M50:M53)</f>
        <v>0</v>
      </c>
      <c r="N48" s="111">
        <f t="shared" si="19"/>
        <v>0</v>
      </c>
      <c r="O48" s="111">
        <f t="shared" si="19"/>
        <v>0</v>
      </c>
      <c r="P48" s="111">
        <f t="shared" si="19"/>
        <v>0</v>
      </c>
      <c r="Q48" s="111">
        <f t="shared" si="19"/>
        <v>0</v>
      </c>
      <c r="R48" s="111">
        <f t="shared" si="19"/>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0">F55</f>
        <v>0</v>
      </c>
      <c r="G54" s="107">
        <f t="shared" si="20"/>
        <v>0</v>
      </c>
      <c r="H54" s="107">
        <f t="shared" si="20"/>
        <v>0</v>
      </c>
      <c r="I54" s="107">
        <f t="shared" si="20"/>
        <v>0</v>
      </c>
      <c r="J54" s="107">
        <f t="shared" si="20"/>
        <v>0</v>
      </c>
      <c r="K54" s="107">
        <f t="shared" si="20"/>
        <v>0</v>
      </c>
      <c r="L54" s="107">
        <f t="shared" si="20"/>
        <v>0</v>
      </c>
      <c r="M54" s="107">
        <f t="shared" si="20"/>
        <v>0</v>
      </c>
      <c r="N54" s="107">
        <f t="shared" si="20"/>
        <v>0</v>
      </c>
      <c r="O54" s="107">
        <f t="shared" si="20"/>
        <v>0</v>
      </c>
      <c r="P54" s="107">
        <f t="shared" si="20"/>
        <v>0</v>
      </c>
      <c r="Q54" s="107">
        <f t="shared" si="20"/>
        <v>0</v>
      </c>
      <c r="R54" s="107">
        <f t="shared" si="20"/>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0"/>
        <v>0</v>
      </c>
      <c r="G55" s="109">
        <f t="shared" si="20"/>
        <v>0</v>
      </c>
      <c r="H55" s="109">
        <f t="shared" si="20"/>
        <v>0</v>
      </c>
      <c r="I55" s="109">
        <f t="shared" si="20"/>
        <v>0</v>
      </c>
      <c r="J55" s="109">
        <f t="shared" si="20"/>
        <v>0</v>
      </c>
      <c r="K55" s="109">
        <f t="shared" si="20"/>
        <v>0</v>
      </c>
      <c r="L55" s="109">
        <f t="shared" si="20"/>
        <v>0</v>
      </c>
      <c r="M55" s="109">
        <f t="shared" si="20"/>
        <v>0</v>
      </c>
      <c r="N55" s="110">
        <f t="shared" si="20"/>
        <v>0</v>
      </c>
      <c r="O55" s="109">
        <f t="shared" si="20"/>
        <v>0</v>
      </c>
      <c r="P55" s="109">
        <f t="shared" si="20"/>
        <v>0</v>
      </c>
      <c r="Q55" s="109">
        <f t="shared" si="20"/>
        <v>0</v>
      </c>
      <c r="R55" s="109">
        <f t="shared" si="20"/>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1">SUM(F57:F57)</f>
        <v>0</v>
      </c>
      <c r="G56" s="111">
        <f t="shared" si="21"/>
        <v>0</v>
      </c>
      <c r="H56" s="111">
        <f t="shared" si="21"/>
        <v>0</v>
      </c>
      <c r="I56" s="111">
        <f t="shared" si="21"/>
        <v>0</v>
      </c>
      <c r="J56" s="111">
        <f t="shared" si="21"/>
        <v>0</v>
      </c>
      <c r="K56" s="111">
        <f t="shared" si="21"/>
        <v>0</v>
      </c>
      <c r="L56" s="111">
        <f t="shared" si="21"/>
        <v>0</v>
      </c>
      <c r="M56" s="111">
        <f t="shared" si="21"/>
        <v>0</v>
      </c>
      <c r="N56" s="113">
        <f t="shared" si="21"/>
        <v>0</v>
      </c>
      <c r="O56" s="111">
        <f t="shared" si="21"/>
        <v>0</v>
      </c>
      <c r="P56" s="111">
        <f t="shared" si="21"/>
        <v>0</v>
      </c>
      <c r="Q56" s="111">
        <f t="shared" si="21"/>
        <v>0</v>
      </c>
      <c r="R56" s="111">
        <f t="shared" si="21"/>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211</v>
      </c>
      <c r="I59" s="31" t="s">
        <v>212</v>
      </c>
      <c r="L59" s="123"/>
    </row>
    <row r="60" spans="1:32">
      <c r="E60" s="124" t="s">
        <v>213</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3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sheetPr>
    <tabColor rgb="FF92D050"/>
  </sheetPr>
  <dimension ref="A1:AF69"/>
  <sheetViews>
    <sheetView topLeftCell="E1" zoomScaleNormal="100" workbookViewId="0">
      <selection activeCell="F4" sqref="F4"/>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214</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ht="15.75">
      <c r="A8" s="29"/>
      <c r="B8" s="29"/>
      <c r="C8" s="153" t="s">
        <v>108</v>
      </c>
      <c r="D8" s="153"/>
      <c r="E8" s="153"/>
      <c r="F8" s="149"/>
      <c r="G8" s="151"/>
      <c r="H8" s="151"/>
      <c r="I8" s="151"/>
      <c r="J8" s="151"/>
      <c r="K8" s="151"/>
      <c r="L8" s="151"/>
      <c r="M8" s="151"/>
      <c r="N8" s="151"/>
      <c r="O8" s="151"/>
      <c r="P8" s="151"/>
      <c r="Q8" s="151"/>
      <c r="R8" s="151"/>
      <c r="S8" s="106"/>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9611</v>
      </c>
      <c r="G10" s="107">
        <f t="shared" si="0"/>
        <v>750</v>
      </c>
      <c r="H10" s="107">
        <f t="shared" si="0"/>
        <v>850</v>
      </c>
      <c r="I10" s="107">
        <f t="shared" si="0"/>
        <v>980</v>
      </c>
      <c r="J10" s="107">
        <f t="shared" si="0"/>
        <v>585</v>
      </c>
      <c r="K10" s="107">
        <f t="shared" si="0"/>
        <v>1080</v>
      </c>
      <c r="L10" s="107">
        <f t="shared" si="0"/>
        <v>1025</v>
      </c>
      <c r="M10" s="107">
        <f t="shared" si="0"/>
        <v>985</v>
      </c>
      <c r="N10" s="108">
        <f t="shared" si="0"/>
        <v>771</v>
      </c>
      <c r="O10" s="107">
        <f t="shared" si="0"/>
        <v>783</v>
      </c>
      <c r="P10" s="107">
        <f t="shared" si="0"/>
        <v>730</v>
      </c>
      <c r="Q10" s="107">
        <f t="shared" si="0"/>
        <v>522</v>
      </c>
      <c r="R10" s="107">
        <f t="shared" si="0"/>
        <v>550</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9081</v>
      </c>
      <c r="G11" s="107">
        <f t="shared" si="1"/>
        <v>750</v>
      </c>
      <c r="H11" s="107">
        <f t="shared" si="1"/>
        <v>850</v>
      </c>
      <c r="I11" s="107">
        <f t="shared" si="1"/>
        <v>980</v>
      </c>
      <c r="J11" s="107">
        <f t="shared" si="1"/>
        <v>585</v>
      </c>
      <c r="K11" s="107">
        <f t="shared" si="1"/>
        <v>880</v>
      </c>
      <c r="L11" s="107">
        <f t="shared" si="1"/>
        <v>825</v>
      </c>
      <c r="M11" s="107">
        <f t="shared" si="1"/>
        <v>855</v>
      </c>
      <c r="N11" s="107">
        <f t="shared" si="1"/>
        <v>771</v>
      </c>
      <c r="O11" s="107">
        <f t="shared" si="1"/>
        <v>783</v>
      </c>
      <c r="P11" s="107">
        <f t="shared" si="1"/>
        <v>730</v>
      </c>
      <c r="Q11" s="107">
        <f t="shared" si="1"/>
        <v>522</v>
      </c>
      <c r="R11" s="107">
        <f t="shared" si="1"/>
        <v>550</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1500</v>
      </c>
      <c r="G12" s="109">
        <f t="shared" si="2"/>
        <v>500</v>
      </c>
      <c r="H12" s="109">
        <f t="shared" si="2"/>
        <v>500</v>
      </c>
      <c r="I12" s="109">
        <f t="shared" si="2"/>
        <v>500</v>
      </c>
      <c r="J12" s="109">
        <f t="shared" si="2"/>
        <v>0</v>
      </c>
      <c r="K12" s="109">
        <f t="shared" si="2"/>
        <v>0</v>
      </c>
      <c r="L12" s="109">
        <f t="shared" si="2"/>
        <v>0</v>
      </c>
      <c r="M12" s="109">
        <f t="shared" si="2"/>
        <v>0</v>
      </c>
      <c r="N12" s="110">
        <f t="shared" si="2"/>
        <v>0</v>
      </c>
      <c r="O12" s="109">
        <f t="shared" si="2"/>
        <v>0</v>
      </c>
      <c r="P12" s="109">
        <f t="shared" si="2"/>
        <v>0</v>
      </c>
      <c r="Q12" s="109">
        <f t="shared" si="2"/>
        <v>0</v>
      </c>
      <c r="R12" s="109">
        <f t="shared" si="2"/>
        <v>0</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 t="shared" ref="F13:R13" si="3">SUM(F14:F14)</f>
        <v>1500</v>
      </c>
      <c r="G13" s="111">
        <f t="shared" si="3"/>
        <v>500</v>
      </c>
      <c r="H13" s="111">
        <f t="shared" si="3"/>
        <v>500</v>
      </c>
      <c r="I13" s="111">
        <f t="shared" si="3"/>
        <v>500</v>
      </c>
      <c r="J13" s="111">
        <f t="shared" si="3"/>
        <v>0</v>
      </c>
      <c r="K13" s="111">
        <f t="shared" si="3"/>
        <v>0</v>
      </c>
      <c r="L13" s="111">
        <f t="shared" si="3"/>
        <v>0</v>
      </c>
      <c r="M13" s="111">
        <f t="shared" si="3"/>
        <v>0</v>
      </c>
      <c r="N13" s="111">
        <f t="shared" si="3"/>
        <v>0</v>
      </c>
      <c r="O13" s="111">
        <f t="shared" si="3"/>
        <v>0</v>
      </c>
      <c r="P13" s="111">
        <f t="shared" si="3"/>
        <v>0</v>
      </c>
      <c r="Q13" s="111">
        <f t="shared" si="3"/>
        <v>0</v>
      </c>
      <c r="R13" s="111">
        <f t="shared" si="3"/>
        <v>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1500</v>
      </c>
      <c r="G14" s="127">
        <v>500</v>
      </c>
      <c r="H14" s="127">
        <v>500</v>
      </c>
      <c r="I14" s="127">
        <v>500</v>
      </c>
      <c r="J14" s="127">
        <v>0</v>
      </c>
      <c r="K14" s="127">
        <v>0</v>
      </c>
      <c r="L14" s="127">
        <v>0</v>
      </c>
      <c r="M14" s="127">
        <v>0</v>
      </c>
      <c r="N14" s="127">
        <v>0</v>
      </c>
      <c r="O14" s="127">
        <v>0</v>
      </c>
      <c r="P14" s="127">
        <v>0</v>
      </c>
      <c r="Q14" s="127">
        <v>0</v>
      </c>
      <c r="R14" s="127">
        <v>0</v>
      </c>
      <c r="S14" s="114"/>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7581</v>
      </c>
      <c r="G15" s="109">
        <f t="shared" si="4"/>
        <v>250</v>
      </c>
      <c r="H15" s="109">
        <f t="shared" si="4"/>
        <v>350</v>
      </c>
      <c r="I15" s="109">
        <f t="shared" si="4"/>
        <v>480</v>
      </c>
      <c r="J15" s="109">
        <f t="shared" si="4"/>
        <v>585</v>
      </c>
      <c r="K15" s="109">
        <f t="shared" si="4"/>
        <v>880</v>
      </c>
      <c r="L15" s="109">
        <f t="shared" si="4"/>
        <v>825</v>
      </c>
      <c r="M15" s="109">
        <f t="shared" si="4"/>
        <v>855</v>
      </c>
      <c r="N15" s="109">
        <f t="shared" si="4"/>
        <v>771</v>
      </c>
      <c r="O15" s="109">
        <f t="shared" si="4"/>
        <v>783</v>
      </c>
      <c r="P15" s="109">
        <f t="shared" si="4"/>
        <v>730</v>
      </c>
      <c r="Q15" s="109">
        <f t="shared" si="4"/>
        <v>522</v>
      </c>
      <c r="R15" s="109">
        <f t="shared" si="4"/>
        <v>550</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232</v>
      </c>
      <c r="G16" s="111">
        <f t="shared" si="5"/>
        <v>0</v>
      </c>
      <c r="H16" s="111">
        <f t="shared" si="5"/>
        <v>0</v>
      </c>
      <c r="I16" s="111">
        <f t="shared" si="5"/>
        <v>0</v>
      </c>
      <c r="J16" s="111">
        <f t="shared" si="5"/>
        <v>0</v>
      </c>
      <c r="K16" s="111">
        <f t="shared" si="5"/>
        <v>30</v>
      </c>
      <c r="L16" s="111">
        <f t="shared" si="5"/>
        <v>30</v>
      </c>
      <c r="M16" s="111">
        <f t="shared" si="5"/>
        <v>55</v>
      </c>
      <c r="N16" s="113">
        <f t="shared" si="5"/>
        <v>71</v>
      </c>
      <c r="O16" s="111">
        <f t="shared" si="5"/>
        <v>36</v>
      </c>
      <c r="P16" s="111">
        <f t="shared" si="5"/>
        <v>10</v>
      </c>
      <c r="Q16" s="111">
        <f t="shared" si="5"/>
        <v>0</v>
      </c>
      <c r="R16" s="111">
        <f t="shared" si="5"/>
        <v>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232</v>
      </c>
      <c r="G17" s="127">
        <v>0</v>
      </c>
      <c r="H17" s="127">
        <v>0</v>
      </c>
      <c r="I17" s="127">
        <v>0</v>
      </c>
      <c r="J17" s="127">
        <v>0</v>
      </c>
      <c r="K17" s="127">
        <v>30</v>
      </c>
      <c r="L17" s="127">
        <v>30</v>
      </c>
      <c r="M17" s="127">
        <v>55</v>
      </c>
      <c r="N17" s="127">
        <v>71</v>
      </c>
      <c r="O17" s="127">
        <v>36</v>
      </c>
      <c r="P17" s="127">
        <v>10</v>
      </c>
      <c r="Q17" s="127">
        <v>0</v>
      </c>
      <c r="R17" s="127">
        <v>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6">SUM(F19:F19)</f>
        <v>3572</v>
      </c>
      <c r="G18" s="111">
        <f t="shared" si="6"/>
        <v>50</v>
      </c>
      <c r="H18" s="111">
        <f t="shared" si="6"/>
        <v>150</v>
      </c>
      <c r="I18" s="111">
        <f t="shared" si="6"/>
        <v>280</v>
      </c>
      <c r="J18" s="111">
        <f t="shared" si="6"/>
        <v>400</v>
      </c>
      <c r="K18" s="111">
        <f t="shared" si="6"/>
        <v>500</v>
      </c>
      <c r="L18" s="111">
        <f t="shared" si="6"/>
        <v>500</v>
      </c>
      <c r="M18" s="111">
        <f t="shared" si="6"/>
        <v>550</v>
      </c>
      <c r="N18" s="111">
        <f t="shared" si="6"/>
        <v>400</v>
      </c>
      <c r="O18" s="111">
        <f t="shared" si="6"/>
        <v>320</v>
      </c>
      <c r="P18" s="111">
        <f t="shared" si="6"/>
        <v>320</v>
      </c>
      <c r="Q18" s="111">
        <f t="shared" si="6"/>
        <v>52</v>
      </c>
      <c r="R18" s="111">
        <f t="shared" si="6"/>
        <v>50</v>
      </c>
      <c r="S18" s="38"/>
      <c r="T18" s="39"/>
      <c r="U18" s="39"/>
      <c r="V18" s="39"/>
      <c r="W18" s="39"/>
      <c r="X18" s="39"/>
      <c r="Y18" s="39"/>
      <c r="Z18" s="39"/>
      <c r="AA18" s="39"/>
      <c r="AB18" s="39"/>
      <c r="AC18" s="39"/>
      <c r="AD18" s="39"/>
      <c r="AE18" s="39"/>
      <c r="AF18" s="39"/>
    </row>
    <row r="19" spans="1:32">
      <c r="A19" s="43">
        <v>16</v>
      </c>
      <c r="B19" s="45">
        <v>4</v>
      </c>
      <c r="C19" s="50">
        <v>3</v>
      </c>
      <c r="D19" s="62">
        <v>2</v>
      </c>
      <c r="E19" s="63" t="s">
        <v>133</v>
      </c>
      <c r="F19" s="56">
        <f>SUM(G19:R19)</f>
        <v>3572</v>
      </c>
      <c r="G19" s="127">
        <v>50</v>
      </c>
      <c r="H19" s="127">
        <v>150</v>
      </c>
      <c r="I19" s="127">
        <v>280</v>
      </c>
      <c r="J19" s="127">
        <v>400</v>
      </c>
      <c r="K19" s="127">
        <v>500</v>
      </c>
      <c r="L19" s="127">
        <v>500</v>
      </c>
      <c r="M19" s="127">
        <v>550</v>
      </c>
      <c r="N19" s="127">
        <v>400</v>
      </c>
      <c r="O19" s="127">
        <v>320</v>
      </c>
      <c r="P19" s="127">
        <v>320</v>
      </c>
      <c r="Q19" s="127">
        <v>52</v>
      </c>
      <c r="R19" s="127">
        <v>50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3777</v>
      </c>
      <c r="G20" s="111">
        <f t="shared" ref="G20:R20" si="7">G21+G22</f>
        <v>200</v>
      </c>
      <c r="H20" s="111">
        <f t="shared" si="7"/>
        <v>200</v>
      </c>
      <c r="I20" s="111">
        <f t="shared" si="7"/>
        <v>200</v>
      </c>
      <c r="J20" s="111">
        <f t="shared" si="7"/>
        <v>185</v>
      </c>
      <c r="K20" s="111">
        <f t="shared" si="7"/>
        <v>350</v>
      </c>
      <c r="L20" s="111">
        <f t="shared" si="7"/>
        <v>295</v>
      </c>
      <c r="M20" s="111">
        <f t="shared" si="7"/>
        <v>250</v>
      </c>
      <c r="N20" s="113">
        <f t="shared" si="7"/>
        <v>300</v>
      </c>
      <c r="O20" s="111">
        <f t="shared" si="7"/>
        <v>427</v>
      </c>
      <c r="P20" s="111">
        <f t="shared" si="7"/>
        <v>400</v>
      </c>
      <c r="Q20" s="111">
        <f t="shared" si="7"/>
        <v>470</v>
      </c>
      <c r="R20" s="111">
        <f t="shared" si="7"/>
        <v>500</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147</v>
      </c>
      <c r="G21" s="125">
        <v>0</v>
      </c>
      <c r="H21" s="125">
        <v>0</v>
      </c>
      <c r="I21" s="125">
        <v>0</v>
      </c>
      <c r="J21" s="125">
        <v>35</v>
      </c>
      <c r="K21" s="125">
        <v>0</v>
      </c>
      <c r="L21" s="125">
        <v>45</v>
      </c>
      <c r="M21" s="125">
        <v>40</v>
      </c>
      <c r="N21" s="125">
        <v>0</v>
      </c>
      <c r="O21" s="125">
        <v>27</v>
      </c>
      <c r="P21" s="125">
        <v>0</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3630</v>
      </c>
      <c r="G22" s="27">
        <v>200</v>
      </c>
      <c r="H22" s="27">
        <v>200</v>
      </c>
      <c r="I22" s="27">
        <v>200</v>
      </c>
      <c r="J22" s="27">
        <v>150</v>
      </c>
      <c r="K22" s="27">
        <v>350</v>
      </c>
      <c r="L22" s="27">
        <v>250</v>
      </c>
      <c r="M22" s="27">
        <v>210</v>
      </c>
      <c r="N22" s="27">
        <v>300</v>
      </c>
      <c r="O22" s="27">
        <v>400</v>
      </c>
      <c r="P22" s="27">
        <v>400</v>
      </c>
      <c r="Q22" s="27">
        <v>470</v>
      </c>
      <c r="R22" s="27">
        <v>500</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8">SUM(G24:G24)</f>
        <v>0</v>
      </c>
      <c r="H23" s="111">
        <f t="shared" si="8"/>
        <v>0</v>
      </c>
      <c r="I23" s="111">
        <f t="shared" si="8"/>
        <v>0</v>
      </c>
      <c r="J23" s="111">
        <f t="shared" si="8"/>
        <v>0</v>
      </c>
      <c r="K23" s="111">
        <f t="shared" si="8"/>
        <v>0</v>
      </c>
      <c r="L23" s="111">
        <f t="shared" si="8"/>
        <v>0</v>
      </c>
      <c r="M23" s="111">
        <f t="shared" si="8"/>
        <v>0</v>
      </c>
      <c r="N23" s="111">
        <f t="shared" si="8"/>
        <v>0</v>
      </c>
      <c r="O23" s="111">
        <f t="shared" si="8"/>
        <v>0</v>
      </c>
      <c r="P23" s="111">
        <f t="shared" si="8"/>
        <v>0</v>
      </c>
      <c r="Q23" s="111">
        <f t="shared" si="8"/>
        <v>0</v>
      </c>
      <c r="R23" s="111">
        <f t="shared" si="8"/>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35">
        <f t="shared" ref="F25:R25" si="9">F26+F37+F40+F43+F47</f>
        <v>530</v>
      </c>
      <c r="G25" s="107">
        <f t="shared" si="9"/>
        <v>0</v>
      </c>
      <c r="H25" s="107">
        <f t="shared" si="9"/>
        <v>0</v>
      </c>
      <c r="I25" s="107">
        <f t="shared" si="9"/>
        <v>0</v>
      </c>
      <c r="J25" s="107">
        <f t="shared" si="9"/>
        <v>0</v>
      </c>
      <c r="K25" s="107">
        <f t="shared" si="9"/>
        <v>200</v>
      </c>
      <c r="L25" s="107">
        <f t="shared" si="9"/>
        <v>200</v>
      </c>
      <c r="M25" s="107">
        <f t="shared" si="9"/>
        <v>130</v>
      </c>
      <c r="N25" s="107">
        <f t="shared" si="9"/>
        <v>0</v>
      </c>
      <c r="O25" s="107">
        <f t="shared" si="9"/>
        <v>0</v>
      </c>
      <c r="P25" s="107">
        <f t="shared" si="9"/>
        <v>0</v>
      </c>
      <c r="Q25" s="107">
        <f t="shared" si="9"/>
        <v>0</v>
      </c>
      <c r="R25" s="107">
        <f t="shared" si="9"/>
        <v>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0</v>
      </c>
      <c r="G26" s="109">
        <f t="shared" si="10"/>
        <v>0</v>
      </c>
      <c r="H26" s="109">
        <f t="shared" si="10"/>
        <v>0</v>
      </c>
      <c r="I26" s="109">
        <f t="shared" si="10"/>
        <v>0</v>
      </c>
      <c r="J26" s="109">
        <f t="shared" si="10"/>
        <v>0</v>
      </c>
      <c r="K26" s="109">
        <f t="shared" si="10"/>
        <v>0</v>
      </c>
      <c r="L26" s="109">
        <f t="shared" si="10"/>
        <v>0</v>
      </c>
      <c r="M26" s="109">
        <f t="shared" si="10"/>
        <v>0</v>
      </c>
      <c r="N26" s="109">
        <f t="shared" si="10"/>
        <v>0</v>
      </c>
      <c r="O26" s="109">
        <f t="shared" si="10"/>
        <v>0</v>
      </c>
      <c r="P26" s="109">
        <f t="shared" si="10"/>
        <v>0</v>
      </c>
      <c r="Q26" s="109">
        <f t="shared" si="10"/>
        <v>0</v>
      </c>
      <c r="R26" s="109">
        <f t="shared" si="10"/>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0</v>
      </c>
      <c r="G31" s="111">
        <f t="shared" si="13"/>
        <v>0</v>
      </c>
      <c r="H31" s="111">
        <f t="shared" si="13"/>
        <v>0</v>
      </c>
      <c r="I31" s="111">
        <f t="shared" si="13"/>
        <v>0</v>
      </c>
      <c r="J31" s="111">
        <f t="shared" si="13"/>
        <v>0</v>
      </c>
      <c r="K31" s="111">
        <f t="shared" si="13"/>
        <v>0</v>
      </c>
      <c r="L31" s="111">
        <f t="shared" si="13"/>
        <v>0</v>
      </c>
      <c r="M31" s="111">
        <f t="shared" si="13"/>
        <v>0</v>
      </c>
      <c r="N31" s="111">
        <f t="shared" si="13"/>
        <v>0</v>
      </c>
      <c r="O31" s="111">
        <f t="shared" si="13"/>
        <v>0</v>
      </c>
      <c r="P31" s="111">
        <f t="shared" si="13"/>
        <v>0</v>
      </c>
      <c r="Q31" s="111">
        <f t="shared" si="13"/>
        <v>0</v>
      </c>
      <c r="R31" s="111">
        <f t="shared" si="13"/>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530</v>
      </c>
      <c r="G43" s="109">
        <f t="shared" si="17"/>
        <v>0</v>
      </c>
      <c r="H43" s="109">
        <f t="shared" si="17"/>
        <v>0</v>
      </c>
      <c r="I43" s="109">
        <f t="shared" si="17"/>
        <v>0</v>
      </c>
      <c r="J43" s="109">
        <f t="shared" si="17"/>
        <v>0</v>
      </c>
      <c r="K43" s="109">
        <f t="shared" si="17"/>
        <v>200</v>
      </c>
      <c r="L43" s="109">
        <f t="shared" si="17"/>
        <v>200</v>
      </c>
      <c r="M43" s="109">
        <f t="shared" si="17"/>
        <v>130</v>
      </c>
      <c r="N43" s="110">
        <f t="shared" si="17"/>
        <v>0</v>
      </c>
      <c r="O43" s="109">
        <f t="shared" si="17"/>
        <v>0</v>
      </c>
      <c r="P43" s="109">
        <f t="shared" si="17"/>
        <v>0</v>
      </c>
      <c r="Q43" s="109">
        <f t="shared" si="17"/>
        <v>0</v>
      </c>
      <c r="R43" s="109">
        <f t="shared" si="17"/>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530</v>
      </c>
      <c r="G44" s="111">
        <f t="shared" si="18"/>
        <v>0</v>
      </c>
      <c r="H44" s="111">
        <f t="shared" si="18"/>
        <v>0</v>
      </c>
      <c r="I44" s="111">
        <f t="shared" si="18"/>
        <v>0</v>
      </c>
      <c r="J44" s="111">
        <f t="shared" si="18"/>
        <v>0</v>
      </c>
      <c r="K44" s="111">
        <f t="shared" si="18"/>
        <v>200</v>
      </c>
      <c r="L44" s="111">
        <f t="shared" si="18"/>
        <v>200</v>
      </c>
      <c r="M44" s="111">
        <f t="shared" si="18"/>
        <v>130</v>
      </c>
      <c r="N44" s="111">
        <f t="shared" si="18"/>
        <v>0</v>
      </c>
      <c r="O44" s="111">
        <f t="shared" si="18"/>
        <v>0</v>
      </c>
      <c r="P44" s="111">
        <f t="shared" si="18"/>
        <v>0</v>
      </c>
      <c r="Q44" s="111">
        <f t="shared" si="18"/>
        <v>0</v>
      </c>
      <c r="R44" s="111">
        <f t="shared" si="18"/>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c r="H45" s="120"/>
      <c r="I45" s="120"/>
      <c r="J45" s="120"/>
      <c r="K45" s="120"/>
      <c r="L45" s="120"/>
      <c r="M45" s="120"/>
      <c r="N45" s="126"/>
      <c r="O45" s="120"/>
      <c r="P45" s="120"/>
      <c r="Q45" s="120"/>
      <c r="R45" s="120"/>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530</v>
      </c>
      <c r="G46" s="127">
        <v>0</v>
      </c>
      <c r="H46" s="127">
        <v>0</v>
      </c>
      <c r="I46" s="127">
        <v>0</v>
      </c>
      <c r="J46" s="127">
        <v>0</v>
      </c>
      <c r="K46" s="127">
        <v>200</v>
      </c>
      <c r="L46" s="127">
        <v>200</v>
      </c>
      <c r="M46" s="127">
        <v>130</v>
      </c>
      <c r="N46" s="127">
        <v>0</v>
      </c>
      <c r="O46" s="127">
        <v>0</v>
      </c>
      <c r="P46" s="127">
        <v>0</v>
      </c>
      <c r="Q46" s="127">
        <v>0</v>
      </c>
      <c r="R46" s="127">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0</v>
      </c>
      <c r="G47" s="109">
        <f t="shared" si="19"/>
        <v>0</v>
      </c>
      <c r="H47" s="109">
        <f t="shared" si="19"/>
        <v>0</v>
      </c>
      <c r="I47" s="109">
        <f t="shared" si="19"/>
        <v>0</v>
      </c>
      <c r="J47" s="109">
        <f t="shared" si="19"/>
        <v>0</v>
      </c>
      <c r="K47" s="109">
        <f t="shared" si="19"/>
        <v>0</v>
      </c>
      <c r="L47" s="109">
        <f t="shared" si="19"/>
        <v>0</v>
      </c>
      <c r="M47" s="109">
        <f t="shared" si="19"/>
        <v>0</v>
      </c>
      <c r="N47" s="110">
        <f t="shared" si="19"/>
        <v>0</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20">SUM(G51:G53)</f>
        <v>0</v>
      </c>
      <c r="H48" s="111">
        <f t="shared" si="20"/>
        <v>0</v>
      </c>
      <c r="I48" s="111">
        <f t="shared" si="20"/>
        <v>0</v>
      </c>
      <c r="J48" s="111">
        <f t="shared" si="20"/>
        <v>0</v>
      </c>
      <c r="K48" s="111">
        <f t="shared" si="20"/>
        <v>0</v>
      </c>
      <c r="L48" s="111">
        <f t="shared" si="20"/>
        <v>0</v>
      </c>
      <c r="M48" s="111">
        <f t="shared" ref="M48:R48" si="21">SUM(M50:M53)</f>
        <v>0</v>
      </c>
      <c r="N48" s="111">
        <f t="shared" si="21"/>
        <v>0</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17"/>
      <c r="H49" s="117"/>
      <c r="I49" s="117"/>
      <c r="J49" s="117"/>
      <c r="K49" s="117"/>
      <c r="L49" s="117"/>
      <c r="M49" s="117"/>
      <c r="N49" s="118"/>
      <c r="O49" s="117"/>
      <c r="P49" s="117"/>
      <c r="Q49" s="117"/>
      <c r="R49" s="117"/>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17"/>
      <c r="H50" s="117"/>
      <c r="I50" s="117"/>
      <c r="J50" s="117"/>
      <c r="K50" s="117"/>
      <c r="L50" s="117"/>
      <c r="M50" s="117"/>
      <c r="N50" s="118"/>
      <c r="O50" s="117"/>
      <c r="P50" s="117"/>
      <c r="Q50" s="117"/>
      <c r="R50" s="117"/>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17"/>
      <c r="H51" s="117"/>
      <c r="I51" s="117"/>
      <c r="J51" s="117"/>
      <c r="K51" s="117"/>
      <c r="L51" s="117"/>
      <c r="M51" s="117"/>
      <c r="N51" s="118"/>
      <c r="O51" s="117"/>
      <c r="P51" s="117"/>
      <c r="Q51" s="117"/>
      <c r="R51" s="117"/>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17"/>
      <c r="H52" s="117"/>
      <c r="I52" s="117"/>
      <c r="J52" s="117"/>
      <c r="K52" s="117"/>
      <c r="L52" s="117"/>
      <c r="M52" s="117"/>
      <c r="N52" s="118"/>
      <c r="O52" s="117"/>
      <c r="P52" s="117"/>
      <c r="Q52" s="117"/>
      <c r="R52" s="117"/>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17"/>
      <c r="H53" s="117"/>
      <c r="I53" s="117"/>
      <c r="J53" s="117"/>
      <c r="K53" s="117"/>
      <c r="L53" s="117"/>
      <c r="M53" s="117"/>
      <c r="N53" s="118"/>
      <c r="O53" s="117"/>
      <c r="P53" s="117"/>
      <c r="Q53" s="117"/>
      <c r="R53" s="117"/>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215</v>
      </c>
      <c r="F59" s="122" t="s">
        <v>216</v>
      </c>
      <c r="L59" s="123"/>
    </row>
    <row r="60" spans="1:32">
      <c r="E60" s="124" t="s">
        <v>206</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32986111111111099"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sheetPr>
    <tabColor rgb="FF92D050"/>
  </sheetPr>
  <dimension ref="A1:AF69"/>
  <sheetViews>
    <sheetView topLeftCell="B1"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217</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G10+H10+I10+J10+K10+L10+M10+N10+O10+P10+Q10++R10</f>
        <v>4468</v>
      </c>
      <c r="G10" s="107">
        <f t="shared" ref="G10:R10" si="0">G11+G25+G54</f>
        <v>57</v>
      </c>
      <c r="H10" s="107">
        <f t="shared" si="0"/>
        <v>83</v>
      </c>
      <c r="I10" s="107">
        <f t="shared" si="0"/>
        <v>63</v>
      </c>
      <c r="J10" s="107">
        <f t="shared" si="0"/>
        <v>163</v>
      </c>
      <c r="K10" s="107">
        <f t="shared" si="0"/>
        <v>341</v>
      </c>
      <c r="L10" s="107">
        <f t="shared" si="0"/>
        <v>466</v>
      </c>
      <c r="M10" s="107">
        <f t="shared" si="0"/>
        <v>583</v>
      </c>
      <c r="N10" s="108">
        <f t="shared" si="0"/>
        <v>564</v>
      </c>
      <c r="O10" s="107">
        <f t="shared" si="0"/>
        <v>553</v>
      </c>
      <c r="P10" s="107">
        <f t="shared" si="0"/>
        <v>571</v>
      </c>
      <c r="Q10" s="107">
        <f t="shared" si="0"/>
        <v>547</v>
      </c>
      <c r="R10" s="107">
        <f t="shared" si="0"/>
        <v>477</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128">
        <f t="shared" ref="F11:R11" si="1">F12+F15+F23</f>
        <v>4137</v>
      </c>
      <c r="G11" s="107">
        <f t="shared" si="1"/>
        <v>57</v>
      </c>
      <c r="H11" s="107">
        <f t="shared" si="1"/>
        <v>83</v>
      </c>
      <c r="I11" s="107">
        <f t="shared" si="1"/>
        <v>63</v>
      </c>
      <c r="J11" s="107">
        <f t="shared" si="1"/>
        <v>163</v>
      </c>
      <c r="K11" s="107">
        <f t="shared" si="1"/>
        <v>311</v>
      </c>
      <c r="L11" s="107">
        <f t="shared" si="1"/>
        <v>433</v>
      </c>
      <c r="M11" s="107">
        <f t="shared" si="1"/>
        <v>533</v>
      </c>
      <c r="N11" s="107">
        <f t="shared" si="1"/>
        <v>509</v>
      </c>
      <c r="O11" s="107">
        <f t="shared" si="1"/>
        <v>490</v>
      </c>
      <c r="P11" s="107">
        <f t="shared" si="1"/>
        <v>531</v>
      </c>
      <c r="Q11" s="107">
        <f t="shared" si="1"/>
        <v>517</v>
      </c>
      <c r="R11" s="107">
        <f t="shared" si="1"/>
        <v>447</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300</v>
      </c>
      <c r="G12" s="109">
        <f t="shared" si="2"/>
        <v>5</v>
      </c>
      <c r="H12" s="109">
        <f t="shared" si="2"/>
        <v>10</v>
      </c>
      <c r="I12" s="109">
        <f t="shared" si="2"/>
        <v>10</v>
      </c>
      <c r="J12" s="109">
        <f t="shared" si="2"/>
        <v>10</v>
      </c>
      <c r="K12" s="109">
        <f t="shared" si="2"/>
        <v>10</v>
      </c>
      <c r="L12" s="109">
        <f t="shared" si="2"/>
        <v>10</v>
      </c>
      <c r="M12" s="109">
        <f t="shared" si="2"/>
        <v>40</v>
      </c>
      <c r="N12" s="109">
        <f t="shared" si="2"/>
        <v>40</v>
      </c>
      <c r="O12" s="109">
        <f t="shared" si="2"/>
        <v>41</v>
      </c>
      <c r="P12" s="109">
        <f t="shared" si="2"/>
        <v>43</v>
      </c>
      <c r="Q12" s="109">
        <f t="shared" si="2"/>
        <v>43</v>
      </c>
      <c r="R12" s="109">
        <f t="shared" si="2"/>
        <v>38</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v>300</v>
      </c>
      <c r="G13" s="111">
        <f t="shared" ref="G13:R13" si="3">G14</f>
        <v>5</v>
      </c>
      <c r="H13" s="111">
        <f t="shared" si="3"/>
        <v>10</v>
      </c>
      <c r="I13" s="111">
        <f t="shared" si="3"/>
        <v>10</v>
      </c>
      <c r="J13" s="111">
        <f t="shared" si="3"/>
        <v>10</v>
      </c>
      <c r="K13" s="111">
        <f t="shared" si="3"/>
        <v>10</v>
      </c>
      <c r="L13" s="111">
        <f t="shared" si="3"/>
        <v>10</v>
      </c>
      <c r="M13" s="111">
        <f t="shared" si="3"/>
        <v>40</v>
      </c>
      <c r="N13" s="111">
        <f t="shared" si="3"/>
        <v>40</v>
      </c>
      <c r="O13" s="111">
        <f t="shared" si="3"/>
        <v>41</v>
      </c>
      <c r="P13" s="111">
        <f t="shared" si="3"/>
        <v>43</v>
      </c>
      <c r="Q13" s="111">
        <f t="shared" si="3"/>
        <v>43</v>
      </c>
      <c r="R13" s="111">
        <f t="shared" si="3"/>
        <v>38</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v>300</v>
      </c>
      <c r="G14" s="125">
        <v>5</v>
      </c>
      <c r="H14" s="125">
        <v>10</v>
      </c>
      <c r="I14" s="125">
        <v>10</v>
      </c>
      <c r="J14" s="125">
        <v>10</v>
      </c>
      <c r="K14" s="125">
        <v>10</v>
      </c>
      <c r="L14" s="125">
        <v>10</v>
      </c>
      <c r="M14" s="125">
        <v>40</v>
      </c>
      <c r="N14" s="125">
        <v>40</v>
      </c>
      <c r="O14" s="125">
        <v>41</v>
      </c>
      <c r="P14" s="125">
        <v>43</v>
      </c>
      <c r="Q14" s="125">
        <v>43</v>
      </c>
      <c r="R14" s="125">
        <v>38</v>
      </c>
      <c r="S14" s="38"/>
      <c r="T14" s="39"/>
      <c r="U14" s="39"/>
      <c r="V14" s="39"/>
      <c r="W14" s="39"/>
      <c r="X14" s="39"/>
      <c r="Y14" s="39"/>
      <c r="Z14" s="39"/>
      <c r="AA14" s="39"/>
      <c r="AB14" s="39"/>
      <c r="AC14" s="39"/>
      <c r="AD14" s="39"/>
      <c r="AE14" s="39"/>
      <c r="AF14" s="39"/>
    </row>
    <row r="15" spans="1:32">
      <c r="A15" s="43">
        <v>1</v>
      </c>
      <c r="B15" s="45">
        <v>4</v>
      </c>
      <c r="C15" s="45"/>
      <c r="D15" s="45"/>
      <c r="E15" s="69" t="s">
        <v>129</v>
      </c>
      <c r="F15" s="129">
        <f t="shared" ref="F15:R15" si="4">F16+F18+F20</f>
        <v>3837</v>
      </c>
      <c r="G15" s="109">
        <f t="shared" si="4"/>
        <v>52</v>
      </c>
      <c r="H15" s="109">
        <f t="shared" si="4"/>
        <v>73</v>
      </c>
      <c r="I15" s="109">
        <f t="shared" si="4"/>
        <v>53</v>
      </c>
      <c r="J15" s="109">
        <f t="shared" si="4"/>
        <v>153</v>
      </c>
      <c r="K15" s="109">
        <f t="shared" si="4"/>
        <v>301</v>
      </c>
      <c r="L15" s="109">
        <f t="shared" si="4"/>
        <v>423</v>
      </c>
      <c r="M15" s="109">
        <f t="shared" si="4"/>
        <v>493</v>
      </c>
      <c r="N15" s="109">
        <f t="shared" si="4"/>
        <v>469</v>
      </c>
      <c r="O15" s="109">
        <f t="shared" si="4"/>
        <v>449</v>
      </c>
      <c r="P15" s="109">
        <f t="shared" si="4"/>
        <v>488</v>
      </c>
      <c r="Q15" s="109">
        <f t="shared" si="4"/>
        <v>474</v>
      </c>
      <c r="R15" s="109">
        <f t="shared" si="4"/>
        <v>409</v>
      </c>
      <c r="S15" s="38"/>
      <c r="T15" s="39"/>
      <c r="U15" s="39"/>
      <c r="V15" s="39"/>
      <c r="W15" s="39"/>
      <c r="X15" s="39"/>
      <c r="Y15" s="39"/>
      <c r="Z15" s="39"/>
      <c r="AA15" s="39"/>
      <c r="AB15" s="39"/>
      <c r="AC15" s="39"/>
      <c r="AD15" s="39"/>
      <c r="AE15" s="39"/>
      <c r="AF15" s="39"/>
    </row>
    <row r="16" spans="1:32">
      <c r="A16" s="43">
        <v>1</v>
      </c>
      <c r="B16" s="45">
        <v>4</v>
      </c>
      <c r="C16" s="50">
        <v>1</v>
      </c>
      <c r="D16" s="51"/>
      <c r="E16" s="61" t="s">
        <v>130</v>
      </c>
      <c r="F16" s="130">
        <v>48</v>
      </c>
      <c r="G16" s="111">
        <f t="shared" ref="G16:R16" si="5">G17</f>
        <v>0</v>
      </c>
      <c r="H16" s="111">
        <f t="shared" si="5"/>
        <v>0</v>
      </c>
      <c r="I16" s="111">
        <f t="shared" si="5"/>
        <v>0</v>
      </c>
      <c r="J16" s="111">
        <f t="shared" si="5"/>
        <v>0</v>
      </c>
      <c r="K16" s="111">
        <f t="shared" si="5"/>
        <v>1</v>
      </c>
      <c r="L16" s="111">
        <f t="shared" si="5"/>
        <v>3</v>
      </c>
      <c r="M16" s="111">
        <f t="shared" si="5"/>
        <v>10</v>
      </c>
      <c r="N16" s="111">
        <f t="shared" si="5"/>
        <v>9</v>
      </c>
      <c r="O16" s="111">
        <f t="shared" si="5"/>
        <v>9</v>
      </c>
      <c r="P16" s="111">
        <f t="shared" si="5"/>
        <v>13</v>
      </c>
      <c r="Q16" s="111">
        <f t="shared" si="5"/>
        <v>2</v>
      </c>
      <c r="R16" s="111">
        <f t="shared" si="5"/>
        <v>1</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48</v>
      </c>
      <c r="G17" s="125">
        <v>0</v>
      </c>
      <c r="H17" s="125">
        <v>0</v>
      </c>
      <c r="I17" s="125">
        <v>0</v>
      </c>
      <c r="J17" s="125">
        <v>0</v>
      </c>
      <c r="K17" s="125">
        <v>1</v>
      </c>
      <c r="L17" s="125">
        <v>3</v>
      </c>
      <c r="M17" s="125">
        <v>10</v>
      </c>
      <c r="N17" s="125">
        <v>9</v>
      </c>
      <c r="O17" s="125">
        <v>9</v>
      </c>
      <c r="P17" s="125">
        <v>13</v>
      </c>
      <c r="Q17" s="125">
        <v>2</v>
      </c>
      <c r="R17" s="125">
        <v>1</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v>550</v>
      </c>
      <c r="G18" s="111">
        <f t="shared" ref="G18:R18" si="6">G19</f>
        <v>2</v>
      </c>
      <c r="H18" s="111">
        <f t="shared" si="6"/>
        <v>3</v>
      </c>
      <c r="I18" s="111">
        <f t="shared" si="6"/>
        <v>3</v>
      </c>
      <c r="J18" s="111">
        <f t="shared" si="6"/>
        <v>3</v>
      </c>
      <c r="K18" s="111">
        <f t="shared" si="6"/>
        <v>50</v>
      </c>
      <c r="L18" s="111">
        <f t="shared" si="6"/>
        <v>70</v>
      </c>
      <c r="M18" s="111">
        <f t="shared" si="6"/>
        <v>100</v>
      </c>
      <c r="N18" s="111">
        <f t="shared" si="6"/>
        <v>100</v>
      </c>
      <c r="O18" s="111">
        <f t="shared" si="6"/>
        <v>80</v>
      </c>
      <c r="P18" s="111">
        <f t="shared" si="6"/>
        <v>65</v>
      </c>
      <c r="Q18" s="111">
        <f t="shared" si="6"/>
        <v>44</v>
      </c>
      <c r="R18" s="111">
        <f t="shared" si="6"/>
        <v>30</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550</v>
      </c>
      <c r="G19" s="125">
        <v>2</v>
      </c>
      <c r="H19" s="125">
        <v>3</v>
      </c>
      <c r="I19" s="125">
        <v>3</v>
      </c>
      <c r="J19" s="125">
        <v>3</v>
      </c>
      <c r="K19" s="125">
        <v>50</v>
      </c>
      <c r="L19" s="125">
        <v>70</v>
      </c>
      <c r="M19" s="125">
        <v>100</v>
      </c>
      <c r="N19" s="125">
        <v>100</v>
      </c>
      <c r="O19" s="125">
        <v>80</v>
      </c>
      <c r="P19" s="125">
        <v>65</v>
      </c>
      <c r="Q19" s="125">
        <v>44</v>
      </c>
      <c r="R19" s="125">
        <v>30</v>
      </c>
      <c r="S19" s="38"/>
      <c r="T19" s="39"/>
      <c r="U19" s="39"/>
      <c r="V19" s="39"/>
      <c r="W19" s="39"/>
      <c r="X19" s="39"/>
      <c r="Y19" s="39"/>
      <c r="Z19" s="39"/>
      <c r="AA19" s="39"/>
      <c r="AB19" s="39"/>
      <c r="AC19" s="39"/>
      <c r="AD19" s="39"/>
      <c r="AE19" s="39"/>
      <c r="AF19" s="39"/>
    </row>
    <row r="20" spans="1:32">
      <c r="A20" s="43">
        <v>1</v>
      </c>
      <c r="B20" s="45">
        <v>4</v>
      </c>
      <c r="C20" s="50">
        <v>4</v>
      </c>
      <c r="D20" s="51"/>
      <c r="E20" s="61" t="s">
        <v>134</v>
      </c>
      <c r="F20" s="130">
        <f t="shared" ref="F20:R20" si="7">F22+F21</f>
        <v>3239</v>
      </c>
      <c r="G20" s="111">
        <f t="shared" si="7"/>
        <v>50</v>
      </c>
      <c r="H20" s="111">
        <f t="shared" si="7"/>
        <v>70</v>
      </c>
      <c r="I20" s="111">
        <f t="shared" si="7"/>
        <v>50</v>
      </c>
      <c r="J20" s="111">
        <f t="shared" si="7"/>
        <v>150</v>
      </c>
      <c r="K20" s="111">
        <f t="shared" si="7"/>
        <v>250</v>
      </c>
      <c r="L20" s="111">
        <f t="shared" si="7"/>
        <v>350</v>
      </c>
      <c r="M20" s="111">
        <f t="shared" si="7"/>
        <v>383</v>
      </c>
      <c r="N20" s="111">
        <f t="shared" si="7"/>
        <v>360</v>
      </c>
      <c r="O20" s="111">
        <f t="shared" si="7"/>
        <v>360</v>
      </c>
      <c r="P20" s="111">
        <f t="shared" si="7"/>
        <v>410</v>
      </c>
      <c r="Q20" s="111">
        <f t="shared" si="7"/>
        <v>428</v>
      </c>
      <c r="R20" s="111">
        <f t="shared" si="7"/>
        <v>378</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v>1003</v>
      </c>
      <c r="G21" s="125">
        <v>0</v>
      </c>
      <c r="H21" s="125">
        <v>20</v>
      </c>
      <c r="I21" s="125">
        <v>0</v>
      </c>
      <c r="J21" s="125">
        <v>100</v>
      </c>
      <c r="K21" s="125">
        <v>100</v>
      </c>
      <c r="L21" s="125">
        <v>100</v>
      </c>
      <c r="M21" s="125">
        <v>133</v>
      </c>
      <c r="N21" s="125">
        <v>110</v>
      </c>
      <c r="O21" s="125">
        <v>110</v>
      </c>
      <c r="P21" s="125">
        <v>110</v>
      </c>
      <c r="Q21" s="125">
        <v>110</v>
      </c>
      <c r="R21" s="125">
        <v>110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v>2236</v>
      </c>
      <c r="G22" s="125">
        <v>50</v>
      </c>
      <c r="H22" s="125">
        <v>50</v>
      </c>
      <c r="I22" s="125">
        <v>50</v>
      </c>
      <c r="J22" s="125">
        <v>50</v>
      </c>
      <c r="K22" s="125">
        <v>150</v>
      </c>
      <c r="L22" s="125">
        <v>250</v>
      </c>
      <c r="M22" s="125">
        <v>250</v>
      </c>
      <c r="N22" s="125">
        <v>250</v>
      </c>
      <c r="O22" s="125">
        <v>250</v>
      </c>
      <c r="P22" s="125">
        <v>300</v>
      </c>
      <c r="Q22" s="125">
        <v>318</v>
      </c>
      <c r="R22" s="125">
        <v>268</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8">SUM(G24:G24)</f>
        <v>0</v>
      </c>
      <c r="H23" s="111">
        <f t="shared" si="8"/>
        <v>0</v>
      </c>
      <c r="I23" s="111">
        <f t="shared" si="8"/>
        <v>0</v>
      </c>
      <c r="J23" s="111">
        <f t="shared" si="8"/>
        <v>0</v>
      </c>
      <c r="K23" s="111">
        <f t="shared" si="8"/>
        <v>0</v>
      </c>
      <c r="L23" s="111">
        <f t="shared" si="8"/>
        <v>0</v>
      </c>
      <c r="M23" s="111">
        <f t="shared" si="8"/>
        <v>0</v>
      </c>
      <c r="N23" s="111">
        <f t="shared" si="8"/>
        <v>0</v>
      </c>
      <c r="O23" s="111">
        <f t="shared" si="8"/>
        <v>0</v>
      </c>
      <c r="P23" s="111">
        <f t="shared" si="8"/>
        <v>0</v>
      </c>
      <c r="Q23" s="111">
        <f t="shared" si="8"/>
        <v>0</v>
      </c>
      <c r="R23" s="111">
        <f t="shared" si="8"/>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128">
        <f>SUM(G25:R25)</f>
        <v>331</v>
      </c>
      <c r="G25" s="107">
        <f t="shared" ref="G25:R25" si="9">G26+G37+G40+G43+G47</f>
        <v>0</v>
      </c>
      <c r="H25" s="107">
        <f t="shared" si="9"/>
        <v>0</v>
      </c>
      <c r="I25" s="107">
        <f t="shared" si="9"/>
        <v>0</v>
      </c>
      <c r="J25" s="107">
        <f t="shared" si="9"/>
        <v>0</v>
      </c>
      <c r="K25" s="107">
        <f t="shared" si="9"/>
        <v>30</v>
      </c>
      <c r="L25" s="107">
        <f t="shared" si="9"/>
        <v>33</v>
      </c>
      <c r="M25" s="107">
        <f t="shared" si="9"/>
        <v>50</v>
      </c>
      <c r="N25" s="107">
        <f t="shared" si="9"/>
        <v>55</v>
      </c>
      <c r="O25" s="107">
        <f t="shared" si="9"/>
        <v>63</v>
      </c>
      <c r="P25" s="107">
        <f t="shared" si="9"/>
        <v>40</v>
      </c>
      <c r="Q25" s="107">
        <f t="shared" si="9"/>
        <v>30</v>
      </c>
      <c r="R25" s="107">
        <f t="shared" si="9"/>
        <v>30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0</v>
      </c>
      <c r="G26" s="109">
        <f t="shared" si="10"/>
        <v>0</v>
      </c>
      <c r="H26" s="109">
        <f t="shared" si="10"/>
        <v>0</v>
      </c>
      <c r="I26" s="109">
        <f t="shared" si="10"/>
        <v>0</v>
      </c>
      <c r="J26" s="109">
        <f t="shared" si="10"/>
        <v>0</v>
      </c>
      <c r="K26" s="109">
        <f t="shared" si="10"/>
        <v>0</v>
      </c>
      <c r="L26" s="109">
        <f t="shared" si="10"/>
        <v>0</v>
      </c>
      <c r="M26" s="109">
        <f t="shared" si="10"/>
        <v>0</v>
      </c>
      <c r="N26" s="109">
        <f t="shared" si="10"/>
        <v>0</v>
      </c>
      <c r="O26" s="109">
        <f t="shared" si="10"/>
        <v>0</v>
      </c>
      <c r="P26" s="109">
        <f t="shared" si="10"/>
        <v>0</v>
      </c>
      <c r="Q26" s="109">
        <f t="shared" si="10"/>
        <v>0</v>
      </c>
      <c r="R26" s="109">
        <f t="shared" si="10"/>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0</v>
      </c>
      <c r="G31" s="111">
        <f t="shared" si="13"/>
        <v>0</v>
      </c>
      <c r="H31" s="111">
        <f t="shared" si="13"/>
        <v>0</v>
      </c>
      <c r="I31" s="111">
        <f t="shared" si="13"/>
        <v>0</v>
      </c>
      <c r="J31" s="111">
        <f t="shared" si="13"/>
        <v>0</v>
      </c>
      <c r="K31" s="111">
        <f t="shared" si="13"/>
        <v>0</v>
      </c>
      <c r="L31" s="111">
        <f t="shared" si="13"/>
        <v>0</v>
      </c>
      <c r="M31" s="111">
        <f t="shared" si="13"/>
        <v>0</v>
      </c>
      <c r="N31" s="111">
        <f t="shared" si="13"/>
        <v>0</v>
      </c>
      <c r="O31" s="111">
        <f t="shared" si="13"/>
        <v>0</v>
      </c>
      <c r="P31" s="111">
        <f t="shared" si="13"/>
        <v>0</v>
      </c>
      <c r="Q31" s="111">
        <f t="shared" si="13"/>
        <v>0</v>
      </c>
      <c r="R31" s="111">
        <f t="shared" si="13"/>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109">
        <f t="shared" ref="F43:R43" si="17">F44</f>
        <v>331</v>
      </c>
      <c r="G43" s="109">
        <f t="shared" si="17"/>
        <v>0</v>
      </c>
      <c r="H43" s="109">
        <f t="shared" si="17"/>
        <v>0</v>
      </c>
      <c r="I43" s="109">
        <f t="shared" si="17"/>
        <v>0</v>
      </c>
      <c r="J43" s="109">
        <f t="shared" si="17"/>
        <v>0</v>
      </c>
      <c r="K43" s="109">
        <f t="shared" si="17"/>
        <v>30</v>
      </c>
      <c r="L43" s="109">
        <f t="shared" si="17"/>
        <v>33</v>
      </c>
      <c r="M43" s="109">
        <f t="shared" si="17"/>
        <v>50</v>
      </c>
      <c r="N43" s="110">
        <f t="shared" si="17"/>
        <v>55</v>
      </c>
      <c r="O43" s="109">
        <f t="shared" si="17"/>
        <v>63</v>
      </c>
      <c r="P43" s="109">
        <f t="shared" si="17"/>
        <v>40</v>
      </c>
      <c r="Q43" s="109">
        <f t="shared" si="17"/>
        <v>30</v>
      </c>
      <c r="R43" s="109">
        <f t="shared" si="17"/>
        <v>30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331</v>
      </c>
      <c r="G44" s="111">
        <f t="shared" si="18"/>
        <v>0</v>
      </c>
      <c r="H44" s="111">
        <f t="shared" si="18"/>
        <v>0</v>
      </c>
      <c r="I44" s="111">
        <f t="shared" si="18"/>
        <v>0</v>
      </c>
      <c r="J44" s="111">
        <f t="shared" si="18"/>
        <v>0</v>
      </c>
      <c r="K44" s="111">
        <f t="shared" si="18"/>
        <v>30</v>
      </c>
      <c r="L44" s="111">
        <f t="shared" si="18"/>
        <v>33</v>
      </c>
      <c r="M44" s="111">
        <f t="shared" si="18"/>
        <v>50</v>
      </c>
      <c r="N44" s="111">
        <f t="shared" si="18"/>
        <v>55</v>
      </c>
      <c r="O44" s="111">
        <f t="shared" si="18"/>
        <v>63</v>
      </c>
      <c r="P44" s="111">
        <f t="shared" si="18"/>
        <v>40</v>
      </c>
      <c r="Q44" s="111">
        <f t="shared" si="18"/>
        <v>30</v>
      </c>
      <c r="R44" s="111">
        <f t="shared" si="18"/>
        <v>30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v>0</v>
      </c>
      <c r="H45" s="120">
        <v>0</v>
      </c>
      <c r="I45" s="120">
        <v>0</v>
      </c>
      <c r="J45" s="120">
        <v>0</v>
      </c>
      <c r="K45" s="120">
        <v>0</v>
      </c>
      <c r="L45" s="120">
        <v>0</v>
      </c>
      <c r="M45" s="120">
        <v>0</v>
      </c>
      <c r="N45" s="120">
        <v>0</v>
      </c>
      <c r="O45" s="120">
        <v>0</v>
      </c>
      <c r="P45" s="120">
        <v>0</v>
      </c>
      <c r="Q45" s="120">
        <v>0</v>
      </c>
      <c r="R45" s="120">
        <v>0</v>
      </c>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331</v>
      </c>
      <c r="G46" s="125">
        <v>0</v>
      </c>
      <c r="H46" s="125">
        <v>0</v>
      </c>
      <c r="I46" s="125">
        <v>0</v>
      </c>
      <c r="J46" s="125">
        <v>0</v>
      </c>
      <c r="K46" s="125">
        <v>30</v>
      </c>
      <c r="L46" s="125">
        <v>33</v>
      </c>
      <c r="M46" s="125">
        <v>50</v>
      </c>
      <c r="N46" s="125">
        <v>55</v>
      </c>
      <c r="O46" s="125">
        <v>63</v>
      </c>
      <c r="P46" s="125">
        <v>40</v>
      </c>
      <c r="Q46" s="125">
        <v>30</v>
      </c>
      <c r="R46" s="125">
        <v>30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0</v>
      </c>
      <c r="G47" s="109">
        <f t="shared" si="19"/>
        <v>0</v>
      </c>
      <c r="H47" s="109">
        <f t="shared" si="19"/>
        <v>0</v>
      </c>
      <c r="I47" s="109">
        <f t="shared" si="19"/>
        <v>0</v>
      </c>
      <c r="J47" s="109">
        <f t="shared" si="19"/>
        <v>0</v>
      </c>
      <c r="K47" s="109">
        <f t="shared" si="19"/>
        <v>0</v>
      </c>
      <c r="L47" s="109">
        <f t="shared" si="19"/>
        <v>0</v>
      </c>
      <c r="M47" s="109">
        <f t="shared" si="19"/>
        <v>0</v>
      </c>
      <c r="N47" s="110">
        <f t="shared" si="19"/>
        <v>0</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20">SUM(G51:G53)</f>
        <v>0</v>
      </c>
      <c r="H48" s="111">
        <f t="shared" si="20"/>
        <v>0</v>
      </c>
      <c r="I48" s="111">
        <f t="shared" si="20"/>
        <v>0</v>
      </c>
      <c r="J48" s="111">
        <f t="shared" si="20"/>
        <v>0</v>
      </c>
      <c r="K48" s="111">
        <f t="shared" si="20"/>
        <v>0</v>
      </c>
      <c r="L48" s="111">
        <f t="shared" si="20"/>
        <v>0</v>
      </c>
      <c r="M48" s="111">
        <f t="shared" ref="M48:R48" si="21">SUM(M50:M53)</f>
        <v>0</v>
      </c>
      <c r="N48" s="111">
        <f t="shared" si="21"/>
        <v>0</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218</v>
      </c>
      <c r="F59" s="122" t="s">
        <v>219</v>
      </c>
      <c r="L59" s="123"/>
    </row>
    <row r="60" spans="1:32">
      <c r="E60" s="124" t="s">
        <v>206</v>
      </c>
      <c r="F60" s="122" t="s">
        <v>220</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75"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sheetPr>
    <tabColor rgb="FF92D050"/>
  </sheetPr>
  <dimension ref="A1:AF69"/>
  <sheetViews>
    <sheetView topLeftCell="A4" zoomScaleNormal="100" workbookViewId="0">
      <selection activeCell="R22" sqref="R22"/>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221</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10767</v>
      </c>
      <c r="G10" s="107">
        <f t="shared" si="0"/>
        <v>532</v>
      </c>
      <c r="H10" s="107">
        <f t="shared" si="0"/>
        <v>845</v>
      </c>
      <c r="I10" s="107">
        <f t="shared" si="0"/>
        <v>763</v>
      </c>
      <c r="J10" s="107">
        <f t="shared" si="0"/>
        <v>1213</v>
      </c>
      <c r="K10" s="107">
        <f t="shared" si="0"/>
        <v>1514</v>
      </c>
      <c r="L10" s="107">
        <f t="shared" si="0"/>
        <v>612</v>
      </c>
      <c r="M10" s="107">
        <f t="shared" si="0"/>
        <v>867</v>
      </c>
      <c r="N10" s="108">
        <f t="shared" si="0"/>
        <v>1168</v>
      </c>
      <c r="O10" s="107">
        <f t="shared" si="0"/>
        <v>963</v>
      </c>
      <c r="P10" s="107">
        <f t="shared" si="0"/>
        <v>703</v>
      </c>
      <c r="Q10" s="107">
        <f t="shared" si="0"/>
        <v>865</v>
      </c>
      <c r="R10" s="107">
        <f t="shared" si="0"/>
        <v>722</v>
      </c>
      <c r="S10" s="38"/>
      <c r="T10" s="39"/>
      <c r="U10" s="39"/>
      <c r="V10" s="39"/>
      <c r="W10" s="39"/>
      <c r="X10" s="39"/>
      <c r="Y10" s="39"/>
      <c r="Z10" s="39"/>
      <c r="AA10" s="39"/>
      <c r="AB10" s="39"/>
      <c r="AC10" s="39"/>
      <c r="AD10" s="39"/>
      <c r="AE10" s="39"/>
      <c r="AF10" s="39"/>
    </row>
    <row r="11" spans="1:32" ht="14.25" customHeight="1">
      <c r="A11" s="40">
        <v>1</v>
      </c>
      <c r="B11" s="40"/>
      <c r="C11" s="41"/>
      <c r="D11" s="42"/>
      <c r="E11" s="34" t="s">
        <v>123</v>
      </c>
      <c r="F11" s="35">
        <f t="shared" ref="F11:R11" si="1">F12+F15+F23</f>
        <v>10326</v>
      </c>
      <c r="G11" s="107">
        <f t="shared" si="1"/>
        <v>527</v>
      </c>
      <c r="H11" s="107">
        <f t="shared" si="1"/>
        <v>840</v>
      </c>
      <c r="I11" s="107">
        <f t="shared" si="1"/>
        <v>708</v>
      </c>
      <c r="J11" s="107">
        <f t="shared" si="1"/>
        <v>1210</v>
      </c>
      <c r="K11" s="107">
        <f t="shared" si="1"/>
        <v>1459</v>
      </c>
      <c r="L11" s="107">
        <f t="shared" si="1"/>
        <v>559</v>
      </c>
      <c r="M11" s="107">
        <f t="shared" si="1"/>
        <v>814</v>
      </c>
      <c r="N11" s="107">
        <f t="shared" si="1"/>
        <v>1115</v>
      </c>
      <c r="O11" s="107">
        <f t="shared" si="1"/>
        <v>910</v>
      </c>
      <c r="P11" s="107">
        <f t="shared" si="1"/>
        <v>655</v>
      </c>
      <c r="Q11" s="107">
        <f t="shared" si="1"/>
        <v>812</v>
      </c>
      <c r="R11" s="107">
        <f t="shared" si="1"/>
        <v>717</v>
      </c>
      <c r="S11" s="38"/>
      <c r="T11" s="39"/>
      <c r="U11" s="39"/>
      <c r="V11" s="39"/>
      <c r="W11" s="39"/>
      <c r="X11" s="39"/>
      <c r="Y11" s="39"/>
      <c r="Z11" s="39"/>
      <c r="AA11" s="39"/>
      <c r="AB11" s="39"/>
      <c r="AC11" s="39"/>
      <c r="AD11" s="39"/>
      <c r="AE11" s="39"/>
      <c r="AF11" s="39"/>
    </row>
    <row r="12" spans="1:32">
      <c r="A12" s="43">
        <v>1</v>
      </c>
      <c r="B12" s="45">
        <v>1</v>
      </c>
      <c r="C12" s="44"/>
      <c r="D12" s="45"/>
      <c r="E12" s="69" t="s">
        <v>124</v>
      </c>
      <c r="F12" s="70">
        <f t="shared" ref="F12:R12" si="2">F13</f>
        <v>1400</v>
      </c>
      <c r="G12" s="109">
        <f t="shared" si="2"/>
        <v>500</v>
      </c>
      <c r="H12" s="109">
        <f t="shared" si="2"/>
        <v>500</v>
      </c>
      <c r="I12" s="109">
        <f t="shared" si="2"/>
        <v>100</v>
      </c>
      <c r="J12" s="109">
        <f t="shared" si="2"/>
        <v>200</v>
      </c>
      <c r="K12" s="109">
        <f t="shared" si="2"/>
        <v>50</v>
      </c>
      <c r="L12" s="109">
        <f t="shared" si="2"/>
        <v>50</v>
      </c>
      <c r="M12" s="109">
        <f t="shared" si="2"/>
        <v>0</v>
      </c>
      <c r="N12" s="110">
        <f t="shared" si="2"/>
        <v>0</v>
      </c>
      <c r="O12" s="109">
        <f t="shared" si="2"/>
        <v>0</v>
      </c>
      <c r="P12" s="109">
        <f t="shared" si="2"/>
        <v>0</v>
      </c>
      <c r="Q12" s="109">
        <f t="shared" si="2"/>
        <v>0</v>
      </c>
      <c r="R12" s="109">
        <f t="shared" si="2"/>
        <v>0</v>
      </c>
      <c r="S12" s="38"/>
      <c r="T12" s="39"/>
      <c r="U12" s="39"/>
      <c r="V12" s="39"/>
      <c r="W12" s="39"/>
      <c r="X12" s="39"/>
      <c r="Y12" s="39"/>
      <c r="Z12" s="39"/>
      <c r="AA12" s="39"/>
      <c r="AB12" s="39"/>
      <c r="AC12" s="39"/>
      <c r="AD12" s="39"/>
      <c r="AE12" s="39"/>
      <c r="AF12" s="39"/>
    </row>
    <row r="13" spans="1:32">
      <c r="A13" s="43">
        <v>1</v>
      </c>
      <c r="B13" s="45">
        <v>1</v>
      </c>
      <c r="C13" s="50">
        <v>2</v>
      </c>
      <c r="D13" s="131"/>
      <c r="E13" s="52" t="s">
        <v>125</v>
      </c>
      <c r="F13" s="53">
        <f t="shared" ref="F13:R13" si="3">SUM(F14:F14)</f>
        <v>1400</v>
      </c>
      <c r="G13" s="111">
        <f t="shared" si="3"/>
        <v>500</v>
      </c>
      <c r="H13" s="111">
        <f t="shared" si="3"/>
        <v>500</v>
      </c>
      <c r="I13" s="111">
        <f t="shared" si="3"/>
        <v>100</v>
      </c>
      <c r="J13" s="111">
        <f t="shared" si="3"/>
        <v>200</v>
      </c>
      <c r="K13" s="111">
        <f t="shared" si="3"/>
        <v>50</v>
      </c>
      <c r="L13" s="111">
        <f t="shared" si="3"/>
        <v>50</v>
      </c>
      <c r="M13" s="111">
        <f t="shared" si="3"/>
        <v>0</v>
      </c>
      <c r="N13" s="111">
        <f t="shared" si="3"/>
        <v>0</v>
      </c>
      <c r="O13" s="111">
        <f t="shared" si="3"/>
        <v>0</v>
      </c>
      <c r="P13" s="111">
        <f t="shared" si="3"/>
        <v>0</v>
      </c>
      <c r="Q13" s="111">
        <f t="shared" si="3"/>
        <v>0</v>
      </c>
      <c r="R13" s="111">
        <f t="shared" si="3"/>
        <v>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v>1400</v>
      </c>
      <c r="G14" s="127">
        <v>500</v>
      </c>
      <c r="H14" s="127">
        <v>500</v>
      </c>
      <c r="I14" s="127">
        <v>100</v>
      </c>
      <c r="J14" s="127">
        <v>200</v>
      </c>
      <c r="K14" s="127">
        <v>50</v>
      </c>
      <c r="L14" s="127">
        <v>50</v>
      </c>
      <c r="M14" s="127">
        <v>0</v>
      </c>
      <c r="N14" s="127">
        <v>0</v>
      </c>
      <c r="O14" s="127">
        <v>0</v>
      </c>
      <c r="P14" s="127">
        <v>0</v>
      </c>
      <c r="Q14" s="127">
        <v>0</v>
      </c>
      <c r="R14" s="127">
        <v>0</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8926</v>
      </c>
      <c r="G15" s="109">
        <f t="shared" si="4"/>
        <v>27</v>
      </c>
      <c r="H15" s="109">
        <f t="shared" si="4"/>
        <v>340</v>
      </c>
      <c r="I15" s="109">
        <f t="shared" si="4"/>
        <v>608</v>
      </c>
      <c r="J15" s="109">
        <f t="shared" si="4"/>
        <v>1010</v>
      </c>
      <c r="K15" s="109">
        <f t="shared" si="4"/>
        <v>1409</v>
      </c>
      <c r="L15" s="109">
        <f t="shared" si="4"/>
        <v>509</v>
      </c>
      <c r="M15" s="109">
        <f t="shared" si="4"/>
        <v>814</v>
      </c>
      <c r="N15" s="109">
        <f t="shared" si="4"/>
        <v>1115</v>
      </c>
      <c r="O15" s="109">
        <f t="shared" si="4"/>
        <v>910</v>
      </c>
      <c r="P15" s="109">
        <f t="shared" si="4"/>
        <v>655</v>
      </c>
      <c r="Q15" s="109">
        <f t="shared" si="4"/>
        <v>812</v>
      </c>
      <c r="R15" s="109">
        <f t="shared" si="4"/>
        <v>717</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84</v>
      </c>
      <c r="G16" s="111">
        <f t="shared" si="5"/>
        <v>0</v>
      </c>
      <c r="H16" s="111">
        <f t="shared" si="5"/>
        <v>1</v>
      </c>
      <c r="I16" s="111">
        <f t="shared" si="5"/>
        <v>3</v>
      </c>
      <c r="J16" s="111">
        <f t="shared" si="5"/>
        <v>10</v>
      </c>
      <c r="K16" s="111">
        <f t="shared" si="5"/>
        <v>10</v>
      </c>
      <c r="L16" s="111">
        <f t="shared" si="5"/>
        <v>10</v>
      </c>
      <c r="M16" s="111">
        <f t="shared" si="5"/>
        <v>10</v>
      </c>
      <c r="N16" s="113">
        <f t="shared" si="5"/>
        <v>15</v>
      </c>
      <c r="O16" s="111">
        <f t="shared" si="5"/>
        <v>10</v>
      </c>
      <c r="P16" s="111">
        <f t="shared" si="5"/>
        <v>5</v>
      </c>
      <c r="Q16" s="111">
        <f t="shared" si="5"/>
        <v>5</v>
      </c>
      <c r="R16" s="111">
        <f t="shared" si="5"/>
        <v>5</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v>84</v>
      </c>
      <c r="G17" s="127">
        <v>0</v>
      </c>
      <c r="H17" s="127">
        <v>1</v>
      </c>
      <c r="I17" s="127">
        <v>3</v>
      </c>
      <c r="J17" s="127">
        <v>10</v>
      </c>
      <c r="K17" s="127">
        <v>10</v>
      </c>
      <c r="L17" s="127">
        <v>10</v>
      </c>
      <c r="M17" s="127">
        <v>10</v>
      </c>
      <c r="N17" s="127">
        <v>15</v>
      </c>
      <c r="O17" s="127">
        <v>10</v>
      </c>
      <c r="P17" s="127">
        <v>5</v>
      </c>
      <c r="Q17" s="127">
        <v>5</v>
      </c>
      <c r="R17" s="127">
        <v>5</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6">SUM(F19:F19)</f>
        <v>4284</v>
      </c>
      <c r="G18" s="111">
        <f t="shared" si="6"/>
        <v>10</v>
      </c>
      <c r="H18" s="111">
        <f t="shared" si="6"/>
        <v>150</v>
      </c>
      <c r="I18" s="111">
        <f t="shared" si="6"/>
        <v>100</v>
      </c>
      <c r="J18" s="111">
        <f t="shared" si="6"/>
        <v>300</v>
      </c>
      <c r="K18" s="111">
        <f t="shared" si="6"/>
        <v>400</v>
      </c>
      <c r="L18" s="111">
        <f t="shared" si="6"/>
        <v>250</v>
      </c>
      <c r="M18" s="111">
        <f t="shared" si="6"/>
        <v>500</v>
      </c>
      <c r="N18" s="111">
        <f t="shared" si="6"/>
        <v>500</v>
      </c>
      <c r="O18" s="111">
        <f t="shared" si="6"/>
        <v>500</v>
      </c>
      <c r="P18" s="111">
        <f t="shared" si="6"/>
        <v>500</v>
      </c>
      <c r="Q18" s="111">
        <f t="shared" si="6"/>
        <v>500</v>
      </c>
      <c r="R18" s="111">
        <f t="shared" si="6"/>
        <v>574</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v>4284</v>
      </c>
      <c r="G19" s="127">
        <v>10</v>
      </c>
      <c r="H19" s="127">
        <v>150</v>
      </c>
      <c r="I19" s="127">
        <v>100</v>
      </c>
      <c r="J19" s="127">
        <v>300</v>
      </c>
      <c r="K19" s="127">
        <v>400</v>
      </c>
      <c r="L19" s="127">
        <v>250</v>
      </c>
      <c r="M19" s="127">
        <v>500</v>
      </c>
      <c r="N19" s="127">
        <v>500</v>
      </c>
      <c r="O19" s="127">
        <v>500</v>
      </c>
      <c r="P19" s="127">
        <v>500</v>
      </c>
      <c r="Q19" s="127">
        <v>500</v>
      </c>
      <c r="R19" s="127">
        <v>574</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4558</v>
      </c>
      <c r="G20" s="111">
        <f t="shared" ref="G20:R20" si="7">G21+G22</f>
        <v>17</v>
      </c>
      <c r="H20" s="111">
        <f t="shared" si="7"/>
        <v>189</v>
      </c>
      <c r="I20" s="111">
        <f t="shared" si="7"/>
        <v>505</v>
      </c>
      <c r="J20" s="111">
        <f t="shared" si="7"/>
        <v>700</v>
      </c>
      <c r="K20" s="111">
        <f t="shared" si="7"/>
        <v>999</v>
      </c>
      <c r="L20" s="111">
        <f t="shared" si="7"/>
        <v>249</v>
      </c>
      <c r="M20" s="111">
        <f t="shared" si="7"/>
        <v>304</v>
      </c>
      <c r="N20" s="113">
        <f t="shared" si="7"/>
        <v>600</v>
      </c>
      <c r="O20" s="111">
        <f t="shared" si="7"/>
        <v>400</v>
      </c>
      <c r="P20" s="111">
        <f t="shared" si="7"/>
        <v>150</v>
      </c>
      <c r="Q20" s="111">
        <f t="shared" si="7"/>
        <v>307</v>
      </c>
      <c r="R20" s="111">
        <f t="shared" si="7"/>
        <v>138</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v>2058</v>
      </c>
      <c r="G21" s="117">
        <v>0</v>
      </c>
      <c r="H21" s="117">
        <v>0</v>
      </c>
      <c r="I21" s="117">
        <v>150</v>
      </c>
      <c r="J21" s="117">
        <v>300</v>
      </c>
      <c r="K21" s="117">
        <v>500</v>
      </c>
      <c r="L21" s="117">
        <v>150</v>
      </c>
      <c r="M21" s="117">
        <v>200</v>
      </c>
      <c r="N21" s="118">
        <v>300</v>
      </c>
      <c r="O21" s="117">
        <v>300</v>
      </c>
      <c r="P21" s="117">
        <v>50</v>
      </c>
      <c r="Q21" s="117">
        <v>108</v>
      </c>
      <c r="R21" s="117">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v>2500</v>
      </c>
      <c r="G22" s="26">
        <v>17</v>
      </c>
      <c r="H22" s="26">
        <v>189</v>
      </c>
      <c r="I22" s="26">
        <v>355</v>
      </c>
      <c r="J22" s="26">
        <v>400</v>
      </c>
      <c r="K22" s="26">
        <v>499</v>
      </c>
      <c r="L22" s="26">
        <v>99</v>
      </c>
      <c r="M22" s="26">
        <v>104</v>
      </c>
      <c r="N22" s="26">
        <v>300</v>
      </c>
      <c r="O22" s="26">
        <v>100</v>
      </c>
      <c r="P22" s="26">
        <v>100</v>
      </c>
      <c r="Q22" s="26">
        <v>199</v>
      </c>
      <c r="R22" s="26">
        <v>138</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8">SUM(G24:G24)</f>
        <v>0</v>
      </c>
      <c r="H23" s="111">
        <f t="shared" si="8"/>
        <v>0</v>
      </c>
      <c r="I23" s="111">
        <f t="shared" si="8"/>
        <v>0</v>
      </c>
      <c r="J23" s="111">
        <f t="shared" si="8"/>
        <v>0</v>
      </c>
      <c r="K23" s="111">
        <f t="shared" si="8"/>
        <v>0</v>
      </c>
      <c r="L23" s="111">
        <f t="shared" si="8"/>
        <v>0</v>
      </c>
      <c r="M23" s="111">
        <f t="shared" si="8"/>
        <v>0</v>
      </c>
      <c r="N23" s="111">
        <f t="shared" si="8"/>
        <v>0</v>
      </c>
      <c r="O23" s="111">
        <f t="shared" si="8"/>
        <v>0</v>
      </c>
      <c r="P23" s="111">
        <f t="shared" si="8"/>
        <v>0</v>
      </c>
      <c r="Q23" s="111">
        <f t="shared" si="8"/>
        <v>0</v>
      </c>
      <c r="R23" s="111">
        <f t="shared" si="8"/>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65">
        <v>2</v>
      </c>
      <c r="B25" s="65"/>
      <c r="C25" s="65"/>
      <c r="D25" s="40"/>
      <c r="E25" s="99" t="s">
        <v>155</v>
      </c>
      <c r="F25" s="35">
        <f>F26+F37+F40+F43+F47</f>
        <v>441</v>
      </c>
      <c r="G25" s="107">
        <f t="shared" ref="G25:R25" si="9">G31+G44</f>
        <v>5</v>
      </c>
      <c r="H25" s="107">
        <f t="shared" si="9"/>
        <v>5</v>
      </c>
      <c r="I25" s="107">
        <f t="shared" si="9"/>
        <v>55</v>
      </c>
      <c r="J25" s="107">
        <f t="shared" si="9"/>
        <v>3</v>
      </c>
      <c r="K25" s="107">
        <f t="shared" si="9"/>
        <v>55</v>
      </c>
      <c r="L25" s="107">
        <f t="shared" si="9"/>
        <v>53</v>
      </c>
      <c r="M25" s="107">
        <f t="shared" si="9"/>
        <v>53</v>
      </c>
      <c r="N25" s="107">
        <f t="shared" si="9"/>
        <v>53</v>
      </c>
      <c r="O25" s="107">
        <f t="shared" si="9"/>
        <v>53</v>
      </c>
      <c r="P25" s="107">
        <f t="shared" si="9"/>
        <v>48</v>
      </c>
      <c r="Q25" s="107">
        <f t="shared" si="9"/>
        <v>53</v>
      </c>
      <c r="R25" s="107">
        <f t="shared" si="9"/>
        <v>5</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46</v>
      </c>
      <c r="G26" s="109">
        <f t="shared" si="10"/>
        <v>5</v>
      </c>
      <c r="H26" s="109">
        <f t="shared" si="10"/>
        <v>5</v>
      </c>
      <c r="I26" s="109">
        <f t="shared" si="10"/>
        <v>5</v>
      </c>
      <c r="J26" s="109">
        <f t="shared" si="10"/>
        <v>3</v>
      </c>
      <c r="K26" s="109">
        <f t="shared" si="10"/>
        <v>5</v>
      </c>
      <c r="L26" s="109">
        <f t="shared" si="10"/>
        <v>3</v>
      </c>
      <c r="M26" s="109">
        <f t="shared" si="10"/>
        <v>3</v>
      </c>
      <c r="N26" s="109">
        <f t="shared" si="10"/>
        <v>3</v>
      </c>
      <c r="O26" s="109">
        <f t="shared" si="10"/>
        <v>3</v>
      </c>
      <c r="P26" s="109">
        <f t="shared" si="10"/>
        <v>3</v>
      </c>
      <c r="Q26" s="109">
        <f t="shared" si="10"/>
        <v>3</v>
      </c>
      <c r="R26" s="109">
        <f t="shared" si="10"/>
        <v>5</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46</v>
      </c>
      <c r="G31" s="111">
        <f t="shared" si="13"/>
        <v>5</v>
      </c>
      <c r="H31" s="111">
        <f t="shared" si="13"/>
        <v>5</v>
      </c>
      <c r="I31" s="111">
        <f t="shared" si="13"/>
        <v>5</v>
      </c>
      <c r="J31" s="111">
        <f t="shared" si="13"/>
        <v>3</v>
      </c>
      <c r="K31" s="111">
        <f t="shared" si="13"/>
        <v>5</v>
      </c>
      <c r="L31" s="111">
        <f t="shared" si="13"/>
        <v>3</v>
      </c>
      <c r="M31" s="111">
        <f t="shared" si="13"/>
        <v>3</v>
      </c>
      <c r="N31" s="111">
        <f t="shared" si="13"/>
        <v>3</v>
      </c>
      <c r="O31" s="111">
        <f t="shared" si="13"/>
        <v>3</v>
      </c>
      <c r="P31" s="111">
        <f t="shared" si="13"/>
        <v>3</v>
      </c>
      <c r="Q31" s="111">
        <f t="shared" si="13"/>
        <v>3</v>
      </c>
      <c r="R31" s="111">
        <f t="shared" si="13"/>
        <v>5</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v>46</v>
      </c>
      <c r="G32" s="117">
        <v>5</v>
      </c>
      <c r="H32" s="117">
        <v>5</v>
      </c>
      <c r="I32" s="117">
        <v>5</v>
      </c>
      <c r="J32" s="117">
        <v>3</v>
      </c>
      <c r="K32" s="117">
        <v>5</v>
      </c>
      <c r="L32" s="117">
        <v>3</v>
      </c>
      <c r="M32" s="117">
        <v>3</v>
      </c>
      <c r="N32" s="118">
        <v>3</v>
      </c>
      <c r="O32" s="117">
        <v>3</v>
      </c>
      <c r="P32" s="117">
        <v>3</v>
      </c>
      <c r="Q32" s="117">
        <v>3</v>
      </c>
      <c r="R32" s="117">
        <v>5</v>
      </c>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395</v>
      </c>
      <c r="G43" s="109">
        <f t="shared" si="17"/>
        <v>0</v>
      </c>
      <c r="H43" s="109">
        <f t="shared" si="17"/>
        <v>0</v>
      </c>
      <c r="I43" s="109">
        <f t="shared" si="17"/>
        <v>50</v>
      </c>
      <c r="J43" s="109">
        <f t="shared" si="17"/>
        <v>0</v>
      </c>
      <c r="K43" s="109">
        <f t="shared" si="17"/>
        <v>50</v>
      </c>
      <c r="L43" s="109">
        <f t="shared" si="17"/>
        <v>50</v>
      </c>
      <c r="M43" s="109">
        <f t="shared" si="17"/>
        <v>50</v>
      </c>
      <c r="N43" s="110">
        <f t="shared" si="17"/>
        <v>50</v>
      </c>
      <c r="O43" s="109">
        <f t="shared" si="17"/>
        <v>50</v>
      </c>
      <c r="P43" s="109">
        <f t="shared" si="17"/>
        <v>45</v>
      </c>
      <c r="Q43" s="109">
        <f t="shared" si="17"/>
        <v>50</v>
      </c>
      <c r="R43" s="109">
        <f t="shared" si="17"/>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SUM(F46+F45)</f>
        <v>395</v>
      </c>
      <c r="G44" s="111">
        <f t="shared" ref="G44:R44" si="18">SUM(G45:G46)</f>
        <v>0</v>
      </c>
      <c r="H44" s="111">
        <f t="shared" si="18"/>
        <v>0</v>
      </c>
      <c r="I44" s="111">
        <f t="shared" si="18"/>
        <v>50</v>
      </c>
      <c r="J44" s="111">
        <f t="shared" si="18"/>
        <v>0</v>
      </c>
      <c r="K44" s="111">
        <f t="shared" si="18"/>
        <v>50</v>
      </c>
      <c r="L44" s="111">
        <f t="shared" si="18"/>
        <v>50</v>
      </c>
      <c r="M44" s="111">
        <f t="shared" si="18"/>
        <v>50</v>
      </c>
      <c r="N44" s="111">
        <f t="shared" si="18"/>
        <v>50</v>
      </c>
      <c r="O44" s="111">
        <f t="shared" si="18"/>
        <v>50</v>
      </c>
      <c r="P44" s="111">
        <f t="shared" si="18"/>
        <v>45</v>
      </c>
      <c r="Q44" s="111">
        <f t="shared" si="18"/>
        <v>50</v>
      </c>
      <c r="R44" s="111">
        <f t="shared" si="18"/>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17">
        <v>0</v>
      </c>
      <c r="H45" s="117">
        <v>0</v>
      </c>
      <c r="I45" s="117">
        <v>0</v>
      </c>
      <c r="J45" s="117">
        <v>0</v>
      </c>
      <c r="K45" s="117">
        <v>0</v>
      </c>
      <c r="L45" s="117">
        <v>0</v>
      </c>
      <c r="M45" s="117">
        <v>0</v>
      </c>
      <c r="N45" s="117">
        <v>0</v>
      </c>
      <c r="O45" s="117">
        <v>0</v>
      </c>
      <c r="P45" s="117">
        <v>0</v>
      </c>
      <c r="Q45" s="117">
        <v>0</v>
      </c>
      <c r="R45" s="117">
        <v>0</v>
      </c>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395</v>
      </c>
      <c r="G46" s="125">
        <v>0</v>
      </c>
      <c r="H46" s="125">
        <v>0</v>
      </c>
      <c r="I46" s="125">
        <v>50</v>
      </c>
      <c r="J46" s="125">
        <v>0</v>
      </c>
      <c r="K46" s="125">
        <v>50</v>
      </c>
      <c r="L46" s="125">
        <v>50</v>
      </c>
      <c r="M46" s="125">
        <v>50</v>
      </c>
      <c r="N46" s="125">
        <v>50</v>
      </c>
      <c r="O46" s="125">
        <v>50</v>
      </c>
      <c r="P46" s="125">
        <v>45</v>
      </c>
      <c r="Q46" s="125">
        <v>50</v>
      </c>
      <c r="R46" s="125">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0</v>
      </c>
      <c r="G47" s="109">
        <f t="shared" si="19"/>
        <v>0</v>
      </c>
      <c r="H47" s="109">
        <f t="shared" si="19"/>
        <v>0</v>
      </c>
      <c r="I47" s="109">
        <f t="shared" si="19"/>
        <v>0</v>
      </c>
      <c r="J47" s="109">
        <f t="shared" si="19"/>
        <v>0</v>
      </c>
      <c r="K47" s="109">
        <f t="shared" si="19"/>
        <v>0</v>
      </c>
      <c r="L47" s="109">
        <f t="shared" si="19"/>
        <v>0</v>
      </c>
      <c r="M47" s="109">
        <f t="shared" si="19"/>
        <v>0</v>
      </c>
      <c r="N47" s="110">
        <f t="shared" si="19"/>
        <v>0</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20">SUM(G51:G53)</f>
        <v>0</v>
      </c>
      <c r="H48" s="111">
        <f t="shared" si="20"/>
        <v>0</v>
      </c>
      <c r="I48" s="111">
        <f t="shared" si="20"/>
        <v>0</v>
      </c>
      <c r="J48" s="111">
        <f t="shared" si="20"/>
        <v>0</v>
      </c>
      <c r="K48" s="111">
        <f t="shared" si="20"/>
        <v>0</v>
      </c>
      <c r="L48" s="111">
        <f t="shared" si="20"/>
        <v>0</v>
      </c>
      <c r="M48" s="111">
        <f t="shared" ref="M48:R48" si="21">SUM(M50:M53)</f>
        <v>0</v>
      </c>
      <c r="N48" s="111">
        <f t="shared" si="21"/>
        <v>0</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222</v>
      </c>
      <c r="F59" s="122" t="s">
        <v>223</v>
      </c>
      <c r="L59" s="123"/>
    </row>
    <row r="60" spans="1:32">
      <c r="E60" s="124" t="s">
        <v>206</v>
      </c>
      <c r="F60" s="122" t="s">
        <v>224</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47013888888888899" right="0.27986111111111101" top="0.74791666666666701" bottom="0.32013888888888897"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75"/>
      <c r="R1" s="75"/>
    </row>
    <row r="2" spans="1:32">
      <c r="A2" s="28"/>
      <c r="B2" s="28"/>
      <c r="C2" s="28"/>
      <c r="D2" s="76"/>
      <c r="E2" s="77"/>
      <c r="F2" s="78"/>
      <c r="G2" s="79"/>
      <c r="H2" s="78"/>
      <c r="I2" s="78"/>
      <c r="J2" s="78"/>
      <c r="K2" s="78"/>
      <c r="L2" s="80"/>
      <c r="M2" s="80"/>
      <c r="N2" s="81"/>
      <c r="O2" s="80"/>
      <c r="P2" s="157" t="s">
        <v>1</v>
      </c>
      <c r="Q2" s="157"/>
      <c r="R2" s="157"/>
    </row>
    <row r="3" spans="1:32" ht="15.75">
      <c r="A3" s="28"/>
      <c r="B3" s="28"/>
      <c r="C3" s="28"/>
      <c r="D3" s="28"/>
      <c r="E3" s="158" t="s">
        <v>225</v>
      </c>
      <c r="F3" s="158"/>
      <c r="G3" s="158"/>
      <c r="H3" s="158"/>
      <c r="I3" s="158"/>
      <c r="J3" s="158"/>
      <c r="K3" s="158"/>
      <c r="L3" s="158"/>
      <c r="M3" s="158"/>
      <c r="N3" s="158"/>
      <c r="O3" s="158"/>
    </row>
    <row r="4" spans="1:32">
      <c r="A4" s="28"/>
      <c r="B4" s="28"/>
      <c r="C4" s="28"/>
      <c r="D4" s="82"/>
      <c r="E4" s="83"/>
      <c r="F4" s="16" t="s">
        <v>103</v>
      </c>
      <c r="G4" s="82"/>
      <c r="H4" s="16"/>
      <c r="I4" s="82"/>
      <c r="J4" s="82"/>
      <c r="K4" s="82"/>
      <c r="L4" s="82"/>
      <c r="M4" s="82"/>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v>3225</v>
      </c>
      <c r="G10" s="107">
        <f>G11+G25+G54</f>
        <v>12</v>
      </c>
      <c r="H10" s="107">
        <v>36</v>
      </c>
      <c r="I10" s="107">
        <v>65</v>
      </c>
      <c r="J10" s="107">
        <v>134</v>
      </c>
      <c r="K10" s="107">
        <v>208</v>
      </c>
      <c r="L10" s="107">
        <v>342</v>
      </c>
      <c r="M10" s="107">
        <v>392</v>
      </c>
      <c r="N10" s="108">
        <v>338</v>
      </c>
      <c r="O10" s="107">
        <v>809</v>
      </c>
      <c r="P10" s="107">
        <v>488</v>
      </c>
      <c r="Q10" s="107">
        <v>150</v>
      </c>
      <c r="R10" s="107">
        <v>251</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F12+F15+F23</f>
        <v>2960</v>
      </c>
      <c r="G11" s="107">
        <v>12</v>
      </c>
      <c r="H11" s="107">
        <v>36</v>
      </c>
      <c r="I11" s="107">
        <v>65</v>
      </c>
      <c r="J11" s="107">
        <v>134</v>
      </c>
      <c r="K11" s="107">
        <v>164</v>
      </c>
      <c r="L11" s="107">
        <v>281</v>
      </c>
      <c r="M11" s="107">
        <v>322</v>
      </c>
      <c r="N11" s="107">
        <v>293</v>
      </c>
      <c r="O11" s="107">
        <v>764</v>
      </c>
      <c r="P11" s="107">
        <v>488</v>
      </c>
      <c r="Q11" s="107">
        <v>150</v>
      </c>
      <c r="R11" s="107">
        <v>251</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0">F13</f>
        <v>500</v>
      </c>
      <c r="G12" s="109">
        <f t="shared" si="0"/>
        <v>0</v>
      </c>
      <c r="H12" s="109">
        <f t="shared" si="0"/>
        <v>0</v>
      </c>
      <c r="I12" s="109">
        <f t="shared" si="0"/>
        <v>34</v>
      </c>
      <c r="J12" s="109">
        <f t="shared" si="0"/>
        <v>16</v>
      </c>
      <c r="K12" s="109">
        <f t="shared" si="0"/>
        <v>41</v>
      </c>
      <c r="L12" s="109">
        <f t="shared" si="0"/>
        <v>59</v>
      </c>
      <c r="M12" s="109">
        <f t="shared" si="0"/>
        <v>18</v>
      </c>
      <c r="N12" s="109">
        <f t="shared" si="0"/>
        <v>46</v>
      </c>
      <c r="O12" s="109">
        <f t="shared" si="0"/>
        <v>104</v>
      </c>
      <c r="P12" s="109">
        <f t="shared" si="0"/>
        <v>6</v>
      </c>
      <c r="Q12" s="109">
        <f t="shared" si="0"/>
        <v>4</v>
      </c>
      <c r="R12" s="109">
        <f t="shared" si="0"/>
        <v>172</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SUM(F14)</f>
        <v>500</v>
      </c>
      <c r="G13" s="111">
        <f t="shared" ref="G13:R13" si="1">SUM(G14:G14)</f>
        <v>0</v>
      </c>
      <c r="H13" s="111">
        <f t="shared" si="1"/>
        <v>0</v>
      </c>
      <c r="I13" s="111">
        <f t="shared" si="1"/>
        <v>34</v>
      </c>
      <c r="J13" s="111">
        <f t="shared" si="1"/>
        <v>16</v>
      </c>
      <c r="K13" s="111">
        <f t="shared" si="1"/>
        <v>41</v>
      </c>
      <c r="L13" s="111">
        <f t="shared" si="1"/>
        <v>59</v>
      </c>
      <c r="M13" s="111">
        <f t="shared" si="1"/>
        <v>18</v>
      </c>
      <c r="N13" s="111">
        <f t="shared" si="1"/>
        <v>46</v>
      </c>
      <c r="O13" s="111">
        <f t="shared" si="1"/>
        <v>104</v>
      </c>
      <c r="P13" s="111">
        <f t="shared" si="1"/>
        <v>6</v>
      </c>
      <c r="Q13" s="111">
        <f t="shared" si="1"/>
        <v>4</v>
      </c>
      <c r="R13" s="111">
        <f t="shared" si="1"/>
        <v>172</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500</v>
      </c>
      <c r="G14" s="125">
        <v>0</v>
      </c>
      <c r="H14" s="125">
        <v>0</v>
      </c>
      <c r="I14" s="125">
        <v>34</v>
      </c>
      <c r="J14" s="125">
        <v>16</v>
      </c>
      <c r="K14" s="125">
        <v>41</v>
      </c>
      <c r="L14" s="125">
        <v>59</v>
      </c>
      <c r="M14" s="125">
        <v>18</v>
      </c>
      <c r="N14" s="125">
        <v>46</v>
      </c>
      <c r="O14" s="125">
        <v>104</v>
      </c>
      <c r="P14" s="125">
        <v>6</v>
      </c>
      <c r="Q14" s="125">
        <v>4</v>
      </c>
      <c r="R14" s="125">
        <v>172</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2">F16+F18+F20</f>
        <v>2460</v>
      </c>
      <c r="G15" s="109">
        <f t="shared" si="2"/>
        <v>12</v>
      </c>
      <c r="H15" s="109">
        <f t="shared" si="2"/>
        <v>72</v>
      </c>
      <c r="I15" s="109">
        <f t="shared" si="2"/>
        <v>62</v>
      </c>
      <c r="J15" s="109">
        <f t="shared" si="2"/>
        <v>236</v>
      </c>
      <c r="K15" s="109">
        <f t="shared" si="2"/>
        <v>246</v>
      </c>
      <c r="L15" s="109">
        <f t="shared" si="2"/>
        <v>426</v>
      </c>
      <c r="M15" s="109">
        <f t="shared" si="2"/>
        <v>591</v>
      </c>
      <c r="N15" s="109">
        <f t="shared" si="2"/>
        <v>471</v>
      </c>
      <c r="O15" s="109">
        <f t="shared" si="2"/>
        <v>1316</v>
      </c>
      <c r="P15" s="109">
        <f t="shared" si="2"/>
        <v>961</v>
      </c>
      <c r="Q15" s="109">
        <f t="shared" si="2"/>
        <v>291</v>
      </c>
      <c r="R15" s="109">
        <f t="shared" si="2"/>
        <v>157</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F17</f>
        <v>67</v>
      </c>
      <c r="G16" s="111">
        <v>0</v>
      </c>
      <c r="H16" s="111">
        <v>36</v>
      </c>
      <c r="I16" s="111">
        <v>31</v>
      </c>
      <c r="J16" s="111">
        <v>118</v>
      </c>
      <c r="K16" s="111">
        <v>123</v>
      </c>
      <c r="L16" s="111">
        <v>222</v>
      </c>
      <c r="M16" s="111">
        <v>304</v>
      </c>
      <c r="N16" s="113">
        <v>247</v>
      </c>
      <c r="O16" s="111">
        <v>660</v>
      </c>
      <c r="P16" s="111">
        <v>482</v>
      </c>
      <c r="Q16" s="111">
        <v>146</v>
      </c>
      <c r="R16" s="111">
        <v>79</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67</v>
      </c>
      <c r="G17" s="125">
        <v>0</v>
      </c>
      <c r="H17" s="125">
        <v>0</v>
      </c>
      <c r="I17" s="125">
        <v>0</v>
      </c>
      <c r="J17" s="125">
        <v>0</v>
      </c>
      <c r="K17" s="125">
        <v>0</v>
      </c>
      <c r="L17" s="125">
        <v>18</v>
      </c>
      <c r="M17" s="125">
        <v>17</v>
      </c>
      <c r="N17" s="125">
        <v>23</v>
      </c>
      <c r="O17" s="125">
        <v>4</v>
      </c>
      <c r="P17" s="125">
        <v>3</v>
      </c>
      <c r="Q17" s="125">
        <v>1</v>
      </c>
      <c r="R17" s="125">
        <v>1</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3">F19</f>
        <v>527</v>
      </c>
      <c r="G18" s="111">
        <f t="shared" si="3"/>
        <v>0</v>
      </c>
      <c r="H18" s="111">
        <f t="shared" si="3"/>
        <v>0</v>
      </c>
      <c r="I18" s="111">
        <f t="shared" si="3"/>
        <v>0</v>
      </c>
      <c r="J18" s="111">
        <f t="shared" si="3"/>
        <v>0</v>
      </c>
      <c r="K18" s="111">
        <f t="shared" si="3"/>
        <v>0</v>
      </c>
      <c r="L18" s="111">
        <f t="shared" si="3"/>
        <v>89</v>
      </c>
      <c r="M18" s="111">
        <f t="shared" si="3"/>
        <v>77</v>
      </c>
      <c r="N18" s="111">
        <f t="shared" si="3"/>
        <v>119</v>
      </c>
      <c r="O18" s="111">
        <f t="shared" si="3"/>
        <v>117</v>
      </c>
      <c r="P18" s="111">
        <f t="shared" si="3"/>
        <v>91</v>
      </c>
      <c r="Q18" s="111">
        <f t="shared" si="3"/>
        <v>34</v>
      </c>
      <c r="R18" s="111">
        <f t="shared" si="3"/>
        <v>0</v>
      </c>
      <c r="S18" s="38"/>
      <c r="T18" s="39"/>
      <c r="U18" s="39"/>
      <c r="V18" s="39"/>
      <c r="W18" s="39"/>
      <c r="X18" s="39"/>
      <c r="Y18" s="39"/>
      <c r="Z18" s="39"/>
      <c r="AA18" s="39"/>
      <c r="AB18" s="39"/>
      <c r="AC18" s="39"/>
      <c r="AD18" s="39"/>
      <c r="AE18" s="39"/>
      <c r="AF18" s="39"/>
    </row>
    <row r="19" spans="1:32">
      <c r="A19" s="43">
        <v>1</v>
      </c>
      <c r="B19" s="45">
        <v>4</v>
      </c>
      <c r="C19" s="50">
        <v>3</v>
      </c>
      <c r="D19" s="62">
        <v>2</v>
      </c>
      <c r="E19" s="63" t="s">
        <v>226</v>
      </c>
      <c r="F19" s="56">
        <f>SUM(G19:R19)</f>
        <v>527</v>
      </c>
      <c r="G19" s="125">
        <v>0</v>
      </c>
      <c r="H19" s="125">
        <v>0</v>
      </c>
      <c r="I19" s="125">
        <v>0</v>
      </c>
      <c r="J19" s="125">
        <v>0</v>
      </c>
      <c r="K19" s="125">
        <v>0</v>
      </c>
      <c r="L19" s="125">
        <v>89</v>
      </c>
      <c r="M19" s="125">
        <v>77</v>
      </c>
      <c r="N19" s="125">
        <v>119</v>
      </c>
      <c r="O19" s="125">
        <v>117</v>
      </c>
      <c r="P19" s="125">
        <v>91</v>
      </c>
      <c r="Q19" s="125">
        <v>34</v>
      </c>
      <c r="R19" s="125">
        <v>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 t="shared" ref="F20:R20" si="4">F21+F22</f>
        <v>1866</v>
      </c>
      <c r="G20" s="111">
        <f t="shared" si="4"/>
        <v>12</v>
      </c>
      <c r="H20" s="111">
        <f t="shared" si="4"/>
        <v>36</v>
      </c>
      <c r="I20" s="111">
        <f t="shared" si="4"/>
        <v>31</v>
      </c>
      <c r="J20" s="111">
        <f t="shared" si="4"/>
        <v>118</v>
      </c>
      <c r="K20" s="111">
        <f t="shared" si="4"/>
        <v>123</v>
      </c>
      <c r="L20" s="111">
        <f t="shared" si="4"/>
        <v>115</v>
      </c>
      <c r="M20" s="111">
        <f t="shared" si="4"/>
        <v>210</v>
      </c>
      <c r="N20" s="111">
        <f t="shared" si="4"/>
        <v>105</v>
      </c>
      <c r="O20" s="111">
        <f t="shared" si="4"/>
        <v>539</v>
      </c>
      <c r="P20" s="111">
        <f t="shared" si="4"/>
        <v>388</v>
      </c>
      <c r="Q20" s="111">
        <f t="shared" si="4"/>
        <v>111</v>
      </c>
      <c r="R20" s="111">
        <f t="shared" si="4"/>
        <v>78</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492</v>
      </c>
      <c r="G21" s="125">
        <v>0</v>
      </c>
      <c r="H21" s="125">
        <v>0</v>
      </c>
      <c r="I21" s="125">
        <v>0</v>
      </c>
      <c r="J21" s="125">
        <v>0</v>
      </c>
      <c r="K21" s="125">
        <v>0</v>
      </c>
      <c r="L21" s="125">
        <v>0</v>
      </c>
      <c r="M21" s="125">
        <v>0</v>
      </c>
      <c r="N21" s="125">
        <v>0</v>
      </c>
      <c r="O21" s="125">
        <v>264</v>
      </c>
      <c r="P21" s="125">
        <v>228</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1374</v>
      </c>
      <c r="G22" s="125">
        <v>12</v>
      </c>
      <c r="H22" s="125">
        <v>36</v>
      </c>
      <c r="I22" s="125">
        <v>31</v>
      </c>
      <c r="J22" s="125">
        <v>118</v>
      </c>
      <c r="K22" s="125">
        <v>123</v>
      </c>
      <c r="L22" s="125">
        <v>115</v>
      </c>
      <c r="M22" s="125">
        <v>210</v>
      </c>
      <c r="N22" s="125">
        <v>105</v>
      </c>
      <c r="O22" s="125">
        <v>275</v>
      </c>
      <c r="P22" s="125">
        <v>160</v>
      </c>
      <c r="Q22" s="125">
        <v>111</v>
      </c>
      <c r="R22" s="125">
        <v>78</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 t="shared" ref="F23:R23" si="5">F24</f>
        <v>0</v>
      </c>
      <c r="G23" s="111">
        <f t="shared" si="5"/>
        <v>0</v>
      </c>
      <c r="H23" s="111">
        <f t="shared" si="5"/>
        <v>0</v>
      </c>
      <c r="I23" s="111">
        <f t="shared" si="5"/>
        <v>0</v>
      </c>
      <c r="J23" s="111">
        <f t="shared" si="5"/>
        <v>0</v>
      </c>
      <c r="K23" s="111">
        <f t="shared" si="5"/>
        <v>0</v>
      </c>
      <c r="L23" s="111">
        <f t="shared" si="5"/>
        <v>0</v>
      </c>
      <c r="M23" s="111">
        <f t="shared" si="5"/>
        <v>0</v>
      </c>
      <c r="N23" s="111">
        <f t="shared" si="5"/>
        <v>0</v>
      </c>
      <c r="O23" s="111">
        <f t="shared" si="5"/>
        <v>0</v>
      </c>
      <c r="P23" s="111">
        <f t="shared" si="5"/>
        <v>0</v>
      </c>
      <c r="Q23" s="111">
        <f t="shared" si="5"/>
        <v>0</v>
      </c>
      <c r="R23" s="111">
        <f t="shared" si="5"/>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35">
        <v>265</v>
      </c>
      <c r="G25" s="35">
        <f>G26+G37+G40+G43+G47</f>
        <v>0</v>
      </c>
      <c r="H25" s="35">
        <f>H26+H37+H40+H43+H47</f>
        <v>0</v>
      </c>
      <c r="I25" s="35">
        <f>I26+I37+I40+I43+I47</f>
        <v>0</v>
      </c>
      <c r="J25" s="35">
        <f>J26+J37+J40+J43+J47</f>
        <v>0</v>
      </c>
      <c r="K25" s="35">
        <v>44</v>
      </c>
      <c r="L25" s="35">
        <v>61</v>
      </c>
      <c r="M25" s="35">
        <v>70</v>
      </c>
      <c r="N25" s="35">
        <v>45</v>
      </c>
      <c r="O25" s="35">
        <v>45</v>
      </c>
      <c r="P25" s="35">
        <v>0</v>
      </c>
      <c r="Q25" s="35">
        <v>0</v>
      </c>
      <c r="R25" s="35">
        <v>0</v>
      </c>
      <c r="S25" s="38"/>
      <c r="T25" s="39"/>
      <c r="U25" s="39"/>
      <c r="V25" s="39"/>
      <c r="W25" s="39"/>
      <c r="X25" s="39"/>
      <c r="Y25" s="39"/>
      <c r="Z25" s="39"/>
      <c r="AA25" s="39"/>
      <c r="AB25" s="39"/>
      <c r="AC25" s="39"/>
      <c r="AD25" s="39"/>
      <c r="AE25" s="39"/>
      <c r="AF25" s="39"/>
    </row>
    <row r="26" spans="1:32">
      <c r="A26" s="43">
        <v>2</v>
      </c>
      <c r="B26" s="45">
        <v>1</v>
      </c>
      <c r="C26" s="45"/>
      <c r="D26" s="45"/>
      <c r="E26" s="69" t="s">
        <v>156</v>
      </c>
      <c r="F26" s="70"/>
      <c r="G26" s="70">
        <f>G27+G29+G31+G33</f>
        <v>0</v>
      </c>
      <c r="H26" s="70">
        <f>H27+H29+H31+H33</f>
        <v>0</v>
      </c>
      <c r="I26" s="70">
        <f>I27+I29+I31+I33</f>
        <v>0</v>
      </c>
      <c r="J26" s="70">
        <f>J27+J29+J31+J33</f>
        <v>0</v>
      </c>
      <c r="K26" s="70"/>
      <c r="L26" s="70"/>
      <c r="M26" s="70"/>
      <c r="N26" s="70"/>
      <c r="O26" s="70"/>
      <c r="P26" s="70"/>
      <c r="Q26" s="70"/>
      <c r="R26" s="70"/>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6">F28</f>
        <v>0</v>
      </c>
      <c r="G27" s="53">
        <f t="shared" si="6"/>
        <v>0</v>
      </c>
      <c r="H27" s="53">
        <f t="shared" si="6"/>
        <v>0</v>
      </c>
      <c r="I27" s="53">
        <f t="shared" si="6"/>
        <v>0</v>
      </c>
      <c r="J27" s="53">
        <f t="shared" si="6"/>
        <v>0</v>
      </c>
      <c r="K27" s="53">
        <f t="shared" si="6"/>
        <v>0</v>
      </c>
      <c r="L27" s="53">
        <f t="shared" si="6"/>
        <v>0</v>
      </c>
      <c r="M27" s="53">
        <f t="shared" si="6"/>
        <v>0</v>
      </c>
      <c r="N27" s="53">
        <f t="shared" si="6"/>
        <v>0</v>
      </c>
      <c r="O27" s="53">
        <f t="shared" si="6"/>
        <v>0</v>
      </c>
      <c r="P27" s="53">
        <f t="shared" si="6"/>
        <v>0</v>
      </c>
      <c r="Q27" s="53">
        <f t="shared" si="6"/>
        <v>0</v>
      </c>
      <c r="R27" s="53">
        <f t="shared" si="6"/>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56"/>
      <c r="H28" s="56"/>
      <c r="I28" s="56"/>
      <c r="J28" s="56"/>
      <c r="K28" s="56"/>
      <c r="L28" s="56"/>
      <c r="M28" s="56"/>
      <c r="N28" s="94"/>
      <c r="O28" s="56"/>
      <c r="P28" s="56"/>
      <c r="Q28" s="56"/>
      <c r="R28" s="56"/>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7">F30</f>
        <v>0</v>
      </c>
      <c r="G29" s="53">
        <f t="shared" si="7"/>
        <v>0</v>
      </c>
      <c r="H29" s="53">
        <f t="shared" si="7"/>
        <v>0</v>
      </c>
      <c r="I29" s="53">
        <f t="shared" si="7"/>
        <v>0</v>
      </c>
      <c r="J29" s="53">
        <f t="shared" si="7"/>
        <v>0</v>
      </c>
      <c r="K29" s="53">
        <f t="shared" si="7"/>
        <v>0</v>
      </c>
      <c r="L29" s="53">
        <f t="shared" si="7"/>
        <v>0</v>
      </c>
      <c r="M29" s="53">
        <f t="shared" si="7"/>
        <v>0</v>
      </c>
      <c r="N29" s="95">
        <f t="shared" si="7"/>
        <v>0</v>
      </c>
      <c r="O29" s="53">
        <f t="shared" si="7"/>
        <v>0</v>
      </c>
      <c r="P29" s="53">
        <f t="shared" si="7"/>
        <v>0</v>
      </c>
      <c r="Q29" s="53">
        <f t="shared" si="7"/>
        <v>0</v>
      </c>
      <c r="R29" s="53">
        <f t="shared" si="7"/>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56"/>
      <c r="H30" s="56"/>
      <c r="I30" s="56"/>
      <c r="J30" s="56"/>
      <c r="K30" s="56"/>
      <c r="L30" s="56"/>
      <c r="M30" s="56"/>
      <c r="N30" s="94"/>
      <c r="O30" s="56"/>
      <c r="P30" s="56"/>
      <c r="Q30" s="56"/>
      <c r="R30" s="56"/>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8">F32</f>
        <v>0</v>
      </c>
      <c r="G31" s="53">
        <f t="shared" si="8"/>
        <v>0</v>
      </c>
      <c r="H31" s="53">
        <f t="shared" si="8"/>
        <v>0</v>
      </c>
      <c r="I31" s="53">
        <f t="shared" si="8"/>
        <v>0</v>
      </c>
      <c r="J31" s="53">
        <f t="shared" si="8"/>
        <v>0</v>
      </c>
      <c r="K31" s="53">
        <f t="shared" si="8"/>
        <v>0</v>
      </c>
      <c r="L31" s="53">
        <f t="shared" si="8"/>
        <v>0</v>
      </c>
      <c r="M31" s="53">
        <f t="shared" si="8"/>
        <v>0</v>
      </c>
      <c r="N31" s="53">
        <f t="shared" si="8"/>
        <v>0</v>
      </c>
      <c r="O31" s="53">
        <f t="shared" si="8"/>
        <v>0</v>
      </c>
      <c r="P31" s="53">
        <f t="shared" si="8"/>
        <v>0</v>
      </c>
      <c r="Q31" s="53">
        <f t="shared" si="8"/>
        <v>0</v>
      </c>
      <c r="R31" s="53">
        <f t="shared" si="8"/>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32"/>
      <c r="H32" s="132"/>
      <c r="I32" s="132"/>
      <c r="J32" s="132"/>
      <c r="K32" s="132"/>
      <c r="L32" s="132"/>
      <c r="M32" s="132"/>
      <c r="N32" s="132"/>
      <c r="O32" s="132"/>
      <c r="P32" s="132"/>
      <c r="Q32" s="132"/>
      <c r="R32" s="132"/>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9">SUM(F34:F36)</f>
        <v>0</v>
      </c>
      <c r="G33" s="53">
        <f t="shared" si="9"/>
        <v>0</v>
      </c>
      <c r="H33" s="53">
        <f t="shared" si="9"/>
        <v>0</v>
      </c>
      <c r="I33" s="53">
        <f t="shared" si="9"/>
        <v>0</v>
      </c>
      <c r="J33" s="53">
        <f t="shared" si="9"/>
        <v>0</v>
      </c>
      <c r="K33" s="53">
        <f t="shared" si="9"/>
        <v>0</v>
      </c>
      <c r="L33" s="53">
        <f t="shared" si="9"/>
        <v>0</v>
      </c>
      <c r="M33" s="53">
        <f t="shared" si="9"/>
        <v>0</v>
      </c>
      <c r="N33" s="95">
        <f t="shared" si="9"/>
        <v>0</v>
      </c>
      <c r="O33" s="53">
        <f t="shared" si="9"/>
        <v>0</v>
      </c>
      <c r="P33" s="53">
        <f t="shared" si="9"/>
        <v>0</v>
      </c>
      <c r="Q33" s="53">
        <f t="shared" si="9"/>
        <v>0</v>
      </c>
      <c r="R33" s="53">
        <f t="shared" si="9"/>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56"/>
      <c r="H34" s="56"/>
      <c r="I34" s="56"/>
      <c r="J34" s="56"/>
      <c r="K34" s="56"/>
      <c r="L34" s="56"/>
      <c r="M34" s="56"/>
      <c r="N34" s="94"/>
      <c r="O34" s="56"/>
      <c r="P34" s="56"/>
      <c r="Q34" s="56"/>
      <c r="R34" s="56"/>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56"/>
      <c r="H35" s="56"/>
      <c r="I35" s="56"/>
      <c r="J35" s="56"/>
      <c r="K35" s="56"/>
      <c r="L35" s="56"/>
      <c r="M35" s="56"/>
      <c r="N35" s="94"/>
      <c r="O35" s="56"/>
      <c r="P35" s="56"/>
      <c r="Q35" s="56"/>
      <c r="R35" s="56"/>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56"/>
      <c r="H36" s="56"/>
      <c r="I36" s="56"/>
      <c r="J36" s="56"/>
      <c r="K36" s="56"/>
      <c r="L36" s="56"/>
      <c r="M36" s="56"/>
      <c r="N36" s="94"/>
      <c r="O36" s="56"/>
      <c r="P36" s="56"/>
      <c r="Q36" s="56"/>
      <c r="R36" s="56"/>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0">F38</f>
        <v>0</v>
      </c>
      <c r="G37" s="70">
        <f t="shared" si="10"/>
        <v>0</v>
      </c>
      <c r="H37" s="70">
        <f t="shared" si="10"/>
        <v>0</v>
      </c>
      <c r="I37" s="70">
        <f t="shared" si="10"/>
        <v>0</v>
      </c>
      <c r="J37" s="70">
        <f t="shared" si="10"/>
        <v>0</v>
      </c>
      <c r="K37" s="70">
        <f t="shared" si="10"/>
        <v>0</v>
      </c>
      <c r="L37" s="70">
        <f t="shared" si="10"/>
        <v>0</v>
      </c>
      <c r="M37" s="70">
        <f t="shared" si="10"/>
        <v>0</v>
      </c>
      <c r="N37" s="93">
        <f t="shared" si="10"/>
        <v>0</v>
      </c>
      <c r="O37" s="70">
        <f t="shared" si="10"/>
        <v>0</v>
      </c>
      <c r="P37" s="70">
        <f t="shared" si="10"/>
        <v>0</v>
      </c>
      <c r="Q37" s="70">
        <f t="shared" si="10"/>
        <v>0</v>
      </c>
      <c r="R37" s="70">
        <f t="shared" si="10"/>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0"/>
        <v>0</v>
      </c>
      <c r="G38" s="53">
        <f t="shared" si="10"/>
        <v>0</v>
      </c>
      <c r="H38" s="53">
        <f t="shared" si="10"/>
        <v>0</v>
      </c>
      <c r="I38" s="53">
        <f t="shared" si="10"/>
        <v>0</v>
      </c>
      <c r="J38" s="53">
        <f t="shared" si="10"/>
        <v>0</v>
      </c>
      <c r="K38" s="53">
        <f t="shared" si="10"/>
        <v>0</v>
      </c>
      <c r="L38" s="53">
        <f t="shared" si="10"/>
        <v>0</v>
      </c>
      <c r="M38" s="53">
        <f t="shared" si="10"/>
        <v>0</v>
      </c>
      <c r="N38" s="95">
        <f t="shared" si="10"/>
        <v>0</v>
      </c>
      <c r="O38" s="53">
        <f t="shared" si="10"/>
        <v>0</v>
      </c>
      <c r="P38" s="53">
        <f t="shared" si="10"/>
        <v>0</v>
      </c>
      <c r="Q38" s="53">
        <f t="shared" si="10"/>
        <v>0</v>
      </c>
      <c r="R38" s="53">
        <f t="shared" si="10"/>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56"/>
      <c r="H39" s="56"/>
      <c r="I39" s="56"/>
      <c r="J39" s="56"/>
      <c r="K39" s="56"/>
      <c r="L39" s="56"/>
      <c r="M39" s="56"/>
      <c r="N39" s="94"/>
      <c r="O39" s="56"/>
      <c r="P39" s="56"/>
      <c r="Q39" s="56"/>
      <c r="R39" s="56"/>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1">F41</f>
        <v>0</v>
      </c>
      <c r="G40" s="70">
        <f t="shared" si="11"/>
        <v>0</v>
      </c>
      <c r="H40" s="70">
        <f t="shared" si="11"/>
        <v>0</v>
      </c>
      <c r="I40" s="70">
        <f t="shared" si="11"/>
        <v>0</v>
      </c>
      <c r="J40" s="70">
        <f t="shared" si="11"/>
        <v>0</v>
      </c>
      <c r="K40" s="70">
        <f t="shared" si="11"/>
        <v>0</v>
      </c>
      <c r="L40" s="70">
        <f t="shared" si="11"/>
        <v>0</v>
      </c>
      <c r="M40" s="70">
        <f t="shared" si="11"/>
        <v>0</v>
      </c>
      <c r="N40" s="93">
        <f t="shared" si="11"/>
        <v>0</v>
      </c>
      <c r="O40" s="70">
        <f t="shared" si="11"/>
        <v>0</v>
      </c>
      <c r="P40" s="70">
        <f t="shared" si="11"/>
        <v>0</v>
      </c>
      <c r="Q40" s="70">
        <f t="shared" si="11"/>
        <v>0</v>
      </c>
      <c r="R40" s="70">
        <f t="shared" si="11"/>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1"/>
        <v>0</v>
      </c>
      <c r="G41" s="53">
        <f t="shared" si="11"/>
        <v>0</v>
      </c>
      <c r="H41" s="53">
        <f t="shared" si="11"/>
        <v>0</v>
      </c>
      <c r="I41" s="53">
        <f t="shared" si="11"/>
        <v>0</v>
      </c>
      <c r="J41" s="53">
        <f t="shared" si="11"/>
        <v>0</v>
      </c>
      <c r="K41" s="53">
        <f t="shared" si="11"/>
        <v>0</v>
      </c>
      <c r="L41" s="53">
        <f t="shared" si="11"/>
        <v>0</v>
      </c>
      <c r="M41" s="53">
        <f t="shared" si="11"/>
        <v>0</v>
      </c>
      <c r="N41" s="95">
        <f t="shared" si="11"/>
        <v>0</v>
      </c>
      <c r="O41" s="53">
        <f t="shared" si="11"/>
        <v>0</v>
      </c>
      <c r="P41" s="53">
        <f t="shared" si="11"/>
        <v>0</v>
      </c>
      <c r="Q41" s="53">
        <f t="shared" si="11"/>
        <v>0</v>
      </c>
      <c r="R41" s="53">
        <f t="shared" si="11"/>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56"/>
      <c r="H42" s="56"/>
      <c r="I42" s="56"/>
      <c r="J42" s="56"/>
      <c r="K42" s="56"/>
      <c r="L42" s="56"/>
      <c r="M42" s="56"/>
      <c r="N42" s="94"/>
      <c r="O42" s="56"/>
      <c r="P42" s="56"/>
      <c r="Q42" s="56"/>
      <c r="R42" s="56"/>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2">F44</f>
        <v>265</v>
      </c>
      <c r="G43" s="70">
        <f t="shared" si="12"/>
        <v>0</v>
      </c>
      <c r="H43" s="70">
        <f t="shared" si="12"/>
        <v>0</v>
      </c>
      <c r="I43" s="70">
        <f t="shared" si="12"/>
        <v>0</v>
      </c>
      <c r="J43" s="70">
        <f t="shared" si="12"/>
        <v>0</v>
      </c>
      <c r="K43" s="70">
        <f t="shared" si="12"/>
        <v>44</v>
      </c>
      <c r="L43" s="70">
        <f t="shared" si="12"/>
        <v>61</v>
      </c>
      <c r="M43" s="70">
        <f t="shared" si="12"/>
        <v>70</v>
      </c>
      <c r="N43" s="70">
        <f t="shared" si="12"/>
        <v>45</v>
      </c>
      <c r="O43" s="70">
        <f t="shared" si="12"/>
        <v>45</v>
      </c>
      <c r="P43" s="70">
        <f t="shared" si="12"/>
        <v>0</v>
      </c>
      <c r="Q43" s="70">
        <f t="shared" si="12"/>
        <v>0</v>
      </c>
      <c r="R43" s="70">
        <f t="shared" si="12"/>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v>265</v>
      </c>
      <c r="G44" s="53">
        <f t="shared" ref="G44:R44" si="13">SUM(G45:G46)</f>
        <v>0</v>
      </c>
      <c r="H44" s="53">
        <f t="shared" si="13"/>
        <v>0</v>
      </c>
      <c r="I44" s="53">
        <f t="shared" si="13"/>
        <v>0</v>
      </c>
      <c r="J44" s="53">
        <f t="shared" si="13"/>
        <v>0</v>
      </c>
      <c r="K44" s="53">
        <f t="shared" si="13"/>
        <v>44</v>
      </c>
      <c r="L44" s="53">
        <f t="shared" si="13"/>
        <v>61</v>
      </c>
      <c r="M44" s="53">
        <f t="shared" si="13"/>
        <v>70</v>
      </c>
      <c r="N44" s="53">
        <f t="shared" si="13"/>
        <v>45</v>
      </c>
      <c r="O44" s="53">
        <f t="shared" si="13"/>
        <v>45</v>
      </c>
      <c r="P44" s="53">
        <f t="shared" si="13"/>
        <v>0</v>
      </c>
      <c r="Q44" s="53">
        <f t="shared" si="13"/>
        <v>0</v>
      </c>
      <c r="R44" s="53">
        <f t="shared" si="13"/>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56">
        <v>0</v>
      </c>
      <c r="H45" s="56">
        <v>0</v>
      </c>
      <c r="I45" s="56">
        <v>0</v>
      </c>
      <c r="J45" s="56">
        <v>0</v>
      </c>
      <c r="K45" s="56">
        <v>0</v>
      </c>
      <c r="L45" s="56">
        <v>0</v>
      </c>
      <c r="M45" s="56">
        <v>0</v>
      </c>
      <c r="N45" s="56">
        <v>0</v>
      </c>
      <c r="O45" s="56">
        <v>0</v>
      </c>
      <c r="P45" s="56">
        <v>0</v>
      </c>
      <c r="Q45" s="56">
        <v>0</v>
      </c>
      <c r="R45" s="56">
        <v>0</v>
      </c>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265</v>
      </c>
      <c r="G46" s="133">
        <v>0</v>
      </c>
      <c r="H46" s="133">
        <v>0</v>
      </c>
      <c r="I46" s="133">
        <v>0</v>
      </c>
      <c r="J46" s="133">
        <v>0</v>
      </c>
      <c r="K46" s="133">
        <v>44</v>
      </c>
      <c r="L46" s="133">
        <v>61</v>
      </c>
      <c r="M46" s="133">
        <v>70</v>
      </c>
      <c r="N46" s="133">
        <v>45</v>
      </c>
      <c r="O46" s="133">
        <v>45</v>
      </c>
      <c r="P46" s="133">
        <v>0</v>
      </c>
      <c r="Q46" s="133">
        <v>0</v>
      </c>
      <c r="R46" s="133">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4">F48</f>
        <v>0</v>
      </c>
      <c r="G47" s="70">
        <f t="shared" si="14"/>
        <v>0</v>
      </c>
      <c r="H47" s="70">
        <f t="shared" si="14"/>
        <v>0</v>
      </c>
      <c r="I47" s="70">
        <f t="shared" si="14"/>
        <v>0</v>
      </c>
      <c r="J47" s="70">
        <f t="shared" si="14"/>
        <v>0</v>
      </c>
      <c r="K47" s="70">
        <f t="shared" si="14"/>
        <v>0</v>
      </c>
      <c r="L47" s="70">
        <f t="shared" si="14"/>
        <v>0</v>
      </c>
      <c r="M47" s="70">
        <f t="shared" si="14"/>
        <v>0</v>
      </c>
      <c r="N47" s="93">
        <f t="shared" si="14"/>
        <v>0</v>
      </c>
      <c r="O47" s="70">
        <f t="shared" si="14"/>
        <v>0</v>
      </c>
      <c r="P47" s="70">
        <f t="shared" si="14"/>
        <v>0</v>
      </c>
      <c r="Q47" s="70">
        <f t="shared" si="14"/>
        <v>0</v>
      </c>
      <c r="R47" s="70">
        <f t="shared" si="14"/>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53">
        <f t="shared" ref="G48:L48" si="15">SUM(G51:G53)</f>
        <v>0</v>
      </c>
      <c r="H48" s="53">
        <f t="shared" si="15"/>
        <v>0</v>
      </c>
      <c r="I48" s="53">
        <f t="shared" si="15"/>
        <v>0</v>
      </c>
      <c r="J48" s="53">
        <f t="shared" si="15"/>
        <v>0</v>
      </c>
      <c r="K48" s="53">
        <f t="shared" si="15"/>
        <v>0</v>
      </c>
      <c r="L48" s="53">
        <f t="shared" si="15"/>
        <v>0</v>
      </c>
      <c r="M48" s="53">
        <f t="shared" ref="M48:R48" si="16">SUM(M50:M53)</f>
        <v>0</v>
      </c>
      <c r="N48" s="53">
        <f t="shared" si="16"/>
        <v>0</v>
      </c>
      <c r="O48" s="53">
        <f t="shared" si="16"/>
        <v>0</v>
      </c>
      <c r="P48" s="53">
        <f t="shared" si="16"/>
        <v>0</v>
      </c>
      <c r="Q48" s="53">
        <f t="shared" si="16"/>
        <v>0</v>
      </c>
      <c r="R48" s="53">
        <f t="shared" si="16"/>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56"/>
      <c r="H49" s="56"/>
      <c r="I49" s="56"/>
      <c r="J49" s="56"/>
      <c r="K49" s="56"/>
      <c r="L49" s="56"/>
      <c r="M49" s="56"/>
      <c r="N49" s="94"/>
      <c r="O49" s="56"/>
      <c r="P49" s="56"/>
      <c r="Q49" s="56"/>
      <c r="R49" s="56"/>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56"/>
      <c r="H50" s="56"/>
      <c r="I50" s="56"/>
      <c r="J50" s="56"/>
      <c r="K50" s="56"/>
      <c r="L50" s="56"/>
      <c r="M50" s="56"/>
      <c r="N50" s="94"/>
      <c r="O50" s="56"/>
      <c r="P50" s="56"/>
      <c r="Q50" s="56"/>
      <c r="R50" s="56"/>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56"/>
      <c r="H51" s="56"/>
      <c r="I51" s="56"/>
      <c r="J51" s="56"/>
      <c r="K51" s="56"/>
      <c r="L51" s="56"/>
      <c r="M51" s="56"/>
      <c r="N51" s="94"/>
      <c r="O51" s="56"/>
      <c r="P51" s="56"/>
      <c r="Q51" s="56"/>
      <c r="R51" s="56"/>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56"/>
      <c r="H52" s="56"/>
      <c r="I52" s="56"/>
      <c r="J52" s="56"/>
      <c r="K52" s="56"/>
      <c r="L52" s="56"/>
      <c r="M52" s="56"/>
      <c r="N52" s="94"/>
      <c r="O52" s="56"/>
      <c r="P52" s="56"/>
      <c r="Q52" s="56"/>
      <c r="R52" s="56"/>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56"/>
      <c r="H53" s="56"/>
      <c r="I53" s="56"/>
      <c r="J53" s="56"/>
      <c r="K53" s="56"/>
      <c r="L53" s="56"/>
      <c r="M53" s="56"/>
      <c r="N53" s="94"/>
      <c r="O53" s="56"/>
      <c r="P53" s="56"/>
      <c r="Q53" s="56"/>
      <c r="R53" s="56"/>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17">F55</f>
        <v>0</v>
      </c>
      <c r="G54" s="35">
        <f t="shared" si="17"/>
        <v>0</v>
      </c>
      <c r="H54" s="35">
        <f t="shared" si="17"/>
        <v>0</v>
      </c>
      <c r="I54" s="35">
        <f t="shared" si="17"/>
        <v>0</v>
      </c>
      <c r="J54" s="35">
        <f t="shared" si="17"/>
        <v>0</v>
      </c>
      <c r="K54" s="35">
        <f t="shared" si="17"/>
        <v>0</v>
      </c>
      <c r="L54" s="35">
        <f t="shared" si="17"/>
        <v>0</v>
      </c>
      <c r="M54" s="35">
        <f t="shared" si="17"/>
        <v>0</v>
      </c>
      <c r="N54" s="35">
        <f t="shared" si="17"/>
        <v>0</v>
      </c>
      <c r="O54" s="35">
        <f t="shared" si="17"/>
        <v>0</v>
      </c>
      <c r="P54" s="35">
        <f t="shared" si="17"/>
        <v>0</v>
      </c>
      <c r="Q54" s="35">
        <f t="shared" si="17"/>
        <v>0</v>
      </c>
      <c r="R54" s="35">
        <f t="shared" si="17"/>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17"/>
        <v>0</v>
      </c>
      <c r="G55" s="70">
        <f t="shared" si="17"/>
        <v>0</v>
      </c>
      <c r="H55" s="70">
        <f t="shared" si="17"/>
        <v>0</v>
      </c>
      <c r="I55" s="70">
        <f t="shared" si="17"/>
        <v>0</v>
      </c>
      <c r="J55" s="70">
        <f t="shared" si="17"/>
        <v>0</v>
      </c>
      <c r="K55" s="70">
        <f t="shared" si="17"/>
        <v>0</v>
      </c>
      <c r="L55" s="70">
        <f t="shared" si="17"/>
        <v>0</v>
      </c>
      <c r="M55" s="70">
        <f t="shared" si="17"/>
        <v>0</v>
      </c>
      <c r="N55" s="93">
        <f t="shared" si="17"/>
        <v>0</v>
      </c>
      <c r="O55" s="70">
        <f t="shared" si="17"/>
        <v>0</v>
      </c>
      <c r="P55" s="70">
        <f t="shared" si="17"/>
        <v>0</v>
      </c>
      <c r="Q55" s="70">
        <f t="shared" si="17"/>
        <v>0</v>
      </c>
      <c r="R55" s="70">
        <f t="shared" si="17"/>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18">SUM(F57:F57)</f>
        <v>0</v>
      </c>
      <c r="G56" s="53">
        <f t="shared" si="18"/>
        <v>0</v>
      </c>
      <c r="H56" s="53">
        <f t="shared" si="18"/>
        <v>0</v>
      </c>
      <c r="I56" s="53">
        <f t="shared" si="18"/>
        <v>0</v>
      </c>
      <c r="J56" s="53">
        <f t="shared" si="18"/>
        <v>0</v>
      </c>
      <c r="K56" s="53">
        <f t="shared" si="18"/>
        <v>0</v>
      </c>
      <c r="L56" s="53">
        <f t="shared" si="18"/>
        <v>0</v>
      </c>
      <c r="M56" s="53">
        <f t="shared" si="18"/>
        <v>0</v>
      </c>
      <c r="N56" s="95">
        <f t="shared" si="18"/>
        <v>0</v>
      </c>
      <c r="O56" s="53">
        <f t="shared" si="18"/>
        <v>0</v>
      </c>
      <c r="P56" s="53">
        <f t="shared" si="18"/>
        <v>0</v>
      </c>
      <c r="Q56" s="53">
        <f t="shared" si="18"/>
        <v>0</v>
      </c>
      <c r="R56" s="53">
        <f t="shared" si="18"/>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56"/>
      <c r="H57" s="56"/>
      <c r="I57" s="56"/>
      <c r="J57" s="56"/>
      <c r="K57" s="56"/>
      <c r="L57" s="56"/>
      <c r="M57" s="56"/>
      <c r="N57" s="94"/>
      <c r="O57" s="56"/>
      <c r="P57" s="56"/>
      <c r="Q57" s="56"/>
      <c r="R57" s="56"/>
      <c r="S57" s="38"/>
      <c r="T57" s="39"/>
      <c r="U57" s="39"/>
      <c r="V57" s="39"/>
      <c r="W57" s="39"/>
      <c r="X57" s="39"/>
      <c r="Y57" s="39"/>
      <c r="Z57" s="39"/>
      <c r="AA57" s="39"/>
      <c r="AB57" s="39"/>
      <c r="AC57" s="39"/>
      <c r="AD57" s="39"/>
      <c r="AE57" s="39"/>
      <c r="AF57" s="39"/>
    </row>
    <row r="59" spans="1:32" ht="24" customHeight="1">
      <c r="E59" s="124" t="s">
        <v>227</v>
      </c>
      <c r="L59" s="134"/>
    </row>
    <row r="60" spans="1:32">
      <c r="E60" s="121"/>
      <c r="S60" s="122"/>
    </row>
    <row r="61" spans="1:32">
      <c r="E61" s="121" t="s">
        <v>228</v>
      </c>
      <c r="F61" s="134"/>
      <c r="G61" s="134"/>
      <c r="H61" s="134"/>
      <c r="I61" s="134"/>
      <c r="J61" s="134"/>
      <c r="K61" s="134"/>
      <c r="L61" s="134"/>
      <c r="M61" s="134"/>
      <c r="N61" s="135"/>
      <c r="O61" s="134"/>
      <c r="P61" s="134"/>
      <c r="Q61" s="134"/>
      <c r="R61" s="134"/>
      <c r="S61" s="134"/>
    </row>
    <row r="69" ht="12.75" customHeight="1"/>
  </sheetData>
  <mergeCells count="10">
    <mergeCell ref="A54:E54"/>
    <mergeCell ref="D1:P1"/>
    <mergeCell ref="P2:R2"/>
    <mergeCell ref="E3:O3"/>
    <mergeCell ref="A6:E6"/>
    <mergeCell ref="F6:F9"/>
    <mergeCell ref="G6:R8"/>
    <mergeCell ref="B7:E7"/>
    <mergeCell ref="C8:E8"/>
    <mergeCell ref="D9:E9"/>
  </mergeCells>
  <pageMargins left="0.15763888888888899" right="0.15763888888888899" top="0.39374999999999999" bottom="0.39374999999999999"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sheetPr>
    <tabColor rgb="FF9BBB59"/>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4.85546875"/>
    <col min="6" max="6" width="7.42578125"/>
    <col min="7" max="10" width="7.140625"/>
    <col min="11" max="11" width="6.7109375"/>
    <col min="12" max="12" width="7.140625"/>
    <col min="13" max="13" width="8.5703125"/>
    <col min="14" max="14" width="7.28515625"/>
    <col min="15" max="15" width="6.5703125"/>
    <col min="16" max="16" width="7.28515625"/>
    <col min="17" max="17" width="7.7109375"/>
    <col min="18" max="18" width="7.42578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256" width="8.7109375"/>
    <col min="257" max="257" width="1.85546875"/>
    <col min="258" max="259" width="1.7109375"/>
    <col min="260" max="260" width="2.7109375"/>
    <col min="261" max="261" width="23.7109375"/>
    <col min="262" max="262" width="7.42578125"/>
    <col min="263" max="266" width="7.140625"/>
    <col min="267" max="267" width="6.7109375"/>
    <col min="268" max="268" width="7.140625"/>
    <col min="269" max="269" width="8.5703125"/>
    <col min="270" max="270" width="7.28515625"/>
    <col min="271" max="271" width="6.5703125"/>
    <col min="272" max="272" width="7.28515625"/>
    <col min="273" max="273" width="7.7109375"/>
    <col min="274" max="274" width="7.42578125"/>
    <col min="275" max="275" width="8.7109375"/>
    <col min="276" max="276" width="11"/>
    <col min="277" max="277" width="9.85546875"/>
    <col min="278" max="278" width="10.7109375"/>
    <col min="279" max="279" width="10.140625"/>
    <col min="280" max="280" width="9.5703125"/>
    <col min="281" max="281" width="10"/>
    <col min="282" max="282" width="10.140625"/>
    <col min="283" max="283" width="10"/>
    <col min="284" max="284" width="9.85546875"/>
    <col min="285" max="285" width="8.7109375"/>
    <col min="286" max="286" width="10"/>
    <col min="287" max="512" width="8.7109375"/>
    <col min="513" max="513" width="1.85546875"/>
    <col min="514" max="515" width="1.7109375"/>
    <col min="516" max="516" width="2.7109375"/>
    <col min="517" max="517" width="23.7109375"/>
    <col min="518" max="518" width="7.42578125"/>
    <col min="519" max="522" width="7.140625"/>
    <col min="523" max="523" width="6.7109375"/>
    <col min="524" max="524" width="7.140625"/>
    <col min="525" max="525" width="8.5703125"/>
    <col min="526" max="526" width="7.28515625"/>
    <col min="527" max="527" width="6.5703125"/>
    <col min="528" max="528" width="7.28515625"/>
    <col min="529" max="529" width="7.7109375"/>
    <col min="530" max="530" width="7.42578125"/>
    <col min="531" max="531" width="8.7109375"/>
    <col min="532" max="532" width="11"/>
    <col min="533" max="533" width="9.85546875"/>
    <col min="534" max="534" width="10.7109375"/>
    <col min="535" max="535" width="10.140625"/>
    <col min="536" max="536" width="9.5703125"/>
    <col min="537" max="537" width="10"/>
    <col min="538" max="538" width="10.140625"/>
    <col min="539" max="539" width="10"/>
    <col min="540" max="540" width="9.85546875"/>
    <col min="541" max="541" width="8.7109375"/>
    <col min="542" max="542" width="10"/>
    <col min="543" max="768" width="8.7109375"/>
    <col min="769" max="769" width="1.85546875"/>
    <col min="770" max="771" width="1.7109375"/>
    <col min="772" max="772" width="2.7109375"/>
    <col min="773" max="773" width="23.7109375"/>
    <col min="774" max="774" width="7.42578125"/>
    <col min="775" max="778" width="7.140625"/>
    <col min="779" max="779" width="6.7109375"/>
    <col min="780" max="780" width="7.140625"/>
    <col min="781" max="781" width="8.5703125"/>
    <col min="782" max="782" width="7.28515625"/>
    <col min="783" max="783" width="6.5703125"/>
    <col min="784" max="784" width="7.28515625"/>
    <col min="785" max="785" width="7.7109375"/>
    <col min="786" max="786" width="7.42578125"/>
    <col min="787" max="787" width="8.7109375"/>
    <col min="788" max="788" width="11"/>
    <col min="789" max="789" width="9.85546875"/>
    <col min="790" max="790" width="10.7109375"/>
    <col min="791" max="791" width="10.140625"/>
    <col min="792" max="792" width="9.5703125"/>
    <col min="793" max="793" width="10"/>
    <col min="794" max="794" width="10.140625"/>
    <col min="795" max="795" width="10"/>
    <col min="796" max="796" width="9.85546875"/>
    <col min="797" max="797" width="8.7109375"/>
    <col min="798" max="798" width="10"/>
    <col min="799" max="1025" width="8.7109375"/>
  </cols>
  <sheetData>
    <row r="1" spans="1:32">
      <c r="A1" s="74"/>
      <c r="B1" s="74"/>
      <c r="C1" s="74"/>
      <c r="D1" s="156" t="s">
        <v>0</v>
      </c>
      <c r="E1" s="156"/>
      <c r="F1" s="156"/>
      <c r="G1" s="156"/>
      <c r="H1" s="156"/>
      <c r="I1" s="156"/>
      <c r="J1" s="156"/>
      <c r="K1" s="156"/>
      <c r="L1" s="156"/>
      <c r="M1" s="156"/>
      <c r="N1" s="156"/>
      <c r="O1" s="156"/>
      <c r="P1" s="156"/>
      <c r="Q1" s="75"/>
      <c r="R1" s="75"/>
    </row>
    <row r="2" spans="1:32">
      <c r="A2" s="28"/>
      <c r="B2" s="28"/>
      <c r="C2" s="28"/>
      <c r="D2" s="76"/>
      <c r="E2" s="77"/>
      <c r="F2" s="78"/>
      <c r="G2" s="79"/>
      <c r="H2" s="78"/>
      <c r="I2" s="78"/>
      <c r="J2" s="78"/>
      <c r="K2" s="78"/>
      <c r="L2" s="80"/>
      <c r="M2" s="80"/>
      <c r="N2" s="81"/>
      <c r="O2" s="80"/>
      <c r="P2" s="157" t="s">
        <v>1</v>
      </c>
      <c r="Q2" s="157"/>
      <c r="R2" s="157"/>
    </row>
    <row r="3" spans="1:32" ht="15.75">
      <c r="A3" s="28"/>
      <c r="B3" s="28"/>
      <c r="C3" s="28"/>
      <c r="D3" s="28"/>
      <c r="E3" s="158" t="s">
        <v>229</v>
      </c>
      <c r="F3" s="158"/>
      <c r="G3" s="158"/>
      <c r="H3" s="158"/>
      <c r="I3" s="158"/>
      <c r="J3" s="158"/>
      <c r="K3" s="158"/>
      <c r="L3" s="158"/>
      <c r="M3" s="158"/>
      <c r="N3" s="158"/>
      <c r="O3" s="158"/>
      <c r="P3" s="158"/>
    </row>
    <row r="4" spans="1:32">
      <c r="A4" s="28"/>
      <c r="B4" s="28"/>
      <c r="C4" s="28"/>
      <c r="D4" s="82"/>
      <c r="E4" s="83"/>
      <c r="F4" s="16" t="s">
        <v>103</v>
      </c>
      <c r="G4" s="82"/>
      <c r="H4" s="16"/>
      <c r="I4" s="82"/>
      <c r="J4" s="82"/>
      <c r="K4" s="82"/>
      <c r="L4" s="82"/>
      <c r="M4" s="82"/>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2029</v>
      </c>
      <c r="G10" s="35">
        <f t="shared" si="0"/>
        <v>117</v>
      </c>
      <c r="H10" s="35">
        <f t="shared" si="0"/>
        <v>201</v>
      </c>
      <c r="I10" s="35">
        <f t="shared" si="0"/>
        <v>224</v>
      </c>
      <c r="J10" s="35">
        <f t="shared" si="0"/>
        <v>127</v>
      </c>
      <c r="K10" s="35">
        <f t="shared" si="0"/>
        <v>163</v>
      </c>
      <c r="L10" s="35">
        <f t="shared" si="0"/>
        <v>222</v>
      </c>
      <c r="M10" s="35">
        <f t="shared" si="0"/>
        <v>219</v>
      </c>
      <c r="N10" s="35">
        <f t="shared" si="0"/>
        <v>200</v>
      </c>
      <c r="O10" s="35">
        <f t="shared" si="0"/>
        <v>166</v>
      </c>
      <c r="P10" s="35">
        <f t="shared" si="0"/>
        <v>166</v>
      </c>
      <c r="Q10" s="35">
        <f t="shared" si="0"/>
        <v>109</v>
      </c>
      <c r="R10" s="35">
        <f t="shared" si="0"/>
        <v>115</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1764</v>
      </c>
      <c r="G11" s="35">
        <f t="shared" si="1"/>
        <v>117</v>
      </c>
      <c r="H11" s="35">
        <f t="shared" si="1"/>
        <v>201</v>
      </c>
      <c r="I11" s="35">
        <f t="shared" si="1"/>
        <v>209</v>
      </c>
      <c r="J11" s="35">
        <f t="shared" si="1"/>
        <v>112</v>
      </c>
      <c r="K11" s="35">
        <f t="shared" si="1"/>
        <v>148</v>
      </c>
      <c r="L11" s="35">
        <f t="shared" si="1"/>
        <v>172</v>
      </c>
      <c r="M11" s="35">
        <f t="shared" si="1"/>
        <v>169</v>
      </c>
      <c r="N11" s="35">
        <f t="shared" si="1"/>
        <v>160</v>
      </c>
      <c r="O11" s="35">
        <f t="shared" si="1"/>
        <v>126</v>
      </c>
      <c r="P11" s="35">
        <f t="shared" si="1"/>
        <v>126</v>
      </c>
      <c r="Q11" s="35">
        <f t="shared" si="1"/>
        <v>109</v>
      </c>
      <c r="R11" s="35">
        <f t="shared" si="1"/>
        <v>115</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3" si="2">F13</f>
        <v>300</v>
      </c>
      <c r="G12" s="70">
        <f t="shared" si="2"/>
        <v>100</v>
      </c>
      <c r="H12" s="70">
        <f t="shared" si="2"/>
        <v>100</v>
      </c>
      <c r="I12" s="70">
        <f t="shared" si="2"/>
        <v>100</v>
      </c>
      <c r="J12" s="70">
        <f t="shared" si="2"/>
        <v>0</v>
      </c>
      <c r="K12" s="70">
        <f t="shared" si="2"/>
        <v>0</v>
      </c>
      <c r="L12" s="70">
        <f t="shared" si="2"/>
        <v>0</v>
      </c>
      <c r="M12" s="70">
        <f t="shared" si="2"/>
        <v>0</v>
      </c>
      <c r="N12" s="70">
        <f t="shared" si="2"/>
        <v>0</v>
      </c>
      <c r="O12" s="70">
        <f t="shared" si="2"/>
        <v>0</v>
      </c>
      <c r="P12" s="70">
        <f t="shared" si="2"/>
        <v>0</v>
      </c>
      <c r="Q12" s="70">
        <f t="shared" si="2"/>
        <v>0</v>
      </c>
      <c r="R12" s="70">
        <f t="shared" si="2"/>
        <v>0</v>
      </c>
      <c r="S12" s="38"/>
      <c r="T12" s="39"/>
      <c r="U12" s="39"/>
      <c r="V12" s="39"/>
      <c r="W12" s="39"/>
      <c r="X12" s="39"/>
      <c r="Y12" s="39"/>
      <c r="Z12" s="39"/>
      <c r="AA12" s="39"/>
      <c r="AB12" s="39"/>
      <c r="AC12" s="39"/>
      <c r="AD12" s="39"/>
      <c r="AE12" s="39"/>
      <c r="AF12" s="39"/>
    </row>
    <row r="13" spans="1:32">
      <c r="A13" s="43">
        <v>1</v>
      </c>
      <c r="B13" s="45">
        <v>1</v>
      </c>
      <c r="C13" s="50">
        <v>2</v>
      </c>
      <c r="D13" s="54"/>
      <c r="E13" s="52" t="s">
        <v>125</v>
      </c>
      <c r="F13" s="53">
        <f t="shared" si="2"/>
        <v>300</v>
      </c>
      <c r="G13" s="53">
        <f t="shared" si="2"/>
        <v>100</v>
      </c>
      <c r="H13" s="53">
        <f t="shared" si="2"/>
        <v>100</v>
      </c>
      <c r="I13" s="53">
        <f t="shared" si="2"/>
        <v>100</v>
      </c>
      <c r="J13" s="53">
        <f t="shared" si="2"/>
        <v>0</v>
      </c>
      <c r="K13" s="53">
        <f t="shared" si="2"/>
        <v>0</v>
      </c>
      <c r="L13" s="53">
        <f t="shared" si="2"/>
        <v>0</v>
      </c>
      <c r="M13" s="53">
        <f t="shared" si="2"/>
        <v>0</v>
      </c>
      <c r="N13" s="53">
        <f t="shared" si="2"/>
        <v>0</v>
      </c>
      <c r="O13" s="53">
        <f t="shared" si="2"/>
        <v>0</v>
      </c>
      <c r="P13" s="53">
        <f t="shared" si="2"/>
        <v>0</v>
      </c>
      <c r="Q13" s="53">
        <f t="shared" si="2"/>
        <v>0</v>
      </c>
      <c r="R13" s="53">
        <f t="shared" si="2"/>
        <v>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300</v>
      </c>
      <c r="G14" s="136">
        <v>100</v>
      </c>
      <c r="H14" s="136">
        <v>100</v>
      </c>
      <c r="I14" s="136">
        <v>100</v>
      </c>
      <c r="J14" s="136">
        <v>0</v>
      </c>
      <c r="K14" s="136">
        <v>0</v>
      </c>
      <c r="L14" s="136">
        <v>0</v>
      </c>
      <c r="M14" s="136">
        <v>0</v>
      </c>
      <c r="N14" s="136">
        <v>0</v>
      </c>
      <c r="O14" s="136">
        <v>0</v>
      </c>
      <c r="P14" s="136">
        <v>0</v>
      </c>
      <c r="Q14" s="136">
        <v>0</v>
      </c>
      <c r="R14" s="136">
        <v>0</v>
      </c>
      <c r="S14" s="38"/>
      <c r="T14" s="39"/>
      <c r="U14" s="39"/>
      <c r="V14" s="39"/>
      <c r="W14" s="39"/>
      <c r="X14" s="39"/>
      <c r="Y14" s="39"/>
      <c r="Z14" s="39"/>
      <c r="AA14" s="39"/>
      <c r="AB14" s="39"/>
      <c r="AC14" s="39"/>
      <c r="AD14" s="39"/>
      <c r="AE14" s="39"/>
      <c r="AF14" s="39"/>
    </row>
    <row r="15" spans="1:32">
      <c r="A15" s="43">
        <v>1</v>
      </c>
      <c r="B15" s="45">
        <v>4</v>
      </c>
      <c r="C15" s="45"/>
      <c r="D15" s="45"/>
      <c r="E15" s="69" t="s">
        <v>129</v>
      </c>
      <c r="F15" s="70">
        <f>F16+F18+F20</f>
        <v>1464</v>
      </c>
      <c r="G15" s="109">
        <f>G16+G18+G20</f>
        <v>17</v>
      </c>
      <c r="H15" s="109">
        <f>H16+H18+H20</f>
        <v>101</v>
      </c>
      <c r="I15" s="109">
        <v>109</v>
      </c>
      <c r="J15" s="109">
        <v>112</v>
      </c>
      <c r="K15" s="109">
        <v>148</v>
      </c>
      <c r="L15" s="109">
        <f t="shared" ref="L15:R15" si="3">L16+L18+L20</f>
        <v>172</v>
      </c>
      <c r="M15" s="109">
        <f t="shared" si="3"/>
        <v>169</v>
      </c>
      <c r="N15" s="109">
        <f t="shared" si="3"/>
        <v>160</v>
      </c>
      <c r="O15" s="109">
        <f t="shared" si="3"/>
        <v>126</v>
      </c>
      <c r="P15" s="109">
        <f t="shared" si="3"/>
        <v>126</v>
      </c>
      <c r="Q15" s="109">
        <f t="shared" si="3"/>
        <v>109</v>
      </c>
      <c r="R15" s="109">
        <f t="shared" si="3"/>
        <v>115</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4">F17</f>
        <v>25</v>
      </c>
      <c r="G16" s="111">
        <f t="shared" si="4"/>
        <v>0</v>
      </c>
      <c r="H16" s="111">
        <f t="shared" si="4"/>
        <v>1</v>
      </c>
      <c r="I16" s="111">
        <f t="shared" si="4"/>
        <v>1</v>
      </c>
      <c r="J16" s="111">
        <f t="shared" si="4"/>
        <v>2</v>
      </c>
      <c r="K16" s="111">
        <f t="shared" si="4"/>
        <v>3</v>
      </c>
      <c r="L16" s="111">
        <f t="shared" si="4"/>
        <v>4</v>
      </c>
      <c r="M16" s="111">
        <f t="shared" si="4"/>
        <v>5</v>
      </c>
      <c r="N16" s="111">
        <f t="shared" si="4"/>
        <v>6</v>
      </c>
      <c r="O16" s="111">
        <f t="shared" si="4"/>
        <v>3</v>
      </c>
      <c r="P16" s="111">
        <f t="shared" si="4"/>
        <v>0</v>
      </c>
      <c r="Q16" s="111">
        <f t="shared" si="4"/>
        <v>0</v>
      </c>
      <c r="R16" s="111">
        <f t="shared" si="4"/>
        <v>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25</v>
      </c>
      <c r="G17" s="137">
        <v>0</v>
      </c>
      <c r="H17" s="137">
        <v>1</v>
      </c>
      <c r="I17" s="137">
        <v>1</v>
      </c>
      <c r="J17" s="137">
        <v>2</v>
      </c>
      <c r="K17" s="137">
        <v>3</v>
      </c>
      <c r="L17" s="137">
        <v>4</v>
      </c>
      <c r="M17" s="137">
        <v>5</v>
      </c>
      <c r="N17" s="138">
        <v>6</v>
      </c>
      <c r="O17" s="137">
        <v>3</v>
      </c>
      <c r="P17" s="137">
        <v>0</v>
      </c>
      <c r="Q17" s="137">
        <v>0</v>
      </c>
      <c r="R17" s="137">
        <v>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F19</f>
        <v>324</v>
      </c>
      <c r="G18" s="111">
        <f t="shared" ref="G18:R18" si="5">SUM(G19:G19)</f>
        <v>0</v>
      </c>
      <c r="H18" s="111">
        <f t="shared" si="5"/>
        <v>0</v>
      </c>
      <c r="I18" s="111">
        <f t="shared" si="5"/>
        <v>8</v>
      </c>
      <c r="J18" s="111">
        <f t="shared" si="5"/>
        <v>43</v>
      </c>
      <c r="K18" s="111">
        <f t="shared" si="5"/>
        <v>45</v>
      </c>
      <c r="L18" s="111">
        <f t="shared" si="5"/>
        <v>61</v>
      </c>
      <c r="M18" s="111">
        <f t="shared" si="5"/>
        <v>55</v>
      </c>
      <c r="N18" s="111">
        <f t="shared" si="5"/>
        <v>45</v>
      </c>
      <c r="O18" s="111">
        <f t="shared" si="5"/>
        <v>47</v>
      </c>
      <c r="P18" s="111">
        <f t="shared" si="5"/>
        <v>11</v>
      </c>
      <c r="Q18" s="111">
        <f t="shared" si="5"/>
        <v>9</v>
      </c>
      <c r="R18" s="111">
        <f t="shared" si="5"/>
        <v>0</v>
      </c>
      <c r="S18" s="38"/>
      <c r="T18" s="39"/>
      <c r="U18" s="39"/>
      <c r="V18" s="39"/>
      <c r="W18" s="39"/>
      <c r="X18" s="39"/>
      <c r="Y18" s="39"/>
      <c r="Z18" s="39"/>
      <c r="AA18" s="39"/>
      <c r="AB18" s="39"/>
      <c r="AC18" s="39"/>
      <c r="AD18" s="39"/>
      <c r="AE18" s="39"/>
      <c r="AF18" s="39"/>
    </row>
    <row r="19" spans="1:32">
      <c r="A19" s="43">
        <v>1</v>
      </c>
      <c r="B19" s="45">
        <v>4</v>
      </c>
      <c r="C19" s="50">
        <v>3</v>
      </c>
      <c r="D19" s="62">
        <v>2</v>
      </c>
      <c r="E19" s="63" t="s">
        <v>226</v>
      </c>
      <c r="F19" s="56">
        <f>SUM(G19:R19)</f>
        <v>324</v>
      </c>
      <c r="G19" s="125">
        <v>0</v>
      </c>
      <c r="H19" s="125">
        <v>0</v>
      </c>
      <c r="I19" s="125">
        <v>8</v>
      </c>
      <c r="J19" s="125">
        <v>43</v>
      </c>
      <c r="K19" s="125">
        <v>45</v>
      </c>
      <c r="L19" s="125">
        <v>61</v>
      </c>
      <c r="M19" s="125">
        <v>55</v>
      </c>
      <c r="N19" s="125">
        <v>45</v>
      </c>
      <c r="O19" s="125">
        <v>47</v>
      </c>
      <c r="P19" s="125">
        <v>11</v>
      </c>
      <c r="Q19" s="125">
        <v>9</v>
      </c>
      <c r="R19" s="125">
        <v>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 t="shared" ref="F20:R20" si="6">F21+F22</f>
        <v>1115</v>
      </c>
      <c r="G20" s="111">
        <f t="shared" si="6"/>
        <v>17</v>
      </c>
      <c r="H20" s="111">
        <f t="shared" si="6"/>
        <v>100</v>
      </c>
      <c r="I20" s="111">
        <f t="shared" si="6"/>
        <v>100</v>
      </c>
      <c r="J20" s="111">
        <f t="shared" si="6"/>
        <v>67</v>
      </c>
      <c r="K20" s="111">
        <f t="shared" si="6"/>
        <v>100</v>
      </c>
      <c r="L20" s="111">
        <f t="shared" si="6"/>
        <v>107</v>
      </c>
      <c r="M20" s="111">
        <f t="shared" si="6"/>
        <v>109</v>
      </c>
      <c r="N20" s="111">
        <f t="shared" si="6"/>
        <v>109</v>
      </c>
      <c r="O20" s="111">
        <f t="shared" si="6"/>
        <v>76</v>
      </c>
      <c r="P20" s="111">
        <f t="shared" si="6"/>
        <v>115</v>
      </c>
      <c r="Q20" s="111">
        <f t="shared" si="6"/>
        <v>100</v>
      </c>
      <c r="R20" s="111">
        <f t="shared" si="6"/>
        <v>115</v>
      </c>
      <c r="S20" s="38"/>
      <c r="T20" s="39"/>
      <c r="U20" s="39"/>
      <c r="V20" s="39"/>
      <c r="W20" s="39"/>
      <c r="X20" s="39"/>
      <c r="Y20" s="39"/>
      <c r="Z20" s="39"/>
      <c r="AA20" s="39"/>
      <c r="AB20" s="39"/>
      <c r="AC20" s="39"/>
      <c r="AD20" s="39"/>
      <c r="AE20" s="39"/>
      <c r="AF20" s="39"/>
    </row>
    <row r="21" spans="1:32" ht="21" customHeight="1">
      <c r="A21" s="43">
        <v>1</v>
      </c>
      <c r="B21" s="45">
        <v>4</v>
      </c>
      <c r="C21" s="50">
        <v>4</v>
      </c>
      <c r="D21" s="62">
        <v>1</v>
      </c>
      <c r="E21" s="63" t="s">
        <v>135</v>
      </c>
      <c r="F21" s="56">
        <f>SUM(G21:R21)</f>
        <v>5</v>
      </c>
      <c r="G21" s="125">
        <v>0</v>
      </c>
      <c r="H21" s="125">
        <v>0</v>
      </c>
      <c r="I21" s="125">
        <v>0</v>
      </c>
      <c r="J21" s="125">
        <v>0</v>
      </c>
      <c r="K21" s="125">
        <v>0</v>
      </c>
      <c r="L21" s="125">
        <v>0</v>
      </c>
      <c r="M21" s="125">
        <v>5</v>
      </c>
      <c r="N21" s="125">
        <v>0</v>
      </c>
      <c r="O21" s="125">
        <v>0</v>
      </c>
      <c r="P21" s="125">
        <v>0</v>
      </c>
      <c r="Q21" s="125">
        <v>0</v>
      </c>
      <c r="R21" s="125">
        <v>0</v>
      </c>
      <c r="S21" s="38"/>
      <c r="T21" s="39"/>
      <c r="U21" s="39"/>
      <c r="V21" s="39"/>
      <c r="W21" s="39"/>
      <c r="X21" s="39"/>
      <c r="Y21" s="39"/>
      <c r="Z21" s="39"/>
      <c r="AA21" s="39"/>
      <c r="AB21" s="39"/>
      <c r="AC21" s="39"/>
      <c r="AD21" s="39"/>
      <c r="AE21" s="39"/>
      <c r="AF21" s="39"/>
    </row>
    <row r="22" spans="1:32" ht="17.25" customHeight="1">
      <c r="A22" s="43">
        <v>1</v>
      </c>
      <c r="B22" s="45">
        <v>4</v>
      </c>
      <c r="C22" s="50">
        <v>4</v>
      </c>
      <c r="D22" s="62">
        <v>2</v>
      </c>
      <c r="E22" s="63" t="s">
        <v>136</v>
      </c>
      <c r="F22" s="56">
        <f>SUM(G22:R22)</f>
        <v>1110</v>
      </c>
      <c r="G22" s="125">
        <v>17</v>
      </c>
      <c r="H22" s="125">
        <v>100</v>
      </c>
      <c r="I22" s="125">
        <v>100</v>
      </c>
      <c r="J22" s="125">
        <v>67</v>
      </c>
      <c r="K22" s="125">
        <v>100</v>
      </c>
      <c r="L22" s="125">
        <v>107</v>
      </c>
      <c r="M22" s="125">
        <v>104</v>
      </c>
      <c r="N22" s="125">
        <v>109</v>
      </c>
      <c r="O22" s="125">
        <v>76</v>
      </c>
      <c r="P22" s="125">
        <v>115</v>
      </c>
      <c r="Q22" s="125">
        <v>100</v>
      </c>
      <c r="R22" s="125">
        <v>115</v>
      </c>
      <c r="S22" s="38"/>
      <c r="T22" s="39"/>
      <c r="U22" s="39"/>
      <c r="V22" s="39"/>
      <c r="W22" s="39"/>
      <c r="X22" s="39"/>
      <c r="Y22" s="39"/>
      <c r="Z22" s="39"/>
      <c r="AA22" s="39"/>
      <c r="AB22" s="39"/>
      <c r="AC22" s="39"/>
      <c r="AD22" s="39"/>
      <c r="AE22" s="39"/>
      <c r="AF22" s="39"/>
    </row>
    <row r="23" spans="1:32" ht="27.75" customHeight="1">
      <c r="A23" s="43">
        <v>1</v>
      </c>
      <c r="B23" s="45">
        <v>5</v>
      </c>
      <c r="C23" s="51">
        <v>4</v>
      </c>
      <c r="D23" s="51"/>
      <c r="E23" s="61" t="s">
        <v>143</v>
      </c>
      <c r="F23" s="53">
        <f>SUM(G23:R23)</f>
        <v>0</v>
      </c>
      <c r="G23" s="111">
        <f t="shared" ref="G23:R23" si="7">SUM(G24:G24)</f>
        <v>0</v>
      </c>
      <c r="H23" s="111">
        <f t="shared" si="7"/>
        <v>0</v>
      </c>
      <c r="I23" s="111">
        <f t="shared" si="7"/>
        <v>0</v>
      </c>
      <c r="J23" s="111">
        <f t="shared" si="7"/>
        <v>0</v>
      </c>
      <c r="K23" s="111">
        <f t="shared" si="7"/>
        <v>0</v>
      </c>
      <c r="L23" s="111">
        <f t="shared" si="7"/>
        <v>0</v>
      </c>
      <c r="M23" s="111">
        <f t="shared" si="7"/>
        <v>0</v>
      </c>
      <c r="N23" s="111">
        <f t="shared" si="7"/>
        <v>0</v>
      </c>
      <c r="O23" s="111">
        <f t="shared" si="7"/>
        <v>0</v>
      </c>
      <c r="P23" s="111">
        <f t="shared" si="7"/>
        <v>0</v>
      </c>
      <c r="Q23" s="111">
        <f t="shared" si="7"/>
        <v>0</v>
      </c>
      <c r="R23" s="111">
        <f t="shared" si="7"/>
        <v>0</v>
      </c>
      <c r="S23" s="38"/>
      <c r="T23" s="39"/>
      <c r="U23" s="39"/>
      <c r="V23" s="39"/>
      <c r="W23" s="39"/>
      <c r="X23" s="39"/>
      <c r="Y23" s="39"/>
      <c r="Z23" s="39"/>
      <c r="AA23" s="39"/>
      <c r="AB23" s="39"/>
      <c r="AC23" s="39"/>
      <c r="AD23" s="39"/>
      <c r="AE23" s="39"/>
      <c r="AF23" s="39"/>
    </row>
    <row r="24" spans="1:32" ht="105.75" customHeight="1">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ht="13.5" customHeight="1">
      <c r="A25" s="97">
        <v>2</v>
      </c>
      <c r="B25" s="98"/>
      <c r="C25" s="65"/>
      <c r="D25" s="40"/>
      <c r="E25" s="99" t="s">
        <v>155</v>
      </c>
      <c r="F25" s="35">
        <f t="shared" ref="F25:R25" si="8">F26+F37+F40+F43+F47</f>
        <v>265</v>
      </c>
      <c r="G25" s="35">
        <f t="shared" si="8"/>
        <v>0</v>
      </c>
      <c r="H25" s="35">
        <f t="shared" si="8"/>
        <v>0</v>
      </c>
      <c r="I25" s="35">
        <f t="shared" si="8"/>
        <v>15</v>
      </c>
      <c r="J25" s="35">
        <f t="shared" si="8"/>
        <v>15</v>
      </c>
      <c r="K25" s="35">
        <f t="shared" si="8"/>
        <v>15</v>
      </c>
      <c r="L25" s="35">
        <f t="shared" si="8"/>
        <v>50</v>
      </c>
      <c r="M25" s="35">
        <f t="shared" si="8"/>
        <v>50</v>
      </c>
      <c r="N25" s="35">
        <f t="shared" si="8"/>
        <v>40</v>
      </c>
      <c r="O25" s="35">
        <f t="shared" si="8"/>
        <v>40</v>
      </c>
      <c r="P25" s="35">
        <f t="shared" si="8"/>
        <v>40</v>
      </c>
      <c r="Q25" s="35">
        <f t="shared" si="8"/>
        <v>0</v>
      </c>
      <c r="R25" s="35">
        <f t="shared" si="8"/>
        <v>0</v>
      </c>
      <c r="S25" s="38"/>
      <c r="T25" s="39"/>
      <c r="U25" s="39"/>
      <c r="V25" s="39"/>
      <c r="W25" s="39"/>
      <c r="X25" s="39"/>
      <c r="Y25" s="39"/>
      <c r="Z25" s="39"/>
      <c r="AA25" s="39"/>
      <c r="AB25" s="39"/>
      <c r="AC25" s="39"/>
      <c r="AD25" s="39"/>
      <c r="AE25" s="39"/>
      <c r="AF25" s="39"/>
    </row>
    <row r="26" spans="1:32" ht="18.75" customHeight="1">
      <c r="A26" s="43">
        <v>2</v>
      </c>
      <c r="B26" s="45">
        <v>1</v>
      </c>
      <c r="C26" s="45"/>
      <c r="D26" s="45"/>
      <c r="E26" s="69" t="s">
        <v>156</v>
      </c>
      <c r="F26" s="70">
        <f t="shared" ref="F26:R26" si="9">F27+F29+F31+F33</f>
        <v>0</v>
      </c>
      <c r="G26" s="70">
        <f t="shared" si="9"/>
        <v>0</v>
      </c>
      <c r="H26" s="70">
        <f t="shared" si="9"/>
        <v>0</v>
      </c>
      <c r="I26" s="70">
        <f t="shared" si="9"/>
        <v>0</v>
      </c>
      <c r="J26" s="70">
        <f t="shared" si="9"/>
        <v>0</v>
      </c>
      <c r="K26" s="70">
        <f t="shared" si="9"/>
        <v>0</v>
      </c>
      <c r="L26" s="70">
        <f t="shared" si="9"/>
        <v>0</v>
      </c>
      <c r="M26" s="70">
        <f t="shared" si="9"/>
        <v>0</v>
      </c>
      <c r="N26" s="70">
        <f t="shared" si="9"/>
        <v>0</v>
      </c>
      <c r="O26" s="70">
        <f t="shared" si="9"/>
        <v>0</v>
      </c>
      <c r="P26" s="70">
        <f t="shared" si="9"/>
        <v>0</v>
      </c>
      <c r="Q26" s="70">
        <f t="shared" si="9"/>
        <v>0</v>
      </c>
      <c r="R26" s="70">
        <f t="shared" si="9"/>
        <v>0</v>
      </c>
      <c r="S26" s="38"/>
      <c r="T26" s="39"/>
      <c r="U26" s="39"/>
      <c r="V26" s="39"/>
      <c r="W26" s="39"/>
      <c r="X26" s="39"/>
      <c r="Y26" s="39"/>
      <c r="Z26" s="39"/>
      <c r="AA26" s="39"/>
      <c r="AB26" s="39"/>
      <c r="AC26" s="39"/>
      <c r="AD26" s="39"/>
      <c r="AE26" s="39"/>
      <c r="AF26" s="39"/>
    </row>
    <row r="27" spans="1:32" ht="27.75" customHeight="1">
      <c r="A27" s="43">
        <v>2</v>
      </c>
      <c r="B27" s="45">
        <v>1</v>
      </c>
      <c r="C27" s="51">
        <v>1</v>
      </c>
      <c r="D27" s="51"/>
      <c r="E27" s="61" t="s">
        <v>157</v>
      </c>
      <c r="F27" s="53">
        <f t="shared" ref="F27:R27" si="10">F28</f>
        <v>0</v>
      </c>
      <c r="G27" s="53">
        <f t="shared" si="10"/>
        <v>0</v>
      </c>
      <c r="H27" s="53">
        <f t="shared" si="10"/>
        <v>0</v>
      </c>
      <c r="I27" s="53">
        <f t="shared" si="10"/>
        <v>0</v>
      </c>
      <c r="J27" s="53">
        <f t="shared" si="10"/>
        <v>0</v>
      </c>
      <c r="K27" s="53">
        <f t="shared" si="10"/>
        <v>0</v>
      </c>
      <c r="L27" s="53">
        <f t="shared" si="10"/>
        <v>0</v>
      </c>
      <c r="M27" s="53">
        <f t="shared" si="10"/>
        <v>0</v>
      </c>
      <c r="N27" s="95">
        <f t="shared" si="10"/>
        <v>0</v>
      </c>
      <c r="O27" s="53">
        <f t="shared" si="10"/>
        <v>0</v>
      </c>
      <c r="P27" s="53">
        <f t="shared" si="10"/>
        <v>0</v>
      </c>
      <c r="Q27" s="53">
        <f t="shared" si="10"/>
        <v>0</v>
      </c>
      <c r="R27" s="53">
        <f t="shared" si="10"/>
        <v>0</v>
      </c>
      <c r="S27" s="38"/>
      <c r="T27" s="39"/>
      <c r="U27" s="39"/>
      <c r="V27" s="39"/>
      <c r="W27" s="39"/>
      <c r="X27" s="39"/>
      <c r="Y27" s="39"/>
      <c r="Z27" s="39"/>
      <c r="AA27" s="39"/>
      <c r="AB27" s="39"/>
      <c r="AC27" s="39"/>
      <c r="AD27" s="39"/>
      <c r="AE27" s="39"/>
      <c r="AF27" s="39"/>
    </row>
    <row r="28" spans="1:32" ht="27.75" customHeight="1">
      <c r="A28" s="43">
        <v>2</v>
      </c>
      <c r="B28" s="45">
        <v>1</v>
      </c>
      <c r="C28" s="51">
        <v>1</v>
      </c>
      <c r="D28" s="62">
        <v>2</v>
      </c>
      <c r="E28" s="63" t="s">
        <v>158</v>
      </c>
      <c r="F28" s="56">
        <f>SUM(G28:R28)</f>
        <v>0</v>
      </c>
      <c r="G28" s="56"/>
      <c r="H28" s="56"/>
      <c r="I28" s="56"/>
      <c r="J28" s="56"/>
      <c r="K28" s="56"/>
      <c r="L28" s="56"/>
      <c r="M28" s="56"/>
      <c r="N28" s="94"/>
      <c r="O28" s="56"/>
      <c r="P28" s="56"/>
      <c r="Q28" s="56"/>
      <c r="R28" s="56"/>
      <c r="S28" s="38"/>
      <c r="T28" s="39"/>
      <c r="U28" s="39"/>
      <c r="V28" s="39"/>
      <c r="W28" s="39"/>
      <c r="X28" s="39"/>
      <c r="Y28" s="39"/>
      <c r="Z28" s="39"/>
      <c r="AA28" s="39"/>
      <c r="AB28" s="39"/>
      <c r="AC28" s="39"/>
      <c r="AD28" s="39"/>
      <c r="AE28" s="39"/>
      <c r="AF28" s="39"/>
    </row>
    <row r="29" spans="1:32" ht="29.25" customHeight="1">
      <c r="A29" s="43">
        <v>2</v>
      </c>
      <c r="B29" s="45">
        <v>1</v>
      </c>
      <c r="C29" s="51">
        <v>4</v>
      </c>
      <c r="D29" s="51"/>
      <c r="E29" s="61" t="s">
        <v>195</v>
      </c>
      <c r="F29" s="53">
        <f t="shared" ref="F29:R29" si="11">F30</f>
        <v>0</v>
      </c>
      <c r="G29" s="53">
        <f t="shared" si="11"/>
        <v>0</v>
      </c>
      <c r="H29" s="53">
        <f t="shared" si="11"/>
        <v>0</v>
      </c>
      <c r="I29" s="53">
        <f t="shared" si="11"/>
        <v>0</v>
      </c>
      <c r="J29" s="53">
        <f t="shared" si="11"/>
        <v>0</v>
      </c>
      <c r="K29" s="53">
        <f t="shared" si="11"/>
        <v>0</v>
      </c>
      <c r="L29" s="53">
        <f t="shared" si="11"/>
        <v>0</v>
      </c>
      <c r="M29" s="53">
        <f t="shared" si="11"/>
        <v>0</v>
      </c>
      <c r="N29" s="95">
        <f t="shared" si="11"/>
        <v>0</v>
      </c>
      <c r="O29" s="53">
        <f t="shared" si="11"/>
        <v>0</v>
      </c>
      <c r="P29" s="53">
        <f t="shared" si="11"/>
        <v>0</v>
      </c>
      <c r="Q29" s="53">
        <f t="shared" si="11"/>
        <v>0</v>
      </c>
      <c r="R29" s="53">
        <f t="shared" si="11"/>
        <v>0</v>
      </c>
      <c r="S29" s="38"/>
      <c r="T29" s="39"/>
      <c r="U29" s="39"/>
      <c r="V29" s="39"/>
      <c r="W29" s="39"/>
      <c r="X29" s="39"/>
      <c r="Y29" s="39"/>
      <c r="Z29" s="39"/>
      <c r="AA29" s="39"/>
      <c r="AB29" s="39"/>
      <c r="AC29" s="39"/>
      <c r="AD29" s="39"/>
      <c r="AE29" s="39"/>
      <c r="AF29" s="39"/>
    </row>
    <row r="30" spans="1:32" ht="31.5" customHeight="1">
      <c r="A30" s="43">
        <v>2</v>
      </c>
      <c r="B30" s="45">
        <v>1</v>
      </c>
      <c r="C30" s="51">
        <v>4</v>
      </c>
      <c r="D30" s="62">
        <v>2</v>
      </c>
      <c r="E30" s="63" t="s">
        <v>162</v>
      </c>
      <c r="F30" s="56">
        <f>SUM(G30:R30)</f>
        <v>0</v>
      </c>
      <c r="G30" s="56"/>
      <c r="H30" s="56"/>
      <c r="I30" s="56"/>
      <c r="J30" s="56"/>
      <c r="K30" s="56"/>
      <c r="L30" s="56"/>
      <c r="M30" s="56"/>
      <c r="N30" s="94"/>
      <c r="O30" s="56"/>
      <c r="P30" s="56"/>
      <c r="Q30" s="56"/>
      <c r="R30" s="56"/>
      <c r="S30" s="38"/>
      <c r="T30" s="39"/>
      <c r="U30" s="39"/>
      <c r="V30" s="39"/>
      <c r="W30" s="39"/>
      <c r="X30" s="39"/>
      <c r="Y30" s="39"/>
      <c r="Z30" s="39"/>
      <c r="AA30" s="39"/>
      <c r="AB30" s="39"/>
      <c r="AC30" s="39"/>
      <c r="AD30" s="39"/>
      <c r="AE30" s="39"/>
      <c r="AF30" s="39"/>
    </row>
    <row r="31" spans="1:32" ht="25.5" customHeight="1">
      <c r="A31" s="43">
        <v>2</v>
      </c>
      <c r="B31" s="45">
        <v>1</v>
      </c>
      <c r="C31" s="51">
        <v>5</v>
      </c>
      <c r="D31" s="51"/>
      <c r="E31" s="61" t="s">
        <v>196</v>
      </c>
      <c r="F31" s="53">
        <f t="shared" ref="F31:R31" si="12">F32</f>
        <v>0</v>
      </c>
      <c r="G31" s="53">
        <f t="shared" si="12"/>
        <v>0</v>
      </c>
      <c r="H31" s="53">
        <f t="shared" si="12"/>
        <v>0</v>
      </c>
      <c r="I31" s="53">
        <f t="shared" si="12"/>
        <v>0</v>
      </c>
      <c r="J31" s="53">
        <f t="shared" si="12"/>
        <v>0</v>
      </c>
      <c r="K31" s="53">
        <f t="shared" si="12"/>
        <v>0</v>
      </c>
      <c r="L31" s="53">
        <f t="shared" si="12"/>
        <v>0</v>
      </c>
      <c r="M31" s="53">
        <f t="shared" si="12"/>
        <v>0</v>
      </c>
      <c r="N31" s="53">
        <f t="shared" si="12"/>
        <v>0</v>
      </c>
      <c r="O31" s="53">
        <f t="shared" si="12"/>
        <v>0</v>
      </c>
      <c r="P31" s="53">
        <f t="shared" si="12"/>
        <v>0</v>
      </c>
      <c r="Q31" s="53">
        <f t="shared" si="12"/>
        <v>0</v>
      </c>
      <c r="R31" s="53">
        <f t="shared" si="12"/>
        <v>0</v>
      </c>
      <c r="S31" s="38"/>
      <c r="T31" s="39"/>
      <c r="U31" s="39"/>
      <c r="V31" s="39"/>
      <c r="W31" s="39"/>
      <c r="X31" s="39"/>
      <c r="Y31" s="39"/>
      <c r="Z31" s="39"/>
      <c r="AA31" s="39"/>
      <c r="AB31" s="39"/>
      <c r="AC31" s="39"/>
      <c r="AD31" s="39"/>
      <c r="AE31" s="39"/>
      <c r="AF31" s="39"/>
    </row>
    <row r="32" spans="1:32" ht="37.5" customHeight="1">
      <c r="A32" s="43">
        <v>2</v>
      </c>
      <c r="B32" s="45">
        <v>1</v>
      </c>
      <c r="C32" s="51">
        <v>5</v>
      </c>
      <c r="D32" s="62">
        <v>10</v>
      </c>
      <c r="E32" s="63" t="s">
        <v>197</v>
      </c>
      <c r="F32" s="56">
        <f>SUM(G32:R32)</f>
        <v>0</v>
      </c>
      <c r="G32" s="132"/>
      <c r="H32" s="132"/>
      <c r="I32" s="132"/>
      <c r="J32" s="132"/>
      <c r="K32" s="132"/>
      <c r="L32" s="132"/>
      <c r="M32" s="132"/>
      <c r="N32" s="132"/>
      <c r="O32" s="132"/>
      <c r="P32" s="132"/>
      <c r="Q32" s="132"/>
      <c r="R32" s="132"/>
      <c r="S32" s="38"/>
      <c r="T32" s="39"/>
      <c r="U32" s="39"/>
      <c r="V32" s="39"/>
      <c r="W32" s="39"/>
      <c r="X32" s="39"/>
      <c r="Y32" s="39"/>
      <c r="Z32" s="39"/>
      <c r="AA32" s="39"/>
      <c r="AB32" s="39"/>
      <c r="AC32" s="39"/>
      <c r="AD32" s="39"/>
      <c r="AE32" s="39"/>
      <c r="AF32" s="39"/>
    </row>
    <row r="33" spans="1:32" ht="27" customHeight="1">
      <c r="A33" s="43">
        <v>2</v>
      </c>
      <c r="B33" s="45">
        <v>1</v>
      </c>
      <c r="C33" s="51">
        <v>7</v>
      </c>
      <c r="D33" s="51"/>
      <c r="E33" s="61" t="s">
        <v>198</v>
      </c>
      <c r="F33" s="53">
        <f t="shared" ref="F33:R33" si="13">SUM(F34:F36)</f>
        <v>0</v>
      </c>
      <c r="G33" s="53">
        <f t="shared" si="13"/>
        <v>0</v>
      </c>
      <c r="H33" s="53">
        <f t="shared" si="13"/>
        <v>0</v>
      </c>
      <c r="I33" s="53">
        <f t="shared" si="13"/>
        <v>0</v>
      </c>
      <c r="J33" s="53">
        <f t="shared" si="13"/>
        <v>0</v>
      </c>
      <c r="K33" s="53">
        <f t="shared" si="13"/>
        <v>0</v>
      </c>
      <c r="L33" s="53">
        <f t="shared" si="13"/>
        <v>0</v>
      </c>
      <c r="M33" s="53">
        <f t="shared" si="13"/>
        <v>0</v>
      </c>
      <c r="N33" s="95">
        <f t="shared" si="13"/>
        <v>0</v>
      </c>
      <c r="O33" s="53">
        <f t="shared" si="13"/>
        <v>0</v>
      </c>
      <c r="P33" s="53">
        <f t="shared" si="13"/>
        <v>0</v>
      </c>
      <c r="Q33" s="53">
        <f t="shared" si="13"/>
        <v>0</v>
      </c>
      <c r="R33" s="53">
        <f t="shared" si="13"/>
        <v>0</v>
      </c>
      <c r="S33" s="38"/>
      <c r="T33" s="39"/>
      <c r="U33" s="39"/>
      <c r="V33" s="39"/>
      <c r="W33" s="39"/>
      <c r="X33" s="39"/>
      <c r="Y33" s="39"/>
      <c r="Z33" s="39"/>
      <c r="AA33" s="39"/>
      <c r="AB33" s="39"/>
      <c r="AC33" s="39"/>
      <c r="AD33" s="39"/>
      <c r="AE33" s="39"/>
      <c r="AF33" s="39"/>
    </row>
    <row r="34" spans="1:32" ht="38.25" customHeight="1">
      <c r="A34" s="43">
        <v>2</v>
      </c>
      <c r="B34" s="45">
        <v>1</v>
      </c>
      <c r="C34" s="51">
        <v>7</v>
      </c>
      <c r="D34" s="62">
        <v>6</v>
      </c>
      <c r="E34" s="63" t="s">
        <v>167</v>
      </c>
      <c r="F34" s="56">
        <f>SUM(G34:R34)</f>
        <v>0</v>
      </c>
      <c r="G34" s="56"/>
      <c r="H34" s="56"/>
      <c r="I34" s="56"/>
      <c r="J34" s="56"/>
      <c r="K34" s="56"/>
      <c r="L34" s="56"/>
      <c r="M34" s="56"/>
      <c r="N34" s="94"/>
      <c r="O34" s="56"/>
      <c r="P34" s="56"/>
      <c r="Q34" s="56"/>
      <c r="R34" s="56"/>
      <c r="S34" s="38"/>
      <c r="T34" s="39"/>
      <c r="U34" s="39"/>
      <c r="V34" s="39"/>
      <c r="W34" s="39"/>
      <c r="X34" s="39"/>
      <c r="Y34" s="39"/>
      <c r="Z34" s="39"/>
      <c r="AA34" s="39"/>
      <c r="AB34" s="39"/>
      <c r="AC34" s="39"/>
      <c r="AD34" s="39"/>
      <c r="AE34" s="39"/>
      <c r="AF34" s="39"/>
    </row>
    <row r="35" spans="1:32" ht="27.75" customHeight="1">
      <c r="A35" s="43">
        <v>2</v>
      </c>
      <c r="B35" s="45">
        <v>1</v>
      </c>
      <c r="C35" s="51">
        <v>7</v>
      </c>
      <c r="D35" s="62">
        <v>13</v>
      </c>
      <c r="E35" s="63" t="s">
        <v>65</v>
      </c>
      <c r="F35" s="56">
        <f>SUM(G35:R35)</f>
        <v>0</v>
      </c>
      <c r="G35" s="56"/>
      <c r="H35" s="56"/>
      <c r="I35" s="56"/>
      <c r="J35" s="56"/>
      <c r="K35" s="56"/>
      <c r="L35" s="56"/>
      <c r="M35" s="56"/>
      <c r="N35" s="94"/>
      <c r="O35" s="56"/>
      <c r="P35" s="56"/>
      <c r="Q35" s="56"/>
      <c r="R35" s="56"/>
      <c r="S35" s="38"/>
      <c r="T35" s="39"/>
      <c r="U35" s="39"/>
      <c r="V35" s="39"/>
      <c r="W35" s="39"/>
      <c r="X35" s="39"/>
      <c r="Y35" s="39"/>
      <c r="Z35" s="39"/>
      <c r="AA35" s="39"/>
      <c r="AB35" s="39"/>
      <c r="AC35" s="39"/>
      <c r="AD35" s="39"/>
      <c r="AE35" s="39"/>
      <c r="AF35" s="39"/>
    </row>
    <row r="36" spans="1:32" ht="52.5" customHeight="1">
      <c r="A36" s="43">
        <v>2</v>
      </c>
      <c r="B36" s="45">
        <v>1</v>
      </c>
      <c r="C36" s="51">
        <v>7</v>
      </c>
      <c r="D36" s="62">
        <v>18</v>
      </c>
      <c r="E36" s="63" t="s">
        <v>66</v>
      </c>
      <c r="F36" s="56">
        <f>SUM(G36:R36)</f>
        <v>0</v>
      </c>
      <c r="G36" s="56"/>
      <c r="H36" s="56"/>
      <c r="I36" s="56"/>
      <c r="J36" s="56"/>
      <c r="K36" s="56"/>
      <c r="L36" s="56"/>
      <c r="M36" s="56"/>
      <c r="N36" s="94"/>
      <c r="O36" s="56"/>
      <c r="P36" s="56"/>
      <c r="Q36" s="56"/>
      <c r="R36" s="56"/>
      <c r="S36" s="38"/>
      <c r="T36" s="39"/>
      <c r="U36" s="39"/>
      <c r="V36" s="39"/>
      <c r="W36" s="39"/>
      <c r="X36" s="39"/>
      <c r="Y36" s="39"/>
      <c r="Z36" s="39"/>
      <c r="AA36" s="39"/>
      <c r="AB36" s="39"/>
      <c r="AC36" s="39"/>
      <c r="AD36" s="39"/>
      <c r="AE36" s="39"/>
      <c r="AF36" s="39"/>
    </row>
    <row r="37" spans="1:32" ht="45.75" customHeight="1">
      <c r="A37" s="43">
        <v>2</v>
      </c>
      <c r="B37" s="45">
        <v>2</v>
      </c>
      <c r="C37" s="45"/>
      <c r="D37" s="45"/>
      <c r="E37" s="69" t="s">
        <v>171</v>
      </c>
      <c r="F37" s="70">
        <f t="shared" ref="F37:R38" si="14">F38</f>
        <v>0</v>
      </c>
      <c r="G37" s="70">
        <f t="shared" si="14"/>
        <v>0</v>
      </c>
      <c r="H37" s="70">
        <f t="shared" si="14"/>
        <v>0</v>
      </c>
      <c r="I37" s="70">
        <f t="shared" si="14"/>
        <v>0</v>
      </c>
      <c r="J37" s="70">
        <f t="shared" si="14"/>
        <v>0</v>
      </c>
      <c r="K37" s="70">
        <f t="shared" si="14"/>
        <v>0</v>
      </c>
      <c r="L37" s="70">
        <f t="shared" si="14"/>
        <v>0</v>
      </c>
      <c r="M37" s="70">
        <f t="shared" si="14"/>
        <v>0</v>
      </c>
      <c r="N37" s="93">
        <f t="shared" si="14"/>
        <v>0</v>
      </c>
      <c r="O37" s="70">
        <f t="shared" si="14"/>
        <v>0</v>
      </c>
      <c r="P37" s="70">
        <f t="shared" si="14"/>
        <v>0</v>
      </c>
      <c r="Q37" s="70">
        <f t="shared" si="14"/>
        <v>0</v>
      </c>
      <c r="R37" s="70">
        <f t="shared" si="14"/>
        <v>0</v>
      </c>
      <c r="S37" s="38"/>
      <c r="T37" s="39"/>
      <c r="U37" s="39"/>
      <c r="V37" s="39"/>
      <c r="W37" s="39"/>
      <c r="X37" s="39"/>
      <c r="Y37" s="39"/>
      <c r="Z37" s="39"/>
      <c r="AA37" s="39"/>
      <c r="AB37" s="39"/>
      <c r="AC37" s="39"/>
      <c r="AD37" s="39"/>
      <c r="AE37" s="39"/>
      <c r="AF37" s="39"/>
    </row>
    <row r="38" spans="1:32" ht="42.75" customHeight="1">
      <c r="A38" s="43">
        <v>2</v>
      </c>
      <c r="B38" s="45">
        <v>2</v>
      </c>
      <c r="C38" s="51">
        <v>1</v>
      </c>
      <c r="D38" s="51"/>
      <c r="E38" s="61" t="s">
        <v>171</v>
      </c>
      <c r="F38" s="53">
        <f t="shared" si="14"/>
        <v>0</v>
      </c>
      <c r="G38" s="53">
        <f t="shared" si="14"/>
        <v>0</v>
      </c>
      <c r="H38" s="53">
        <f t="shared" si="14"/>
        <v>0</v>
      </c>
      <c r="I38" s="53">
        <f t="shared" si="14"/>
        <v>0</v>
      </c>
      <c r="J38" s="53">
        <f t="shared" si="14"/>
        <v>0</v>
      </c>
      <c r="K38" s="53">
        <f t="shared" si="14"/>
        <v>0</v>
      </c>
      <c r="L38" s="53">
        <f t="shared" si="14"/>
        <v>0</v>
      </c>
      <c r="M38" s="53">
        <f t="shared" si="14"/>
        <v>0</v>
      </c>
      <c r="N38" s="95">
        <f t="shared" si="14"/>
        <v>0</v>
      </c>
      <c r="O38" s="53">
        <f t="shared" si="14"/>
        <v>0</v>
      </c>
      <c r="P38" s="53">
        <f t="shared" si="14"/>
        <v>0</v>
      </c>
      <c r="Q38" s="53">
        <f t="shared" si="14"/>
        <v>0</v>
      </c>
      <c r="R38" s="53">
        <f t="shared" si="14"/>
        <v>0</v>
      </c>
      <c r="S38" s="38"/>
      <c r="T38" s="39"/>
      <c r="U38" s="39"/>
      <c r="V38" s="39"/>
      <c r="W38" s="39"/>
      <c r="X38" s="39"/>
      <c r="Y38" s="39"/>
      <c r="Z38" s="39"/>
      <c r="AA38" s="39"/>
      <c r="AB38" s="39"/>
      <c r="AC38" s="39"/>
      <c r="AD38" s="39"/>
      <c r="AE38" s="39"/>
      <c r="AF38" s="39"/>
    </row>
    <row r="39" spans="1:32" ht="42.75" customHeight="1">
      <c r="A39" s="43">
        <v>2</v>
      </c>
      <c r="B39" s="45">
        <v>2</v>
      </c>
      <c r="C39" s="51">
        <v>1</v>
      </c>
      <c r="D39" s="62">
        <v>2</v>
      </c>
      <c r="E39" s="63" t="s">
        <v>199</v>
      </c>
      <c r="F39" s="56">
        <f>G39+H39+I39+J39+K39+L39+M39+N39+O39+P39+Q39+R39</f>
        <v>0</v>
      </c>
      <c r="G39" s="56"/>
      <c r="H39" s="56"/>
      <c r="I39" s="56"/>
      <c r="J39" s="56"/>
      <c r="K39" s="56"/>
      <c r="L39" s="56"/>
      <c r="M39" s="56"/>
      <c r="N39" s="94"/>
      <c r="O39" s="56"/>
      <c r="P39" s="56"/>
      <c r="Q39" s="56"/>
      <c r="R39" s="56"/>
      <c r="S39" s="38"/>
      <c r="T39" s="39"/>
      <c r="U39" s="39"/>
      <c r="V39" s="39"/>
      <c r="W39" s="39"/>
      <c r="X39" s="39"/>
      <c r="Y39" s="39"/>
      <c r="Z39" s="39"/>
      <c r="AA39" s="39"/>
      <c r="AB39" s="39"/>
      <c r="AC39" s="39"/>
      <c r="AD39" s="39"/>
      <c r="AE39" s="39"/>
      <c r="AF39" s="39"/>
    </row>
    <row r="40" spans="1:32" ht="52.5" customHeight="1">
      <c r="A40" s="43">
        <v>2</v>
      </c>
      <c r="B40" s="45">
        <v>3</v>
      </c>
      <c r="C40" s="45"/>
      <c r="D40" s="45"/>
      <c r="E40" s="69" t="s">
        <v>173</v>
      </c>
      <c r="F40" s="70">
        <f t="shared" ref="F40:R41" si="15">F41</f>
        <v>0</v>
      </c>
      <c r="G40" s="70">
        <f t="shared" si="15"/>
        <v>0</v>
      </c>
      <c r="H40" s="70">
        <f t="shared" si="15"/>
        <v>0</v>
      </c>
      <c r="I40" s="70">
        <f t="shared" si="15"/>
        <v>0</v>
      </c>
      <c r="J40" s="70">
        <f t="shared" si="15"/>
        <v>0</v>
      </c>
      <c r="K40" s="70">
        <f t="shared" si="15"/>
        <v>0</v>
      </c>
      <c r="L40" s="70">
        <f t="shared" si="15"/>
        <v>0</v>
      </c>
      <c r="M40" s="70">
        <f t="shared" si="15"/>
        <v>0</v>
      </c>
      <c r="N40" s="93">
        <f t="shared" si="15"/>
        <v>0</v>
      </c>
      <c r="O40" s="70">
        <f t="shared" si="15"/>
        <v>0</v>
      </c>
      <c r="P40" s="70">
        <f t="shared" si="15"/>
        <v>0</v>
      </c>
      <c r="Q40" s="70">
        <f t="shared" si="15"/>
        <v>0</v>
      </c>
      <c r="R40" s="70">
        <f t="shared" si="15"/>
        <v>0</v>
      </c>
      <c r="S40" s="38"/>
      <c r="T40" s="39"/>
      <c r="U40" s="39"/>
      <c r="V40" s="39"/>
      <c r="W40" s="39"/>
      <c r="X40" s="39"/>
      <c r="Y40" s="39"/>
      <c r="Z40" s="39"/>
      <c r="AA40" s="39"/>
      <c r="AB40" s="39"/>
      <c r="AC40" s="39"/>
      <c r="AD40" s="39"/>
      <c r="AE40" s="39"/>
      <c r="AF40" s="39"/>
    </row>
    <row r="41" spans="1:32" ht="56.25">
      <c r="A41" s="43">
        <v>2</v>
      </c>
      <c r="B41" s="45">
        <v>3</v>
      </c>
      <c r="C41" s="51">
        <v>1</v>
      </c>
      <c r="D41" s="51" t="s">
        <v>33</v>
      </c>
      <c r="E41" s="61" t="s">
        <v>173</v>
      </c>
      <c r="F41" s="53">
        <f t="shared" si="15"/>
        <v>0</v>
      </c>
      <c r="G41" s="53">
        <f t="shared" si="15"/>
        <v>0</v>
      </c>
      <c r="H41" s="53">
        <f t="shared" si="15"/>
        <v>0</v>
      </c>
      <c r="I41" s="53">
        <f t="shared" si="15"/>
        <v>0</v>
      </c>
      <c r="J41" s="53">
        <f t="shared" si="15"/>
        <v>0</v>
      </c>
      <c r="K41" s="53">
        <f t="shared" si="15"/>
        <v>0</v>
      </c>
      <c r="L41" s="53">
        <f t="shared" si="15"/>
        <v>0</v>
      </c>
      <c r="M41" s="53">
        <f t="shared" si="15"/>
        <v>0</v>
      </c>
      <c r="N41" s="95">
        <f t="shared" si="15"/>
        <v>0</v>
      </c>
      <c r="O41" s="53">
        <f t="shared" si="15"/>
        <v>0</v>
      </c>
      <c r="P41" s="53">
        <f t="shared" si="15"/>
        <v>0</v>
      </c>
      <c r="Q41" s="53">
        <f t="shared" si="15"/>
        <v>0</v>
      </c>
      <c r="R41" s="53">
        <f t="shared" si="15"/>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56"/>
      <c r="H42" s="56"/>
      <c r="I42" s="56"/>
      <c r="J42" s="56"/>
      <c r="K42" s="56"/>
      <c r="L42" s="56"/>
      <c r="M42" s="56"/>
      <c r="N42" s="94"/>
      <c r="O42" s="56"/>
      <c r="P42" s="56"/>
      <c r="Q42" s="56"/>
      <c r="R42" s="56"/>
      <c r="S42" s="38"/>
      <c r="T42" s="39"/>
      <c r="U42" s="39"/>
      <c r="V42" s="39"/>
      <c r="W42" s="39"/>
      <c r="X42" s="39"/>
      <c r="Y42" s="39"/>
      <c r="Z42" s="39"/>
      <c r="AA42" s="39"/>
      <c r="AB42" s="39"/>
      <c r="AC42" s="39"/>
      <c r="AD42" s="39"/>
      <c r="AE42" s="39"/>
      <c r="AF42" s="39"/>
    </row>
    <row r="43" spans="1:32" ht="91.5" customHeight="1">
      <c r="A43" s="43">
        <v>2</v>
      </c>
      <c r="B43" s="45">
        <v>4</v>
      </c>
      <c r="C43" s="45"/>
      <c r="D43" s="45"/>
      <c r="E43" s="69" t="s">
        <v>175</v>
      </c>
      <c r="F43" s="70">
        <f>F44</f>
        <v>265</v>
      </c>
      <c r="G43" s="70">
        <f>G44</f>
        <v>0</v>
      </c>
      <c r="H43" s="70">
        <f>H44</f>
        <v>0</v>
      </c>
      <c r="I43" s="70">
        <v>15</v>
      </c>
      <c r="J43" s="70">
        <v>15</v>
      </c>
      <c r="K43" s="70">
        <v>15</v>
      </c>
      <c r="L43" s="70">
        <v>50</v>
      </c>
      <c r="M43" s="70">
        <v>50</v>
      </c>
      <c r="N43" s="93">
        <v>40</v>
      </c>
      <c r="O43" s="70">
        <v>40</v>
      </c>
      <c r="P43" s="70">
        <v>40</v>
      </c>
      <c r="Q43" s="70">
        <f>Q44</f>
        <v>0</v>
      </c>
      <c r="R43" s="70">
        <f>R44</f>
        <v>0</v>
      </c>
      <c r="S43" s="38"/>
      <c r="T43" s="39"/>
      <c r="U43" s="39"/>
      <c r="V43" s="39"/>
      <c r="W43" s="39"/>
      <c r="X43" s="39"/>
      <c r="Y43" s="39"/>
      <c r="Z43" s="39"/>
      <c r="AA43" s="39"/>
      <c r="AB43" s="39"/>
      <c r="AC43" s="39"/>
      <c r="AD43" s="39"/>
      <c r="AE43" s="39"/>
      <c r="AF43" s="39"/>
    </row>
    <row r="44" spans="1:32" ht="99.75" customHeight="1">
      <c r="A44" s="43">
        <v>2</v>
      </c>
      <c r="B44" s="45">
        <v>4</v>
      </c>
      <c r="C44" s="51">
        <v>1</v>
      </c>
      <c r="D44" s="51"/>
      <c r="E44" s="61" t="s">
        <v>176</v>
      </c>
      <c r="F44" s="53">
        <f>SUM(F46+F45)</f>
        <v>265</v>
      </c>
      <c r="G44" s="53">
        <f t="shared" ref="G44:R44" si="16">SUM(G45:G46)</f>
        <v>0</v>
      </c>
      <c r="H44" s="53">
        <f t="shared" si="16"/>
        <v>0</v>
      </c>
      <c r="I44" s="53">
        <f t="shared" si="16"/>
        <v>15</v>
      </c>
      <c r="J44" s="53">
        <f t="shared" si="16"/>
        <v>15</v>
      </c>
      <c r="K44" s="53">
        <f t="shared" si="16"/>
        <v>15</v>
      </c>
      <c r="L44" s="53">
        <f t="shared" si="16"/>
        <v>50</v>
      </c>
      <c r="M44" s="53">
        <f t="shared" si="16"/>
        <v>50</v>
      </c>
      <c r="N44" s="53">
        <f t="shared" si="16"/>
        <v>40</v>
      </c>
      <c r="O44" s="53">
        <f t="shared" si="16"/>
        <v>40</v>
      </c>
      <c r="P44" s="53">
        <f t="shared" si="16"/>
        <v>40</v>
      </c>
      <c r="Q44" s="53">
        <f t="shared" si="16"/>
        <v>0</v>
      </c>
      <c r="R44" s="53">
        <f t="shared" si="16"/>
        <v>0</v>
      </c>
      <c r="S44" s="38"/>
      <c r="T44" s="39"/>
      <c r="U44" s="39"/>
      <c r="V44" s="39"/>
      <c r="W44" s="39"/>
      <c r="X44" s="39"/>
      <c r="Y44" s="39"/>
      <c r="Z44" s="39"/>
      <c r="AA44" s="39"/>
      <c r="AB44" s="39"/>
      <c r="AC44" s="39"/>
      <c r="AD44" s="39"/>
      <c r="AE44" s="39"/>
      <c r="AF44" s="39"/>
    </row>
    <row r="45" spans="1:32" ht="45" customHeight="1">
      <c r="A45" s="43">
        <v>2</v>
      </c>
      <c r="B45" s="45">
        <v>4</v>
      </c>
      <c r="C45" s="51">
        <v>1</v>
      </c>
      <c r="D45" s="62">
        <v>14</v>
      </c>
      <c r="E45" s="63" t="s">
        <v>177</v>
      </c>
      <c r="F45" s="56">
        <f>SUM(G45:R45)</f>
        <v>0</v>
      </c>
      <c r="G45" s="56"/>
      <c r="H45" s="56"/>
      <c r="I45" s="56"/>
      <c r="J45" s="56"/>
      <c r="K45" s="56"/>
      <c r="L45" s="56"/>
      <c r="M45" s="56"/>
      <c r="N45" s="94"/>
      <c r="O45" s="56"/>
      <c r="P45" s="56"/>
      <c r="Q45" s="56"/>
      <c r="R45" s="56"/>
      <c r="S45" s="38"/>
      <c r="T45" s="39"/>
      <c r="U45" s="39"/>
      <c r="V45" s="39"/>
      <c r="W45" s="39"/>
      <c r="X45" s="39"/>
      <c r="Y45" s="39"/>
      <c r="Z45" s="39"/>
      <c r="AA45" s="39"/>
      <c r="AB45" s="39"/>
      <c r="AC45" s="39"/>
      <c r="AD45" s="39"/>
      <c r="AE45" s="39"/>
      <c r="AF45" s="39"/>
    </row>
    <row r="46" spans="1:32" ht="42" customHeight="1">
      <c r="A46" s="43">
        <v>2</v>
      </c>
      <c r="B46" s="45">
        <v>4</v>
      </c>
      <c r="C46" s="51">
        <v>1</v>
      </c>
      <c r="D46" s="62">
        <v>70</v>
      </c>
      <c r="E46" s="63" t="s">
        <v>200</v>
      </c>
      <c r="F46" s="56">
        <f>SUM(G46:R46)</f>
        <v>265</v>
      </c>
      <c r="G46" s="125">
        <v>0</v>
      </c>
      <c r="H46" s="125">
        <v>0</v>
      </c>
      <c r="I46" s="125">
        <v>15</v>
      </c>
      <c r="J46" s="125">
        <v>15</v>
      </c>
      <c r="K46" s="125">
        <v>15</v>
      </c>
      <c r="L46" s="125">
        <v>50</v>
      </c>
      <c r="M46" s="125">
        <v>50</v>
      </c>
      <c r="N46" s="125">
        <v>40</v>
      </c>
      <c r="O46" s="125">
        <v>40</v>
      </c>
      <c r="P46" s="125">
        <v>40</v>
      </c>
      <c r="Q46" s="125">
        <v>0</v>
      </c>
      <c r="R46" s="125">
        <v>0</v>
      </c>
      <c r="S46" s="38"/>
      <c r="T46" s="39"/>
      <c r="U46" s="39"/>
      <c r="V46" s="39"/>
      <c r="W46" s="39"/>
      <c r="X46" s="39"/>
      <c r="Y46" s="39"/>
      <c r="Z46" s="39"/>
      <c r="AA46" s="39"/>
      <c r="AB46" s="39"/>
      <c r="AC46" s="39"/>
      <c r="AD46" s="39"/>
      <c r="AE46" s="39"/>
      <c r="AF46" s="39"/>
    </row>
    <row r="47" spans="1:32" ht="12" customHeight="1">
      <c r="A47" s="43">
        <v>2</v>
      </c>
      <c r="B47" s="45">
        <v>6</v>
      </c>
      <c r="C47" s="45"/>
      <c r="D47" s="45"/>
      <c r="E47" s="69" t="s">
        <v>180</v>
      </c>
      <c r="F47" s="70">
        <f t="shared" ref="F47:R47" si="17">F48</f>
        <v>0</v>
      </c>
      <c r="G47" s="70">
        <f t="shared" si="17"/>
        <v>0</v>
      </c>
      <c r="H47" s="70">
        <f t="shared" si="17"/>
        <v>0</v>
      </c>
      <c r="I47" s="70">
        <f t="shared" si="17"/>
        <v>0</v>
      </c>
      <c r="J47" s="70">
        <f t="shared" si="17"/>
        <v>0</v>
      </c>
      <c r="K47" s="70">
        <f t="shared" si="17"/>
        <v>0</v>
      </c>
      <c r="L47" s="70">
        <f t="shared" si="17"/>
        <v>0</v>
      </c>
      <c r="M47" s="70">
        <f t="shared" si="17"/>
        <v>0</v>
      </c>
      <c r="N47" s="93">
        <f t="shared" si="17"/>
        <v>0</v>
      </c>
      <c r="O47" s="70">
        <f t="shared" si="17"/>
        <v>0</v>
      </c>
      <c r="P47" s="70">
        <f t="shared" si="17"/>
        <v>0</v>
      </c>
      <c r="Q47" s="70">
        <f t="shared" si="17"/>
        <v>0</v>
      </c>
      <c r="R47" s="70">
        <f t="shared" si="17"/>
        <v>0</v>
      </c>
      <c r="S47" s="38"/>
      <c r="T47" s="39"/>
      <c r="U47" s="39"/>
      <c r="V47" s="39"/>
      <c r="W47" s="39"/>
      <c r="X47" s="39"/>
      <c r="Y47" s="39"/>
      <c r="Z47" s="39"/>
      <c r="AA47" s="39"/>
      <c r="AB47" s="39"/>
      <c r="AC47" s="39"/>
      <c r="AD47" s="39"/>
      <c r="AE47" s="39"/>
      <c r="AF47" s="39"/>
    </row>
    <row r="48" spans="1:32" ht="12" customHeight="1">
      <c r="A48" s="43">
        <v>2</v>
      </c>
      <c r="B48" s="45">
        <v>6</v>
      </c>
      <c r="C48" s="51">
        <v>1</v>
      </c>
      <c r="D48" s="51"/>
      <c r="E48" s="61" t="s">
        <v>180</v>
      </c>
      <c r="F48" s="53">
        <f>SUM(F50:F53)</f>
        <v>0</v>
      </c>
      <c r="G48" s="53">
        <f t="shared" ref="G48:L48" si="18">SUM(G51:G53)</f>
        <v>0</v>
      </c>
      <c r="H48" s="53">
        <f t="shared" si="18"/>
        <v>0</v>
      </c>
      <c r="I48" s="53">
        <f t="shared" si="18"/>
        <v>0</v>
      </c>
      <c r="J48" s="53">
        <f t="shared" si="18"/>
        <v>0</v>
      </c>
      <c r="K48" s="53">
        <f t="shared" si="18"/>
        <v>0</v>
      </c>
      <c r="L48" s="53">
        <f t="shared" si="18"/>
        <v>0</v>
      </c>
      <c r="M48" s="53">
        <f t="shared" ref="M48:R48" si="19">SUM(M50:M53)</f>
        <v>0</v>
      </c>
      <c r="N48" s="53">
        <f t="shared" si="19"/>
        <v>0</v>
      </c>
      <c r="O48" s="53">
        <f t="shared" si="19"/>
        <v>0</v>
      </c>
      <c r="P48" s="53">
        <f t="shared" si="19"/>
        <v>0</v>
      </c>
      <c r="Q48" s="53">
        <f t="shared" si="19"/>
        <v>0</v>
      </c>
      <c r="R48" s="53">
        <f t="shared" si="19"/>
        <v>0</v>
      </c>
      <c r="S48" s="38"/>
      <c r="T48" s="39"/>
      <c r="U48" s="39"/>
      <c r="V48" s="39"/>
      <c r="W48" s="39"/>
      <c r="X48" s="39"/>
      <c r="Y48" s="39"/>
      <c r="Z48" s="39"/>
      <c r="AA48" s="39"/>
      <c r="AB48" s="39"/>
      <c r="AC48" s="39"/>
      <c r="AD48" s="39"/>
      <c r="AE48" s="39"/>
      <c r="AF48" s="39"/>
    </row>
    <row r="49" spans="1:32" ht="38.25" customHeight="1">
      <c r="A49" s="43">
        <v>2</v>
      </c>
      <c r="B49" s="45">
        <v>6</v>
      </c>
      <c r="C49" s="51">
        <v>1</v>
      </c>
      <c r="D49" s="62">
        <v>5</v>
      </c>
      <c r="E49" s="63" t="s">
        <v>87</v>
      </c>
      <c r="F49" s="56">
        <f>SUM(G49:R49)</f>
        <v>0</v>
      </c>
      <c r="G49" s="56"/>
      <c r="H49" s="56"/>
      <c r="I49" s="56"/>
      <c r="J49" s="56"/>
      <c r="K49" s="56"/>
      <c r="L49" s="56"/>
      <c r="M49" s="56"/>
      <c r="N49" s="94"/>
      <c r="O49" s="56"/>
      <c r="P49" s="56"/>
      <c r="Q49" s="56"/>
      <c r="R49" s="56"/>
      <c r="S49" s="38"/>
      <c r="T49" s="39"/>
      <c r="U49" s="39"/>
      <c r="V49" s="39"/>
      <c r="W49" s="39"/>
      <c r="X49" s="39"/>
      <c r="Y49" s="39"/>
      <c r="Z49" s="39"/>
      <c r="AA49" s="39"/>
      <c r="AB49" s="39"/>
      <c r="AC49" s="39"/>
      <c r="AD49" s="39"/>
      <c r="AE49" s="39"/>
      <c r="AF49" s="39"/>
    </row>
    <row r="50" spans="1:32" ht="28.5" customHeight="1">
      <c r="A50" s="43">
        <v>2</v>
      </c>
      <c r="B50" s="45">
        <v>6</v>
      </c>
      <c r="C50" s="51">
        <v>1</v>
      </c>
      <c r="D50" s="62">
        <v>7</v>
      </c>
      <c r="E50" s="63" t="s">
        <v>181</v>
      </c>
      <c r="F50" s="56">
        <f>SUM(G50:R50)</f>
        <v>0</v>
      </c>
      <c r="G50" s="56"/>
      <c r="H50" s="56"/>
      <c r="I50" s="56"/>
      <c r="J50" s="56"/>
      <c r="K50" s="56"/>
      <c r="L50" s="56"/>
      <c r="M50" s="56"/>
      <c r="N50" s="94"/>
      <c r="O50" s="56"/>
      <c r="P50" s="56"/>
      <c r="Q50" s="56"/>
      <c r="R50" s="56"/>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56"/>
      <c r="H51" s="56"/>
      <c r="I51" s="56"/>
      <c r="J51" s="56"/>
      <c r="K51" s="56"/>
      <c r="L51" s="56"/>
      <c r="M51" s="56"/>
      <c r="N51" s="94"/>
      <c r="O51" s="56"/>
      <c r="P51" s="56"/>
      <c r="Q51" s="56"/>
      <c r="R51" s="56"/>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56"/>
      <c r="H52" s="56"/>
      <c r="I52" s="56"/>
      <c r="J52" s="56"/>
      <c r="K52" s="56"/>
      <c r="L52" s="56"/>
      <c r="M52" s="56"/>
      <c r="N52" s="94"/>
      <c r="O52" s="56"/>
      <c r="P52" s="56"/>
      <c r="Q52" s="56"/>
      <c r="R52" s="56"/>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56"/>
      <c r="H53" s="56"/>
      <c r="I53" s="56"/>
      <c r="J53" s="56"/>
      <c r="K53" s="56"/>
      <c r="L53" s="56"/>
      <c r="M53" s="56"/>
      <c r="N53" s="94"/>
      <c r="O53" s="56"/>
      <c r="P53" s="56"/>
      <c r="Q53" s="56"/>
      <c r="R53" s="56"/>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0">F55</f>
        <v>0</v>
      </c>
      <c r="G54" s="35">
        <f t="shared" si="20"/>
        <v>0</v>
      </c>
      <c r="H54" s="35">
        <f t="shared" si="20"/>
        <v>0</v>
      </c>
      <c r="I54" s="35">
        <f t="shared" si="20"/>
        <v>0</v>
      </c>
      <c r="J54" s="35">
        <f t="shared" si="20"/>
        <v>0</v>
      </c>
      <c r="K54" s="35">
        <f t="shared" si="20"/>
        <v>0</v>
      </c>
      <c r="L54" s="35">
        <f t="shared" si="20"/>
        <v>0</v>
      </c>
      <c r="M54" s="35">
        <f t="shared" si="20"/>
        <v>0</v>
      </c>
      <c r="N54" s="35">
        <f t="shared" si="20"/>
        <v>0</v>
      </c>
      <c r="O54" s="35">
        <f t="shared" si="20"/>
        <v>0</v>
      </c>
      <c r="P54" s="35">
        <f t="shared" si="20"/>
        <v>0</v>
      </c>
      <c r="Q54" s="35">
        <f t="shared" si="20"/>
        <v>0</v>
      </c>
      <c r="R54" s="35">
        <f t="shared" si="20"/>
        <v>0</v>
      </c>
      <c r="S54" s="38"/>
      <c r="T54" s="39"/>
      <c r="U54" s="39"/>
      <c r="V54" s="39"/>
      <c r="W54" s="39"/>
      <c r="X54" s="39"/>
      <c r="Y54" s="39"/>
      <c r="Z54" s="39"/>
      <c r="AA54" s="39"/>
      <c r="AB54" s="39"/>
      <c r="AC54" s="39"/>
      <c r="AD54" s="39"/>
      <c r="AE54" s="39"/>
      <c r="AF54" s="39"/>
    </row>
    <row r="55" spans="1:32" ht="39" customHeight="1">
      <c r="A55" s="43">
        <v>3</v>
      </c>
      <c r="B55" s="45">
        <v>1</v>
      </c>
      <c r="C55" s="45"/>
      <c r="D55" s="45"/>
      <c r="E55" s="69" t="s">
        <v>184</v>
      </c>
      <c r="F55" s="70">
        <f t="shared" si="20"/>
        <v>0</v>
      </c>
      <c r="G55" s="70">
        <f t="shared" si="20"/>
        <v>0</v>
      </c>
      <c r="H55" s="70">
        <f t="shared" si="20"/>
        <v>0</v>
      </c>
      <c r="I55" s="70">
        <f t="shared" si="20"/>
        <v>0</v>
      </c>
      <c r="J55" s="70">
        <f t="shared" si="20"/>
        <v>0</v>
      </c>
      <c r="K55" s="70">
        <f t="shared" si="20"/>
        <v>0</v>
      </c>
      <c r="L55" s="70">
        <f t="shared" si="20"/>
        <v>0</v>
      </c>
      <c r="M55" s="70">
        <f t="shared" si="20"/>
        <v>0</v>
      </c>
      <c r="N55" s="93">
        <f t="shared" si="20"/>
        <v>0</v>
      </c>
      <c r="O55" s="70">
        <f t="shared" si="20"/>
        <v>0</v>
      </c>
      <c r="P55" s="70">
        <f t="shared" si="20"/>
        <v>0</v>
      </c>
      <c r="Q55" s="70">
        <f t="shared" si="20"/>
        <v>0</v>
      </c>
      <c r="R55" s="70">
        <f t="shared" si="20"/>
        <v>0</v>
      </c>
      <c r="S55" s="38"/>
      <c r="T55" s="39"/>
      <c r="U55" s="39"/>
      <c r="V55" s="39"/>
      <c r="W55" s="39"/>
      <c r="X55" s="39"/>
      <c r="Y55" s="39"/>
      <c r="Z55" s="39"/>
      <c r="AA55" s="39"/>
      <c r="AB55" s="39"/>
      <c r="AC55" s="39"/>
      <c r="AD55" s="39"/>
      <c r="AE55" s="39"/>
      <c r="AF55" s="39"/>
    </row>
    <row r="56" spans="1:32" ht="34.5" customHeight="1">
      <c r="A56" s="43">
        <v>3</v>
      </c>
      <c r="B56" s="45">
        <v>1</v>
      </c>
      <c r="C56" s="51">
        <v>1</v>
      </c>
      <c r="D56" s="51"/>
      <c r="E56" s="61" t="s">
        <v>184</v>
      </c>
      <c r="F56" s="53">
        <f t="shared" ref="F56:R56" si="21">SUM(F57:F57)</f>
        <v>0</v>
      </c>
      <c r="G56" s="53">
        <f t="shared" si="21"/>
        <v>0</v>
      </c>
      <c r="H56" s="53">
        <f t="shared" si="21"/>
        <v>0</v>
      </c>
      <c r="I56" s="53">
        <f t="shared" si="21"/>
        <v>0</v>
      </c>
      <c r="J56" s="53">
        <f t="shared" si="21"/>
        <v>0</v>
      </c>
      <c r="K56" s="53">
        <f t="shared" si="21"/>
        <v>0</v>
      </c>
      <c r="L56" s="53">
        <f t="shared" si="21"/>
        <v>0</v>
      </c>
      <c r="M56" s="53">
        <f t="shared" si="21"/>
        <v>0</v>
      </c>
      <c r="N56" s="95">
        <f t="shared" si="21"/>
        <v>0</v>
      </c>
      <c r="O56" s="53">
        <f t="shared" si="21"/>
        <v>0</v>
      </c>
      <c r="P56" s="53">
        <f t="shared" si="21"/>
        <v>0</v>
      </c>
      <c r="Q56" s="53">
        <f t="shared" si="21"/>
        <v>0</v>
      </c>
      <c r="R56" s="53">
        <f t="shared" si="21"/>
        <v>0</v>
      </c>
      <c r="S56" s="38"/>
      <c r="T56" s="39"/>
      <c r="U56" s="39"/>
      <c r="V56" s="39"/>
      <c r="W56" s="39"/>
      <c r="X56" s="39"/>
      <c r="Y56" s="39"/>
      <c r="Z56" s="39"/>
      <c r="AA56" s="39"/>
      <c r="AB56" s="39"/>
      <c r="AC56" s="39"/>
      <c r="AD56" s="39"/>
      <c r="AE56" s="39"/>
      <c r="AF56" s="39"/>
    </row>
    <row r="57" spans="1:32" ht="46.5" customHeight="1">
      <c r="A57" s="43">
        <v>3</v>
      </c>
      <c r="B57" s="45">
        <v>1</v>
      </c>
      <c r="C57" s="51">
        <v>1</v>
      </c>
      <c r="D57" s="62">
        <v>2</v>
      </c>
      <c r="E57" s="63" t="s">
        <v>185</v>
      </c>
      <c r="F57" s="56">
        <f>SUM(G57:R57)</f>
        <v>0</v>
      </c>
      <c r="G57" s="56"/>
      <c r="H57" s="56"/>
      <c r="I57" s="56"/>
      <c r="J57" s="56"/>
      <c r="K57" s="56"/>
      <c r="L57" s="56"/>
      <c r="M57" s="56"/>
      <c r="N57" s="94"/>
      <c r="O57" s="56"/>
      <c r="P57" s="56"/>
      <c r="Q57" s="56"/>
      <c r="R57" s="56"/>
      <c r="S57" s="38"/>
      <c r="T57" s="39"/>
      <c r="U57" s="39"/>
      <c r="V57" s="39"/>
      <c r="W57" s="39"/>
      <c r="X57" s="39"/>
      <c r="Y57" s="39"/>
      <c r="Z57" s="39"/>
      <c r="AA57" s="39"/>
      <c r="AB57" s="39"/>
      <c r="AC57" s="39"/>
      <c r="AD57" s="39"/>
      <c r="AE57" s="39"/>
      <c r="AF57" s="39"/>
    </row>
    <row r="59" spans="1:32">
      <c r="E59" s="124" t="s">
        <v>230</v>
      </c>
      <c r="F59" s="122" t="s">
        <v>231</v>
      </c>
      <c r="L59" s="134"/>
    </row>
    <row r="60" spans="1:32">
      <c r="E60" s="121" t="s">
        <v>206</v>
      </c>
      <c r="F60" s="122" t="s">
        <v>232</v>
      </c>
      <c r="S60" s="122"/>
    </row>
    <row r="69" ht="12.75" customHeight="1"/>
  </sheetData>
  <mergeCells count="10">
    <mergeCell ref="A54:E54"/>
    <mergeCell ref="D1:P1"/>
    <mergeCell ref="P2:R2"/>
    <mergeCell ref="E3:P3"/>
    <mergeCell ref="A6:E6"/>
    <mergeCell ref="F6:F9"/>
    <mergeCell ref="G6:R8"/>
    <mergeCell ref="B7:E7"/>
    <mergeCell ref="C8:E8"/>
    <mergeCell ref="D9:E9"/>
  </mergeCells>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233</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4165</v>
      </c>
      <c r="G10" s="107">
        <f t="shared" si="0"/>
        <v>132</v>
      </c>
      <c r="H10" s="107">
        <f t="shared" si="0"/>
        <v>236</v>
      </c>
      <c r="I10" s="107">
        <f t="shared" si="0"/>
        <v>278</v>
      </c>
      <c r="J10" s="107">
        <f t="shared" si="0"/>
        <v>293</v>
      </c>
      <c r="K10" s="107">
        <f t="shared" si="0"/>
        <v>167</v>
      </c>
      <c r="L10" s="107">
        <f t="shared" si="0"/>
        <v>340</v>
      </c>
      <c r="M10" s="107">
        <f t="shared" si="0"/>
        <v>908</v>
      </c>
      <c r="N10" s="108">
        <f t="shared" si="0"/>
        <v>377</v>
      </c>
      <c r="O10" s="107">
        <f t="shared" si="0"/>
        <v>541</v>
      </c>
      <c r="P10" s="107">
        <f t="shared" si="0"/>
        <v>472</v>
      </c>
      <c r="Q10" s="107">
        <f t="shared" si="0"/>
        <v>331</v>
      </c>
      <c r="R10" s="107">
        <f t="shared" si="0"/>
        <v>90</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3860</v>
      </c>
      <c r="G11" s="107">
        <f t="shared" si="1"/>
        <v>132</v>
      </c>
      <c r="H11" s="107">
        <f t="shared" si="1"/>
        <v>236</v>
      </c>
      <c r="I11" s="107">
        <f t="shared" si="1"/>
        <v>278</v>
      </c>
      <c r="J11" s="107">
        <f t="shared" si="1"/>
        <v>243</v>
      </c>
      <c r="K11" s="107">
        <f t="shared" si="1"/>
        <v>117</v>
      </c>
      <c r="L11" s="107">
        <f t="shared" si="1"/>
        <v>300</v>
      </c>
      <c r="M11" s="107">
        <f t="shared" si="1"/>
        <v>873</v>
      </c>
      <c r="N11" s="107">
        <f t="shared" si="1"/>
        <v>332</v>
      </c>
      <c r="O11" s="107">
        <f t="shared" si="1"/>
        <v>501</v>
      </c>
      <c r="P11" s="107">
        <f t="shared" si="1"/>
        <v>427</v>
      </c>
      <c r="Q11" s="107">
        <f t="shared" si="1"/>
        <v>331</v>
      </c>
      <c r="R11" s="107">
        <f t="shared" si="1"/>
        <v>90</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3" si="2">F13</f>
        <v>300</v>
      </c>
      <c r="G12" s="109">
        <f t="shared" si="2"/>
        <v>5</v>
      </c>
      <c r="H12" s="109">
        <f t="shared" si="2"/>
        <v>80</v>
      </c>
      <c r="I12" s="109">
        <f t="shared" si="2"/>
        <v>5</v>
      </c>
      <c r="J12" s="109">
        <f t="shared" si="2"/>
        <v>0</v>
      </c>
      <c r="K12" s="109">
        <f t="shared" si="2"/>
        <v>0</v>
      </c>
      <c r="L12" s="109">
        <f t="shared" si="2"/>
        <v>210</v>
      </c>
      <c r="M12" s="109">
        <f t="shared" si="2"/>
        <v>0</v>
      </c>
      <c r="N12" s="110">
        <f t="shared" si="2"/>
        <v>0</v>
      </c>
      <c r="O12" s="109">
        <f t="shared" si="2"/>
        <v>0</v>
      </c>
      <c r="P12" s="109">
        <f t="shared" si="2"/>
        <v>0</v>
      </c>
      <c r="Q12" s="109">
        <f t="shared" si="2"/>
        <v>0</v>
      </c>
      <c r="R12" s="109">
        <f t="shared" si="2"/>
        <v>0</v>
      </c>
      <c r="S12" s="38"/>
      <c r="T12" s="39"/>
      <c r="U12" s="39"/>
      <c r="V12" s="39"/>
      <c r="W12" s="39"/>
      <c r="X12" s="39"/>
      <c r="Y12" s="39"/>
      <c r="Z12" s="39"/>
      <c r="AA12" s="39"/>
      <c r="AB12" s="39"/>
      <c r="AC12" s="39"/>
      <c r="AD12" s="39"/>
      <c r="AE12" s="39"/>
      <c r="AF12" s="39"/>
    </row>
    <row r="13" spans="1:32">
      <c r="A13" s="43">
        <v>1</v>
      </c>
      <c r="B13" s="45">
        <v>1</v>
      </c>
      <c r="C13" s="50">
        <v>2</v>
      </c>
      <c r="D13" s="54"/>
      <c r="E13" s="52" t="s">
        <v>125</v>
      </c>
      <c r="F13" s="130">
        <f t="shared" si="2"/>
        <v>300</v>
      </c>
      <c r="G13" s="111">
        <f t="shared" si="2"/>
        <v>5</v>
      </c>
      <c r="H13" s="111">
        <f t="shared" si="2"/>
        <v>80</v>
      </c>
      <c r="I13" s="111">
        <f t="shared" si="2"/>
        <v>5</v>
      </c>
      <c r="J13" s="111">
        <f t="shared" si="2"/>
        <v>0</v>
      </c>
      <c r="K13" s="111">
        <f t="shared" si="2"/>
        <v>0</v>
      </c>
      <c r="L13" s="111">
        <f t="shared" si="2"/>
        <v>210</v>
      </c>
      <c r="M13" s="111">
        <f t="shared" si="2"/>
        <v>0</v>
      </c>
      <c r="N13" s="111">
        <f t="shared" si="2"/>
        <v>0</v>
      </c>
      <c r="O13" s="111">
        <f t="shared" si="2"/>
        <v>0</v>
      </c>
      <c r="P13" s="111">
        <f t="shared" si="2"/>
        <v>0</v>
      </c>
      <c r="Q13" s="111">
        <f t="shared" si="2"/>
        <v>0</v>
      </c>
      <c r="R13" s="111">
        <f t="shared" si="2"/>
        <v>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300</v>
      </c>
      <c r="G14" s="125">
        <v>5</v>
      </c>
      <c r="H14" s="125">
        <v>80</v>
      </c>
      <c r="I14" s="125">
        <v>5</v>
      </c>
      <c r="J14" s="125">
        <v>0</v>
      </c>
      <c r="K14" s="125">
        <v>0</v>
      </c>
      <c r="L14" s="125">
        <v>210</v>
      </c>
      <c r="M14" s="125">
        <v>0</v>
      </c>
      <c r="N14" s="125">
        <v>0</v>
      </c>
      <c r="O14" s="125">
        <v>0</v>
      </c>
      <c r="P14" s="125">
        <v>0</v>
      </c>
      <c r="Q14" s="125">
        <v>0</v>
      </c>
      <c r="R14" s="125">
        <v>0</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3">F16+F18+F20</f>
        <v>3115</v>
      </c>
      <c r="G15" s="109">
        <f t="shared" si="3"/>
        <v>90</v>
      </c>
      <c r="H15" s="109">
        <f t="shared" si="3"/>
        <v>119</v>
      </c>
      <c r="I15" s="109">
        <f t="shared" si="3"/>
        <v>236</v>
      </c>
      <c r="J15" s="109">
        <f t="shared" si="3"/>
        <v>206</v>
      </c>
      <c r="K15" s="109">
        <f t="shared" si="3"/>
        <v>80</v>
      </c>
      <c r="L15" s="109">
        <f t="shared" si="3"/>
        <v>53</v>
      </c>
      <c r="M15" s="109">
        <f t="shared" si="3"/>
        <v>836</v>
      </c>
      <c r="N15" s="109">
        <f t="shared" si="3"/>
        <v>295</v>
      </c>
      <c r="O15" s="109">
        <f t="shared" si="3"/>
        <v>464</v>
      </c>
      <c r="P15" s="109">
        <f t="shared" si="3"/>
        <v>390</v>
      </c>
      <c r="Q15" s="109">
        <f t="shared" si="3"/>
        <v>293</v>
      </c>
      <c r="R15" s="109">
        <f t="shared" si="3"/>
        <v>53</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SUM(F17:F17)</f>
        <v>72</v>
      </c>
      <c r="G16" s="111">
        <f>SUM(G17:G17)</f>
        <v>0</v>
      </c>
      <c r="H16" s="111">
        <f>SUM(H17:H17)</f>
        <v>0</v>
      </c>
      <c r="I16" s="111">
        <f>SUM(I17:I17)</f>
        <v>1</v>
      </c>
      <c r="J16" s="111">
        <f>J17</f>
        <v>1</v>
      </c>
      <c r="K16" s="111">
        <f t="shared" ref="K16:R16" si="4">SUM(K17:K17)</f>
        <v>1</v>
      </c>
      <c r="L16" s="111">
        <f t="shared" si="4"/>
        <v>1</v>
      </c>
      <c r="M16" s="111">
        <f t="shared" si="4"/>
        <v>1</v>
      </c>
      <c r="N16" s="113">
        <f t="shared" si="4"/>
        <v>5</v>
      </c>
      <c r="O16" s="111">
        <f t="shared" si="4"/>
        <v>34</v>
      </c>
      <c r="P16" s="111">
        <f t="shared" si="4"/>
        <v>23</v>
      </c>
      <c r="Q16" s="111">
        <f t="shared" si="4"/>
        <v>5</v>
      </c>
      <c r="R16" s="111">
        <f t="shared" si="4"/>
        <v>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72</v>
      </c>
      <c r="G17" s="125">
        <v>0</v>
      </c>
      <c r="H17" s="125">
        <v>0</v>
      </c>
      <c r="I17" s="125">
        <v>1</v>
      </c>
      <c r="J17" s="125">
        <v>1</v>
      </c>
      <c r="K17" s="125">
        <v>1</v>
      </c>
      <c r="L17" s="125">
        <v>1</v>
      </c>
      <c r="M17" s="125">
        <v>1</v>
      </c>
      <c r="N17" s="125">
        <v>5</v>
      </c>
      <c r="O17" s="125">
        <v>34</v>
      </c>
      <c r="P17" s="125">
        <v>23</v>
      </c>
      <c r="Q17" s="125">
        <v>5</v>
      </c>
      <c r="R17" s="125">
        <v>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5">SUM(F19:F19)</f>
        <v>220</v>
      </c>
      <c r="G18" s="111">
        <f t="shared" si="5"/>
        <v>0</v>
      </c>
      <c r="H18" s="111">
        <f t="shared" si="5"/>
        <v>3</v>
      </c>
      <c r="I18" s="111">
        <f t="shared" si="5"/>
        <v>5</v>
      </c>
      <c r="J18" s="111">
        <f t="shared" si="5"/>
        <v>5</v>
      </c>
      <c r="K18" s="111">
        <f t="shared" si="5"/>
        <v>5</v>
      </c>
      <c r="L18" s="111">
        <f t="shared" si="5"/>
        <v>5</v>
      </c>
      <c r="M18" s="111">
        <f t="shared" si="5"/>
        <v>5</v>
      </c>
      <c r="N18" s="111">
        <f t="shared" si="5"/>
        <v>60</v>
      </c>
      <c r="O18" s="111">
        <f t="shared" si="5"/>
        <v>60</v>
      </c>
      <c r="P18" s="111">
        <f t="shared" si="5"/>
        <v>31</v>
      </c>
      <c r="Q18" s="111">
        <f t="shared" si="5"/>
        <v>38</v>
      </c>
      <c r="R18" s="111">
        <f t="shared" si="5"/>
        <v>3</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220</v>
      </c>
      <c r="G19" s="125">
        <v>0</v>
      </c>
      <c r="H19" s="125">
        <v>3</v>
      </c>
      <c r="I19" s="125">
        <v>5</v>
      </c>
      <c r="J19" s="125">
        <v>5</v>
      </c>
      <c r="K19" s="125">
        <v>5</v>
      </c>
      <c r="L19" s="125">
        <v>5</v>
      </c>
      <c r="M19" s="125">
        <v>5</v>
      </c>
      <c r="N19" s="125">
        <v>60</v>
      </c>
      <c r="O19" s="125">
        <v>60</v>
      </c>
      <c r="P19" s="125">
        <v>31</v>
      </c>
      <c r="Q19" s="125">
        <v>38</v>
      </c>
      <c r="R19" s="125">
        <v>3</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2823</v>
      </c>
      <c r="G20" s="111">
        <f t="shared" ref="G20:R20" si="6">G21+G22</f>
        <v>90</v>
      </c>
      <c r="H20" s="111">
        <f t="shared" si="6"/>
        <v>116</v>
      </c>
      <c r="I20" s="111">
        <f t="shared" si="6"/>
        <v>230</v>
      </c>
      <c r="J20" s="111">
        <f t="shared" si="6"/>
        <v>200</v>
      </c>
      <c r="K20" s="111">
        <f t="shared" si="6"/>
        <v>74</v>
      </c>
      <c r="L20" s="111">
        <f t="shared" si="6"/>
        <v>47</v>
      </c>
      <c r="M20" s="111">
        <f t="shared" si="6"/>
        <v>830</v>
      </c>
      <c r="N20" s="113">
        <f t="shared" si="6"/>
        <v>230</v>
      </c>
      <c r="O20" s="111">
        <f t="shared" si="6"/>
        <v>370</v>
      </c>
      <c r="P20" s="111">
        <f t="shared" si="6"/>
        <v>336</v>
      </c>
      <c r="Q20" s="111">
        <f t="shared" si="6"/>
        <v>250</v>
      </c>
      <c r="R20" s="111">
        <f t="shared" si="6"/>
        <v>50</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750</v>
      </c>
      <c r="G21" s="125">
        <v>0</v>
      </c>
      <c r="H21" s="125">
        <v>0</v>
      </c>
      <c r="I21" s="125">
        <v>70</v>
      </c>
      <c r="J21" s="125">
        <v>0</v>
      </c>
      <c r="K21" s="125">
        <v>0</v>
      </c>
      <c r="L21" s="125">
        <v>0</v>
      </c>
      <c r="M21" s="125">
        <v>680</v>
      </c>
      <c r="N21" s="125">
        <v>0</v>
      </c>
      <c r="O21" s="125">
        <v>0</v>
      </c>
      <c r="P21" s="125">
        <v>0</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2073</v>
      </c>
      <c r="G22" s="125">
        <v>90</v>
      </c>
      <c r="H22" s="125">
        <v>116</v>
      </c>
      <c r="I22" s="125">
        <v>160</v>
      </c>
      <c r="J22" s="125">
        <v>200</v>
      </c>
      <c r="K22" s="125">
        <v>74</v>
      </c>
      <c r="L22" s="125">
        <v>47</v>
      </c>
      <c r="M22" s="125">
        <v>150</v>
      </c>
      <c r="N22" s="125">
        <v>230</v>
      </c>
      <c r="O22" s="125">
        <v>370</v>
      </c>
      <c r="P22" s="125">
        <v>336</v>
      </c>
      <c r="Q22" s="125">
        <v>250</v>
      </c>
      <c r="R22" s="125">
        <v>50</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445</v>
      </c>
      <c r="G23" s="111">
        <f t="shared" ref="G23:R23" si="7">SUM(G24:G24)</f>
        <v>37</v>
      </c>
      <c r="H23" s="111">
        <f t="shared" si="7"/>
        <v>37</v>
      </c>
      <c r="I23" s="111">
        <f t="shared" si="7"/>
        <v>37</v>
      </c>
      <c r="J23" s="111">
        <f t="shared" si="7"/>
        <v>37</v>
      </c>
      <c r="K23" s="111">
        <f t="shared" si="7"/>
        <v>37</v>
      </c>
      <c r="L23" s="111">
        <f t="shared" si="7"/>
        <v>37</v>
      </c>
      <c r="M23" s="111">
        <f t="shared" si="7"/>
        <v>37</v>
      </c>
      <c r="N23" s="111">
        <f t="shared" si="7"/>
        <v>37</v>
      </c>
      <c r="O23" s="111">
        <f t="shared" si="7"/>
        <v>37</v>
      </c>
      <c r="P23" s="111">
        <f t="shared" si="7"/>
        <v>37</v>
      </c>
      <c r="Q23" s="111">
        <f t="shared" si="7"/>
        <v>38</v>
      </c>
      <c r="R23" s="111">
        <f t="shared" si="7"/>
        <v>37</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445</v>
      </c>
      <c r="G24" s="125">
        <v>37</v>
      </c>
      <c r="H24" s="125">
        <v>37</v>
      </c>
      <c r="I24" s="125">
        <v>37</v>
      </c>
      <c r="J24" s="125">
        <v>37</v>
      </c>
      <c r="K24" s="125">
        <v>37</v>
      </c>
      <c r="L24" s="125">
        <v>37</v>
      </c>
      <c r="M24" s="125">
        <v>37</v>
      </c>
      <c r="N24" s="125">
        <v>37</v>
      </c>
      <c r="O24" s="125">
        <v>37</v>
      </c>
      <c r="P24" s="125">
        <v>37</v>
      </c>
      <c r="Q24" s="125">
        <v>38</v>
      </c>
      <c r="R24" s="125">
        <v>37</v>
      </c>
      <c r="T24" s="39"/>
      <c r="U24" s="39"/>
      <c r="V24" s="39"/>
      <c r="W24" s="39"/>
      <c r="X24" s="39"/>
      <c r="Y24" s="39"/>
      <c r="Z24" s="39"/>
      <c r="AA24" s="39"/>
      <c r="AB24" s="39"/>
      <c r="AC24" s="39"/>
      <c r="AD24" s="39"/>
      <c r="AE24" s="39"/>
      <c r="AF24" s="39"/>
    </row>
    <row r="25" spans="1:32">
      <c r="A25" s="97">
        <v>2</v>
      </c>
      <c r="B25" s="98"/>
      <c r="C25" s="65"/>
      <c r="D25" s="40"/>
      <c r="E25" s="99" t="s">
        <v>155</v>
      </c>
      <c r="F25" s="35">
        <f t="shared" ref="F25:R25" si="8">F26+F37+F40+F43+F47</f>
        <v>305</v>
      </c>
      <c r="G25" s="107">
        <f t="shared" si="8"/>
        <v>0</v>
      </c>
      <c r="H25" s="107">
        <f t="shared" si="8"/>
        <v>0</v>
      </c>
      <c r="I25" s="107">
        <f t="shared" si="8"/>
        <v>0</v>
      </c>
      <c r="J25" s="107">
        <f t="shared" si="8"/>
        <v>50</v>
      </c>
      <c r="K25" s="107">
        <f t="shared" si="8"/>
        <v>50</v>
      </c>
      <c r="L25" s="107">
        <f t="shared" si="8"/>
        <v>40</v>
      </c>
      <c r="M25" s="107">
        <f t="shared" si="8"/>
        <v>35</v>
      </c>
      <c r="N25" s="107">
        <f t="shared" si="8"/>
        <v>45</v>
      </c>
      <c r="O25" s="107">
        <f t="shared" si="8"/>
        <v>40</v>
      </c>
      <c r="P25" s="107">
        <f t="shared" si="8"/>
        <v>45</v>
      </c>
      <c r="Q25" s="107">
        <f t="shared" si="8"/>
        <v>0</v>
      </c>
      <c r="R25" s="107">
        <f t="shared" si="8"/>
        <v>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9">F27+F29+F31+F33</f>
        <v>0</v>
      </c>
      <c r="G26" s="109">
        <f t="shared" si="9"/>
        <v>0</v>
      </c>
      <c r="H26" s="109">
        <f t="shared" si="9"/>
        <v>0</v>
      </c>
      <c r="I26" s="109">
        <f t="shared" si="9"/>
        <v>0</v>
      </c>
      <c r="J26" s="109">
        <f t="shared" si="9"/>
        <v>0</v>
      </c>
      <c r="K26" s="109">
        <f t="shared" si="9"/>
        <v>0</v>
      </c>
      <c r="L26" s="109">
        <f t="shared" si="9"/>
        <v>0</v>
      </c>
      <c r="M26" s="109">
        <f t="shared" si="9"/>
        <v>0</v>
      </c>
      <c r="N26" s="109">
        <f t="shared" si="9"/>
        <v>0</v>
      </c>
      <c r="O26" s="109">
        <f t="shared" si="9"/>
        <v>0</v>
      </c>
      <c r="P26" s="109">
        <f t="shared" si="9"/>
        <v>0</v>
      </c>
      <c r="Q26" s="109">
        <f t="shared" si="9"/>
        <v>0</v>
      </c>
      <c r="R26" s="109">
        <f t="shared" si="9"/>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0">F28</f>
        <v>0</v>
      </c>
      <c r="G27" s="111">
        <f t="shared" si="10"/>
        <v>0</v>
      </c>
      <c r="H27" s="111">
        <f t="shared" si="10"/>
        <v>0</v>
      </c>
      <c r="I27" s="111">
        <f t="shared" si="10"/>
        <v>0</v>
      </c>
      <c r="J27" s="111">
        <f t="shared" si="10"/>
        <v>0</v>
      </c>
      <c r="K27" s="111">
        <f t="shared" si="10"/>
        <v>0</v>
      </c>
      <c r="L27" s="111">
        <f t="shared" si="10"/>
        <v>0</v>
      </c>
      <c r="M27" s="111">
        <f t="shared" si="10"/>
        <v>0</v>
      </c>
      <c r="N27" s="113">
        <f t="shared" si="10"/>
        <v>0</v>
      </c>
      <c r="O27" s="111">
        <f t="shared" si="10"/>
        <v>0</v>
      </c>
      <c r="P27" s="111">
        <f t="shared" si="10"/>
        <v>0</v>
      </c>
      <c r="Q27" s="111">
        <f t="shared" si="10"/>
        <v>0</v>
      </c>
      <c r="R27" s="111">
        <f t="shared" si="10"/>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1">F30</f>
        <v>0</v>
      </c>
      <c r="G29" s="111">
        <f t="shared" si="11"/>
        <v>0</v>
      </c>
      <c r="H29" s="111">
        <f t="shared" si="11"/>
        <v>0</v>
      </c>
      <c r="I29" s="111">
        <f t="shared" si="11"/>
        <v>0</v>
      </c>
      <c r="J29" s="111">
        <f t="shared" si="11"/>
        <v>0</v>
      </c>
      <c r="K29" s="111">
        <f t="shared" si="11"/>
        <v>0</v>
      </c>
      <c r="L29" s="111">
        <f t="shared" si="11"/>
        <v>0</v>
      </c>
      <c r="M29" s="111">
        <f t="shared" si="11"/>
        <v>0</v>
      </c>
      <c r="N29" s="113">
        <f t="shared" si="11"/>
        <v>0</v>
      </c>
      <c r="O29" s="111">
        <f t="shared" si="11"/>
        <v>0</v>
      </c>
      <c r="P29" s="111">
        <f t="shared" si="11"/>
        <v>0</v>
      </c>
      <c r="Q29" s="111">
        <f t="shared" si="11"/>
        <v>0</v>
      </c>
      <c r="R29" s="111">
        <f t="shared" si="11"/>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2">F32</f>
        <v>0</v>
      </c>
      <c r="G31" s="111">
        <f t="shared" si="12"/>
        <v>0</v>
      </c>
      <c r="H31" s="111">
        <f t="shared" si="12"/>
        <v>0</v>
      </c>
      <c r="I31" s="111">
        <f t="shared" si="12"/>
        <v>0</v>
      </c>
      <c r="J31" s="111">
        <f t="shared" si="12"/>
        <v>0</v>
      </c>
      <c r="K31" s="111">
        <f t="shared" si="12"/>
        <v>0</v>
      </c>
      <c r="L31" s="111">
        <f t="shared" si="12"/>
        <v>0</v>
      </c>
      <c r="M31" s="111">
        <f t="shared" si="12"/>
        <v>0</v>
      </c>
      <c r="N31" s="111">
        <f t="shared" si="12"/>
        <v>0</v>
      </c>
      <c r="O31" s="111">
        <f t="shared" si="12"/>
        <v>0</v>
      </c>
      <c r="P31" s="111">
        <f t="shared" si="12"/>
        <v>0</v>
      </c>
      <c r="Q31" s="111">
        <f t="shared" si="12"/>
        <v>0</v>
      </c>
      <c r="R31" s="111">
        <f t="shared" si="12"/>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3">SUM(F34:F36)</f>
        <v>0</v>
      </c>
      <c r="G33" s="111">
        <f t="shared" si="13"/>
        <v>0</v>
      </c>
      <c r="H33" s="111">
        <f t="shared" si="13"/>
        <v>0</v>
      </c>
      <c r="I33" s="111">
        <f t="shared" si="13"/>
        <v>0</v>
      </c>
      <c r="J33" s="111">
        <f t="shared" si="13"/>
        <v>0</v>
      </c>
      <c r="K33" s="111">
        <f t="shared" si="13"/>
        <v>0</v>
      </c>
      <c r="L33" s="111">
        <f t="shared" si="13"/>
        <v>0</v>
      </c>
      <c r="M33" s="111">
        <f t="shared" si="13"/>
        <v>0</v>
      </c>
      <c r="N33" s="113">
        <f t="shared" si="13"/>
        <v>0</v>
      </c>
      <c r="O33" s="111">
        <f t="shared" si="13"/>
        <v>0</v>
      </c>
      <c r="P33" s="111">
        <f t="shared" si="13"/>
        <v>0</v>
      </c>
      <c r="Q33" s="111">
        <f t="shared" si="13"/>
        <v>0</v>
      </c>
      <c r="R33" s="111">
        <f t="shared" si="13"/>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4">F38</f>
        <v>0</v>
      </c>
      <c r="G37" s="109">
        <f t="shared" si="14"/>
        <v>0</v>
      </c>
      <c r="H37" s="109">
        <f t="shared" si="14"/>
        <v>0</v>
      </c>
      <c r="I37" s="109">
        <f t="shared" si="14"/>
        <v>0</v>
      </c>
      <c r="J37" s="109">
        <f t="shared" si="14"/>
        <v>0</v>
      </c>
      <c r="K37" s="109">
        <f t="shared" si="14"/>
        <v>0</v>
      </c>
      <c r="L37" s="109">
        <f t="shared" si="14"/>
        <v>0</v>
      </c>
      <c r="M37" s="109">
        <f t="shared" si="14"/>
        <v>0</v>
      </c>
      <c r="N37" s="110">
        <f t="shared" si="14"/>
        <v>0</v>
      </c>
      <c r="O37" s="109">
        <f t="shared" si="14"/>
        <v>0</v>
      </c>
      <c r="P37" s="109">
        <f t="shared" si="14"/>
        <v>0</v>
      </c>
      <c r="Q37" s="109">
        <f t="shared" si="14"/>
        <v>0</v>
      </c>
      <c r="R37" s="109">
        <f t="shared" si="14"/>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4"/>
        <v>0</v>
      </c>
      <c r="G38" s="111">
        <f t="shared" si="14"/>
        <v>0</v>
      </c>
      <c r="H38" s="111">
        <f t="shared" si="14"/>
        <v>0</v>
      </c>
      <c r="I38" s="111">
        <f t="shared" si="14"/>
        <v>0</v>
      </c>
      <c r="J38" s="111">
        <f t="shared" si="14"/>
        <v>0</v>
      </c>
      <c r="K38" s="111">
        <f t="shared" si="14"/>
        <v>0</v>
      </c>
      <c r="L38" s="111">
        <f t="shared" si="14"/>
        <v>0</v>
      </c>
      <c r="M38" s="111">
        <f t="shared" si="14"/>
        <v>0</v>
      </c>
      <c r="N38" s="113">
        <f t="shared" si="14"/>
        <v>0</v>
      </c>
      <c r="O38" s="111">
        <f t="shared" si="14"/>
        <v>0</v>
      </c>
      <c r="P38" s="111">
        <f t="shared" si="14"/>
        <v>0</v>
      </c>
      <c r="Q38" s="111">
        <f t="shared" si="14"/>
        <v>0</v>
      </c>
      <c r="R38" s="111">
        <f t="shared" si="14"/>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5">F41</f>
        <v>0</v>
      </c>
      <c r="G40" s="109">
        <f t="shared" si="15"/>
        <v>0</v>
      </c>
      <c r="H40" s="109">
        <f t="shared" si="15"/>
        <v>0</v>
      </c>
      <c r="I40" s="109">
        <f t="shared" si="15"/>
        <v>0</v>
      </c>
      <c r="J40" s="109">
        <f t="shared" si="15"/>
        <v>0</v>
      </c>
      <c r="K40" s="109">
        <f t="shared" si="15"/>
        <v>0</v>
      </c>
      <c r="L40" s="109">
        <f t="shared" si="15"/>
        <v>0</v>
      </c>
      <c r="M40" s="109">
        <f t="shared" si="15"/>
        <v>0</v>
      </c>
      <c r="N40" s="110">
        <f t="shared" si="15"/>
        <v>0</v>
      </c>
      <c r="O40" s="109">
        <f t="shared" si="15"/>
        <v>0</v>
      </c>
      <c r="P40" s="109">
        <f t="shared" si="15"/>
        <v>0</v>
      </c>
      <c r="Q40" s="109">
        <f t="shared" si="15"/>
        <v>0</v>
      </c>
      <c r="R40" s="109">
        <f t="shared" si="15"/>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5"/>
        <v>0</v>
      </c>
      <c r="G41" s="111">
        <f t="shared" si="15"/>
        <v>0</v>
      </c>
      <c r="H41" s="111">
        <f t="shared" si="15"/>
        <v>0</v>
      </c>
      <c r="I41" s="111">
        <f t="shared" si="15"/>
        <v>0</v>
      </c>
      <c r="J41" s="111">
        <f t="shared" si="15"/>
        <v>0</v>
      </c>
      <c r="K41" s="111">
        <f t="shared" si="15"/>
        <v>0</v>
      </c>
      <c r="L41" s="111">
        <f t="shared" si="15"/>
        <v>0</v>
      </c>
      <c r="M41" s="111">
        <f t="shared" si="15"/>
        <v>0</v>
      </c>
      <c r="N41" s="113">
        <f t="shared" si="15"/>
        <v>0</v>
      </c>
      <c r="O41" s="111">
        <f t="shared" si="15"/>
        <v>0</v>
      </c>
      <c r="P41" s="111">
        <f t="shared" si="15"/>
        <v>0</v>
      </c>
      <c r="Q41" s="111">
        <f t="shared" si="15"/>
        <v>0</v>
      </c>
      <c r="R41" s="111">
        <f t="shared" si="15"/>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6">F44</f>
        <v>305</v>
      </c>
      <c r="G43" s="109">
        <f t="shared" si="16"/>
        <v>0</v>
      </c>
      <c r="H43" s="109">
        <f t="shared" si="16"/>
        <v>0</v>
      </c>
      <c r="I43" s="109">
        <f t="shared" si="16"/>
        <v>0</v>
      </c>
      <c r="J43" s="109">
        <f t="shared" si="16"/>
        <v>50</v>
      </c>
      <c r="K43" s="109">
        <f t="shared" si="16"/>
        <v>50</v>
      </c>
      <c r="L43" s="109">
        <f t="shared" si="16"/>
        <v>40</v>
      </c>
      <c r="M43" s="109">
        <f t="shared" si="16"/>
        <v>35</v>
      </c>
      <c r="N43" s="110">
        <f t="shared" si="16"/>
        <v>45</v>
      </c>
      <c r="O43" s="109">
        <f t="shared" si="16"/>
        <v>40</v>
      </c>
      <c r="P43" s="109">
        <f t="shared" si="16"/>
        <v>45</v>
      </c>
      <c r="Q43" s="109">
        <f t="shared" si="16"/>
        <v>0</v>
      </c>
      <c r="R43" s="109">
        <f t="shared" si="16"/>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F45+F46</f>
        <v>305</v>
      </c>
      <c r="G44" s="111">
        <f t="shared" ref="G44:R44" si="17">SUM(G45:G46)</f>
        <v>0</v>
      </c>
      <c r="H44" s="111">
        <f t="shared" si="17"/>
        <v>0</v>
      </c>
      <c r="I44" s="111">
        <f t="shared" si="17"/>
        <v>0</v>
      </c>
      <c r="J44" s="111">
        <f t="shared" si="17"/>
        <v>50</v>
      </c>
      <c r="K44" s="111">
        <f t="shared" si="17"/>
        <v>50</v>
      </c>
      <c r="L44" s="111">
        <f t="shared" si="17"/>
        <v>40</v>
      </c>
      <c r="M44" s="111">
        <f t="shared" si="17"/>
        <v>35</v>
      </c>
      <c r="N44" s="111">
        <f t="shared" si="17"/>
        <v>45</v>
      </c>
      <c r="O44" s="111">
        <f t="shared" si="17"/>
        <v>40</v>
      </c>
      <c r="P44" s="111">
        <f t="shared" si="17"/>
        <v>45</v>
      </c>
      <c r="Q44" s="111">
        <f t="shared" si="17"/>
        <v>0</v>
      </c>
      <c r="R44" s="111">
        <f t="shared" si="17"/>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v>0</v>
      </c>
      <c r="H45" s="120">
        <v>0</v>
      </c>
      <c r="I45" s="120">
        <v>0</v>
      </c>
      <c r="J45" s="120">
        <v>0</v>
      </c>
      <c r="K45" s="120">
        <v>0</v>
      </c>
      <c r="L45" s="120">
        <v>0</v>
      </c>
      <c r="M45" s="120">
        <v>0</v>
      </c>
      <c r="N45" s="120">
        <v>0</v>
      </c>
      <c r="O45" s="120">
        <v>0</v>
      </c>
      <c r="P45" s="120">
        <v>0</v>
      </c>
      <c r="Q45" s="120">
        <v>0</v>
      </c>
      <c r="R45" s="120">
        <v>0</v>
      </c>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305</v>
      </c>
      <c r="G46" s="125">
        <v>0</v>
      </c>
      <c r="H46" s="125">
        <v>0</v>
      </c>
      <c r="I46" s="125">
        <v>0</v>
      </c>
      <c r="J46" s="125">
        <v>50</v>
      </c>
      <c r="K46" s="125">
        <v>50</v>
      </c>
      <c r="L46" s="125">
        <v>40</v>
      </c>
      <c r="M46" s="125">
        <v>35</v>
      </c>
      <c r="N46" s="125">
        <v>45</v>
      </c>
      <c r="O46" s="125">
        <v>40</v>
      </c>
      <c r="P46" s="125">
        <v>45</v>
      </c>
      <c r="Q46" s="125">
        <v>0</v>
      </c>
      <c r="R46" s="125">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8">F48</f>
        <v>0</v>
      </c>
      <c r="G47" s="109">
        <f t="shared" si="18"/>
        <v>0</v>
      </c>
      <c r="H47" s="109">
        <f t="shared" si="18"/>
        <v>0</v>
      </c>
      <c r="I47" s="109">
        <f t="shared" si="18"/>
        <v>0</v>
      </c>
      <c r="J47" s="109">
        <f t="shared" si="18"/>
        <v>0</v>
      </c>
      <c r="K47" s="109">
        <f t="shared" si="18"/>
        <v>0</v>
      </c>
      <c r="L47" s="109">
        <f t="shared" si="18"/>
        <v>0</v>
      </c>
      <c r="M47" s="109">
        <f t="shared" si="18"/>
        <v>0</v>
      </c>
      <c r="N47" s="110">
        <f t="shared" si="18"/>
        <v>0</v>
      </c>
      <c r="O47" s="109">
        <f t="shared" si="18"/>
        <v>0</v>
      </c>
      <c r="P47" s="109">
        <f t="shared" si="18"/>
        <v>0</v>
      </c>
      <c r="Q47" s="109">
        <f t="shared" si="18"/>
        <v>0</v>
      </c>
      <c r="R47" s="109">
        <f t="shared" si="18"/>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19">SUM(G51:G53)</f>
        <v>0</v>
      </c>
      <c r="H48" s="111">
        <f t="shared" si="19"/>
        <v>0</v>
      </c>
      <c r="I48" s="111">
        <f t="shared" si="19"/>
        <v>0</v>
      </c>
      <c r="J48" s="111">
        <f t="shared" si="19"/>
        <v>0</v>
      </c>
      <c r="K48" s="111">
        <f t="shared" si="19"/>
        <v>0</v>
      </c>
      <c r="L48" s="111">
        <f t="shared" si="19"/>
        <v>0</v>
      </c>
      <c r="M48" s="111">
        <f t="shared" ref="M48:R48" si="20">SUM(M50:M53)</f>
        <v>0</v>
      </c>
      <c r="N48" s="111">
        <f t="shared" si="20"/>
        <v>0</v>
      </c>
      <c r="O48" s="111">
        <f t="shared" si="20"/>
        <v>0</v>
      </c>
      <c r="P48" s="111">
        <f t="shared" si="20"/>
        <v>0</v>
      </c>
      <c r="Q48" s="111">
        <f t="shared" si="20"/>
        <v>0</v>
      </c>
      <c r="R48" s="111">
        <f t="shared" si="20"/>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1">F55</f>
        <v>0</v>
      </c>
      <c r="G54" s="107">
        <f t="shared" si="21"/>
        <v>0</v>
      </c>
      <c r="H54" s="107">
        <f t="shared" si="21"/>
        <v>0</v>
      </c>
      <c r="I54" s="107">
        <f t="shared" si="21"/>
        <v>0</v>
      </c>
      <c r="J54" s="107">
        <f t="shared" si="21"/>
        <v>0</v>
      </c>
      <c r="K54" s="107">
        <f t="shared" si="21"/>
        <v>0</v>
      </c>
      <c r="L54" s="107">
        <f t="shared" si="21"/>
        <v>0</v>
      </c>
      <c r="M54" s="107">
        <f t="shared" si="21"/>
        <v>0</v>
      </c>
      <c r="N54" s="107">
        <f t="shared" si="21"/>
        <v>0</v>
      </c>
      <c r="O54" s="107">
        <f t="shared" si="21"/>
        <v>0</v>
      </c>
      <c r="P54" s="107">
        <f t="shared" si="21"/>
        <v>0</v>
      </c>
      <c r="Q54" s="107">
        <f t="shared" si="21"/>
        <v>0</v>
      </c>
      <c r="R54" s="107">
        <f t="shared" si="21"/>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1"/>
        <v>0</v>
      </c>
      <c r="G55" s="109">
        <f t="shared" si="21"/>
        <v>0</v>
      </c>
      <c r="H55" s="109">
        <f t="shared" si="21"/>
        <v>0</v>
      </c>
      <c r="I55" s="109">
        <f t="shared" si="21"/>
        <v>0</v>
      </c>
      <c r="J55" s="109">
        <f t="shared" si="21"/>
        <v>0</v>
      </c>
      <c r="K55" s="109">
        <f t="shared" si="21"/>
        <v>0</v>
      </c>
      <c r="L55" s="109">
        <f t="shared" si="21"/>
        <v>0</v>
      </c>
      <c r="M55" s="109">
        <f t="shared" si="21"/>
        <v>0</v>
      </c>
      <c r="N55" s="110">
        <f t="shared" si="21"/>
        <v>0</v>
      </c>
      <c r="O55" s="109">
        <f t="shared" si="21"/>
        <v>0</v>
      </c>
      <c r="P55" s="109">
        <f t="shared" si="21"/>
        <v>0</v>
      </c>
      <c r="Q55" s="109">
        <f t="shared" si="21"/>
        <v>0</v>
      </c>
      <c r="R55" s="109">
        <f t="shared" si="21"/>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2">SUM(F57:F57)</f>
        <v>0</v>
      </c>
      <c r="G56" s="111">
        <f t="shared" si="22"/>
        <v>0</v>
      </c>
      <c r="H56" s="111">
        <f t="shared" si="22"/>
        <v>0</v>
      </c>
      <c r="I56" s="111">
        <f t="shared" si="22"/>
        <v>0</v>
      </c>
      <c r="J56" s="111">
        <f t="shared" si="22"/>
        <v>0</v>
      </c>
      <c r="K56" s="111">
        <f t="shared" si="22"/>
        <v>0</v>
      </c>
      <c r="L56" s="111">
        <f t="shared" si="22"/>
        <v>0</v>
      </c>
      <c r="M56" s="111">
        <f t="shared" si="22"/>
        <v>0</v>
      </c>
      <c r="N56" s="113">
        <f t="shared" si="22"/>
        <v>0</v>
      </c>
      <c r="O56" s="111">
        <f t="shared" si="22"/>
        <v>0</v>
      </c>
      <c r="P56" s="111">
        <f t="shared" si="22"/>
        <v>0</v>
      </c>
      <c r="Q56" s="111">
        <f t="shared" si="22"/>
        <v>0</v>
      </c>
      <c r="R56" s="111">
        <f t="shared" si="22"/>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ht="31.5" customHeight="1">
      <c r="E59" s="139" t="s">
        <v>234</v>
      </c>
      <c r="F59" s="134"/>
      <c r="G59" s="140"/>
      <c r="H59" s="123"/>
      <c r="I59" s="141" t="s">
        <v>235</v>
      </c>
      <c r="L59" s="123"/>
    </row>
    <row r="60" spans="1:32">
      <c r="E60" s="124" t="s">
        <v>236</v>
      </c>
      <c r="S60" s="122"/>
    </row>
    <row r="61" spans="1:32">
      <c r="E61" s="121" t="s">
        <v>237</v>
      </c>
      <c r="F61" s="134"/>
      <c r="G61" s="123"/>
      <c r="H61" s="123"/>
      <c r="I61" s="123"/>
      <c r="J61" s="123"/>
      <c r="K61" s="123"/>
      <c r="L61" s="123"/>
      <c r="M61" s="123"/>
      <c r="N61" s="142"/>
      <c r="O61" s="123"/>
      <c r="P61" s="123"/>
      <c r="Q61" s="123"/>
      <c r="R61" s="123"/>
      <c r="S61" s="134"/>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238</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1272</v>
      </c>
      <c r="G10" s="107">
        <f t="shared" si="0"/>
        <v>0</v>
      </c>
      <c r="H10" s="107">
        <f t="shared" si="0"/>
        <v>84</v>
      </c>
      <c r="I10" s="107">
        <f t="shared" si="0"/>
        <v>72</v>
      </c>
      <c r="J10" s="107">
        <f t="shared" si="0"/>
        <v>77</v>
      </c>
      <c r="K10" s="107">
        <f t="shared" si="0"/>
        <v>151</v>
      </c>
      <c r="L10" s="107">
        <f t="shared" si="0"/>
        <v>138</v>
      </c>
      <c r="M10" s="107">
        <f t="shared" si="0"/>
        <v>114</v>
      </c>
      <c r="N10" s="107">
        <f t="shared" si="0"/>
        <v>133</v>
      </c>
      <c r="O10" s="107">
        <f t="shared" si="0"/>
        <v>364</v>
      </c>
      <c r="P10" s="107">
        <f t="shared" si="0"/>
        <v>63</v>
      </c>
      <c r="Q10" s="107">
        <f t="shared" si="0"/>
        <v>76</v>
      </c>
      <c r="R10" s="107">
        <f t="shared" si="0"/>
        <v>0</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1140</v>
      </c>
      <c r="G11" s="107">
        <f t="shared" si="1"/>
        <v>0</v>
      </c>
      <c r="H11" s="107">
        <f t="shared" si="1"/>
        <v>84</v>
      </c>
      <c r="I11" s="107">
        <f t="shared" si="1"/>
        <v>72</v>
      </c>
      <c r="J11" s="107">
        <f t="shared" si="1"/>
        <v>77</v>
      </c>
      <c r="K11" s="107">
        <f t="shared" si="1"/>
        <v>131</v>
      </c>
      <c r="L11" s="107">
        <f t="shared" si="1"/>
        <v>118</v>
      </c>
      <c r="M11" s="107">
        <f t="shared" si="1"/>
        <v>98</v>
      </c>
      <c r="N11" s="107">
        <f t="shared" si="1"/>
        <v>113</v>
      </c>
      <c r="O11" s="107">
        <f t="shared" si="1"/>
        <v>348</v>
      </c>
      <c r="P11" s="107">
        <f t="shared" si="1"/>
        <v>43</v>
      </c>
      <c r="Q11" s="107">
        <f t="shared" si="1"/>
        <v>56</v>
      </c>
      <c r="R11" s="107">
        <f t="shared" si="1"/>
        <v>0</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3" si="2">F13</f>
        <v>120</v>
      </c>
      <c r="G12" s="109">
        <f t="shared" si="2"/>
        <v>0</v>
      </c>
      <c r="H12" s="109">
        <f t="shared" si="2"/>
        <v>24</v>
      </c>
      <c r="I12" s="109">
        <f t="shared" si="2"/>
        <v>12</v>
      </c>
      <c r="J12" s="109">
        <f t="shared" si="2"/>
        <v>12</v>
      </c>
      <c r="K12" s="109">
        <f t="shared" si="2"/>
        <v>12</v>
      </c>
      <c r="L12" s="109">
        <f t="shared" si="2"/>
        <v>12</v>
      </c>
      <c r="M12" s="109">
        <f t="shared" si="2"/>
        <v>12</v>
      </c>
      <c r="N12" s="110">
        <f t="shared" si="2"/>
        <v>12</v>
      </c>
      <c r="O12" s="109">
        <f t="shared" si="2"/>
        <v>12</v>
      </c>
      <c r="P12" s="109">
        <f t="shared" si="2"/>
        <v>12</v>
      </c>
      <c r="Q12" s="109">
        <f t="shared" si="2"/>
        <v>0</v>
      </c>
      <c r="R12" s="109">
        <f t="shared" si="2"/>
        <v>0</v>
      </c>
      <c r="S12" s="38"/>
      <c r="T12" s="39"/>
      <c r="U12" s="39"/>
      <c r="V12" s="39"/>
      <c r="W12" s="39"/>
      <c r="X12" s="39"/>
      <c r="Y12" s="39"/>
      <c r="Z12" s="39"/>
      <c r="AA12" s="39"/>
      <c r="AB12" s="39"/>
      <c r="AC12" s="39"/>
      <c r="AD12" s="39"/>
      <c r="AE12" s="39"/>
      <c r="AF12" s="39"/>
    </row>
    <row r="13" spans="1:32">
      <c r="A13" s="43">
        <v>1</v>
      </c>
      <c r="B13" s="45">
        <v>1</v>
      </c>
      <c r="C13" s="50">
        <v>2</v>
      </c>
      <c r="D13" s="54"/>
      <c r="E13" s="52" t="s">
        <v>125</v>
      </c>
      <c r="F13" s="130">
        <f t="shared" si="2"/>
        <v>120</v>
      </c>
      <c r="G13" s="111">
        <f t="shared" si="2"/>
        <v>0</v>
      </c>
      <c r="H13" s="111">
        <f t="shared" si="2"/>
        <v>24</v>
      </c>
      <c r="I13" s="111">
        <f t="shared" si="2"/>
        <v>12</v>
      </c>
      <c r="J13" s="111">
        <f t="shared" si="2"/>
        <v>12</v>
      </c>
      <c r="K13" s="111">
        <f t="shared" si="2"/>
        <v>12</v>
      </c>
      <c r="L13" s="111">
        <f t="shared" si="2"/>
        <v>12</v>
      </c>
      <c r="M13" s="111">
        <f t="shared" si="2"/>
        <v>12</v>
      </c>
      <c r="N13" s="111">
        <f t="shared" si="2"/>
        <v>12</v>
      </c>
      <c r="O13" s="111">
        <f t="shared" si="2"/>
        <v>12</v>
      </c>
      <c r="P13" s="111">
        <f t="shared" si="2"/>
        <v>12</v>
      </c>
      <c r="Q13" s="111">
        <f t="shared" si="2"/>
        <v>0</v>
      </c>
      <c r="R13" s="111">
        <f t="shared" si="2"/>
        <v>0</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120</v>
      </c>
      <c r="G14" s="125">
        <v>0</v>
      </c>
      <c r="H14" s="125">
        <v>24</v>
      </c>
      <c r="I14" s="125">
        <v>12</v>
      </c>
      <c r="J14" s="125">
        <v>12</v>
      </c>
      <c r="K14" s="125">
        <v>12</v>
      </c>
      <c r="L14" s="125">
        <v>12</v>
      </c>
      <c r="M14" s="125">
        <v>12</v>
      </c>
      <c r="N14" s="125">
        <v>12</v>
      </c>
      <c r="O14" s="125">
        <v>12</v>
      </c>
      <c r="P14" s="125">
        <v>12</v>
      </c>
      <c r="Q14" s="125">
        <v>0</v>
      </c>
      <c r="R14" s="125">
        <v>0</v>
      </c>
      <c r="S14" s="38"/>
      <c r="T14" s="39"/>
      <c r="U14" s="39"/>
      <c r="V14" s="39"/>
      <c r="W14" s="39"/>
      <c r="X14" s="39"/>
      <c r="Y14" s="39"/>
      <c r="Z14" s="39"/>
      <c r="AA14" s="39"/>
      <c r="AB14" s="39"/>
      <c r="AC14" s="39"/>
      <c r="AD14" s="39"/>
      <c r="AE14" s="39"/>
      <c r="AF14" s="39"/>
    </row>
    <row r="15" spans="1:32">
      <c r="A15" s="43">
        <v>1</v>
      </c>
      <c r="B15" s="45">
        <v>4</v>
      </c>
      <c r="C15" s="45"/>
      <c r="D15" s="45"/>
      <c r="E15" s="69" t="s">
        <v>129</v>
      </c>
      <c r="F15" s="70">
        <f>SUM(G15:R15)</f>
        <v>1020</v>
      </c>
      <c r="G15" s="109">
        <f t="shared" ref="G15:R15" si="3">G16+G18+G20</f>
        <v>0</v>
      </c>
      <c r="H15" s="109">
        <f t="shared" si="3"/>
        <v>60</v>
      </c>
      <c r="I15" s="109">
        <f t="shared" si="3"/>
        <v>60</v>
      </c>
      <c r="J15" s="109">
        <f t="shared" si="3"/>
        <v>65</v>
      </c>
      <c r="K15" s="109">
        <f t="shared" si="3"/>
        <v>119</v>
      </c>
      <c r="L15" s="109">
        <f t="shared" si="3"/>
        <v>106</v>
      </c>
      <c r="M15" s="109">
        <f t="shared" si="3"/>
        <v>86</v>
      </c>
      <c r="N15" s="109">
        <f t="shared" si="3"/>
        <v>101</v>
      </c>
      <c r="O15" s="109">
        <f t="shared" si="3"/>
        <v>336</v>
      </c>
      <c r="P15" s="109">
        <f t="shared" si="3"/>
        <v>31</v>
      </c>
      <c r="Q15" s="109">
        <f t="shared" si="3"/>
        <v>56</v>
      </c>
      <c r="R15" s="109">
        <f t="shared" si="3"/>
        <v>0</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SUM(G16:R16)</f>
        <v>30</v>
      </c>
      <c r="G16" s="111">
        <f t="shared" ref="G16:R16" si="4">SUM(G17:G17)</f>
        <v>0</v>
      </c>
      <c r="H16" s="111">
        <f t="shared" si="4"/>
        <v>0</v>
      </c>
      <c r="I16" s="111">
        <f t="shared" si="4"/>
        <v>0</v>
      </c>
      <c r="J16" s="111">
        <f t="shared" si="4"/>
        <v>5</v>
      </c>
      <c r="K16" s="111">
        <f t="shared" si="4"/>
        <v>5</v>
      </c>
      <c r="L16" s="111">
        <f t="shared" si="4"/>
        <v>5</v>
      </c>
      <c r="M16" s="111">
        <f t="shared" si="4"/>
        <v>5</v>
      </c>
      <c r="N16" s="111">
        <f t="shared" si="4"/>
        <v>5</v>
      </c>
      <c r="O16" s="111">
        <f t="shared" si="4"/>
        <v>5</v>
      </c>
      <c r="P16" s="111">
        <f t="shared" si="4"/>
        <v>0</v>
      </c>
      <c r="Q16" s="111">
        <f t="shared" si="4"/>
        <v>0</v>
      </c>
      <c r="R16" s="111">
        <f t="shared" si="4"/>
        <v>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30</v>
      </c>
      <c r="G17" s="125">
        <v>0</v>
      </c>
      <c r="H17" s="125">
        <v>0</v>
      </c>
      <c r="I17" s="125">
        <v>0</v>
      </c>
      <c r="J17" s="125">
        <v>5</v>
      </c>
      <c r="K17" s="125">
        <v>5</v>
      </c>
      <c r="L17" s="125">
        <v>5</v>
      </c>
      <c r="M17" s="125">
        <v>5</v>
      </c>
      <c r="N17" s="125">
        <v>5</v>
      </c>
      <c r="O17" s="125">
        <v>5</v>
      </c>
      <c r="P17" s="125">
        <v>0</v>
      </c>
      <c r="Q17" s="125">
        <v>0</v>
      </c>
      <c r="R17" s="125">
        <v>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F19</f>
        <v>220</v>
      </c>
      <c r="G18" s="111">
        <f t="shared" ref="G18:R18" si="5">SUM(G19:G19)</f>
        <v>0</v>
      </c>
      <c r="H18" s="111">
        <f t="shared" si="5"/>
        <v>0</v>
      </c>
      <c r="I18" s="111">
        <f t="shared" si="5"/>
        <v>0</v>
      </c>
      <c r="J18" s="111">
        <f t="shared" si="5"/>
        <v>0</v>
      </c>
      <c r="K18" s="111">
        <f t="shared" si="5"/>
        <v>34</v>
      </c>
      <c r="L18" s="111">
        <f t="shared" si="5"/>
        <v>31</v>
      </c>
      <c r="M18" s="111">
        <f t="shared" si="5"/>
        <v>31</v>
      </c>
      <c r="N18" s="111">
        <f t="shared" si="5"/>
        <v>31</v>
      </c>
      <c r="O18" s="111">
        <f t="shared" si="5"/>
        <v>6</v>
      </c>
      <c r="P18" s="111">
        <f t="shared" si="5"/>
        <v>31</v>
      </c>
      <c r="Q18" s="111">
        <f t="shared" si="5"/>
        <v>56</v>
      </c>
      <c r="R18" s="111">
        <f t="shared" si="5"/>
        <v>0</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220</v>
      </c>
      <c r="G19" s="125">
        <v>0</v>
      </c>
      <c r="H19" s="125">
        <v>0</v>
      </c>
      <c r="I19" s="125">
        <v>0</v>
      </c>
      <c r="J19" s="125">
        <v>0</v>
      </c>
      <c r="K19" s="125">
        <v>34</v>
      </c>
      <c r="L19" s="125">
        <v>31</v>
      </c>
      <c r="M19" s="125">
        <v>31</v>
      </c>
      <c r="N19" s="125">
        <v>31</v>
      </c>
      <c r="O19" s="125">
        <v>6</v>
      </c>
      <c r="P19" s="125">
        <v>31</v>
      </c>
      <c r="Q19" s="125">
        <v>56</v>
      </c>
      <c r="R19" s="125">
        <v>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770</v>
      </c>
      <c r="G20" s="111">
        <f t="shared" ref="G20:R20" si="6">G21+G22</f>
        <v>0</v>
      </c>
      <c r="H20" s="111">
        <f t="shared" si="6"/>
        <v>60</v>
      </c>
      <c r="I20" s="111">
        <f t="shared" si="6"/>
        <v>60</v>
      </c>
      <c r="J20" s="111">
        <f t="shared" si="6"/>
        <v>60</v>
      </c>
      <c r="K20" s="111">
        <f t="shared" si="6"/>
        <v>80</v>
      </c>
      <c r="L20" s="111">
        <f t="shared" si="6"/>
        <v>70</v>
      </c>
      <c r="M20" s="111">
        <f t="shared" si="6"/>
        <v>50</v>
      </c>
      <c r="N20" s="111">
        <f t="shared" si="6"/>
        <v>65</v>
      </c>
      <c r="O20" s="111">
        <f t="shared" si="6"/>
        <v>325</v>
      </c>
      <c r="P20" s="111">
        <f t="shared" si="6"/>
        <v>0</v>
      </c>
      <c r="Q20" s="111">
        <f t="shared" si="6"/>
        <v>0</v>
      </c>
      <c r="R20" s="111">
        <f t="shared" si="6"/>
        <v>0</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245</v>
      </c>
      <c r="G21" s="125">
        <v>0</v>
      </c>
      <c r="H21" s="125">
        <v>0</v>
      </c>
      <c r="I21" s="125">
        <v>0</v>
      </c>
      <c r="J21" s="125">
        <v>0</v>
      </c>
      <c r="K21" s="125">
        <v>0</v>
      </c>
      <c r="L21" s="125">
        <v>0</v>
      </c>
      <c r="M21" s="125">
        <v>0</v>
      </c>
      <c r="N21" s="125">
        <v>0</v>
      </c>
      <c r="O21" s="125">
        <v>245</v>
      </c>
      <c r="P21" s="125">
        <v>0</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525</v>
      </c>
      <c r="G22" s="125">
        <v>0</v>
      </c>
      <c r="H22" s="125">
        <v>60</v>
      </c>
      <c r="I22" s="125">
        <v>60</v>
      </c>
      <c r="J22" s="125">
        <v>60</v>
      </c>
      <c r="K22" s="125">
        <v>80</v>
      </c>
      <c r="L22" s="125">
        <v>70</v>
      </c>
      <c r="M22" s="125">
        <v>50</v>
      </c>
      <c r="N22" s="125">
        <v>65</v>
      </c>
      <c r="O22" s="125">
        <v>80</v>
      </c>
      <c r="P22" s="125">
        <v>0</v>
      </c>
      <c r="Q22" s="125">
        <v>0</v>
      </c>
      <c r="R22" s="125">
        <v>0</v>
      </c>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7">SUM(G24:G24)</f>
        <v>0</v>
      </c>
      <c r="H23" s="111">
        <f t="shared" si="7"/>
        <v>0</v>
      </c>
      <c r="I23" s="111">
        <f t="shared" si="7"/>
        <v>0</v>
      </c>
      <c r="J23" s="111">
        <f t="shared" si="7"/>
        <v>0</v>
      </c>
      <c r="K23" s="111">
        <f t="shared" si="7"/>
        <v>0</v>
      </c>
      <c r="L23" s="111">
        <f t="shared" si="7"/>
        <v>0</v>
      </c>
      <c r="M23" s="111">
        <f t="shared" si="7"/>
        <v>0</v>
      </c>
      <c r="N23" s="111">
        <f t="shared" si="7"/>
        <v>0</v>
      </c>
      <c r="O23" s="111">
        <f t="shared" si="7"/>
        <v>0</v>
      </c>
      <c r="P23" s="111">
        <f t="shared" si="7"/>
        <v>0</v>
      </c>
      <c r="Q23" s="111">
        <f t="shared" si="7"/>
        <v>0</v>
      </c>
      <c r="R23" s="111">
        <f t="shared" si="7"/>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35">
        <f t="shared" ref="F25:R25" si="8">F26+F37+F40+F43+F47</f>
        <v>132</v>
      </c>
      <c r="G25" s="107">
        <f t="shared" si="8"/>
        <v>0</v>
      </c>
      <c r="H25" s="107">
        <f t="shared" si="8"/>
        <v>0</v>
      </c>
      <c r="I25" s="107">
        <f t="shared" si="8"/>
        <v>0</v>
      </c>
      <c r="J25" s="107">
        <f t="shared" si="8"/>
        <v>0</v>
      </c>
      <c r="K25" s="107">
        <f t="shared" si="8"/>
        <v>20</v>
      </c>
      <c r="L25" s="107">
        <f t="shared" si="8"/>
        <v>20</v>
      </c>
      <c r="M25" s="107">
        <f t="shared" si="8"/>
        <v>16</v>
      </c>
      <c r="N25" s="107">
        <f t="shared" si="8"/>
        <v>20</v>
      </c>
      <c r="O25" s="107">
        <f t="shared" si="8"/>
        <v>16</v>
      </c>
      <c r="P25" s="107">
        <f t="shared" si="8"/>
        <v>20</v>
      </c>
      <c r="Q25" s="107">
        <f t="shared" si="8"/>
        <v>20</v>
      </c>
      <c r="R25" s="107">
        <f t="shared" si="8"/>
        <v>0</v>
      </c>
      <c r="S25" s="38"/>
      <c r="T25" s="39"/>
      <c r="U25" s="39"/>
      <c r="V25" s="39"/>
      <c r="W25" s="39"/>
      <c r="X25" s="39"/>
      <c r="Y25" s="39"/>
      <c r="Z25" s="39"/>
      <c r="AA25" s="39"/>
      <c r="AB25" s="39"/>
      <c r="AC25" s="39"/>
      <c r="AD25" s="39"/>
      <c r="AE25" s="39"/>
      <c r="AF25" s="39"/>
    </row>
    <row r="26" spans="1:32">
      <c r="A26" s="43">
        <v>2</v>
      </c>
      <c r="B26" s="45">
        <v>1</v>
      </c>
      <c r="C26" s="45"/>
      <c r="D26" s="45"/>
      <c r="E26" s="69" t="s">
        <v>156</v>
      </c>
      <c r="F26" s="70">
        <f>SUM(G26:R26)</f>
        <v>0</v>
      </c>
      <c r="G26" s="109">
        <f t="shared" ref="G26:R26" si="9">G27+G29+G31+G33</f>
        <v>0</v>
      </c>
      <c r="H26" s="109">
        <f t="shared" si="9"/>
        <v>0</v>
      </c>
      <c r="I26" s="109">
        <f t="shared" si="9"/>
        <v>0</v>
      </c>
      <c r="J26" s="109">
        <f t="shared" si="9"/>
        <v>0</v>
      </c>
      <c r="K26" s="109">
        <f t="shared" si="9"/>
        <v>0</v>
      </c>
      <c r="L26" s="109">
        <f t="shared" si="9"/>
        <v>0</v>
      </c>
      <c r="M26" s="109">
        <f t="shared" si="9"/>
        <v>0</v>
      </c>
      <c r="N26" s="109">
        <f t="shared" si="9"/>
        <v>0</v>
      </c>
      <c r="O26" s="109">
        <f t="shared" si="9"/>
        <v>0</v>
      </c>
      <c r="P26" s="109">
        <f t="shared" si="9"/>
        <v>0</v>
      </c>
      <c r="Q26" s="109">
        <f t="shared" si="9"/>
        <v>0</v>
      </c>
      <c r="R26" s="109">
        <f t="shared" si="9"/>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0">F28</f>
        <v>0</v>
      </c>
      <c r="G27" s="111">
        <f t="shared" si="10"/>
        <v>0</v>
      </c>
      <c r="H27" s="111">
        <f t="shared" si="10"/>
        <v>0</v>
      </c>
      <c r="I27" s="111">
        <f t="shared" si="10"/>
        <v>0</v>
      </c>
      <c r="J27" s="111">
        <f t="shared" si="10"/>
        <v>0</v>
      </c>
      <c r="K27" s="111">
        <f t="shared" si="10"/>
        <v>0</v>
      </c>
      <c r="L27" s="111">
        <f t="shared" si="10"/>
        <v>0</v>
      </c>
      <c r="M27" s="111">
        <f t="shared" si="10"/>
        <v>0</v>
      </c>
      <c r="N27" s="113">
        <f t="shared" si="10"/>
        <v>0</v>
      </c>
      <c r="O27" s="111">
        <f t="shared" si="10"/>
        <v>0</v>
      </c>
      <c r="P27" s="111">
        <f t="shared" si="10"/>
        <v>0</v>
      </c>
      <c r="Q27" s="111">
        <f t="shared" si="10"/>
        <v>0</v>
      </c>
      <c r="R27" s="111">
        <f t="shared" si="10"/>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1">F30</f>
        <v>0</v>
      </c>
      <c r="G29" s="111">
        <f t="shared" si="11"/>
        <v>0</v>
      </c>
      <c r="H29" s="111">
        <f t="shared" si="11"/>
        <v>0</v>
      </c>
      <c r="I29" s="111">
        <f t="shared" si="11"/>
        <v>0</v>
      </c>
      <c r="J29" s="111">
        <f t="shared" si="11"/>
        <v>0</v>
      </c>
      <c r="K29" s="111">
        <f t="shared" si="11"/>
        <v>0</v>
      </c>
      <c r="L29" s="111">
        <f t="shared" si="11"/>
        <v>0</v>
      </c>
      <c r="M29" s="111">
        <f t="shared" si="11"/>
        <v>0</v>
      </c>
      <c r="N29" s="113">
        <f t="shared" si="11"/>
        <v>0</v>
      </c>
      <c r="O29" s="111">
        <f t="shared" si="11"/>
        <v>0</v>
      </c>
      <c r="P29" s="111">
        <f t="shared" si="11"/>
        <v>0</v>
      </c>
      <c r="Q29" s="111">
        <f t="shared" si="11"/>
        <v>0</v>
      </c>
      <c r="R29" s="111">
        <f t="shared" si="11"/>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2">F32</f>
        <v>0</v>
      </c>
      <c r="G31" s="111">
        <f t="shared" si="12"/>
        <v>0</v>
      </c>
      <c r="H31" s="111">
        <f t="shared" si="12"/>
        <v>0</v>
      </c>
      <c r="I31" s="111">
        <f t="shared" si="12"/>
        <v>0</v>
      </c>
      <c r="J31" s="111">
        <f t="shared" si="12"/>
        <v>0</v>
      </c>
      <c r="K31" s="111">
        <f t="shared" si="12"/>
        <v>0</v>
      </c>
      <c r="L31" s="111">
        <f t="shared" si="12"/>
        <v>0</v>
      </c>
      <c r="M31" s="111">
        <f t="shared" si="12"/>
        <v>0</v>
      </c>
      <c r="N31" s="111">
        <f t="shared" si="12"/>
        <v>0</v>
      </c>
      <c r="O31" s="111">
        <f t="shared" si="12"/>
        <v>0</v>
      </c>
      <c r="P31" s="111">
        <f t="shared" si="12"/>
        <v>0</v>
      </c>
      <c r="Q31" s="111">
        <f t="shared" si="12"/>
        <v>0</v>
      </c>
      <c r="R31" s="111">
        <f t="shared" si="12"/>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3">SUM(F34:F36)</f>
        <v>0</v>
      </c>
      <c r="G33" s="111">
        <f t="shared" si="13"/>
        <v>0</v>
      </c>
      <c r="H33" s="111">
        <f t="shared" si="13"/>
        <v>0</v>
      </c>
      <c r="I33" s="111">
        <f t="shared" si="13"/>
        <v>0</v>
      </c>
      <c r="J33" s="111">
        <f t="shared" si="13"/>
        <v>0</v>
      </c>
      <c r="K33" s="111">
        <f t="shared" si="13"/>
        <v>0</v>
      </c>
      <c r="L33" s="111">
        <f t="shared" si="13"/>
        <v>0</v>
      </c>
      <c r="M33" s="111">
        <f t="shared" si="13"/>
        <v>0</v>
      </c>
      <c r="N33" s="113">
        <f t="shared" si="13"/>
        <v>0</v>
      </c>
      <c r="O33" s="111">
        <f t="shared" si="13"/>
        <v>0</v>
      </c>
      <c r="P33" s="111">
        <f t="shared" si="13"/>
        <v>0</v>
      </c>
      <c r="Q33" s="111">
        <f t="shared" si="13"/>
        <v>0</v>
      </c>
      <c r="R33" s="111">
        <f t="shared" si="13"/>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4">F38</f>
        <v>0</v>
      </c>
      <c r="G37" s="109">
        <f t="shared" si="14"/>
        <v>0</v>
      </c>
      <c r="H37" s="109">
        <f t="shared" si="14"/>
        <v>0</v>
      </c>
      <c r="I37" s="109">
        <f t="shared" si="14"/>
        <v>0</v>
      </c>
      <c r="J37" s="109">
        <f t="shared" si="14"/>
        <v>0</v>
      </c>
      <c r="K37" s="109">
        <f t="shared" si="14"/>
        <v>0</v>
      </c>
      <c r="L37" s="109">
        <f t="shared" si="14"/>
        <v>0</v>
      </c>
      <c r="M37" s="109">
        <f t="shared" si="14"/>
        <v>0</v>
      </c>
      <c r="N37" s="110">
        <f t="shared" si="14"/>
        <v>0</v>
      </c>
      <c r="O37" s="109">
        <f t="shared" si="14"/>
        <v>0</v>
      </c>
      <c r="P37" s="109">
        <f t="shared" si="14"/>
        <v>0</v>
      </c>
      <c r="Q37" s="109">
        <f t="shared" si="14"/>
        <v>0</v>
      </c>
      <c r="R37" s="109">
        <f t="shared" si="14"/>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4"/>
        <v>0</v>
      </c>
      <c r="G38" s="111">
        <f t="shared" si="14"/>
        <v>0</v>
      </c>
      <c r="H38" s="111">
        <f t="shared" si="14"/>
        <v>0</v>
      </c>
      <c r="I38" s="111">
        <f t="shared" si="14"/>
        <v>0</v>
      </c>
      <c r="J38" s="111">
        <f t="shared" si="14"/>
        <v>0</v>
      </c>
      <c r="K38" s="111">
        <f t="shared" si="14"/>
        <v>0</v>
      </c>
      <c r="L38" s="111">
        <f t="shared" si="14"/>
        <v>0</v>
      </c>
      <c r="M38" s="111">
        <f t="shared" si="14"/>
        <v>0</v>
      </c>
      <c r="N38" s="113">
        <f t="shared" si="14"/>
        <v>0</v>
      </c>
      <c r="O38" s="111">
        <f t="shared" si="14"/>
        <v>0</v>
      </c>
      <c r="P38" s="111">
        <f t="shared" si="14"/>
        <v>0</v>
      </c>
      <c r="Q38" s="111">
        <f t="shared" si="14"/>
        <v>0</v>
      </c>
      <c r="R38" s="111">
        <f t="shared" si="14"/>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5">F41</f>
        <v>0</v>
      </c>
      <c r="G40" s="109">
        <f t="shared" si="15"/>
        <v>0</v>
      </c>
      <c r="H40" s="109">
        <f t="shared" si="15"/>
        <v>0</v>
      </c>
      <c r="I40" s="109">
        <f t="shared" si="15"/>
        <v>0</v>
      </c>
      <c r="J40" s="109">
        <f t="shared" si="15"/>
        <v>0</v>
      </c>
      <c r="K40" s="109">
        <f t="shared" si="15"/>
        <v>0</v>
      </c>
      <c r="L40" s="109">
        <f t="shared" si="15"/>
        <v>0</v>
      </c>
      <c r="M40" s="109">
        <f t="shared" si="15"/>
        <v>0</v>
      </c>
      <c r="N40" s="110">
        <f t="shared" si="15"/>
        <v>0</v>
      </c>
      <c r="O40" s="109">
        <f t="shared" si="15"/>
        <v>0</v>
      </c>
      <c r="P40" s="109">
        <f t="shared" si="15"/>
        <v>0</v>
      </c>
      <c r="Q40" s="109">
        <f t="shared" si="15"/>
        <v>0</v>
      </c>
      <c r="R40" s="109">
        <f t="shared" si="15"/>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5"/>
        <v>0</v>
      </c>
      <c r="G41" s="111">
        <f t="shared" si="15"/>
        <v>0</v>
      </c>
      <c r="H41" s="111">
        <f t="shared" si="15"/>
        <v>0</v>
      </c>
      <c r="I41" s="111">
        <f t="shared" si="15"/>
        <v>0</v>
      </c>
      <c r="J41" s="111">
        <f t="shared" si="15"/>
        <v>0</v>
      </c>
      <c r="K41" s="111">
        <f t="shared" si="15"/>
        <v>0</v>
      </c>
      <c r="L41" s="111">
        <f t="shared" si="15"/>
        <v>0</v>
      </c>
      <c r="M41" s="111">
        <f t="shared" si="15"/>
        <v>0</v>
      </c>
      <c r="N41" s="113">
        <f t="shared" si="15"/>
        <v>0</v>
      </c>
      <c r="O41" s="111">
        <f t="shared" si="15"/>
        <v>0</v>
      </c>
      <c r="P41" s="111">
        <f t="shared" si="15"/>
        <v>0</v>
      </c>
      <c r="Q41" s="111">
        <f t="shared" si="15"/>
        <v>0</v>
      </c>
      <c r="R41" s="111">
        <f t="shared" si="15"/>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6">F44</f>
        <v>132</v>
      </c>
      <c r="G43" s="109">
        <f t="shared" si="16"/>
        <v>0</v>
      </c>
      <c r="H43" s="109">
        <f t="shared" si="16"/>
        <v>0</v>
      </c>
      <c r="I43" s="109">
        <f t="shared" si="16"/>
        <v>0</v>
      </c>
      <c r="J43" s="109">
        <f t="shared" si="16"/>
        <v>0</v>
      </c>
      <c r="K43" s="109">
        <f t="shared" si="16"/>
        <v>20</v>
      </c>
      <c r="L43" s="109">
        <f t="shared" si="16"/>
        <v>20</v>
      </c>
      <c r="M43" s="109">
        <f t="shared" si="16"/>
        <v>16</v>
      </c>
      <c r="N43" s="110">
        <f t="shared" si="16"/>
        <v>20</v>
      </c>
      <c r="O43" s="109">
        <f t="shared" si="16"/>
        <v>16</v>
      </c>
      <c r="P43" s="109">
        <f t="shared" si="16"/>
        <v>20</v>
      </c>
      <c r="Q43" s="109">
        <f t="shared" si="16"/>
        <v>20</v>
      </c>
      <c r="R43" s="109">
        <f t="shared" si="16"/>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7">SUM(F45:F46)</f>
        <v>132</v>
      </c>
      <c r="G44" s="111">
        <f t="shared" si="17"/>
        <v>0</v>
      </c>
      <c r="H44" s="111">
        <f t="shared" si="17"/>
        <v>0</v>
      </c>
      <c r="I44" s="111">
        <f t="shared" si="17"/>
        <v>0</v>
      </c>
      <c r="J44" s="111">
        <f t="shared" si="17"/>
        <v>0</v>
      </c>
      <c r="K44" s="111">
        <f t="shared" si="17"/>
        <v>20</v>
      </c>
      <c r="L44" s="111">
        <f t="shared" si="17"/>
        <v>20</v>
      </c>
      <c r="M44" s="111">
        <f t="shared" si="17"/>
        <v>16</v>
      </c>
      <c r="N44" s="111">
        <f t="shared" si="17"/>
        <v>20</v>
      </c>
      <c r="O44" s="111">
        <f t="shared" si="17"/>
        <v>16</v>
      </c>
      <c r="P44" s="111">
        <f t="shared" si="17"/>
        <v>20</v>
      </c>
      <c r="Q44" s="111">
        <f t="shared" si="17"/>
        <v>20</v>
      </c>
      <c r="R44" s="111">
        <f t="shared" si="17"/>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c r="H45" s="120"/>
      <c r="I45" s="120"/>
      <c r="J45" s="120"/>
      <c r="K45" s="120"/>
      <c r="L45" s="120"/>
      <c r="M45" s="120"/>
      <c r="N45" s="126"/>
      <c r="O45" s="120"/>
      <c r="P45" s="120"/>
      <c r="Q45" s="120"/>
      <c r="R45" s="120"/>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v>132</v>
      </c>
      <c r="G46" s="125">
        <v>0</v>
      </c>
      <c r="H46" s="125">
        <v>0</v>
      </c>
      <c r="I46" s="125">
        <v>0</v>
      </c>
      <c r="J46" s="125">
        <v>0</v>
      </c>
      <c r="K46" s="125">
        <v>20</v>
      </c>
      <c r="L46" s="125">
        <v>20</v>
      </c>
      <c r="M46" s="125">
        <v>16</v>
      </c>
      <c r="N46" s="125">
        <v>20</v>
      </c>
      <c r="O46" s="125">
        <v>16</v>
      </c>
      <c r="P46" s="125">
        <v>20</v>
      </c>
      <c r="Q46" s="125">
        <v>20</v>
      </c>
      <c r="R46" s="125">
        <v>0</v>
      </c>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8">F48</f>
        <v>0</v>
      </c>
      <c r="G47" s="109">
        <f t="shared" si="18"/>
        <v>0</v>
      </c>
      <c r="H47" s="109">
        <f t="shared" si="18"/>
        <v>0</v>
      </c>
      <c r="I47" s="109">
        <f t="shared" si="18"/>
        <v>0</v>
      </c>
      <c r="J47" s="109">
        <f t="shared" si="18"/>
        <v>0</v>
      </c>
      <c r="K47" s="109">
        <f t="shared" si="18"/>
        <v>0</v>
      </c>
      <c r="L47" s="109">
        <f t="shared" si="18"/>
        <v>0</v>
      </c>
      <c r="M47" s="109">
        <f t="shared" si="18"/>
        <v>0</v>
      </c>
      <c r="N47" s="110">
        <f t="shared" si="18"/>
        <v>0</v>
      </c>
      <c r="O47" s="109">
        <f t="shared" si="18"/>
        <v>0</v>
      </c>
      <c r="P47" s="109">
        <f t="shared" si="18"/>
        <v>0</v>
      </c>
      <c r="Q47" s="109">
        <f t="shared" si="18"/>
        <v>0</v>
      </c>
      <c r="R47" s="109">
        <f t="shared" si="18"/>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19">SUM(G51:G53)</f>
        <v>0</v>
      </c>
      <c r="H48" s="111">
        <f t="shared" si="19"/>
        <v>0</v>
      </c>
      <c r="I48" s="111">
        <f t="shared" si="19"/>
        <v>0</v>
      </c>
      <c r="J48" s="111">
        <f t="shared" si="19"/>
        <v>0</v>
      </c>
      <c r="K48" s="111">
        <f t="shared" si="19"/>
        <v>0</v>
      </c>
      <c r="L48" s="111">
        <f t="shared" si="19"/>
        <v>0</v>
      </c>
      <c r="M48" s="111">
        <f t="shared" ref="M48:R48" si="20">SUM(M50:M53)</f>
        <v>0</v>
      </c>
      <c r="N48" s="111">
        <f t="shared" si="20"/>
        <v>0</v>
      </c>
      <c r="O48" s="111">
        <f t="shared" si="20"/>
        <v>0</v>
      </c>
      <c r="P48" s="111">
        <f t="shared" si="20"/>
        <v>0</v>
      </c>
      <c r="Q48" s="111">
        <f t="shared" si="20"/>
        <v>0</v>
      </c>
      <c r="R48" s="111">
        <f t="shared" si="20"/>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1">F55</f>
        <v>0</v>
      </c>
      <c r="G54" s="107">
        <f t="shared" si="21"/>
        <v>0</v>
      </c>
      <c r="H54" s="107">
        <f t="shared" si="21"/>
        <v>0</v>
      </c>
      <c r="I54" s="107">
        <f t="shared" si="21"/>
        <v>0</v>
      </c>
      <c r="J54" s="107">
        <f t="shared" si="21"/>
        <v>0</v>
      </c>
      <c r="K54" s="107">
        <f t="shared" si="21"/>
        <v>0</v>
      </c>
      <c r="L54" s="107">
        <f t="shared" si="21"/>
        <v>0</v>
      </c>
      <c r="M54" s="107">
        <f t="shared" si="21"/>
        <v>0</v>
      </c>
      <c r="N54" s="107">
        <f t="shared" si="21"/>
        <v>0</v>
      </c>
      <c r="O54" s="107">
        <f t="shared" si="21"/>
        <v>0</v>
      </c>
      <c r="P54" s="107">
        <f t="shared" si="21"/>
        <v>0</v>
      </c>
      <c r="Q54" s="107">
        <f t="shared" si="21"/>
        <v>0</v>
      </c>
      <c r="R54" s="107">
        <f t="shared" si="21"/>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1"/>
        <v>0</v>
      </c>
      <c r="G55" s="109">
        <f t="shared" si="21"/>
        <v>0</v>
      </c>
      <c r="H55" s="109">
        <f t="shared" si="21"/>
        <v>0</v>
      </c>
      <c r="I55" s="109">
        <f t="shared" si="21"/>
        <v>0</v>
      </c>
      <c r="J55" s="109">
        <f t="shared" si="21"/>
        <v>0</v>
      </c>
      <c r="K55" s="109">
        <f t="shared" si="21"/>
        <v>0</v>
      </c>
      <c r="L55" s="109">
        <f t="shared" si="21"/>
        <v>0</v>
      </c>
      <c r="M55" s="109">
        <f t="shared" si="21"/>
        <v>0</v>
      </c>
      <c r="N55" s="110">
        <f t="shared" si="21"/>
        <v>0</v>
      </c>
      <c r="O55" s="109">
        <f t="shared" si="21"/>
        <v>0</v>
      </c>
      <c r="P55" s="109">
        <f t="shared" si="21"/>
        <v>0</v>
      </c>
      <c r="Q55" s="109">
        <f t="shared" si="21"/>
        <v>0</v>
      </c>
      <c r="R55" s="109">
        <f t="shared" si="21"/>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2">SUM(F57:F57)</f>
        <v>0</v>
      </c>
      <c r="G56" s="111">
        <f t="shared" si="22"/>
        <v>0</v>
      </c>
      <c r="H56" s="111">
        <f t="shared" si="22"/>
        <v>0</v>
      </c>
      <c r="I56" s="111">
        <f t="shared" si="22"/>
        <v>0</v>
      </c>
      <c r="J56" s="111">
        <f t="shared" si="22"/>
        <v>0</v>
      </c>
      <c r="K56" s="111">
        <f t="shared" si="22"/>
        <v>0</v>
      </c>
      <c r="L56" s="111">
        <f t="shared" si="22"/>
        <v>0</v>
      </c>
      <c r="M56" s="111">
        <f t="shared" si="22"/>
        <v>0</v>
      </c>
      <c r="N56" s="113">
        <f t="shared" si="22"/>
        <v>0</v>
      </c>
      <c r="O56" s="111">
        <f t="shared" si="22"/>
        <v>0</v>
      </c>
      <c r="P56" s="111">
        <f t="shared" si="22"/>
        <v>0</v>
      </c>
      <c r="Q56" s="111">
        <f t="shared" si="22"/>
        <v>0</v>
      </c>
      <c r="R56" s="111">
        <f t="shared" si="22"/>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239</v>
      </c>
      <c r="F59" s="122" t="s">
        <v>240</v>
      </c>
      <c r="L59" s="123"/>
    </row>
    <row r="60" spans="1:32">
      <c r="E60" s="124" t="s">
        <v>206</v>
      </c>
      <c r="F60" s="122" t="s">
        <v>241</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sheetPr>
    <tabColor rgb="FF92D050"/>
  </sheetPr>
  <dimension ref="A1:AF69"/>
  <sheetViews>
    <sheetView zoomScaleNormal="100"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74"/>
      <c r="B1" s="74"/>
      <c r="C1" s="74"/>
      <c r="D1" s="156" t="s">
        <v>0</v>
      </c>
      <c r="E1" s="156"/>
      <c r="F1" s="156"/>
      <c r="G1" s="156"/>
      <c r="H1" s="156"/>
      <c r="I1" s="156"/>
      <c r="J1" s="156"/>
      <c r="K1" s="156"/>
      <c r="L1" s="156"/>
      <c r="M1" s="156"/>
      <c r="N1" s="156"/>
      <c r="O1" s="156"/>
      <c r="P1" s="156"/>
      <c r="Q1" s="100"/>
      <c r="R1" s="100"/>
    </row>
    <row r="2" spans="1:32">
      <c r="A2" s="28"/>
      <c r="B2" s="28"/>
      <c r="C2" s="28"/>
      <c r="D2" s="76"/>
      <c r="E2" s="77"/>
      <c r="F2" s="78"/>
      <c r="G2" s="101"/>
      <c r="H2" s="102"/>
      <c r="I2" s="102"/>
      <c r="J2" s="102"/>
      <c r="K2" s="102"/>
      <c r="L2" s="89"/>
      <c r="M2" s="89"/>
      <c r="N2" s="103"/>
      <c r="O2" s="89"/>
      <c r="P2" s="157" t="s">
        <v>1</v>
      </c>
      <c r="Q2" s="157"/>
      <c r="R2" s="157"/>
    </row>
    <row r="3" spans="1:32" ht="15.75">
      <c r="A3" s="28"/>
      <c r="B3" s="28"/>
      <c r="C3" s="28"/>
      <c r="D3" s="28"/>
      <c r="E3" s="158" t="s">
        <v>242</v>
      </c>
      <c r="F3" s="158"/>
      <c r="G3" s="158"/>
      <c r="H3" s="158"/>
      <c r="I3" s="158"/>
      <c r="J3" s="158"/>
      <c r="K3" s="158"/>
      <c r="L3" s="158"/>
      <c r="M3" s="158"/>
      <c r="N3" s="158"/>
      <c r="O3" s="158"/>
    </row>
    <row r="4" spans="1:32">
      <c r="A4" s="28"/>
      <c r="B4" s="28"/>
      <c r="C4" s="28"/>
      <c r="D4" s="82"/>
      <c r="E4" s="83"/>
      <c r="F4" s="16" t="s">
        <v>103</v>
      </c>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1823</v>
      </c>
      <c r="G10" s="107">
        <f t="shared" si="0"/>
        <v>266</v>
      </c>
      <c r="H10" s="107">
        <f t="shared" si="0"/>
        <v>26</v>
      </c>
      <c r="I10" s="107">
        <f t="shared" si="0"/>
        <v>100</v>
      </c>
      <c r="J10" s="107">
        <f t="shared" si="0"/>
        <v>160</v>
      </c>
      <c r="K10" s="107">
        <f t="shared" si="0"/>
        <v>137</v>
      </c>
      <c r="L10" s="107">
        <f t="shared" si="0"/>
        <v>145</v>
      </c>
      <c r="M10" s="107">
        <f t="shared" si="0"/>
        <v>53</v>
      </c>
      <c r="N10" s="108">
        <f t="shared" si="0"/>
        <v>132</v>
      </c>
      <c r="O10" s="107">
        <f t="shared" si="0"/>
        <v>377</v>
      </c>
      <c r="P10" s="107">
        <f t="shared" si="0"/>
        <v>213</v>
      </c>
      <c r="Q10" s="107">
        <f t="shared" si="0"/>
        <v>198</v>
      </c>
      <c r="R10" s="107">
        <f t="shared" si="0"/>
        <v>16</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1625</v>
      </c>
      <c r="G11" s="107">
        <f t="shared" si="1"/>
        <v>266</v>
      </c>
      <c r="H11" s="107">
        <f t="shared" si="1"/>
        <v>26</v>
      </c>
      <c r="I11" s="107">
        <f t="shared" si="1"/>
        <v>100</v>
      </c>
      <c r="J11" s="107">
        <f t="shared" si="1"/>
        <v>160</v>
      </c>
      <c r="K11" s="107">
        <f t="shared" si="1"/>
        <v>137</v>
      </c>
      <c r="L11" s="107">
        <f t="shared" si="1"/>
        <v>145</v>
      </c>
      <c r="M11" s="107">
        <f t="shared" si="1"/>
        <v>53</v>
      </c>
      <c r="N11" s="107">
        <f t="shared" si="1"/>
        <v>132</v>
      </c>
      <c r="O11" s="107">
        <f t="shared" si="1"/>
        <v>277</v>
      </c>
      <c r="P11" s="107">
        <f t="shared" si="1"/>
        <v>213</v>
      </c>
      <c r="Q11" s="107">
        <f t="shared" si="1"/>
        <v>100</v>
      </c>
      <c r="R11" s="107">
        <f t="shared" si="1"/>
        <v>16</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3" si="2">F13</f>
        <v>600</v>
      </c>
      <c r="G12" s="109">
        <f t="shared" si="2"/>
        <v>45</v>
      </c>
      <c r="H12" s="109">
        <f t="shared" si="2"/>
        <v>26</v>
      </c>
      <c r="I12" s="109">
        <f t="shared" si="2"/>
        <v>65</v>
      </c>
      <c r="J12" s="109">
        <f t="shared" si="2"/>
        <v>55</v>
      </c>
      <c r="K12" s="109">
        <f t="shared" si="2"/>
        <v>66</v>
      </c>
      <c r="L12" s="109">
        <f t="shared" si="2"/>
        <v>43</v>
      </c>
      <c r="M12" s="109">
        <f t="shared" si="2"/>
        <v>53</v>
      </c>
      <c r="N12" s="110">
        <f t="shared" si="2"/>
        <v>98</v>
      </c>
      <c r="O12" s="109">
        <f t="shared" si="2"/>
        <v>98</v>
      </c>
      <c r="P12" s="109">
        <f t="shared" si="2"/>
        <v>20</v>
      </c>
      <c r="Q12" s="109">
        <f t="shared" si="2"/>
        <v>15</v>
      </c>
      <c r="R12" s="109">
        <f t="shared" si="2"/>
        <v>16</v>
      </c>
      <c r="S12" s="38"/>
      <c r="T12" s="39"/>
      <c r="U12" s="39"/>
      <c r="V12" s="39"/>
      <c r="W12" s="39"/>
      <c r="X12" s="39"/>
      <c r="Y12" s="39"/>
      <c r="Z12" s="39"/>
      <c r="AA12" s="39"/>
      <c r="AB12" s="39"/>
      <c r="AC12" s="39"/>
      <c r="AD12" s="39"/>
      <c r="AE12" s="39"/>
      <c r="AF12" s="39"/>
    </row>
    <row r="13" spans="1:32">
      <c r="A13" s="43">
        <v>1</v>
      </c>
      <c r="B13" s="45">
        <v>1</v>
      </c>
      <c r="C13" s="50">
        <v>2</v>
      </c>
      <c r="D13" s="54"/>
      <c r="E13" s="52" t="s">
        <v>125</v>
      </c>
      <c r="F13" s="130">
        <f t="shared" si="2"/>
        <v>600</v>
      </c>
      <c r="G13" s="111">
        <f t="shared" si="2"/>
        <v>45</v>
      </c>
      <c r="H13" s="111">
        <f t="shared" si="2"/>
        <v>26</v>
      </c>
      <c r="I13" s="111">
        <f t="shared" si="2"/>
        <v>65</v>
      </c>
      <c r="J13" s="111">
        <f t="shared" si="2"/>
        <v>55</v>
      </c>
      <c r="K13" s="111">
        <f t="shared" si="2"/>
        <v>66</v>
      </c>
      <c r="L13" s="111">
        <f t="shared" si="2"/>
        <v>43</v>
      </c>
      <c r="M13" s="111">
        <f t="shared" si="2"/>
        <v>53</v>
      </c>
      <c r="N13" s="111">
        <f t="shared" si="2"/>
        <v>98</v>
      </c>
      <c r="O13" s="111">
        <f t="shared" si="2"/>
        <v>98</v>
      </c>
      <c r="P13" s="111">
        <f t="shared" si="2"/>
        <v>20</v>
      </c>
      <c r="Q13" s="111">
        <f t="shared" si="2"/>
        <v>15</v>
      </c>
      <c r="R13" s="111">
        <f t="shared" si="2"/>
        <v>16</v>
      </c>
      <c r="S13" s="38"/>
      <c r="T13" s="39"/>
      <c r="U13" s="39"/>
      <c r="V13" s="39"/>
      <c r="W13" s="39"/>
      <c r="X13" s="39"/>
      <c r="Y13" s="39"/>
      <c r="Z13" s="39"/>
      <c r="AA13" s="39"/>
      <c r="AB13" s="39"/>
      <c r="AC13" s="39"/>
      <c r="AD13" s="39"/>
      <c r="AE13" s="39"/>
      <c r="AF13" s="39"/>
    </row>
    <row r="14" spans="1:32" ht="22.5">
      <c r="A14" s="43">
        <v>1</v>
      </c>
      <c r="B14" s="45">
        <v>1</v>
      </c>
      <c r="C14" s="50">
        <v>2</v>
      </c>
      <c r="D14" s="54">
        <v>2</v>
      </c>
      <c r="E14" s="55" t="s">
        <v>126</v>
      </c>
      <c r="F14" s="56">
        <f>SUM(G14:R14)</f>
        <v>600</v>
      </c>
      <c r="G14" s="112">
        <v>45</v>
      </c>
      <c r="H14" s="112">
        <v>26</v>
      </c>
      <c r="I14" s="112">
        <v>65</v>
      </c>
      <c r="J14" s="112">
        <v>55</v>
      </c>
      <c r="K14" s="112">
        <v>66</v>
      </c>
      <c r="L14" s="112">
        <v>43</v>
      </c>
      <c r="M14" s="112">
        <v>53</v>
      </c>
      <c r="N14" s="112">
        <v>98</v>
      </c>
      <c r="O14" s="112">
        <v>98</v>
      </c>
      <c r="P14" s="112">
        <v>20</v>
      </c>
      <c r="Q14" s="112">
        <v>15</v>
      </c>
      <c r="R14" s="112">
        <v>16</v>
      </c>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3">F16+F18+F20</f>
        <v>1025</v>
      </c>
      <c r="G15" s="109">
        <f t="shared" si="3"/>
        <v>221</v>
      </c>
      <c r="H15" s="109">
        <f t="shared" si="3"/>
        <v>0</v>
      </c>
      <c r="I15" s="109">
        <f t="shared" si="3"/>
        <v>35</v>
      </c>
      <c r="J15" s="109">
        <f t="shared" si="3"/>
        <v>105</v>
      </c>
      <c r="K15" s="109">
        <f t="shared" si="3"/>
        <v>71</v>
      </c>
      <c r="L15" s="109">
        <f t="shared" si="3"/>
        <v>102</v>
      </c>
      <c r="M15" s="109">
        <f t="shared" si="3"/>
        <v>0</v>
      </c>
      <c r="N15" s="109">
        <f t="shared" si="3"/>
        <v>34</v>
      </c>
      <c r="O15" s="109">
        <f t="shared" si="3"/>
        <v>179</v>
      </c>
      <c r="P15" s="109">
        <f t="shared" si="3"/>
        <v>193</v>
      </c>
      <c r="Q15" s="109">
        <f t="shared" si="3"/>
        <v>85</v>
      </c>
      <c r="R15" s="109">
        <f t="shared" si="3"/>
        <v>0</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SUM(F17:F17)</f>
        <v>30</v>
      </c>
      <c r="G16" s="111">
        <f>SUM(G17:G17)</f>
        <v>0</v>
      </c>
      <c r="H16" s="111">
        <f>SUM(H17:H17)</f>
        <v>0</v>
      </c>
      <c r="I16" s="111">
        <f>SUM(I17:I17)</f>
        <v>0</v>
      </c>
      <c r="J16" s="111">
        <f>J17</f>
        <v>0</v>
      </c>
      <c r="K16" s="111">
        <f t="shared" ref="K16:R16" si="4">SUM(K17:K17)</f>
        <v>0</v>
      </c>
      <c r="L16" s="111">
        <f t="shared" si="4"/>
        <v>0</v>
      </c>
      <c r="M16" s="111">
        <f t="shared" si="4"/>
        <v>0</v>
      </c>
      <c r="N16" s="113">
        <f t="shared" si="4"/>
        <v>12</v>
      </c>
      <c r="O16" s="111">
        <f t="shared" si="4"/>
        <v>18</v>
      </c>
      <c r="P16" s="111">
        <f t="shared" si="4"/>
        <v>0</v>
      </c>
      <c r="Q16" s="111">
        <f t="shared" si="4"/>
        <v>0</v>
      </c>
      <c r="R16" s="111">
        <f t="shared" si="4"/>
        <v>0</v>
      </c>
      <c r="S16" s="38"/>
      <c r="T16" s="39"/>
      <c r="U16" s="39"/>
      <c r="V16" s="39"/>
      <c r="W16" s="39"/>
      <c r="X16" s="39"/>
      <c r="Y16" s="39"/>
      <c r="Z16" s="39"/>
      <c r="AA16" s="39"/>
      <c r="AB16" s="39"/>
      <c r="AC16" s="39"/>
      <c r="AD16" s="39"/>
      <c r="AE16" s="39"/>
      <c r="AF16" s="39"/>
    </row>
    <row r="17" spans="1:32">
      <c r="A17" s="43">
        <v>1</v>
      </c>
      <c r="B17" s="45">
        <v>4</v>
      </c>
      <c r="C17" s="50">
        <v>1</v>
      </c>
      <c r="D17" s="54">
        <v>2</v>
      </c>
      <c r="E17" s="57" t="s">
        <v>132</v>
      </c>
      <c r="F17" s="56">
        <f>SUM(G17:R17)</f>
        <v>30</v>
      </c>
      <c r="G17" s="112">
        <v>0</v>
      </c>
      <c r="H17" s="112">
        <v>0</v>
      </c>
      <c r="I17" s="112">
        <v>0</v>
      </c>
      <c r="J17" s="112">
        <v>0</v>
      </c>
      <c r="K17" s="112">
        <v>0</v>
      </c>
      <c r="L17" s="112">
        <v>0</v>
      </c>
      <c r="M17" s="112">
        <v>0</v>
      </c>
      <c r="N17" s="116">
        <v>12</v>
      </c>
      <c r="O17" s="116">
        <v>18</v>
      </c>
      <c r="P17" s="112">
        <v>0</v>
      </c>
      <c r="Q17" s="112">
        <v>0</v>
      </c>
      <c r="R17" s="112">
        <v>0</v>
      </c>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5">SUM(F19:F19)</f>
        <v>130</v>
      </c>
      <c r="G18" s="111">
        <f t="shared" si="5"/>
        <v>0</v>
      </c>
      <c r="H18" s="111">
        <f t="shared" si="5"/>
        <v>0</v>
      </c>
      <c r="I18" s="111">
        <f t="shared" si="5"/>
        <v>0</v>
      </c>
      <c r="J18" s="111">
        <f t="shared" si="5"/>
        <v>0</v>
      </c>
      <c r="K18" s="111">
        <f t="shared" si="5"/>
        <v>0</v>
      </c>
      <c r="L18" s="111">
        <f t="shared" si="5"/>
        <v>0</v>
      </c>
      <c r="M18" s="111">
        <f t="shared" si="5"/>
        <v>0</v>
      </c>
      <c r="N18" s="111">
        <f t="shared" si="5"/>
        <v>22</v>
      </c>
      <c r="O18" s="111">
        <f t="shared" si="5"/>
        <v>108</v>
      </c>
      <c r="P18" s="111">
        <f t="shared" si="5"/>
        <v>0</v>
      </c>
      <c r="Q18" s="111">
        <f t="shared" si="5"/>
        <v>0</v>
      </c>
      <c r="R18" s="111">
        <f t="shared" si="5"/>
        <v>0</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130</v>
      </c>
      <c r="G19" s="112">
        <v>0</v>
      </c>
      <c r="H19" s="112">
        <v>0</v>
      </c>
      <c r="I19" s="112">
        <v>0</v>
      </c>
      <c r="J19" s="112">
        <v>0</v>
      </c>
      <c r="K19" s="112">
        <v>0</v>
      </c>
      <c r="L19" s="112">
        <v>0</v>
      </c>
      <c r="M19" s="112">
        <v>0</v>
      </c>
      <c r="N19" s="116">
        <v>22</v>
      </c>
      <c r="O19" s="116">
        <v>108</v>
      </c>
      <c r="P19" s="112">
        <v>0</v>
      </c>
      <c r="Q19" s="112">
        <v>0</v>
      </c>
      <c r="R19" s="112">
        <v>0</v>
      </c>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865</v>
      </c>
      <c r="G20" s="111">
        <f t="shared" ref="G20:R20" si="6">G21+G22</f>
        <v>221</v>
      </c>
      <c r="H20" s="111">
        <f t="shared" si="6"/>
        <v>0</v>
      </c>
      <c r="I20" s="111">
        <f t="shared" si="6"/>
        <v>35</v>
      </c>
      <c r="J20" s="111">
        <f t="shared" si="6"/>
        <v>105</v>
      </c>
      <c r="K20" s="111">
        <f t="shared" si="6"/>
        <v>71</v>
      </c>
      <c r="L20" s="111">
        <f t="shared" si="6"/>
        <v>102</v>
      </c>
      <c r="M20" s="111">
        <f t="shared" si="6"/>
        <v>0</v>
      </c>
      <c r="N20" s="113">
        <f t="shared" si="6"/>
        <v>0</v>
      </c>
      <c r="O20" s="111">
        <f t="shared" si="6"/>
        <v>53</v>
      </c>
      <c r="P20" s="111">
        <f t="shared" si="6"/>
        <v>193</v>
      </c>
      <c r="Q20" s="111">
        <f t="shared" si="6"/>
        <v>85</v>
      </c>
      <c r="R20" s="111">
        <f t="shared" si="6"/>
        <v>0</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0</v>
      </c>
      <c r="G21" s="125">
        <v>0</v>
      </c>
      <c r="H21" s="125">
        <v>0</v>
      </c>
      <c r="I21" s="125">
        <v>0</v>
      </c>
      <c r="J21" s="125">
        <v>0</v>
      </c>
      <c r="K21" s="125">
        <v>0</v>
      </c>
      <c r="L21" s="125">
        <v>0</v>
      </c>
      <c r="M21" s="125">
        <v>0</v>
      </c>
      <c r="N21" s="125">
        <v>0</v>
      </c>
      <c r="O21" s="125">
        <v>0</v>
      </c>
      <c r="P21" s="125">
        <v>0</v>
      </c>
      <c r="Q21" s="125">
        <v>0</v>
      </c>
      <c r="R21" s="125">
        <v>0</v>
      </c>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865</v>
      </c>
      <c r="G22" s="115">
        <v>221</v>
      </c>
      <c r="H22" s="115"/>
      <c r="I22" s="116">
        <v>35</v>
      </c>
      <c r="J22" s="116">
        <v>105</v>
      </c>
      <c r="K22" s="116">
        <v>71</v>
      </c>
      <c r="L22" s="116">
        <v>102</v>
      </c>
      <c r="M22" s="116"/>
      <c r="N22" s="116"/>
      <c r="O22" s="116">
        <v>53</v>
      </c>
      <c r="P22" s="116">
        <v>193</v>
      </c>
      <c r="Q22" s="116">
        <v>85</v>
      </c>
      <c r="R22" s="116"/>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7">SUM(G24:G24)</f>
        <v>0</v>
      </c>
      <c r="H23" s="111">
        <f t="shared" si="7"/>
        <v>0</v>
      </c>
      <c r="I23" s="111">
        <f t="shared" si="7"/>
        <v>0</v>
      </c>
      <c r="J23" s="111">
        <f t="shared" si="7"/>
        <v>0</v>
      </c>
      <c r="K23" s="111">
        <f t="shared" si="7"/>
        <v>0</v>
      </c>
      <c r="L23" s="111">
        <f t="shared" si="7"/>
        <v>0</v>
      </c>
      <c r="M23" s="111">
        <f t="shared" si="7"/>
        <v>0</v>
      </c>
      <c r="N23" s="111">
        <f t="shared" si="7"/>
        <v>0</v>
      </c>
      <c r="O23" s="111">
        <f t="shared" si="7"/>
        <v>0</v>
      </c>
      <c r="P23" s="111">
        <f t="shared" si="7"/>
        <v>0</v>
      </c>
      <c r="Q23" s="111">
        <f t="shared" si="7"/>
        <v>0</v>
      </c>
      <c r="R23" s="111">
        <f t="shared" si="7"/>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v>0</v>
      </c>
      <c r="H24" s="125">
        <v>0</v>
      </c>
      <c r="I24" s="125">
        <v>0</v>
      </c>
      <c r="J24" s="125">
        <v>0</v>
      </c>
      <c r="K24" s="125">
        <v>0</v>
      </c>
      <c r="L24" s="125">
        <v>0</v>
      </c>
      <c r="M24" s="125">
        <v>0</v>
      </c>
      <c r="N24" s="125">
        <v>0</v>
      </c>
      <c r="O24" s="125">
        <v>0</v>
      </c>
      <c r="P24" s="125">
        <v>0</v>
      </c>
      <c r="Q24" s="125">
        <v>0</v>
      </c>
      <c r="R24" s="125">
        <v>0</v>
      </c>
      <c r="T24" s="39"/>
      <c r="U24" s="39"/>
      <c r="V24" s="39"/>
      <c r="W24" s="39"/>
      <c r="X24" s="39"/>
      <c r="Y24" s="39"/>
      <c r="Z24" s="39"/>
      <c r="AA24" s="39"/>
      <c r="AB24" s="39"/>
      <c r="AC24" s="39"/>
      <c r="AD24" s="39"/>
      <c r="AE24" s="39"/>
      <c r="AF24" s="39"/>
    </row>
    <row r="25" spans="1:32">
      <c r="A25" s="97">
        <v>2</v>
      </c>
      <c r="B25" s="98"/>
      <c r="C25" s="65"/>
      <c r="D25" s="40"/>
      <c r="E25" s="99" t="s">
        <v>155</v>
      </c>
      <c r="F25" s="35">
        <f t="shared" ref="F25:R25" si="8">F26+F37+F40+F43+F47</f>
        <v>198</v>
      </c>
      <c r="G25" s="107">
        <f t="shared" si="8"/>
        <v>0</v>
      </c>
      <c r="H25" s="107">
        <f t="shared" si="8"/>
        <v>0</v>
      </c>
      <c r="I25" s="107">
        <f t="shared" si="8"/>
        <v>0</v>
      </c>
      <c r="J25" s="107">
        <f t="shared" si="8"/>
        <v>0</v>
      </c>
      <c r="K25" s="107">
        <f t="shared" si="8"/>
        <v>0</v>
      </c>
      <c r="L25" s="107">
        <f t="shared" si="8"/>
        <v>0</v>
      </c>
      <c r="M25" s="107">
        <f t="shared" si="8"/>
        <v>0</v>
      </c>
      <c r="N25" s="107">
        <f t="shared" si="8"/>
        <v>0</v>
      </c>
      <c r="O25" s="107">
        <f t="shared" si="8"/>
        <v>100</v>
      </c>
      <c r="P25" s="107">
        <f t="shared" si="8"/>
        <v>0</v>
      </c>
      <c r="Q25" s="107">
        <f t="shared" si="8"/>
        <v>98</v>
      </c>
      <c r="R25" s="107">
        <f t="shared" si="8"/>
        <v>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9">F27+F29+F31+F33</f>
        <v>0</v>
      </c>
      <c r="G26" s="109">
        <f t="shared" si="9"/>
        <v>0</v>
      </c>
      <c r="H26" s="109">
        <f t="shared" si="9"/>
        <v>0</v>
      </c>
      <c r="I26" s="109">
        <f t="shared" si="9"/>
        <v>0</v>
      </c>
      <c r="J26" s="109">
        <f t="shared" si="9"/>
        <v>0</v>
      </c>
      <c r="K26" s="109">
        <f t="shared" si="9"/>
        <v>0</v>
      </c>
      <c r="L26" s="109">
        <f t="shared" si="9"/>
        <v>0</v>
      </c>
      <c r="M26" s="109">
        <f t="shared" si="9"/>
        <v>0</v>
      </c>
      <c r="N26" s="109">
        <f t="shared" si="9"/>
        <v>0</v>
      </c>
      <c r="O26" s="109">
        <f t="shared" si="9"/>
        <v>0</v>
      </c>
      <c r="P26" s="109">
        <f t="shared" si="9"/>
        <v>0</v>
      </c>
      <c r="Q26" s="109">
        <f t="shared" si="9"/>
        <v>0</v>
      </c>
      <c r="R26" s="109">
        <f t="shared" si="9"/>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0">F28</f>
        <v>0</v>
      </c>
      <c r="G27" s="111">
        <f t="shared" si="10"/>
        <v>0</v>
      </c>
      <c r="H27" s="111">
        <f t="shared" si="10"/>
        <v>0</v>
      </c>
      <c r="I27" s="111">
        <f t="shared" si="10"/>
        <v>0</v>
      </c>
      <c r="J27" s="111">
        <f t="shared" si="10"/>
        <v>0</v>
      </c>
      <c r="K27" s="111">
        <f t="shared" si="10"/>
        <v>0</v>
      </c>
      <c r="L27" s="111">
        <f t="shared" si="10"/>
        <v>0</v>
      </c>
      <c r="M27" s="111">
        <f t="shared" si="10"/>
        <v>0</v>
      </c>
      <c r="N27" s="113">
        <f t="shared" si="10"/>
        <v>0</v>
      </c>
      <c r="O27" s="111">
        <f t="shared" si="10"/>
        <v>0</v>
      </c>
      <c r="P27" s="111">
        <f t="shared" si="10"/>
        <v>0</v>
      </c>
      <c r="Q27" s="111">
        <f t="shared" si="10"/>
        <v>0</v>
      </c>
      <c r="R27" s="111">
        <f t="shared" si="10"/>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0"/>
      <c r="H28" s="120"/>
      <c r="I28" s="120"/>
      <c r="J28" s="120"/>
      <c r="K28" s="120"/>
      <c r="L28" s="120"/>
      <c r="M28" s="120"/>
      <c r="N28" s="126"/>
      <c r="O28" s="120"/>
      <c r="P28" s="120"/>
      <c r="Q28" s="120"/>
      <c r="R28" s="120"/>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1">F30</f>
        <v>0</v>
      </c>
      <c r="G29" s="111">
        <f t="shared" si="11"/>
        <v>0</v>
      </c>
      <c r="H29" s="111">
        <f t="shared" si="11"/>
        <v>0</v>
      </c>
      <c r="I29" s="111">
        <f t="shared" si="11"/>
        <v>0</v>
      </c>
      <c r="J29" s="111">
        <f t="shared" si="11"/>
        <v>0</v>
      </c>
      <c r="K29" s="111">
        <f t="shared" si="11"/>
        <v>0</v>
      </c>
      <c r="L29" s="111">
        <f t="shared" si="11"/>
        <v>0</v>
      </c>
      <c r="M29" s="111">
        <f t="shared" si="11"/>
        <v>0</v>
      </c>
      <c r="N29" s="113">
        <f t="shared" si="11"/>
        <v>0</v>
      </c>
      <c r="O29" s="111">
        <f t="shared" si="11"/>
        <v>0</v>
      </c>
      <c r="P29" s="111">
        <f t="shared" si="11"/>
        <v>0</v>
      </c>
      <c r="Q29" s="111">
        <f t="shared" si="11"/>
        <v>0</v>
      </c>
      <c r="R29" s="111">
        <f t="shared" si="11"/>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0"/>
      <c r="H30" s="120"/>
      <c r="I30" s="120"/>
      <c r="J30" s="120"/>
      <c r="K30" s="120"/>
      <c r="L30" s="120"/>
      <c r="M30" s="120"/>
      <c r="N30" s="126"/>
      <c r="O30" s="120"/>
      <c r="P30" s="120"/>
      <c r="Q30" s="120"/>
      <c r="R30" s="120"/>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2">F32</f>
        <v>0</v>
      </c>
      <c r="G31" s="111">
        <f t="shared" si="12"/>
        <v>0</v>
      </c>
      <c r="H31" s="111">
        <f t="shared" si="12"/>
        <v>0</v>
      </c>
      <c r="I31" s="111">
        <f t="shared" si="12"/>
        <v>0</v>
      </c>
      <c r="J31" s="111">
        <f t="shared" si="12"/>
        <v>0</v>
      </c>
      <c r="K31" s="111">
        <f t="shared" si="12"/>
        <v>0</v>
      </c>
      <c r="L31" s="111">
        <f t="shared" si="12"/>
        <v>0</v>
      </c>
      <c r="M31" s="111">
        <f t="shared" si="12"/>
        <v>0</v>
      </c>
      <c r="N31" s="111">
        <f t="shared" si="12"/>
        <v>0</v>
      </c>
      <c r="O31" s="111">
        <f t="shared" si="12"/>
        <v>0</v>
      </c>
      <c r="P31" s="111">
        <f t="shared" si="12"/>
        <v>0</v>
      </c>
      <c r="Q31" s="111">
        <f t="shared" si="12"/>
        <v>0</v>
      </c>
      <c r="R31" s="111">
        <f t="shared" si="12"/>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3">SUM(F34:F36)</f>
        <v>0</v>
      </c>
      <c r="G33" s="111">
        <f t="shared" si="13"/>
        <v>0</v>
      </c>
      <c r="H33" s="111">
        <f t="shared" si="13"/>
        <v>0</v>
      </c>
      <c r="I33" s="111">
        <f t="shared" si="13"/>
        <v>0</v>
      </c>
      <c r="J33" s="111">
        <f t="shared" si="13"/>
        <v>0</v>
      </c>
      <c r="K33" s="111">
        <f t="shared" si="13"/>
        <v>0</v>
      </c>
      <c r="L33" s="111">
        <f t="shared" si="13"/>
        <v>0</v>
      </c>
      <c r="M33" s="111">
        <f t="shared" si="13"/>
        <v>0</v>
      </c>
      <c r="N33" s="113">
        <f t="shared" si="13"/>
        <v>0</v>
      </c>
      <c r="O33" s="111">
        <f t="shared" si="13"/>
        <v>0</v>
      </c>
      <c r="P33" s="111">
        <f t="shared" si="13"/>
        <v>0</v>
      </c>
      <c r="Q33" s="111">
        <f t="shared" si="13"/>
        <v>0</v>
      </c>
      <c r="R33" s="111">
        <f t="shared" si="13"/>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0"/>
      <c r="H34" s="120"/>
      <c r="I34" s="120"/>
      <c r="J34" s="120"/>
      <c r="K34" s="120"/>
      <c r="L34" s="120"/>
      <c r="M34" s="120"/>
      <c r="N34" s="126"/>
      <c r="O34" s="120"/>
      <c r="P34" s="120"/>
      <c r="Q34" s="120"/>
      <c r="R34" s="120"/>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0"/>
      <c r="H35" s="120"/>
      <c r="I35" s="120"/>
      <c r="J35" s="120"/>
      <c r="K35" s="120"/>
      <c r="L35" s="120"/>
      <c r="M35" s="120"/>
      <c r="N35" s="126"/>
      <c r="O35" s="120"/>
      <c r="P35" s="120"/>
      <c r="Q35" s="120"/>
      <c r="R35" s="120"/>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0"/>
      <c r="H36" s="120"/>
      <c r="I36" s="120"/>
      <c r="J36" s="120"/>
      <c r="K36" s="120"/>
      <c r="L36" s="120"/>
      <c r="M36" s="120"/>
      <c r="N36" s="126"/>
      <c r="O36" s="120"/>
      <c r="P36" s="120"/>
      <c r="Q36" s="120"/>
      <c r="R36" s="120"/>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4">F38</f>
        <v>0</v>
      </c>
      <c r="G37" s="109">
        <f t="shared" si="14"/>
        <v>0</v>
      </c>
      <c r="H37" s="109">
        <f t="shared" si="14"/>
        <v>0</v>
      </c>
      <c r="I37" s="109">
        <f t="shared" si="14"/>
        <v>0</v>
      </c>
      <c r="J37" s="109">
        <f t="shared" si="14"/>
        <v>0</v>
      </c>
      <c r="K37" s="109">
        <f t="shared" si="14"/>
        <v>0</v>
      </c>
      <c r="L37" s="109">
        <f t="shared" si="14"/>
        <v>0</v>
      </c>
      <c r="M37" s="109">
        <f t="shared" si="14"/>
        <v>0</v>
      </c>
      <c r="N37" s="110">
        <f t="shared" si="14"/>
        <v>0</v>
      </c>
      <c r="O37" s="109">
        <f t="shared" si="14"/>
        <v>0</v>
      </c>
      <c r="P37" s="109">
        <f t="shared" si="14"/>
        <v>0</v>
      </c>
      <c r="Q37" s="109">
        <f t="shared" si="14"/>
        <v>0</v>
      </c>
      <c r="R37" s="109">
        <f t="shared" si="14"/>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4"/>
        <v>0</v>
      </c>
      <c r="G38" s="111">
        <f t="shared" si="14"/>
        <v>0</v>
      </c>
      <c r="H38" s="111">
        <f t="shared" si="14"/>
        <v>0</v>
      </c>
      <c r="I38" s="111">
        <f t="shared" si="14"/>
        <v>0</v>
      </c>
      <c r="J38" s="111">
        <f t="shared" si="14"/>
        <v>0</v>
      </c>
      <c r="K38" s="111">
        <f t="shared" si="14"/>
        <v>0</v>
      </c>
      <c r="L38" s="111">
        <f t="shared" si="14"/>
        <v>0</v>
      </c>
      <c r="M38" s="111">
        <f t="shared" si="14"/>
        <v>0</v>
      </c>
      <c r="N38" s="113">
        <f t="shared" si="14"/>
        <v>0</v>
      </c>
      <c r="O38" s="111">
        <f t="shared" si="14"/>
        <v>0</v>
      </c>
      <c r="P38" s="111">
        <f t="shared" si="14"/>
        <v>0</v>
      </c>
      <c r="Q38" s="111">
        <f t="shared" si="14"/>
        <v>0</v>
      </c>
      <c r="R38" s="111">
        <f t="shared" si="14"/>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0"/>
      <c r="H39" s="120"/>
      <c r="I39" s="120"/>
      <c r="J39" s="120"/>
      <c r="K39" s="120"/>
      <c r="L39" s="120"/>
      <c r="M39" s="120"/>
      <c r="N39" s="126"/>
      <c r="O39" s="120"/>
      <c r="P39" s="120"/>
      <c r="Q39" s="120"/>
      <c r="R39" s="120"/>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5">F41</f>
        <v>0</v>
      </c>
      <c r="G40" s="109">
        <f t="shared" si="15"/>
        <v>0</v>
      </c>
      <c r="H40" s="109">
        <f t="shared" si="15"/>
        <v>0</v>
      </c>
      <c r="I40" s="109">
        <f t="shared" si="15"/>
        <v>0</v>
      </c>
      <c r="J40" s="109">
        <f t="shared" si="15"/>
        <v>0</v>
      </c>
      <c r="K40" s="109">
        <f t="shared" si="15"/>
        <v>0</v>
      </c>
      <c r="L40" s="109">
        <f t="shared" si="15"/>
        <v>0</v>
      </c>
      <c r="M40" s="109">
        <f t="shared" si="15"/>
        <v>0</v>
      </c>
      <c r="N40" s="110">
        <f t="shared" si="15"/>
        <v>0</v>
      </c>
      <c r="O40" s="109">
        <f t="shared" si="15"/>
        <v>0</v>
      </c>
      <c r="P40" s="109">
        <f t="shared" si="15"/>
        <v>0</v>
      </c>
      <c r="Q40" s="109">
        <f t="shared" si="15"/>
        <v>0</v>
      </c>
      <c r="R40" s="109">
        <f t="shared" si="15"/>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5"/>
        <v>0</v>
      </c>
      <c r="G41" s="111">
        <f t="shared" si="15"/>
        <v>0</v>
      </c>
      <c r="H41" s="111">
        <f t="shared" si="15"/>
        <v>0</v>
      </c>
      <c r="I41" s="111">
        <f t="shared" si="15"/>
        <v>0</v>
      </c>
      <c r="J41" s="111">
        <f t="shared" si="15"/>
        <v>0</v>
      </c>
      <c r="K41" s="111">
        <f t="shared" si="15"/>
        <v>0</v>
      </c>
      <c r="L41" s="111">
        <f t="shared" si="15"/>
        <v>0</v>
      </c>
      <c r="M41" s="111">
        <f t="shared" si="15"/>
        <v>0</v>
      </c>
      <c r="N41" s="113">
        <f t="shared" si="15"/>
        <v>0</v>
      </c>
      <c r="O41" s="111">
        <f t="shared" si="15"/>
        <v>0</v>
      </c>
      <c r="P41" s="111">
        <f t="shared" si="15"/>
        <v>0</v>
      </c>
      <c r="Q41" s="111">
        <f t="shared" si="15"/>
        <v>0</v>
      </c>
      <c r="R41" s="111">
        <f t="shared" si="15"/>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0"/>
      <c r="H42" s="120"/>
      <c r="I42" s="120"/>
      <c r="J42" s="120"/>
      <c r="K42" s="120"/>
      <c r="L42" s="120"/>
      <c r="M42" s="120"/>
      <c r="N42" s="126"/>
      <c r="O42" s="120"/>
      <c r="P42" s="120"/>
      <c r="Q42" s="120"/>
      <c r="R42" s="120"/>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6">F44</f>
        <v>198</v>
      </c>
      <c r="G43" s="109">
        <f t="shared" si="16"/>
        <v>0</v>
      </c>
      <c r="H43" s="109">
        <f t="shared" si="16"/>
        <v>0</v>
      </c>
      <c r="I43" s="109">
        <f t="shared" si="16"/>
        <v>0</v>
      </c>
      <c r="J43" s="109">
        <f t="shared" si="16"/>
        <v>0</v>
      </c>
      <c r="K43" s="109">
        <f t="shared" si="16"/>
        <v>0</v>
      </c>
      <c r="L43" s="109">
        <f t="shared" si="16"/>
        <v>0</v>
      </c>
      <c r="M43" s="109">
        <f t="shared" si="16"/>
        <v>0</v>
      </c>
      <c r="N43" s="110">
        <f t="shared" si="16"/>
        <v>0</v>
      </c>
      <c r="O43" s="109">
        <f t="shared" si="16"/>
        <v>100</v>
      </c>
      <c r="P43" s="109">
        <f t="shared" si="16"/>
        <v>0</v>
      </c>
      <c r="Q43" s="109">
        <f t="shared" si="16"/>
        <v>98</v>
      </c>
      <c r="R43" s="109">
        <f t="shared" si="16"/>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7">SUM(F45:F46)</f>
        <v>198</v>
      </c>
      <c r="G44" s="111">
        <f t="shared" si="17"/>
        <v>0</v>
      </c>
      <c r="H44" s="111">
        <f t="shared" si="17"/>
        <v>0</v>
      </c>
      <c r="I44" s="111">
        <f t="shared" si="17"/>
        <v>0</v>
      </c>
      <c r="J44" s="111">
        <f t="shared" si="17"/>
        <v>0</v>
      </c>
      <c r="K44" s="111">
        <f t="shared" si="17"/>
        <v>0</v>
      </c>
      <c r="L44" s="111">
        <f t="shared" si="17"/>
        <v>0</v>
      </c>
      <c r="M44" s="111">
        <f t="shared" si="17"/>
        <v>0</v>
      </c>
      <c r="N44" s="111">
        <f t="shared" si="17"/>
        <v>0</v>
      </c>
      <c r="O44" s="111">
        <f t="shared" si="17"/>
        <v>100</v>
      </c>
      <c r="P44" s="111">
        <f t="shared" si="17"/>
        <v>0</v>
      </c>
      <c r="Q44" s="111">
        <f t="shared" si="17"/>
        <v>98</v>
      </c>
      <c r="R44" s="111">
        <f t="shared" si="17"/>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0"/>
      <c r="H45" s="120"/>
      <c r="I45" s="120"/>
      <c r="J45" s="120"/>
      <c r="K45" s="120"/>
      <c r="L45" s="120"/>
      <c r="M45" s="120"/>
      <c r="N45" s="120"/>
      <c r="O45" s="120"/>
      <c r="P45" s="120"/>
      <c r="Q45" s="120"/>
      <c r="R45" s="120"/>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198</v>
      </c>
      <c r="G46" s="120"/>
      <c r="H46" s="120"/>
      <c r="I46" s="120"/>
      <c r="J46" s="120"/>
      <c r="K46" s="120"/>
      <c r="L46" s="120"/>
      <c r="M46" s="120"/>
      <c r="N46" s="120"/>
      <c r="O46" s="120">
        <v>100</v>
      </c>
      <c r="P46" s="120"/>
      <c r="Q46" s="120">
        <v>98</v>
      </c>
      <c r="R46" s="120"/>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8">F48</f>
        <v>0</v>
      </c>
      <c r="G47" s="109">
        <f t="shared" si="18"/>
        <v>0</v>
      </c>
      <c r="H47" s="109">
        <f t="shared" si="18"/>
        <v>0</v>
      </c>
      <c r="I47" s="109">
        <f t="shared" si="18"/>
        <v>0</v>
      </c>
      <c r="J47" s="109">
        <f t="shared" si="18"/>
        <v>0</v>
      </c>
      <c r="K47" s="109">
        <f t="shared" si="18"/>
        <v>0</v>
      </c>
      <c r="L47" s="109">
        <f t="shared" si="18"/>
        <v>0</v>
      </c>
      <c r="M47" s="109">
        <f t="shared" si="18"/>
        <v>0</v>
      </c>
      <c r="N47" s="110">
        <f t="shared" si="18"/>
        <v>0</v>
      </c>
      <c r="O47" s="109">
        <f t="shared" si="18"/>
        <v>0</v>
      </c>
      <c r="P47" s="109">
        <f t="shared" si="18"/>
        <v>0</v>
      </c>
      <c r="Q47" s="109">
        <f t="shared" si="18"/>
        <v>0</v>
      </c>
      <c r="R47" s="109">
        <f t="shared" si="18"/>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19">SUM(G51:G53)</f>
        <v>0</v>
      </c>
      <c r="H48" s="111">
        <f t="shared" si="19"/>
        <v>0</v>
      </c>
      <c r="I48" s="111">
        <f t="shared" si="19"/>
        <v>0</v>
      </c>
      <c r="J48" s="111">
        <f t="shared" si="19"/>
        <v>0</v>
      </c>
      <c r="K48" s="111">
        <f t="shared" si="19"/>
        <v>0</v>
      </c>
      <c r="L48" s="111">
        <f t="shared" si="19"/>
        <v>0</v>
      </c>
      <c r="M48" s="111">
        <f t="shared" ref="M48:R48" si="20">SUM(M50:M53)</f>
        <v>0</v>
      </c>
      <c r="N48" s="111">
        <f t="shared" si="20"/>
        <v>0</v>
      </c>
      <c r="O48" s="111">
        <f t="shared" si="20"/>
        <v>0</v>
      </c>
      <c r="P48" s="111">
        <f t="shared" si="20"/>
        <v>0</v>
      </c>
      <c r="Q48" s="111">
        <f t="shared" si="20"/>
        <v>0</v>
      </c>
      <c r="R48" s="111">
        <f t="shared" si="20"/>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0"/>
      <c r="H49" s="120"/>
      <c r="I49" s="120"/>
      <c r="J49" s="120"/>
      <c r="K49" s="120"/>
      <c r="L49" s="120"/>
      <c r="M49" s="120"/>
      <c r="N49" s="126"/>
      <c r="O49" s="120"/>
      <c r="P49" s="120"/>
      <c r="Q49" s="120"/>
      <c r="R49" s="120"/>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0"/>
      <c r="H50" s="120"/>
      <c r="I50" s="120"/>
      <c r="J50" s="120"/>
      <c r="K50" s="120"/>
      <c r="L50" s="120"/>
      <c r="M50" s="120"/>
      <c r="N50" s="126"/>
      <c r="O50" s="120"/>
      <c r="P50" s="120"/>
      <c r="Q50" s="120"/>
      <c r="R50" s="120"/>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0"/>
      <c r="H51" s="120"/>
      <c r="I51" s="120"/>
      <c r="J51" s="120"/>
      <c r="K51" s="120"/>
      <c r="L51" s="120"/>
      <c r="M51" s="120"/>
      <c r="N51" s="126"/>
      <c r="O51" s="120"/>
      <c r="P51" s="120"/>
      <c r="Q51" s="120"/>
      <c r="R51" s="120"/>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20"/>
      <c r="H52" s="120"/>
      <c r="I52" s="120"/>
      <c r="J52" s="120"/>
      <c r="K52" s="120"/>
      <c r="L52" s="120"/>
      <c r="M52" s="120"/>
      <c r="N52" s="126"/>
      <c r="O52" s="120"/>
      <c r="P52" s="120"/>
      <c r="Q52" s="120"/>
      <c r="R52" s="120"/>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0"/>
      <c r="H53" s="120"/>
      <c r="I53" s="120"/>
      <c r="J53" s="120"/>
      <c r="K53" s="120"/>
      <c r="L53" s="120"/>
      <c r="M53" s="120"/>
      <c r="N53" s="126"/>
      <c r="O53" s="120"/>
      <c r="P53" s="120"/>
      <c r="Q53" s="120"/>
      <c r="R53" s="120"/>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1">F55</f>
        <v>0</v>
      </c>
      <c r="G54" s="107">
        <f t="shared" si="21"/>
        <v>0</v>
      </c>
      <c r="H54" s="107">
        <f t="shared" si="21"/>
        <v>0</v>
      </c>
      <c r="I54" s="107">
        <f t="shared" si="21"/>
        <v>0</v>
      </c>
      <c r="J54" s="107">
        <f t="shared" si="21"/>
        <v>0</v>
      </c>
      <c r="K54" s="107">
        <f t="shared" si="21"/>
        <v>0</v>
      </c>
      <c r="L54" s="107">
        <f t="shared" si="21"/>
        <v>0</v>
      </c>
      <c r="M54" s="107">
        <f t="shared" si="21"/>
        <v>0</v>
      </c>
      <c r="N54" s="107">
        <f t="shared" si="21"/>
        <v>0</v>
      </c>
      <c r="O54" s="107">
        <f t="shared" si="21"/>
        <v>0</v>
      </c>
      <c r="P54" s="107">
        <f t="shared" si="21"/>
        <v>0</v>
      </c>
      <c r="Q54" s="107">
        <f t="shared" si="21"/>
        <v>0</v>
      </c>
      <c r="R54" s="107">
        <f t="shared" si="21"/>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1"/>
        <v>0</v>
      </c>
      <c r="G55" s="109">
        <f t="shared" si="21"/>
        <v>0</v>
      </c>
      <c r="H55" s="109">
        <f t="shared" si="21"/>
        <v>0</v>
      </c>
      <c r="I55" s="109">
        <f t="shared" si="21"/>
        <v>0</v>
      </c>
      <c r="J55" s="109">
        <f t="shared" si="21"/>
        <v>0</v>
      </c>
      <c r="K55" s="109">
        <f t="shared" si="21"/>
        <v>0</v>
      </c>
      <c r="L55" s="109">
        <f t="shared" si="21"/>
        <v>0</v>
      </c>
      <c r="M55" s="109">
        <f t="shared" si="21"/>
        <v>0</v>
      </c>
      <c r="N55" s="110">
        <f t="shared" si="21"/>
        <v>0</v>
      </c>
      <c r="O55" s="109">
        <f t="shared" si="21"/>
        <v>0</v>
      </c>
      <c r="P55" s="109">
        <f t="shared" si="21"/>
        <v>0</v>
      </c>
      <c r="Q55" s="109">
        <f t="shared" si="21"/>
        <v>0</v>
      </c>
      <c r="R55" s="109">
        <f t="shared" si="21"/>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2">SUM(F57:F57)</f>
        <v>0</v>
      </c>
      <c r="G56" s="111">
        <f t="shared" si="22"/>
        <v>0</v>
      </c>
      <c r="H56" s="111">
        <f t="shared" si="22"/>
        <v>0</v>
      </c>
      <c r="I56" s="111">
        <f t="shared" si="22"/>
        <v>0</v>
      </c>
      <c r="J56" s="111">
        <f t="shared" si="22"/>
        <v>0</v>
      </c>
      <c r="K56" s="111">
        <f t="shared" si="22"/>
        <v>0</v>
      </c>
      <c r="L56" s="111">
        <f t="shared" si="22"/>
        <v>0</v>
      </c>
      <c r="M56" s="111">
        <f t="shared" si="22"/>
        <v>0</v>
      </c>
      <c r="N56" s="113">
        <f t="shared" si="22"/>
        <v>0</v>
      </c>
      <c r="O56" s="111">
        <f t="shared" si="22"/>
        <v>0</v>
      </c>
      <c r="P56" s="111">
        <f t="shared" si="22"/>
        <v>0</v>
      </c>
      <c r="Q56" s="111">
        <f t="shared" si="22"/>
        <v>0</v>
      </c>
      <c r="R56" s="111">
        <f t="shared" si="22"/>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0"/>
      <c r="H57" s="120"/>
      <c r="I57" s="120"/>
      <c r="J57" s="120"/>
      <c r="K57" s="120"/>
      <c r="L57" s="120"/>
      <c r="M57" s="120"/>
      <c r="N57" s="126"/>
      <c r="O57" s="120"/>
      <c r="P57" s="120"/>
      <c r="Q57" s="120"/>
      <c r="R57" s="120"/>
      <c r="S57" s="38"/>
      <c r="T57" s="39"/>
      <c r="U57" s="39"/>
      <c r="V57" s="39"/>
      <c r="W57" s="39"/>
      <c r="X57" s="39"/>
      <c r="Y57" s="39"/>
      <c r="Z57" s="39"/>
      <c r="AA57" s="39"/>
      <c r="AB57" s="39"/>
      <c r="AC57" s="39"/>
      <c r="AD57" s="39"/>
      <c r="AE57" s="39"/>
      <c r="AF57" s="39"/>
    </row>
    <row r="59" spans="1:32">
      <c r="E59" s="124" t="s">
        <v>243</v>
      </c>
      <c r="G59" s="114" t="s">
        <v>244</v>
      </c>
      <c r="L59" s="123"/>
    </row>
    <row r="60" spans="1:32">
      <c r="E60" s="124" t="s">
        <v>245</v>
      </c>
      <c r="G60" s="114" t="s">
        <v>246</v>
      </c>
      <c r="S60" s="122"/>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sheetPr>
    <pageSetUpPr fitToPage="1"/>
  </sheetPr>
  <dimension ref="A1:AF69"/>
  <sheetViews>
    <sheetView zoomScaleNormal="100" workbookViewId="0">
      <selection activeCell="G14" sqref="G1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ht="19.5">
      <c r="A1" s="28"/>
      <c r="B1" s="28"/>
      <c r="C1" s="28"/>
      <c r="D1" s="159" t="s">
        <v>0</v>
      </c>
      <c r="E1" s="159"/>
      <c r="F1" s="159"/>
      <c r="G1" s="159"/>
      <c r="H1" s="159"/>
      <c r="I1" s="159"/>
      <c r="J1" s="159"/>
      <c r="K1" s="159"/>
      <c r="L1" s="159"/>
      <c r="M1" s="159"/>
      <c r="N1" s="159"/>
      <c r="O1" s="159"/>
      <c r="P1" s="159"/>
    </row>
    <row r="2" spans="1:32">
      <c r="A2" s="28"/>
      <c r="B2" s="28"/>
      <c r="C2" s="28"/>
      <c r="D2" s="76"/>
      <c r="E2" s="77"/>
      <c r="F2" s="78"/>
      <c r="G2" s="101"/>
      <c r="H2" s="102"/>
      <c r="I2" s="102"/>
      <c r="J2" s="102"/>
      <c r="K2" s="102"/>
      <c r="L2" s="89"/>
      <c r="M2" s="89"/>
      <c r="N2" s="103"/>
      <c r="O2" s="89"/>
      <c r="P2" s="157" t="s">
        <v>1</v>
      </c>
      <c r="Q2" s="157"/>
      <c r="R2" s="157"/>
    </row>
    <row r="3" spans="1:32" ht="18.75">
      <c r="A3" s="160" t="s">
        <v>247</v>
      </c>
      <c r="B3" s="160"/>
      <c r="C3" s="160"/>
      <c r="D3" s="160"/>
      <c r="E3" s="160"/>
      <c r="F3" s="160"/>
      <c r="G3" s="160"/>
      <c r="H3" s="160"/>
      <c r="I3" s="160"/>
      <c r="J3" s="160"/>
      <c r="K3" s="160"/>
      <c r="L3" s="160"/>
      <c r="M3" s="160"/>
      <c r="N3" s="160"/>
      <c r="O3" s="160"/>
      <c r="P3" s="160"/>
      <c r="Q3" s="160"/>
      <c r="R3" s="160"/>
    </row>
    <row r="4" spans="1:32">
      <c r="A4" s="28"/>
      <c r="B4" s="28"/>
      <c r="C4" s="28"/>
      <c r="D4" s="82"/>
      <c r="E4" s="83"/>
      <c r="F4" s="16"/>
      <c r="G4" s="104"/>
      <c r="H4" s="105"/>
      <c r="I4" s="104"/>
      <c r="J4" s="104"/>
      <c r="K4" s="104"/>
      <c r="L4" s="104"/>
      <c r="M4" s="104"/>
      <c r="N4" s="84"/>
      <c r="O4" s="85"/>
    </row>
    <row r="5" spans="1:32">
      <c r="A5" s="28"/>
      <c r="B5" s="28"/>
      <c r="C5" s="28"/>
      <c r="D5" s="28"/>
      <c r="E5" s="86"/>
      <c r="F5" s="88"/>
      <c r="G5" s="88"/>
      <c r="H5" s="88"/>
      <c r="I5" s="88"/>
      <c r="J5" s="88"/>
      <c r="K5" s="88"/>
      <c r="L5" s="89"/>
      <c r="M5" s="89"/>
    </row>
    <row r="6" spans="1:32">
      <c r="A6" s="148" t="s">
        <v>104</v>
      </c>
      <c r="B6" s="148"/>
      <c r="C6" s="148"/>
      <c r="D6" s="148"/>
      <c r="E6" s="148"/>
      <c r="F6" s="149" t="s">
        <v>105</v>
      </c>
      <c r="G6" s="151" t="s">
        <v>106</v>
      </c>
      <c r="H6" s="151"/>
      <c r="I6" s="151"/>
      <c r="J6" s="151"/>
      <c r="K6" s="151"/>
      <c r="L6" s="151"/>
      <c r="M6" s="151"/>
      <c r="N6" s="151"/>
      <c r="O6" s="151"/>
      <c r="P6" s="151"/>
      <c r="Q6" s="151"/>
      <c r="R6" s="151"/>
    </row>
    <row r="7" spans="1:32">
      <c r="A7" s="29"/>
      <c r="B7" s="152" t="s">
        <v>107</v>
      </c>
      <c r="C7" s="152"/>
      <c r="D7" s="152"/>
      <c r="E7" s="152"/>
      <c r="F7" s="149"/>
      <c r="G7" s="151"/>
      <c r="H7" s="151"/>
      <c r="I7" s="151"/>
      <c r="J7" s="151"/>
      <c r="K7" s="151"/>
      <c r="L7" s="151"/>
      <c r="M7" s="151"/>
      <c r="N7" s="151"/>
      <c r="O7" s="151"/>
      <c r="P7" s="151"/>
      <c r="Q7" s="151"/>
      <c r="R7" s="151"/>
    </row>
    <row r="8" spans="1:32">
      <c r="A8" s="29"/>
      <c r="B8" s="29"/>
      <c r="C8" s="153" t="s">
        <v>108</v>
      </c>
      <c r="D8" s="153"/>
      <c r="E8" s="153"/>
      <c r="F8" s="149"/>
      <c r="G8" s="151"/>
      <c r="H8" s="151"/>
      <c r="I8" s="151"/>
      <c r="J8" s="151"/>
      <c r="K8" s="151"/>
      <c r="L8" s="151"/>
      <c r="M8" s="151"/>
      <c r="N8" s="151"/>
      <c r="O8" s="151"/>
      <c r="P8" s="151"/>
      <c r="Q8" s="151"/>
      <c r="R8" s="151"/>
    </row>
    <row r="9" spans="1:32">
      <c r="A9" s="29"/>
      <c r="B9" s="29"/>
      <c r="C9" s="29"/>
      <c r="D9" s="154" t="s">
        <v>109</v>
      </c>
      <c r="E9" s="154"/>
      <c r="F9" s="149"/>
      <c r="G9" s="26" t="s">
        <v>110</v>
      </c>
      <c r="H9" s="25" t="s">
        <v>111</v>
      </c>
      <c r="I9" s="25" t="s">
        <v>112</v>
      </c>
      <c r="J9" s="25" t="s">
        <v>113</v>
      </c>
      <c r="K9" s="25" t="s">
        <v>114</v>
      </c>
      <c r="L9" s="25" t="s">
        <v>115</v>
      </c>
      <c r="M9" s="25" t="s">
        <v>116</v>
      </c>
      <c r="N9" s="90" t="s">
        <v>117</v>
      </c>
      <c r="O9" s="25" t="s">
        <v>118</v>
      </c>
      <c r="P9" s="25" t="s">
        <v>119</v>
      </c>
      <c r="Q9" s="25" t="s">
        <v>120</v>
      </c>
      <c r="R9" s="25" t="s">
        <v>121</v>
      </c>
    </row>
    <row r="10" spans="1:32" ht="13.5" customHeight="1">
      <c r="A10" s="33"/>
      <c r="B10" s="91"/>
      <c r="C10" s="33"/>
      <c r="D10" s="33"/>
      <c r="E10" s="34" t="s">
        <v>122</v>
      </c>
      <c r="F10" s="35">
        <f t="shared" ref="F10:R10" si="0">F11+F25+F54</f>
        <v>0</v>
      </c>
      <c r="G10" s="107">
        <f t="shared" si="0"/>
        <v>0</v>
      </c>
      <c r="H10" s="107">
        <f t="shared" si="0"/>
        <v>0</v>
      </c>
      <c r="I10" s="107">
        <f t="shared" si="0"/>
        <v>0</v>
      </c>
      <c r="J10" s="107">
        <f t="shared" si="0"/>
        <v>0</v>
      </c>
      <c r="K10" s="107">
        <f t="shared" si="0"/>
        <v>0</v>
      </c>
      <c r="L10" s="107">
        <f t="shared" si="0"/>
        <v>0</v>
      </c>
      <c r="M10" s="107">
        <f t="shared" si="0"/>
        <v>0</v>
      </c>
      <c r="N10" s="108">
        <f t="shared" si="0"/>
        <v>0</v>
      </c>
      <c r="O10" s="107">
        <f t="shared" si="0"/>
        <v>0</v>
      </c>
      <c r="P10" s="107">
        <f t="shared" si="0"/>
        <v>0</v>
      </c>
      <c r="Q10" s="107">
        <f t="shared" si="0"/>
        <v>0</v>
      </c>
      <c r="R10" s="107">
        <f t="shared" si="0"/>
        <v>0</v>
      </c>
      <c r="S10" s="38"/>
      <c r="T10" s="39"/>
      <c r="U10" s="39"/>
      <c r="V10" s="39"/>
      <c r="W10" s="39"/>
      <c r="X10" s="39"/>
      <c r="Y10" s="39"/>
      <c r="Z10" s="39"/>
      <c r="AA10" s="39"/>
      <c r="AB10" s="39"/>
      <c r="AC10" s="39"/>
      <c r="AD10" s="39"/>
      <c r="AE10" s="39"/>
      <c r="AF10" s="39"/>
    </row>
    <row r="11" spans="1:32" ht="14.25" customHeight="1">
      <c r="A11" s="58">
        <v>1</v>
      </c>
      <c r="B11" s="59"/>
      <c r="C11" s="50"/>
      <c r="D11" s="62"/>
      <c r="E11" s="34" t="s">
        <v>123</v>
      </c>
      <c r="F11" s="35">
        <f t="shared" ref="F11:R11" si="1">F12+F15+F23</f>
        <v>0</v>
      </c>
      <c r="G11" s="107">
        <f t="shared" si="1"/>
        <v>0</v>
      </c>
      <c r="H11" s="107">
        <f t="shared" si="1"/>
        <v>0</v>
      </c>
      <c r="I11" s="107">
        <f t="shared" si="1"/>
        <v>0</v>
      </c>
      <c r="J11" s="107">
        <f t="shared" si="1"/>
        <v>0</v>
      </c>
      <c r="K11" s="107">
        <f t="shared" si="1"/>
        <v>0</v>
      </c>
      <c r="L11" s="107">
        <f t="shared" si="1"/>
        <v>0</v>
      </c>
      <c r="M11" s="107">
        <f t="shared" si="1"/>
        <v>0</v>
      </c>
      <c r="N11" s="107">
        <f t="shared" si="1"/>
        <v>0</v>
      </c>
      <c r="O11" s="107">
        <f t="shared" si="1"/>
        <v>0</v>
      </c>
      <c r="P11" s="107">
        <f t="shared" si="1"/>
        <v>0</v>
      </c>
      <c r="Q11" s="107">
        <f t="shared" si="1"/>
        <v>0</v>
      </c>
      <c r="R11" s="107">
        <f t="shared" si="1"/>
        <v>0</v>
      </c>
      <c r="S11" s="38"/>
      <c r="T11" s="39"/>
      <c r="U11" s="39"/>
      <c r="V11" s="39"/>
      <c r="W11" s="39"/>
      <c r="X11" s="39"/>
      <c r="Y11" s="39"/>
      <c r="Z11" s="39"/>
      <c r="AA11" s="39"/>
      <c r="AB11" s="39"/>
      <c r="AC11" s="39"/>
      <c r="AD11" s="39"/>
      <c r="AE11" s="39"/>
      <c r="AF11" s="39"/>
    </row>
    <row r="12" spans="1:32">
      <c r="A12" s="43">
        <v>1</v>
      </c>
      <c r="B12" s="45">
        <v>1</v>
      </c>
      <c r="C12" s="50"/>
      <c r="D12" s="62"/>
      <c r="E12" s="69" t="s">
        <v>124</v>
      </c>
      <c r="F12" s="70">
        <f t="shared" ref="F12:R12" si="2">F13</f>
        <v>0</v>
      </c>
      <c r="G12" s="109">
        <f t="shared" si="2"/>
        <v>0</v>
      </c>
      <c r="H12" s="109">
        <f t="shared" si="2"/>
        <v>0</v>
      </c>
      <c r="I12" s="109">
        <f t="shared" si="2"/>
        <v>0</v>
      </c>
      <c r="J12" s="109">
        <f t="shared" si="2"/>
        <v>0</v>
      </c>
      <c r="K12" s="109">
        <f t="shared" si="2"/>
        <v>0</v>
      </c>
      <c r="L12" s="109">
        <f t="shared" si="2"/>
        <v>0</v>
      </c>
      <c r="M12" s="109">
        <f t="shared" si="2"/>
        <v>0</v>
      </c>
      <c r="N12" s="110">
        <f t="shared" si="2"/>
        <v>0</v>
      </c>
      <c r="O12" s="109">
        <f t="shared" si="2"/>
        <v>0</v>
      </c>
      <c r="P12" s="109">
        <f t="shared" si="2"/>
        <v>0</v>
      </c>
      <c r="Q12" s="109">
        <f t="shared" si="2"/>
        <v>0</v>
      </c>
      <c r="R12" s="109">
        <f t="shared" si="2"/>
        <v>0</v>
      </c>
      <c r="S12" s="38"/>
      <c r="T12" s="39"/>
      <c r="U12" s="39"/>
      <c r="V12" s="39"/>
      <c r="W12" s="39"/>
      <c r="X12" s="39"/>
      <c r="Y12" s="39"/>
      <c r="Z12" s="39"/>
      <c r="AA12" s="39"/>
      <c r="AB12" s="39"/>
      <c r="AC12" s="39"/>
      <c r="AD12" s="39"/>
      <c r="AE12" s="39"/>
      <c r="AF12" s="39"/>
    </row>
    <row r="13" spans="1:32">
      <c r="A13" s="43">
        <v>1</v>
      </c>
      <c r="B13" s="45">
        <v>1</v>
      </c>
      <c r="C13" s="50">
        <v>2</v>
      </c>
      <c r="D13" s="62"/>
      <c r="E13" s="61" t="s">
        <v>125</v>
      </c>
      <c r="F13" s="53">
        <f t="shared" ref="F13:R13" si="3">SUM(F14:F14)</f>
        <v>0</v>
      </c>
      <c r="G13" s="111">
        <f t="shared" si="3"/>
        <v>0</v>
      </c>
      <c r="H13" s="111">
        <f t="shared" si="3"/>
        <v>0</v>
      </c>
      <c r="I13" s="111">
        <f t="shared" si="3"/>
        <v>0</v>
      </c>
      <c r="J13" s="111">
        <f t="shared" si="3"/>
        <v>0</v>
      </c>
      <c r="K13" s="111">
        <f t="shared" si="3"/>
        <v>0</v>
      </c>
      <c r="L13" s="111">
        <f t="shared" si="3"/>
        <v>0</v>
      </c>
      <c r="M13" s="111">
        <f t="shared" si="3"/>
        <v>0</v>
      </c>
      <c r="N13" s="111">
        <f t="shared" si="3"/>
        <v>0</v>
      </c>
      <c r="O13" s="111">
        <f t="shared" si="3"/>
        <v>0</v>
      </c>
      <c r="P13" s="111">
        <f t="shared" si="3"/>
        <v>0</v>
      </c>
      <c r="Q13" s="111">
        <f t="shared" si="3"/>
        <v>0</v>
      </c>
      <c r="R13" s="111">
        <f t="shared" si="3"/>
        <v>0</v>
      </c>
      <c r="S13" s="38"/>
      <c r="T13" s="39"/>
      <c r="U13" s="39"/>
      <c r="V13" s="39"/>
      <c r="W13" s="39"/>
      <c r="X13" s="39"/>
      <c r="Y13" s="39"/>
      <c r="Z13" s="39"/>
      <c r="AA13" s="39"/>
      <c r="AB13" s="39"/>
      <c r="AC13" s="39"/>
      <c r="AD13" s="39"/>
      <c r="AE13" s="39"/>
      <c r="AF13" s="39"/>
    </row>
    <row r="14" spans="1:32" ht="22.5">
      <c r="A14" s="43">
        <v>1</v>
      </c>
      <c r="B14" s="45">
        <v>1</v>
      </c>
      <c r="C14" s="50">
        <v>2</v>
      </c>
      <c r="D14" s="62">
        <v>2</v>
      </c>
      <c r="E14" s="63" t="s">
        <v>126</v>
      </c>
      <c r="F14" s="56">
        <f>SUM(G14:R14)</f>
        <v>0</v>
      </c>
      <c r="G14" s="125"/>
      <c r="H14" s="125"/>
      <c r="I14" s="125"/>
      <c r="J14" s="125"/>
      <c r="K14" s="125"/>
      <c r="L14" s="125"/>
      <c r="M14" s="125"/>
      <c r="N14" s="125"/>
      <c r="O14" s="125"/>
      <c r="P14" s="125"/>
      <c r="Q14" s="125"/>
      <c r="R14" s="125"/>
      <c r="S14" s="38"/>
      <c r="T14" s="39"/>
      <c r="U14" s="39"/>
      <c r="V14" s="39"/>
      <c r="W14" s="39"/>
      <c r="X14" s="39"/>
      <c r="Y14" s="39"/>
      <c r="Z14" s="39"/>
      <c r="AA14" s="39"/>
      <c r="AB14" s="39"/>
      <c r="AC14" s="39"/>
      <c r="AD14" s="39"/>
      <c r="AE14" s="39"/>
      <c r="AF14" s="39"/>
    </row>
    <row r="15" spans="1:32">
      <c r="A15" s="43">
        <v>1</v>
      </c>
      <c r="B15" s="45">
        <v>4</v>
      </c>
      <c r="C15" s="45"/>
      <c r="D15" s="45"/>
      <c r="E15" s="69" t="s">
        <v>129</v>
      </c>
      <c r="F15" s="70">
        <f t="shared" ref="F15:R15" si="4">F16+F18+F20</f>
        <v>0</v>
      </c>
      <c r="G15" s="109">
        <f t="shared" si="4"/>
        <v>0</v>
      </c>
      <c r="H15" s="109">
        <f t="shared" si="4"/>
        <v>0</v>
      </c>
      <c r="I15" s="109">
        <f t="shared" si="4"/>
        <v>0</v>
      </c>
      <c r="J15" s="109">
        <f t="shared" si="4"/>
        <v>0</v>
      </c>
      <c r="K15" s="109">
        <f t="shared" si="4"/>
        <v>0</v>
      </c>
      <c r="L15" s="109">
        <f t="shared" si="4"/>
        <v>0</v>
      </c>
      <c r="M15" s="109">
        <f t="shared" si="4"/>
        <v>0</v>
      </c>
      <c r="N15" s="109">
        <f t="shared" si="4"/>
        <v>0</v>
      </c>
      <c r="O15" s="109">
        <f t="shared" si="4"/>
        <v>0</v>
      </c>
      <c r="P15" s="109">
        <f t="shared" si="4"/>
        <v>0</v>
      </c>
      <c r="Q15" s="109">
        <f t="shared" si="4"/>
        <v>0</v>
      </c>
      <c r="R15" s="109">
        <f t="shared" si="4"/>
        <v>0</v>
      </c>
      <c r="S15" s="38"/>
      <c r="T15" s="39"/>
      <c r="U15" s="39"/>
      <c r="V15" s="39"/>
      <c r="W15" s="39"/>
      <c r="X15" s="39"/>
      <c r="Y15" s="39"/>
      <c r="Z15" s="39"/>
      <c r="AA15" s="39"/>
      <c r="AB15" s="39"/>
      <c r="AC15" s="39"/>
      <c r="AD15" s="39"/>
      <c r="AE15" s="39"/>
      <c r="AF15" s="39"/>
    </row>
    <row r="16" spans="1:32">
      <c r="A16" s="43">
        <v>1</v>
      </c>
      <c r="B16" s="45">
        <v>4</v>
      </c>
      <c r="C16" s="50">
        <v>1</v>
      </c>
      <c r="D16" s="51"/>
      <c r="E16" s="61" t="s">
        <v>130</v>
      </c>
      <c r="F16" s="53">
        <f t="shared" ref="F16:R16" si="5">SUM(F17:F17)</f>
        <v>0</v>
      </c>
      <c r="G16" s="111">
        <f t="shared" si="5"/>
        <v>0</v>
      </c>
      <c r="H16" s="111">
        <f t="shared" si="5"/>
        <v>0</v>
      </c>
      <c r="I16" s="111">
        <f t="shared" si="5"/>
        <v>0</v>
      </c>
      <c r="J16" s="111">
        <f t="shared" si="5"/>
        <v>0</v>
      </c>
      <c r="K16" s="111">
        <f t="shared" si="5"/>
        <v>0</v>
      </c>
      <c r="L16" s="111">
        <f t="shared" si="5"/>
        <v>0</v>
      </c>
      <c r="M16" s="111">
        <f t="shared" si="5"/>
        <v>0</v>
      </c>
      <c r="N16" s="113">
        <f t="shared" si="5"/>
        <v>0</v>
      </c>
      <c r="O16" s="111">
        <f t="shared" si="5"/>
        <v>0</v>
      </c>
      <c r="P16" s="111">
        <f t="shared" si="5"/>
        <v>0</v>
      </c>
      <c r="Q16" s="111">
        <f t="shared" si="5"/>
        <v>0</v>
      </c>
      <c r="R16" s="111">
        <f t="shared" si="5"/>
        <v>0</v>
      </c>
      <c r="S16" s="38"/>
      <c r="T16" s="39"/>
      <c r="U16" s="39"/>
      <c r="V16" s="39"/>
      <c r="W16" s="39"/>
      <c r="X16" s="39"/>
      <c r="Y16" s="39"/>
      <c r="Z16" s="39"/>
      <c r="AA16" s="39"/>
      <c r="AB16" s="39"/>
      <c r="AC16" s="39"/>
      <c r="AD16" s="39"/>
      <c r="AE16" s="39"/>
      <c r="AF16" s="39"/>
    </row>
    <row r="17" spans="1:32">
      <c r="A17" s="43">
        <v>1</v>
      </c>
      <c r="B17" s="45">
        <v>4</v>
      </c>
      <c r="C17" s="50">
        <v>1</v>
      </c>
      <c r="D17" s="62">
        <v>2</v>
      </c>
      <c r="E17" s="143" t="s">
        <v>132</v>
      </c>
      <c r="F17" s="56">
        <f>SUM(G17:R17)</f>
        <v>0</v>
      </c>
      <c r="G17" s="125"/>
      <c r="H17" s="125"/>
      <c r="I17" s="125"/>
      <c r="J17" s="125"/>
      <c r="K17" s="125"/>
      <c r="L17" s="125"/>
      <c r="M17" s="125"/>
      <c r="N17" s="125"/>
      <c r="O17" s="125"/>
      <c r="P17" s="125"/>
      <c r="Q17" s="125"/>
      <c r="R17" s="125"/>
      <c r="S17" s="38"/>
      <c r="T17" s="39"/>
      <c r="U17" s="39"/>
      <c r="V17" s="39"/>
      <c r="W17" s="39"/>
      <c r="X17" s="39"/>
      <c r="Y17" s="39"/>
      <c r="Z17" s="39"/>
      <c r="AA17" s="39"/>
      <c r="AB17" s="39"/>
      <c r="AC17" s="39"/>
      <c r="AD17" s="39"/>
      <c r="AE17" s="39"/>
      <c r="AF17" s="39"/>
    </row>
    <row r="18" spans="1:32">
      <c r="A18" s="43">
        <v>1</v>
      </c>
      <c r="B18" s="45">
        <v>4</v>
      </c>
      <c r="C18" s="50">
        <v>3</v>
      </c>
      <c r="D18" s="51"/>
      <c r="E18" s="61" t="s">
        <v>133</v>
      </c>
      <c r="F18" s="53">
        <f t="shared" ref="F18:R18" si="6">SUM(F19:F19)</f>
        <v>0</v>
      </c>
      <c r="G18" s="111">
        <f t="shared" si="6"/>
        <v>0</v>
      </c>
      <c r="H18" s="111">
        <f t="shared" si="6"/>
        <v>0</v>
      </c>
      <c r="I18" s="111">
        <f t="shared" si="6"/>
        <v>0</v>
      </c>
      <c r="J18" s="111">
        <f t="shared" si="6"/>
        <v>0</v>
      </c>
      <c r="K18" s="111">
        <f t="shared" si="6"/>
        <v>0</v>
      </c>
      <c r="L18" s="111">
        <f t="shared" si="6"/>
        <v>0</v>
      </c>
      <c r="M18" s="111">
        <f t="shared" si="6"/>
        <v>0</v>
      </c>
      <c r="N18" s="111">
        <f t="shared" si="6"/>
        <v>0</v>
      </c>
      <c r="O18" s="111">
        <f t="shared" si="6"/>
        <v>0</v>
      </c>
      <c r="P18" s="111">
        <f t="shared" si="6"/>
        <v>0</v>
      </c>
      <c r="Q18" s="111">
        <f t="shared" si="6"/>
        <v>0</v>
      </c>
      <c r="R18" s="111">
        <f t="shared" si="6"/>
        <v>0</v>
      </c>
      <c r="S18" s="38"/>
      <c r="T18" s="39"/>
      <c r="U18" s="39"/>
      <c r="V18" s="39"/>
      <c r="W18" s="39"/>
      <c r="X18" s="39"/>
      <c r="Y18" s="39"/>
      <c r="Z18" s="39"/>
      <c r="AA18" s="39"/>
      <c r="AB18" s="39"/>
      <c r="AC18" s="39"/>
      <c r="AD18" s="39"/>
      <c r="AE18" s="39"/>
      <c r="AF18" s="39"/>
    </row>
    <row r="19" spans="1:32">
      <c r="A19" s="43">
        <v>1</v>
      </c>
      <c r="B19" s="45">
        <v>4</v>
      </c>
      <c r="C19" s="50">
        <v>3</v>
      </c>
      <c r="D19" s="62">
        <v>2</v>
      </c>
      <c r="E19" s="63" t="s">
        <v>133</v>
      </c>
      <c r="F19" s="56">
        <f>SUM(G19:R19)</f>
        <v>0</v>
      </c>
      <c r="G19" s="125"/>
      <c r="H19" s="125"/>
      <c r="I19" s="125"/>
      <c r="J19" s="125"/>
      <c r="K19" s="125"/>
      <c r="L19" s="125"/>
      <c r="M19" s="125"/>
      <c r="N19" s="125"/>
      <c r="O19" s="125"/>
      <c r="P19" s="125"/>
      <c r="Q19" s="125"/>
      <c r="R19" s="125"/>
      <c r="S19" s="38"/>
      <c r="T19" s="39"/>
      <c r="U19" s="39"/>
      <c r="V19" s="39"/>
      <c r="W19" s="39"/>
      <c r="X19" s="39"/>
      <c r="Y19" s="39"/>
      <c r="Z19" s="39"/>
      <c r="AA19" s="39"/>
      <c r="AB19" s="39"/>
      <c r="AC19" s="39"/>
      <c r="AD19" s="39"/>
      <c r="AE19" s="39"/>
      <c r="AF19" s="39"/>
    </row>
    <row r="20" spans="1:32">
      <c r="A20" s="43">
        <v>1</v>
      </c>
      <c r="B20" s="45">
        <v>4</v>
      </c>
      <c r="C20" s="50">
        <v>4</v>
      </c>
      <c r="D20" s="51"/>
      <c r="E20" s="61" t="s">
        <v>134</v>
      </c>
      <c r="F20" s="53">
        <f>SUM(F21:F22)</f>
        <v>0</v>
      </c>
      <c r="G20" s="111">
        <f t="shared" ref="G20:R20" si="7">G21+G22</f>
        <v>0</v>
      </c>
      <c r="H20" s="111">
        <f t="shared" si="7"/>
        <v>0</v>
      </c>
      <c r="I20" s="111">
        <f t="shared" si="7"/>
        <v>0</v>
      </c>
      <c r="J20" s="111">
        <f t="shared" si="7"/>
        <v>0</v>
      </c>
      <c r="K20" s="111">
        <f t="shared" si="7"/>
        <v>0</v>
      </c>
      <c r="L20" s="111">
        <f t="shared" si="7"/>
        <v>0</v>
      </c>
      <c r="M20" s="111">
        <f t="shared" si="7"/>
        <v>0</v>
      </c>
      <c r="N20" s="113">
        <f t="shared" si="7"/>
        <v>0</v>
      </c>
      <c r="O20" s="111">
        <f t="shared" si="7"/>
        <v>0</v>
      </c>
      <c r="P20" s="111">
        <f t="shared" si="7"/>
        <v>0</v>
      </c>
      <c r="Q20" s="111">
        <f t="shared" si="7"/>
        <v>0</v>
      </c>
      <c r="R20" s="111">
        <f t="shared" si="7"/>
        <v>0</v>
      </c>
      <c r="S20" s="38"/>
      <c r="T20" s="39"/>
      <c r="U20" s="39"/>
      <c r="V20" s="39"/>
      <c r="W20" s="39"/>
      <c r="X20" s="39"/>
      <c r="Y20" s="39"/>
      <c r="Z20" s="39"/>
      <c r="AA20" s="39"/>
      <c r="AB20" s="39"/>
      <c r="AC20" s="39"/>
      <c r="AD20" s="39"/>
      <c r="AE20" s="39"/>
      <c r="AF20" s="39"/>
    </row>
    <row r="21" spans="1:32" ht="22.5">
      <c r="A21" s="43">
        <v>1</v>
      </c>
      <c r="B21" s="45">
        <v>4</v>
      </c>
      <c r="C21" s="50">
        <v>4</v>
      </c>
      <c r="D21" s="62">
        <v>1</v>
      </c>
      <c r="E21" s="63" t="s">
        <v>135</v>
      </c>
      <c r="F21" s="56">
        <f>SUM(G21:R21)</f>
        <v>0</v>
      </c>
      <c r="G21" s="125"/>
      <c r="H21" s="125"/>
      <c r="I21" s="125"/>
      <c r="J21" s="125"/>
      <c r="K21" s="125"/>
      <c r="L21" s="125"/>
      <c r="M21" s="125"/>
      <c r="N21" s="125"/>
      <c r="O21" s="125"/>
      <c r="P21" s="125"/>
      <c r="Q21" s="125"/>
      <c r="R21" s="125"/>
      <c r="S21" s="38"/>
      <c r="T21" s="39"/>
      <c r="U21" s="39"/>
      <c r="V21" s="39"/>
      <c r="W21" s="39"/>
      <c r="X21" s="39"/>
      <c r="Y21" s="39"/>
      <c r="Z21" s="39"/>
      <c r="AA21" s="39"/>
      <c r="AB21" s="39"/>
      <c r="AC21" s="39"/>
      <c r="AD21" s="39"/>
      <c r="AE21" s="39"/>
      <c r="AF21" s="39"/>
    </row>
    <row r="22" spans="1:32" ht="22.5">
      <c r="A22" s="43">
        <v>1</v>
      </c>
      <c r="B22" s="45">
        <v>4</v>
      </c>
      <c r="C22" s="50">
        <v>4</v>
      </c>
      <c r="D22" s="62">
        <v>2</v>
      </c>
      <c r="E22" s="63" t="s">
        <v>136</v>
      </c>
      <c r="F22" s="56">
        <f>SUM(G22:R22)</f>
        <v>0</v>
      </c>
      <c r="G22" s="125"/>
      <c r="H22" s="125"/>
      <c r="I22" s="125"/>
      <c r="J22" s="125"/>
      <c r="K22" s="125"/>
      <c r="L22" s="125"/>
      <c r="M22" s="125"/>
      <c r="N22" s="125"/>
      <c r="O22" s="125"/>
      <c r="P22" s="125"/>
      <c r="Q22" s="125"/>
      <c r="R22" s="125"/>
      <c r="S22" s="38"/>
      <c r="T22" s="39"/>
      <c r="U22" s="39"/>
      <c r="V22" s="39"/>
      <c r="W22" s="39"/>
      <c r="X22" s="39"/>
      <c r="Y22" s="39"/>
      <c r="Z22" s="39"/>
      <c r="AA22" s="39"/>
      <c r="AB22" s="39"/>
      <c r="AC22" s="39"/>
      <c r="AD22" s="39"/>
      <c r="AE22" s="39"/>
      <c r="AF22" s="39"/>
    </row>
    <row r="23" spans="1:32" ht="22.5">
      <c r="A23" s="43">
        <v>1</v>
      </c>
      <c r="B23" s="45">
        <v>5</v>
      </c>
      <c r="C23" s="51">
        <v>4</v>
      </c>
      <c r="D23" s="51"/>
      <c r="E23" s="61" t="s">
        <v>143</v>
      </c>
      <c r="F23" s="53">
        <f>SUM(G23:R23)</f>
        <v>0</v>
      </c>
      <c r="G23" s="111">
        <f t="shared" ref="G23:R23" si="8">SUM(G24:G24)</f>
        <v>0</v>
      </c>
      <c r="H23" s="111">
        <f t="shared" si="8"/>
        <v>0</v>
      </c>
      <c r="I23" s="111">
        <f t="shared" si="8"/>
        <v>0</v>
      </c>
      <c r="J23" s="111">
        <f t="shared" si="8"/>
        <v>0</v>
      </c>
      <c r="K23" s="111">
        <f t="shared" si="8"/>
        <v>0</v>
      </c>
      <c r="L23" s="111">
        <f t="shared" si="8"/>
        <v>0</v>
      </c>
      <c r="M23" s="111">
        <f t="shared" si="8"/>
        <v>0</v>
      </c>
      <c r="N23" s="111">
        <f t="shared" si="8"/>
        <v>0</v>
      </c>
      <c r="O23" s="111">
        <f t="shared" si="8"/>
        <v>0</v>
      </c>
      <c r="P23" s="111">
        <f t="shared" si="8"/>
        <v>0</v>
      </c>
      <c r="Q23" s="111">
        <f t="shared" si="8"/>
        <v>0</v>
      </c>
      <c r="R23" s="111">
        <f t="shared" si="8"/>
        <v>0</v>
      </c>
      <c r="S23" s="38"/>
      <c r="T23" s="39"/>
      <c r="U23" s="39"/>
      <c r="V23" s="39"/>
      <c r="W23" s="39"/>
      <c r="X23" s="39"/>
      <c r="Y23" s="39"/>
      <c r="Z23" s="39"/>
      <c r="AA23" s="39"/>
      <c r="AB23" s="39"/>
      <c r="AC23" s="39"/>
      <c r="AD23" s="39"/>
      <c r="AE23" s="39"/>
      <c r="AF23" s="39"/>
    </row>
    <row r="24" spans="1:32" ht="112.5">
      <c r="A24" s="43">
        <v>1</v>
      </c>
      <c r="B24" s="45">
        <v>5</v>
      </c>
      <c r="C24" s="51">
        <v>4</v>
      </c>
      <c r="D24" s="62">
        <v>30</v>
      </c>
      <c r="E24" s="63" t="s">
        <v>194</v>
      </c>
      <c r="F24" s="96">
        <f>SUM(G24:R24)</f>
        <v>0</v>
      </c>
      <c r="G24" s="125"/>
      <c r="H24" s="125"/>
      <c r="I24" s="125"/>
      <c r="J24" s="125"/>
      <c r="K24" s="125"/>
      <c r="L24" s="125"/>
      <c r="M24" s="125"/>
      <c r="N24" s="125"/>
      <c r="O24" s="125"/>
      <c r="P24" s="125"/>
      <c r="Q24" s="125"/>
      <c r="R24" s="125"/>
      <c r="S24" s="38"/>
      <c r="T24" s="39"/>
      <c r="U24" s="39"/>
      <c r="V24" s="39"/>
      <c r="W24" s="39"/>
      <c r="X24" s="39"/>
      <c r="Y24" s="39"/>
      <c r="Z24" s="39"/>
      <c r="AA24" s="39"/>
      <c r="AB24" s="39"/>
      <c r="AC24" s="39"/>
      <c r="AD24" s="39"/>
      <c r="AE24" s="39"/>
      <c r="AF24" s="39"/>
    </row>
    <row r="25" spans="1:32">
      <c r="A25" s="97">
        <v>2</v>
      </c>
      <c r="B25" s="98"/>
      <c r="C25" s="65"/>
      <c r="D25" s="40"/>
      <c r="E25" s="99" t="s">
        <v>155</v>
      </c>
      <c r="F25" s="35">
        <f t="shared" ref="F25:R25" si="9">F26+F37+F40+F43+F47</f>
        <v>0</v>
      </c>
      <c r="G25" s="107">
        <f t="shared" si="9"/>
        <v>0</v>
      </c>
      <c r="H25" s="107">
        <f t="shared" si="9"/>
        <v>0</v>
      </c>
      <c r="I25" s="107">
        <f t="shared" si="9"/>
        <v>0</v>
      </c>
      <c r="J25" s="107">
        <f t="shared" si="9"/>
        <v>0</v>
      </c>
      <c r="K25" s="107">
        <f t="shared" si="9"/>
        <v>0</v>
      </c>
      <c r="L25" s="107">
        <f t="shared" si="9"/>
        <v>0</v>
      </c>
      <c r="M25" s="107">
        <f t="shared" si="9"/>
        <v>0</v>
      </c>
      <c r="N25" s="107">
        <f t="shared" si="9"/>
        <v>0</v>
      </c>
      <c r="O25" s="107">
        <f t="shared" si="9"/>
        <v>0</v>
      </c>
      <c r="P25" s="107">
        <f t="shared" si="9"/>
        <v>0</v>
      </c>
      <c r="Q25" s="107">
        <f t="shared" si="9"/>
        <v>0</v>
      </c>
      <c r="R25" s="107">
        <f t="shared" si="9"/>
        <v>0</v>
      </c>
      <c r="S25" s="38"/>
      <c r="T25" s="39"/>
      <c r="U25" s="39"/>
      <c r="V25" s="39"/>
      <c r="W25" s="39"/>
      <c r="X25" s="39"/>
      <c r="Y25" s="39"/>
      <c r="Z25" s="39"/>
      <c r="AA25" s="39"/>
      <c r="AB25" s="39"/>
      <c r="AC25" s="39"/>
      <c r="AD25" s="39"/>
      <c r="AE25" s="39"/>
      <c r="AF25" s="39"/>
    </row>
    <row r="26" spans="1:32">
      <c r="A26" s="43">
        <v>2</v>
      </c>
      <c r="B26" s="45">
        <v>1</v>
      </c>
      <c r="C26" s="45"/>
      <c r="D26" s="45"/>
      <c r="E26" s="69" t="s">
        <v>156</v>
      </c>
      <c r="F26" s="70">
        <f t="shared" ref="F26:R26" si="10">F27+F29+F31+F33</f>
        <v>0</v>
      </c>
      <c r="G26" s="109">
        <f t="shared" si="10"/>
        <v>0</v>
      </c>
      <c r="H26" s="109">
        <f t="shared" si="10"/>
        <v>0</v>
      </c>
      <c r="I26" s="109">
        <f t="shared" si="10"/>
        <v>0</v>
      </c>
      <c r="J26" s="109">
        <f t="shared" si="10"/>
        <v>0</v>
      </c>
      <c r="K26" s="109">
        <f t="shared" si="10"/>
        <v>0</v>
      </c>
      <c r="L26" s="109">
        <f t="shared" si="10"/>
        <v>0</v>
      </c>
      <c r="M26" s="109">
        <f t="shared" si="10"/>
        <v>0</v>
      </c>
      <c r="N26" s="109">
        <f t="shared" si="10"/>
        <v>0</v>
      </c>
      <c r="O26" s="109">
        <f t="shared" si="10"/>
        <v>0</v>
      </c>
      <c r="P26" s="109">
        <f t="shared" si="10"/>
        <v>0</v>
      </c>
      <c r="Q26" s="109">
        <f t="shared" si="10"/>
        <v>0</v>
      </c>
      <c r="R26" s="109">
        <f t="shared" si="10"/>
        <v>0</v>
      </c>
      <c r="S26" s="38"/>
      <c r="T26" s="39"/>
      <c r="U26" s="39"/>
      <c r="V26" s="39"/>
      <c r="W26" s="39"/>
      <c r="X26" s="39"/>
      <c r="Y26" s="39"/>
      <c r="Z26" s="39"/>
      <c r="AA26" s="39"/>
      <c r="AB26" s="39"/>
      <c r="AC26" s="39"/>
      <c r="AD26" s="39"/>
      <c r="AE26" s="39"/>
      <c r="AF26" s="39"/>
    </row>
    <row r="27" spans="1:32" ht="22.5">
      <c r="A27" s="43">
        <v>2</v>
      </c>
      <c r="B27" s="45">
        <v>1</v>
      </c>
      <c r="C27" s="51">
        <v>1</v>
      </c>
      <c r="D27" s="51"/>
      <c r="E27" s="61" t="s">
        <v>157</v>
      </c>
      <c r="F27" s="53">
        <f t="shared" ref="F27:R27" si="11">F28</f>
        <v>0</v>
      </c>
      <c r="G27" s="111">
        <f t="shared" si="11"/>
        <v>0</v>
      </c>
      <c r="H27" s="111">
        <f t="shared" si="11"/>
        <v>0</v>
      </c>
      <c r="I27" s="111">
        <f t="shared" si="11"/>
        <v>0</v>
      </c>
      <c r="J27" s="111">
        <f t="shared" si="11"/>
        <v>0</v>
      </c>
      <c r="K27" s="111">
        <f t="shared" si="11"/>
        <v>0</v>
      </c>
      <c r="L27" s="111">
        <f t="shared" si="11"/>
        <v>0</v>
      </c>
      <c r="M27" s="111">
        <f t="shared" si="11"/>
        <v>0</v>
      </c>
      <c r="N27" s="113">
        <f t="shared" si="11"/>
        <v>0</v>
      </c>
      <c r="O27" s="111">
        <f t="shared" si="11"/>
        <v>0</v>
      </c>
      <c r="P27" s="111">
        <f t="shared" si="11"/>
        <v>0</v>
      </c>
      <c r="Q27" s="111">
        <f t="shared" si="11"/>
        <v>0</v>
      </c>
      <c r="R27" s="111">
        <f t="shared" si="11"/>
        <v>0</v>
      </c>
      <c r="S27" s="38"/>
      <c r="T27" s="39"/>
      <c r="U27" s="39"/>
      <c r="V27" s="39"/>
      <c r="W27" s="39"/>
      <c r="X27" s="39"/>
      <c r="Y27" s="39"/>
      <c r="Z27" s="39"/>
      <c r="AA27" s="39"/>
      <c r="AB27" s="39"/>
      <c r="AC27" s="39"/>
      <c r="AD27" s="39"/>
      <c r="AE27" s="39"/>
      <c r="AF27" s="39"/>
    </row>
    <row r="28" spans="1:32" ht="22.5">
      <c r="A28" s="43">
        <v>2</v>
      </c>
      <c r="B28" s="45">
        <v>1</v>
      </c>
      <c r="C28" s="51">
        <v>1</v>
      </c>
      <c r="D28" s="62">
        <v>2</v>
      </c>
      <c r="E28" s="63" t="s">
        <v>158</v>
      </c>
      <c r="F28" s="56">
        <f>SUM(G28:R28)</f>
        <v>0</v>
      </c>
      <c r="G28" s="125"/>
      <c r="H28" s="125"/>
      <c r="I28" s="125"/>
      <c r="J28" s="125"/>
      <c r="K28" s="125"/>
      <c r="L28" s="125"/>
      <c r="M28" s="125"/>
      <c r="N28" s="125"/>
      <c r="O28" s="125"/>
      <c r="P28" s="125"/>
      <c r="Q28" s="125"/>
      <c r="R28" s="125"/>
      <c r="S28" s="38"/>
      <c r="T28" s="39"/>
      <c r="U28" s="39"/>
      <c r="V28" s="39"/>
      <c r="W28" s="39"/>
      <c r="X28" s="39"/>
      <c r="Y28" s="39"/>
      <c r="Z28" s="39"/>
      <c r="AA28" s="39"/>
      <c r="AB28" s="39"/>
      <c r="AC28" s="39"/>
      <c r="AD28" s="39"/>
      <c r="AE28" s="39"/>
      <c r="AF28" s="39"/>
    </row>
    <row r="29" spans="1:32" ht="22.5">
      <c r="A29" s="43">
        <v>2</v>
      </c>
      <c r="B29" s="45">
        <v>1</v>
      </c>
      <c r="C29" s="51">
        <v>4</v>
      </c>
      <c r="D29" s="51"/>
      <c r="E29" s="61" t="s">
        <v>195</v>
      </c>
      <c r="F29" s="53">
        <f t="shared" ref="F29:R29" si="12">F30</f>
        <v>0</v>
      </c>
      <c r="G29" s="111">
        <f t="shared" si="12"/>
        <v>0</v>
      </c>
      <c r="H29" s="111">
        <f t="shared" si="12"/>
        <v>0</v>
      </c>
      <c r="I29" s="111">
        <f t="shared" si="12"/>
        <v>0</v>
      </c>
      <c r="J29" s="111">
        <f t="shared" si="12"/>
        <v>0</v>
      </c>
      <c r="K29" s="111">
        <f t="shared" si="12"/>
        <v>0</v>
      </c>
      <c r="L29" s="111">
        <f t="shared" si="12"/>
        <v>0</v>
      </c>
      <c r="M29" s="111">
        <f t="shared" si="12"/>
        <v>0</v>
      </c>
      <c r="N29" s="113">
        <f t="shared" si="12"/>
        <v>0</v>
      </c>
      <c r="O29" s="111">
        <f t="shared" si="12"/>
        <v>0</v>
      </c>
      <c r="P29" s="111">
        <f t="shared" si="12"/>
        <v>0</v>
      </c>
      <c r="Q29" s="111">
        <f t="shared" si="12"/>
        <v>0</v>
      </c>
      <c r="R29" s="111">
        <f t="shared" si="12"/>
        <v>0</v>
      </c>
      <c r="S29" s="38"/>
      <c r="T29" s="39"/>
      <c r="U29" s="39"/>
      <c r="V29" s="39"/>
      <c r="W29" s="39"/>
      <c r="X29" s="39"/>
      <c r="Y29" s="39"/>
      <c r="Z29" s="39"/>
      <c r="AA29" s="39"/>
      <c r="AB29" s="39"/>
      <c r="AC29" s="39"/>
      <c r="AD29" s="39"/>
      <c r="AE29" s="39"/>
      <c r="AF29" s="39"/>
    </row>
    <row r="30" spans="1:32" ht="22.5">
      <c r="A30" s="43">
        <v>2</v>
      </c>
      <c r="B30" s="45">
        <v>1</v>
      </c>
      <c r="C30" s="51">
        <v>4</v>
      </c>
      <c r="D30" s="62">
        <v>2</v>
      </c>
      <c r="E30" s="63" t="s">
        <v>162</v>
      </c>
      <c r="F30" s="56">
        <f>SUM(G30:R30)</f>
        <v>0</v>
      </c>
      <c r="G30" s="125"/>
      <c r="H30" s="125"/>
      <c r="I30" s="125"/>
      <c r="J30" s="125"/>
      <c r="K30" s="125"/>
      <c r="L30" s="125"/>
      <c r="M30" s="125"/>
      <c r="N30" s="125"/>
      <c r="O30" s="125"/>
      <c r="P30" s="125"/>
      <c r="Q30" s="125"/>
      <c r="R30" s="125"/>
      <c r="S30" s="38"/>
      <c r="T30" s="39"/>
      <c r="U30" s="39"/>
      <c r="V30" s="39"/>
      <c r="W30" s="39"/>
      <c r="X30" s="39"/>
      <c r="Y30" s="39"/>
      <c r="Z30" s="39"/>
      <c r="AA30" s="39"/>
      <c r="AB30" s="39"/>
      <c r="AC30" s="39"/>
      <c r="AD30" s="39"/>
      <c r="AE30" s="39"/>
      <c r="AF30" s="39"/>
    </row>
    <row r="31" spans="1:32" ht="22.5">
      <c r="A31" s="43">
        <v>2</v>
      </c>
      <c r="B31" s="45">
        <v>1</v>
      </c>
      <c r="C31" s="51">
        <v>5</v>
      </c>
      <c r="D31" s="51"/>
      <c r="E31" s="61" t="s">
        <v>196</v>
      </c>
      <c r="F31" s="53">
        <f t="shared" ref="F31:R31" si="13">F32</f>
        <v>0</v>
      </c>
      <c r="G31" s="111">
        <f t="shared" si="13"/>
        <v>0</v>
      </c>
      <c r="H31" s="111">
        <f t="shared" si="13"/>
        <v>0</v>
      </c>
      <c r="I31" s="111">
        <f t="shared" si="13"/>
        <v>0</v>
      </c>
      <c r="J31" s="111">
        <f t="shared" si="13"/>
        <v>0</v>
      </c>
      <c r="K31" s="111">
        <f t="shared" si="13"/>
        <v>0</v>
      </c>
      <c r="L31" s="111">
        <f t="shared" si="13"/>
        <v>0</v>
      </c>
      <c r="M31" s="111">
        <f t="shared" si="13"/>
        <v>0</v>
      </c>
      <c r="N31" s="111">
        <f t="shared" si="13"/>
        <v>0</v>
      </c>
      <c r="O31" s="111">
        <f t="shared" si="13"/>
        <v>0</v>
      </c>
      <c r="P31" s="111">
        <f t="shared" si="13"/>
        <v>0</v>
      </c>
      <c r="Q31" s="111">
        <f t="shared" si="13"/>
        <v>0</v>
      </c>
      <c r="R31" s="111">
        <f t="shared" si="13"/>
        <v>0</v>
      </c>
      <c r="S31" s="38"/>
      <c r="T31" s="39"/>
      <c r="U31" s="39"/>
      <c r="V31" s="39"/>
      <c r="W31" s="39"/>
      <c r="X31" s="39"/>
      <c r="Y31" s="39"/>
      <c r="Z31" s="39"/>
      <c r="AA31" s="39"/>
      <c r="AB31" s="39"/>
      <c r="AC31" s="39"/>
      <c r="AD31" s="39"/>
      <c r="AE31" s="39"/>
      <c r="AF31" s="39"/>
    </row>
    <row r="32" spans="1:32" ht="33.75">
      <c r="A32" s="43">
        <v>2</v>
      </c>
      <c r="B32" s="45">
        <v>1</v>
      </c>
      <c r="C32" s="51">
        <v>5</v>
      </c>
      <c r="D32" s="62">
        <v>10</v>
      </c>
      <c r="E32" s="63" t="s">
        <v>197</v>
      </c>
      <c r="F32" s="56">
        <f>SUM(G32:R32)</f>
        <v>0</v>
      </c>
      <c r="G32" s="125"/>
      <c r="H32" s="125"/>
      <c r="I32" s="125"/>
      <c r="J32" s="125"/>
      <c r="K32" s="125"/>
      <c r="L32" s="125"/>
      <c r="M32" s="125"/>
      <c r="N32" s="125"/>
      <c r="O32" s="125"/>
      <c r="P32" s="125"/>
      <c r="Q32" s="125"/>
      <c r="R32" s="125"/>
      <c r="S32" s="38"/>
      <c r="T32" s="39"/>
      <c r="U32" s="39"/>
      <c r="V32" s="39"/>
      <c r="W32" s="39"/>
      <c r="X32" s="39"/>
      <c r="Y32" s="39"/>
      <c r="Z32" s="39"/>
      <c r="AA32" s="39"/>
      <c r="AB32" s="39"/>
      <c r="AC32" s="39"/>
      <c r="AD32" s="39"/>
      <c r="AE32" s="39"/>
      <c r="AF32" s="39"/>
    </row>
    <row r="33" spans="1:32" ht="33.75">
      <c r="A33" s="43">
        <v>2</v>
      </c>
      <c r="B33" s="45">
        <v>1</v>
      </c>
      <c r="C33" s="51">
        <v>7</v>
      </c>
      <c r="D33" s="51"/>
      <c r="E33" s="61" t="s">
        <v>198</v>
      </c>
      <c r="F33" s="53">
        <f t="shared" ref="F33:R33" si="14">SUM(F34:F36)</f>
        <v>0</v>
      </c>
      <c r="G33" s="111">
        <f t="shared" si="14"/>
        <v>0</v>
      </c>
      <c r="H33" s="111">
        <f t="shared" si="14"/>
        <v>0</v>
      </c>
      <c r="I33" s="111">
        <f t="shared" si="14"/>
        <v>0</v>
      </c>
      <c r="J33" s="111">
        <f t="shared" si="14"/>
        <v>0</v>
      </c>
      <c r="K33" s="111">
        <f t="shared" si="14"/>
        <v>0</v>
      </c>
      <c r="L33" s="111">
        <f t="shared" si="14"/>
        <v>0</v>
      </c>
      <c r="M33" s="111">
        <f t="shared" si="14"/>
        <v>0</v>
      </c>
      <c r="N33" s="113">
        <f t="shared" si="14"/>
        <v>0</v>
      </c>
      <c r="O33" s="111">
        <f t="shared" si="14"/>
        <v>0</v>
      </c>
      <c r="P33" s="111">
        <f t="shared" si="14"/>
        <v>0</v>
      </c>
      <c r="Q33" s="111">
        <f t="shared" si="14"/>
        <v>0</v>
      </c>
      <c r="R33" s="111">
        <f t="shared" si="14"/>
        <v>0</v>
      </c>
      <c r="S33" s="38"/>
      <c r="T33" s="39"/>
      <c r="U33" s="39"/>
      <c r="V33" s="39"/>
      <c r="W33" s="39"/>
      <c r="X33" s="39"/>
      <c r="Y33" s="39"/>
      <c r="Z33" s="39"/>
      <c r="AA33" s="39"/>
      <c r="AB33" s="39"/>
      <c r="AC33" s="39"/>
      <c r="AD33" s="39"/>
      <c r="AE33" s="39"/>
      <c r="AF33" s="39"/>
    </row>
    <row r="34" spans="1:32" ht="33.75">
      <c r="A34" s="43">
        <v>2</v>
      </c>
      <c r="B34" s="45">
        <v>1</v>
      </c>
      <c r="C34" s="51">
        <v>7</v>
      </c>
      <c r="D34" s="62">
        <v>6</v>
      </c>
      <c r="E34" s="63" t="s">
        <v>167</v>
      </c>
      <c r="F34" s="56">
        <f>SUM(G34:R34)</f>
        <v>0</v>
      </c>
      <c r="G34" s="125"/>
      <c r="H34" s="125"/>
      <c r="I34" s="125"/>
      <c r="J34" s="125"/>
      <c r="K34" s="125"/>
      <c r="L34" s="125"/>
      <c r="M34" s="125"/>
      <c r="N34" s="125"/>
      <c r="O34" s="125"/>
      <c r="P34" s="125"/>
      <c r="Q34" s="125"/>
      <c r="R34" s="125"/>
      <c r="S34" s="38"/>
      <c r="T34" s="39"/>
      <c r="U34" s="39"/>
      <c r="V34" s="39"/>
      <c r="W34" s="39"/>
      <c r="X34" s="39"/>
      <c r="Y34" s="39"/>
      <c r="Z34" s="39"/>
      <c r="AA34" s="39"/>
      <c r="AB34" s="39"/>
      <c r="AC34" s="39"/>
      <c r="AD34" s="39"/>
      <c r="AE34" s="39"/>
      <c r="AF34" s="39"/>
    </row>
    <row r="35" spans="1:32" ht="33.75">
      <c r="A35" s="43">
        <v>2</v>
      </c>
      <c r="B35" s="45">
        <v>1</v>
      </c>
      <c r="C35" s="51">
        <v>7</v>
      </c>
      <c r="D35" s="62">
        <v>13</v>
      </c>
      <c r="E35" s="63" t="s">
        <v>65</v>
      </c>
      <c r="F35" s="56">
        <f>SUM(G35:R35)</f>
        <v>0</v>
      </c>
      <c r="G35" s="125"/>
      <c r="H35" s="125"/>
      <c r="I35" s="125"/>
      <c r="J35" s="125"/>
      <c r="K35" s="125"/>
      <c r="L35" s="125"/>
      <c r="M35" s="125"/>
      <c r="N35" s="125"/>
      <c r="O35" s="125"/>
      <c r="P35" s="125"/>
      <c r="Q35" s="125"/>
      <c r="R35" s="125"/>
      <c r="S35" s="38"/>
      <c r="T35" s="39"/>
      <c r="U35" s="39"/>
      <c r="V35" s="39"/>
      <c r="W35" s="39"/>
      <c r="X35" s="39"/>
      <c r="Y35" s="39"/>
      <c r="Z35" s="39"/>
      <c r="AA35" s="39"/>
      <c r="AB35" s="39"/>
      <c r="AC35" s="39"/>
      <c r="AD35" s="39"/>
      <c r="AE35" s="39"/>
      <c r="AF35" s="39"/>
    </row>
    <row r="36" spans="1:32" ht="45">
      <c r="A36" s="43">
        <v>2</v>
      </c>
      <c r="B36" s="45">
        <v>1</v>
      </c>
      <c r="C36" s="51">
        <v>7</v>
      </c>
      <c r="D36" s="62">
        <v>18</v>
      </c>
      <c r="E36" s="63" t="s">
        <v>66</v>
      </c>
      <c r="F36" s="56">
        <f>SUM(G36:R36)</f>
        <v>0</v>
      </c>
      <c r="G36" s="125"/>
      <c r="H36" s="125"/>
      <c r="I36" s="125"/>
      <c r="J36" s="125"/>
      <c r="K36" s="125"/>
      <c r="L36" s="125"/>
      <c r="M36" s="125"/>
      <c r="N36" s="125"/>
      <c r="O36" s="125"/>
      <c r="P36" s="125"/>
      <c r="Q36" s="125"/>
      <c r="R36" s="125"/>
      <c r="S36" s="38"/>
      <c r="T36" s="39"/>
      <c r="U36" s="39"/>
      <c r="V36" s="39"/>
      <c r="W36" s="39"/>
      <c r="X36" s="39"/>
      <c r="Y36" s="39"/>
      <c r="Z36" s="39"/>
      <c r="AA36" s="39"/>
      <c r="AB36" s="39"/>
      <c r="AC36" s="39"/>
      <c r="AD36" s="39"/>
      <c r="AE36" s="39"/>
      <c r="AF36" s="39"/>
    </row>
    <row r="37" spans="1:32" ht="33.75">
      <c r="A37" s="43">
        <v>2</v>
      </c>
      <c r="B37" s="45">
        <v>2</v>
      </c>
      <c r="C37" s="45"/>
      <c r="D37" s="45"/>
      <c r="E37" s="69" t="s">
        <v>171</v>
      </c>
      <c r="F37" s="70">
        <f t="shared" ref="F37:R38" si="15">F38</f>
        <v>0</v>
      </c>
      <c r="G37" s="109">
        <f t="shared" si="15"/>
        <v>0</v>
      </c>
      <c r="H37" s="109">
        <f t="shared" si="15"/>
        <v>0</v>
      </c>
      <c r="I37" s="109">
        <f t="shared" si="15"/>
        <v>0</v>
      </c>
      <c r="J37" s="109">
        <f t="shared" si="15"/>
        <v>0</v>
      </c>
      <c r="K37" s="109">
        <f t="shared" si="15"/>
        <v>0</v>
      </c>
      <c r="L37" s="109">
        <f t="shared" si="15"/>
        <v>0</v>
      </c>
      <c r="M37" s="109">
        <f t="shared" si="15"/>
        <v>0</v>
      </c>
      <c r="N37" s="110">
        <f t="shared" si="15"/>
        <v>0</v>
      </c>
      <c r="O37" s="109">
        <f t="shared" si="15"/>
        <v>0</v>
      </c>
      <c r="P37" s="109">
        <f t="shared" si="15"/>
        <v>0</v>
      </c>
      <c r="Q37" s="109">
        <f t="shared" si="15"/>
        <v>0</v>
      </c>
      <c r="R37" s="109">
        <f t="shared" si="15"/>
        <v>0</v>
      </c>
      <c r="S37" s="38"/>
      <c r="T37" s="39"/>
      <c r="U37" s="39"/>
      <c r="V37" s="39"/>
      <c r="W37" s="39"/>
      <c r="X37" s="39"/>
      <c r="Y37" s="39"/>
      <c r="Z37" s="39"/>
      <c r="AA37" s="39"/>
      <c r="AB37" s="39"/>
      <c r="AC37" s="39"/>
      <c r="AD37" s="39"/>
      <c r="AE37" s="39"/>
      <c r="AF37" s="39"/>
    </row>
    <row r="38" spans="1:32" ht="33.75">
      <c r="A38" s="43">
        <v>2</v>
      </c>
      <c r="B38" s="45">
        <v>2</v>
      </c>
      <c r="C38" s="51">
        <v>1</v>
      </c>
      <c r="D38" s="51"/>
      <c r="E38" s="61" t="s">
        <v>171</v>
      </c>
      <c r="F38" s="53">
        <f t="shared" si="15"/>
        <v>0</v>
      </c>
      <c r="G38" s="111">
        <f t="shared" si="15"/>
        <v>0</v>
      </c>
      <c r="H38" s="111">
        <f t="shared" si="15"/>
        <v>0</v>
      </c>
      <c r="I38" s="111">
        <f t="shared" si="15"/>
        <v>0</v>
      </c>
      <c r="J38" s="111">
        <f t="shared" si="15"/>
        <v>0</v>
      </c>
      <c r="K38" s="111">
        <f t="shared" si="15"/>
        <v>0</v>
      </c>
      <c r="L38" s="111">
        <f t="shared" si="15"/>
        <v>0</v>
      </c>
      <c r="M38" s="111">
        <f t="shared" si="15"/>
        <v>0</v>
      </c>
      <c r="N38" s="113">
        <f t="shared" si="15"/>
        <v>0</v>
      </c>
      <c r="O38" s="111">
        <f t="shared" si="15"/>
        <v>0</v>
      </c>
      <c r="P38" s="111">
        <f t="shared" si="15"/>
        <v>0</v>
      </c>
      <c r="Q38" s="111">
        <f t="shared" si="15"/>
        <v>0</v>
      </c>
      <c r="R38" s="111">
        <f t="shared" si="15"/>
        <v>0</v>
      </c>
      <c r="S38" s="38"/>
      <c r="T38" s="39"/>
      <c r="U38" s="39"/>
      <c r="V38" s="39"/>
      <c r="W38" s="39"/>
      <c r="X38" s="39"/>
      <c r="Y38" s="39"/>
      <c r="Z38" s="39"/>
      <c r="AA38" s="39"/>
      <c r="AB38" s="39"/>
      <c r="AC38" s="39"/>
      <c r="AD38" s="39"/>
      <c r="AE38" s="39"/>
      <c r="AF38" s="39"/>
    </row>
    <row r="39" spans="1:32" ht="33.75">
      <c r="A39" s="43">
        <v>2</v>
      </c>
      <c r="B39" s="45">
        <v>2</v>
      </c>
      <c r="C39" s="51">
        <v>1</v>
      </c>
      <c r="D39" s="62">
        <v>2</v>
      </c>
      <c r="E39" s="63" t="s">
        <v>199</v>
      </c>
      <c r="F39" s="56">
        <f>G39+H39+I39+J39+K39+L39+M39+N39+O39+P39+Q39+R39</f>
        <v>0</v>
      </c>
      <c r="G39" s="125"/>
      <c r="H39" s="125"/>
      <c r="I39" s="125"/>
      <c r="J39" s="125"/>
      <c r="K39" s="125"/>
      <c r="L39" s="125"/>
      <c r="M39" s="125"/>
      <c r="N39" s="125"/>
      <c r="O39" s="125"/>
      <c r="P39" s="125"/>
      <c r="Q39" s="125"/>
      <c r="R39" s="125"/>
      <c r="S39" s="38"/>
      <c r="T39" s="39"/>
      <c r="U39" s="39"/>
      <c r="V39" s="39"/>
      <c r="W39" s="39"/>
      <c r="X39" s="39"/>
      <c r="Y39" s="39"/>
      <c r="Z39" s="39"/>
      <c r="AA39" s="39"/>
      <c r="AB39" s="39"/>
      <c r="AC39" s="39"/>
      <c r="AD39" s="39"/>
      <c r="AE39" s="39"/>
      <c r="AF39" s="39"/>
    </row>
    <row r="40" spans="1:32" ht="45">
      <c r="A40" s="43">
        <v>2</v>
      </c>
      <c r="B40" s="45">
        <v>3</v>
      </c>
      <c r="C40" s="45"/>
      <c r="D40" s="45"/>
      <c r="E40" s="69" t="s">
        <v>173</v>
      </c>
      <c r="F40" s="70">
        <f t="shared" ref="F40:R41" si="16">F41</f>
        <v>0</v>
      </c>
      <c r="G40" s="109">
        <f t="shared" si="16"/>
        <v>0</v>
      </c>
      <c r="H40" s="109">
        <f t="shared" si="16"/>
        <v>0</v>
      </c>
      <c r="I40" s="109">
        <f t="shared" si="16"/>
        <v>0</v>
      </c>
      <c r="J40" s="109">
        <f t="shared" si="16"/>
        <v>0</v>
      </c>
      <c r="K40" s="109">
        <f t="shared" si="16"/>
        <v>0</v>
      </c>
      <c r="L40" s="109">
        <f t="shared" si="16"/>
        <v>0</v>
      </c>
      <c r="M40" s="109">
        <f t="shared" si="16"/>
        <v>0</v>
      </c>
      <c r="N40" s="110">
        <f t="shared" si="16"/>
        <v>0</v>
      </c>
      <c r="O40" s="109">
        <f t="shared" si="16"/>
        <v>0</v>
      </c>
      <c r="P40" s="109">
        <f t="shared" si="16"/>
        <v>0</v>
      </c>
      <c r="Q40" s="109">
        <f t="shared" si="16"/>
        <v>0</v>
      </c>
      <c r="R40" s="109">
        <f t="shared" si="16"/>
        <v>0</v>
      </c>
      <c r="S40" s="38"/>
      <c r="T40" s="39"/>
      <c r="U40" s="39"/>
      <c r="V40" s="39"/>
      <c r="W40" s="39"/>
      <c r="X40" s="39"/>
      <c r="Y40" s="39"/>
      <c r="Z40" s="39"/>
      <c r="AA40" s="39"/>
      <c r="AB40" s="39"/>
      <c r="AC40" s="39"/>
      <c r="AD40" s="39"/>
      <c r="AE40" s="39"/>
      <c r="AF40" s="39"/>
    </row>
    <row r="41" spans="1:32" ht="45">
      <c r="A41" s="43">
        <v>2</v>
      </c>
      <c r="B41" s="45">
        <v>3</v>
      </c>
      <c r="C41" s="51">
        <v>1</v>
      </c>
      <c r="D41" s="51" t="s">
        <v>33</v>
      </c>
      <c r="E41" s="61" t="s">
        <v>173</v>
      </c>
      <c r="F41" s="53">
        <f t="shared" si="16"/>
        <v>0</v>
      </c>
      <c r="G41" s="111">
        <f t="shared" si="16"/>
        <v>0</v>
      </c>
      <c r="H41" s="111">
        <f t="shared" si="16"/>
        <v>0</v>
      </c>
      <c r="I41" s="111">
        <f t="shared" si="16"/>
        <v>0</v>
      </c>
      <c r="J41" s="111">
        <f t="shared" si="16"/>
        <v>0</v>
      </c>
      <c r="K41" s="111">
        <f t="shared" si="16"/>
        <v>0</v>
      </c>
      <c r="L41" s="111">
        <f t="shared" si="16"/>
        <v>0</v>
      </c>
      <c r="M41" s="111">
        <f t="shared" si="16"/>
        <v>0</v>
      </c>
      <c r="N41" s="113">
        <f t="shared" si="16"/>
        <v>0</v>
      </c>
      <c r="O41" s="111">
        <f t="shared" si="16"/>
        <v>0</v>
      </c>
      <c r="P41" s="111">
        <f t="shared" si="16"/>
        <v>0</v>
      </c>
      <c r="Q41" s="111">
        <f t="shared" si="16"/>
        <v>0</v>
      </c>
      <c r="R41" s="111">
        <f t="shared" si="16"/>
        <v>0</v>
      </c>
      <c r="S41" s="38"/>
      <c r="T41" s="39"/>
      <c r="U41" s="39"/>
      <c r="V41" s="39"/>
      <c r="W41" s="39"/>
      <c r="X41" s="39"/>
      <c r="Y41" s="39"/>
      <c r="Z41" s="39"/>
      <c r="AA41" s="39"/>
      <c r="AB41" s="39"/>
      <c r="AC41" s="39"/>
      <c r="AD41" s="39"/>
      <c r="AE41" s="39"/>
      <c r="AF41" s="39"/>
    </row>
    <row r="42" spans="1:32" ht="45">
      <c r="A42" s="43">
        <v>2</v>
      </c>
      <c r="B42" s="45">
        <v>3</v>
      </c>
      <c r="C42" s="51">
        <v>1</v>
      </c>
      <c r="D42" s="62">
        <v>2</v>
      </c>
      <c r="E42" s="63" t="s">
        <v>174</v>
      </c>
      <c r="F42" s="56">
        <f>SUM(G42:R42)</f>
        <v>0</v>
      </c>
      <c r="G42" s="125"/>
      <c r="H42" s="125"/>
      <c r="I42" s="125"/>
      <c r="J42" s="125"/>
      <c r="K42" s="125"/>
      <c r="L42" s="125"/>
      <c r="M42" s="125"/>
      <c r="N42" s="125"/>
      <c r="O42" s="125"/>
      <c r="P42" s="125"/>
      <c r="Q42" s="125"/>
      <c r="R42" s="125"/>
      <c r="S42" s="38"/>
      <c r="T42" s="39"/>
      <c r="U42" s="39"/>
      <c r="V42" s="39"/>
      <c r="W42" s="39"/>
      <c r="X42" s="39"/>
      <c r="Y42" s="39"/>
      <c r="Z42" s="39"/>
      <c r="AA42" s="39"/>
      <c r="AB42" s="39"/>
      <c r="AC42" s="39"/>
      <c r="AD42" s="39"/>
      <c r="AE42" s="39"/>
      <c r="AF42" s="39"/>
    </row>
    <row r="43" spans="1:32" ht="67.5">
      <c r="A43" s="43">
        <v>2</v>
      </c>
      <c r="B43" s="45">
        <v>4</v>
      </c>
      <c r="C43" s="45"/>
      <c r="D43" s="45"/>
      <c r="E43" s="69" t="s">
        <v>175</v>
      </c>
      <c r="F43" s="70">
        <f t="shared" ref="F43:R43" si="17">F44</f>
        <v>0</v>
      </c>
      <c r="G43" s="109">
        <f t="shared" si="17"/>
        <v>0</v>
      </c>
      <c r="H43" s="109">
        <f t="shared" si="17"/>
        <v>0</v>
      </c>
      <c r="I43" s="109">
        <f t="shared" si="17"/>
        <v>0</v>
      </c>
      <c r="J43" s="109">
        <f t="shared" si="17"/>
        <v>0</v>
      </c>
      <c r="K43" s="109">
        <f t="shared" si="17"/>
        <v>0</v>
      </c>
      <c r="L43" s="109">
        <f t="shared" si="17"/>
        <v>0</v>
      </c>
      <c r="M43" s="109">
        <f t="shared" si="17"/>
        <v>0</v>
      </c>
      <c r="N43" s="110">
        <f t="shared" si="17"/>
        <v>0</v>
      </c>
      <c r="O43" s="109">
        <f t="shared" si="17"/>
        <v>0</v>
      </c>
      <c r="P43" s="109">
        <f t="shared" si="17"/>
        <v>0</v>
      </c>
      <c r="Q43" s="109">
        <f t="shared" si="17"/>
        <v>0</v>
      </c>
      <c r="R43" s="109">
        <f t="shared" si="17"/>
        <v>0</v>
      </c>
      <c r="S43" s="38"/>
      <c r="T43" s="39"/>
      <c r="U43" s="39"/>
      <c r="V43" s="39"/>
      <c r="W43" s="39"/>
      <c r="X43" s="39"/>
      <c r="Y43" s="39"/>
      <c r="Z43" s="39"/>
      <c r="AA43" s="39"/>
      <c r="AB43" s="39"/>
      <c r="AC43" s="39"/>
      <c r="AD43" s="39"/>
      <c r="AE43" s="39"/>
      <c r="AF43" s="39"/>
    </row>
    <row r="44" spans="1:32" ht="78.75">
      <c r="A44" s="43">
        <v>2</v>
      </c>
      <c r="B44" s="45">
        <v>4</v>
      </c>
      <c r="C44" s="51">
        <v>1</v>
      </c>
      <c r="D44" s="51"/>
      <c r="E44" s="61" t="s">
        <v>176</v>
      </c>
      <c r="F44" s="53">
        <f t="shared" ref="F44:R44" si="18">SUM(F45:F46)</f>
        <v>0</v>
      </c>
      <c r="G44" s="111">
        <f t="shared" si="18"/>
        <v>0</v>
      </c>
      <c r="H44" s="111">
        <f t="shared" si="18"/>
        <v>0</v>
      </c>
      <c r="I44" s="111">
        <f t="shared" si="18"/>
        <v>0</v>
      </c>
      <c r="J44" s="111">
        <f t="shared" si="18"/>
        <v>0</v>
      </c>
      <c r="K44" s="111">
        <f t="shared" si="18"/>
        <v>0</v>
      </c>
      <c r="L44" s="111">
        <f t="shared" si="18"/>
        <v>0</v>
      </c>
      <c r="M44" s="111">
        <f t="shared" si="18"/>
        <v>0</v>
      </c>
      <c r="N44" s="111">
        <f t="shared" si="18"/>
        <v>0</v>
      </c>
      <c r="O44" s="111">
        <f t="shared" si="18"/>
        <v>0</v>
      </c>
      <c r="P44" s="111">
        <f t="shared" si="18"/>
        <v>0</v>
      </c>
      <c r="Q44" s="111">
        <f t="shared" si="18"/>
        <v>0</v>
      </c>
      <c r="R44" s="111">
        <f t="shared" si="18"/>
        <v>0</v>
      </c>
      <c r="S44" s="38"/>
      <c r="T44" s="39"/>
      <c r="U44" s="39"/>
      <c r="V44" s="39"/>
      <c r="W44" s="39"/>
      <c r="X44" s="39"/>
      <c r="Y44" s="39"/>
      <c r="Z44" s="39"/>
      <c r="AA44" s="39"/>
      <c r="AB44" s="39"/>
      <c r="AC44" s="39"/>
      <c r="AD44" s="39"/>
      <c r="AE44" s="39"/>
      <c r="AF44" s="39"/>
    </row>
    <row r="45" spans="1:32" ht="33.75">
      <c r="A45" s="43">
        <v>2</v>
      </c>
      <c r="B45" s="45">
        <v>4</v>
      </c>
      <c r="C45" s="51">
        <v>1</v>
      </c>
      <c r="D45" s="62">
        <v>14</v>
      </c>
      <c r="E45" s="63" t="s">
        <v>177</v>
      </c>
      <c r="F45" s="56">
        <f>SUM(G45:R45)</f>
        <v>0</v>
      </c>
      <c r="G45" s="125"/>
      <c r="H45" s="125"/>
      <c r="I45" s="125"/>
      <c r="J45" s="125"/>
      <c r="K45" s="125"/>
      <c r="L45" s="125"/>
      <c r="M45" s="125"/>
      <c r="N45" s="125"/>
      <c r="O45" s="125"/>
      <c r="P45" s="125"/>
      <c r="Q45" s="125"/>
      <c r="R45" s="125"/>
      <c r="S45" s="38"/>
      <c r="T45" s="39"/>
      <c r="U45" s="39"/>
      <c r="V45" s="39"/>
      <c r="W45" s="39"/>
      <c r="X45" s="39"/>
      <c r="Y45" s="39"/>
      <c r="Z45" s="39"/>
      <c r="AA45" s="39"/>
      <c r="AB45" s="39"/>
      <c r="AC45" s="39"/>
      <c r="AD45" s="39"/>
      <c r="AE45" s="39"/>
      <c r="AF45" s="39"/>
    </row>
    <row r="46" spans="1:32" ht="45">
      <c r="A46" s="43">
        <v>2</v>
      </c>
      <c r="B46" s="45">
        <v>4</v>
      </c>
      <c r="C46" s="51">
        <v>1</v>
      </c>
      <c r="D46" s="62">
        <v>70</v>
      </c>
      <c r="E46" s="63" t="s">
        <v>200</v>
      </c>
      <c r="F46" s="56">
        <f>SUM(G46:R46)</f>
        <v>0</v>
      </c>
      <c r="G46" s="125"/>
      <c r="H46" s="125"/>
      <c r="I46" s="125"/>
      <c r="J46" s="125"/>
      <c r="K46" s="125"/>
      <c r="L46" s="125"/>
      <c r="M46" s="125"/>
      <c r="N46" s="125"/>
      <c r="O46" s="125"/>
      <c r="P46" s="125"/>
      <c r="Q46" s="125"/>
      <c r="R46" s="125"/>
      <c r="S46" s="38"/>
      <c r="T46" s="39"/>
      <c r="U46" s="39"/>
      <c r="V46" s="39"/>
      <c r="W46" s="39"/>
      <c r="X46" s="39"/>
      <c r="Y46" s="39"/>
      <c r="Z46" s="39"/>
      <c r="AA46" s="39"/>
      <c r="AB46" s="39"/>
      <c r="AC46" s="39"/>
      <c r="AD46" s="39"/>
      <c r="AE46" s="39"/>
      <c r="AF46" s="39"/>
    </row>
    <row r="47" spans="1:32">
      <c r="A47" s="43">
        <v>2</v>
      </c>
      <c r="B47" s="45">
        <v>6</v>
      </c>
      <c r="C47" s="45"/>
      <c r="D47" s="45"/>
      <c r="E47" s="69" t="s">
        <v>180</v>
      </c>
      <c r="F47" s="70">
        <f t="shared" ref="F47:R47" si="19">F48</f>
        <v>0</v>
      </c>
      <c r="G47" s="109">
        <f t="shared" si="19"/>
        <v>0</v>
      </c>
      <c r="H47" s="109">
        <f t="shared" si="19"/>
        <v>0</v>
      </c>
      <c r="I47" s="109">
        <f t="shared" si="19"/>
        <v>0</v>
      </c>
      <c r="J47" s="109">
        <f t="shared" si="19"/>
        <v>0</v>
      </c>
      <c r="K47" s="109">
        <f t="shared" si="19"/>
        <v>0</v>
      </c>
      <c r="L47" s="109">
        <f t="shared" si="19"/>
        <v>0</v>
      </c>
      <c r="M47" s="109">
        <f t="shared" si="19"/>
        <v>0</v>
      </c>
      <c r="N47" s="110">
        <f t="shared" si="19"/>
        <v>0</v>
      </c>
      <c r="O47" s="109">
        <f t="shared" si="19"/>
        <v>0</v>
      </c>
      <c r="P47" s="109">
        <f t="shared" si="19"/>
        <v>0</v>
      </c>
      <c r="Q47" s="109">
        <f t="shared" si="19"/>
        <v>0</v>
      </c>
      <c r="R47" s="109">
        <f t="shared" si="19"/>
        <v>0</v>
      </c>
      <c r="S47" s="38"/>
      <c r="T47" s="39"/>
      <c r="U47" s="39"/>
      <c r="V47" s="39"/>
      <c r="W47" s="39"/>
      <c r="X47" s="39"/>
      <c r="Y47" s="39"/>
      <c r="Z47" s="39"/>
      <c r="AA47" s="39"/>
      <c r="AB47" s="39"/>
      <c r="AC47" s="39"/>
      <c r="AD47" s="39"/>
      <c r="AE47" s="39"/>
      <c r="AF47" s="39"/>
    </row>
    <row r="48" spans="1:32">
      <c r="A48" s="43">
        <v>2</v>
      </c>
      <c r="B48" s="45">
        <v>6</v>
      </c>
      <c r="C48" s="51">
        <v>1</v>
      </c>
      <c r="D48" s="51"/>
      <c r="E48" s="61" t="s">
        <v>180</v>
      </c>
      <c r="F48" s="53">
        <f>SUM(F50:F53)</f>
        <v>0</v>
      </c>
      <c r="G48" s="111">
        <f t="shared" ref="G48:L48" si="20">SUM(G51:G53)</f>
        <v>0</v>
      </c>
      <c r="H48" s="111">
        <f t="shared" si="20"/>
        <v>0</v>
      </c>
      <c r="I48" s="111">
        <f t="shared" si="20"/>
        <v>0</v>
      </c>
      <c r="J48" s="111">
        <f t="shared" si="20"/>
        <v>0</v>
      </c>
      <c r="K48" s="111">
        <f t="shared" si="20"/>
        <v>0</v>
      </c>
      <c r="L48" s="111">
        <f t="shared" si="20"/>
        <v>0</v>
      </c>
      <c r="M48" s="111">
        <f t="shared" ref="M48:R48" si="21">SUM(M50:M53)</f>
        <v>0</v>
      </c>
      <c r="N48" s="111">
        <f t="shared" si="21"/>
        <v>0</v>
      </c>
      <c r="O48" s="111">
        <f t="shared" si="21"/>
        <v>0</v>
      </c>
      <c r="P48" s="111">
        <f t="shared" si="21"/>
        <v>0</v>
      </c>
      <c r="Q48" s="111">
        <f t="shared" si="21"/>
        <v>0</v>
      </c>
      <c r="R48" s="111">
        <f t="shared" si="21"/>
        <v>0</v>
      </c>
      <c r="S48" s="38"/>
      <c r="T48" s="39"/>
      <c r="U48" s="39"/>
      <c r="V48" s="39"/>
      <c r="W48" s="39"/>
      <c r="X48" s="39"/>
      <c r="Y48" s="39"/>
      <c r="Z48" s="39"/>
      <c r="AA48" s="39"/>
      <c r="AB48" s="39"/>
      <c r="AC48" s="39"/>
      <c r="AD48" s="39"/>
      <c r="AE48" s="39"/>
      <c r="AF48" s="39"/>
    </row>
    <row r="49" spans="1:32" ht="33.75">
      <c r="A49" s="43">
        <v>2</v>
      </c>
      <c r="B49" s="45">
        <v>6</v>
      </c>
      <c r="C49" s="51">
        <v>1</v>
      </c>
      <c r="D49" s="62">
        <v>5</v>
      </c>
      <c r="E49" s="63" t="s">
        <v>87</v>
      </c>
      <c r="F49" s="56">
        <f>SUM(G49:R49)</f>
        <v>0</v>
      </c>
      <c r="G49" s="125"/>
      <c r="H49" s="125"/>
      <c r="I49" s="125"/>
      <c r="J49" s="125"/>
      <c r="K49" s="125"/>
      <c r="L49" s="125"/>
      <c r="M49" s="125"/>
      <c r="N49" s="125"/>
      <c r="O49" s="125"/>
      <c r="P49" s="125"/>
      <c r="Q49" s="125"/>
      <c r="R49" s="125"/>
      <c r="S49" s="38"/>
      <c r="T49" s="39"/>
      <c r="U49" s="39"/>
      <c r="V49" s="39"/>
      <c r="W49" s="39"/>
      <c r="X49" s="39"/>
      <c r="Y49" s="39"/>
      <c r="Z49" s="39"/>
      <c r="AA49" s="39"/>
      <c r="AB49" s="39"/>
      <c r="AC49" s="39"/>
      <c r="AD49" s="39"/>
      <c r="AE49" s="39"/>
      <c r="AF49" s="39"/>
    </row>
    <row r="50" spans="1:32" ht="22.5">
      <c r="A50" s="43">
        <v>2</v>
      </c>
      <c r="B50" s="45">
        <v>6</v>
      </c>
      <c r="C50" s="51">
        <v>1</v>
      </c>
      <c r="D50" s="62">
        <v>7</v>
      </c>
      <c r="E50" s="63" t="s">
        <v>181</v>
      </c>
      <c r="F50" s="56">
        <f>SUM(G50:R50)</f>
        <v>0</v>
      </c>
      <c r="G50" s="125"/>
      <c r="H50" s="125"/>
      <c r="I50" s="125"/>
      <c r="J50" s="125"/>
      <c r="K50" s="125"/>
      <c r="L50" s="125"/>
      <c r="M50" s="125"/>
      <c r="N50" s="125"/>
      <c r="O50" s="125"/>
      <c r="P50" s="125"/>
      <c r="Q50" s="125"/>
      <c r="R50" s="125"/>
      <c r="S50" s="38"/>
      <c r="T50" s="39"/>
      <c r="U50" s="39"/>
      <c r="V50" s="39"/>
      <c r="W50" s="39"/>
      <c r="X50" s="39"/>
      <c r="Y50" s="39"/>
      <c r="Z50" s="39"/>
      <c r="AA50" s="39"/>
      <c r="AB50" s="39"/>
      <c r="AC50" s="39"/>
      <c r="AD50" s="39"/>
      <c r="AE50" s="39"/>
      <c r="AF50" s="39"/>
    </row>
    <row r="51" spans="1:32" ht="22.5">
      <c r="A51" s="43">
        <v>2</v>
      </c>
      <c r="B51" s="45">
        <v>6</v>
      </c>
      <c r="C51" s="51">
        <v>1</v>
      </c>
      <c r="D51" s="62">
        <v>9</v>
      </c>
      <c r="E51" s="63" t="s">
        <v>182</v>
      </c>
      <c r="F51" s="56">
        <f>SUM(G51:R51)</f>
        <v>0</v>
      </c>
      <c r="G51" s="125"/>
      <c r="H51" s="125"/>
      <c r="I51" s="125"/>
      <c r="J51" s="125"/>
      <c r="K51" s="125"/>
      <c r="L51" s="125"/>
      <c r="M51" s="125"/>
      <c r="N51" s="125"/>
      <c r="O51" s="125"/>
      <c r="P51" s="125"/>
      <c r="Q51" s="125"/>
      <c r="R51" s="125"/>
      <c r="S51" s="38"/>
      <c r="T51" s="39"/>
      <c r="U51" s="39"/>
      <c r="V51" s="39"/>
      <c r="W51" s="39"/>
      <c r="X51" s="39"/>
      <c r="Y51" s="39"/>
      <c r="Z51" s="39"/>
      <c r="AA51" s="39"/>
      <c r="AB51" s="39"/>
      <c r="AC51" s="39"/>
      <c r="AD51" s="39"/>
      <c r="AE51" s="39"/>
      <c r="AF51" s="39"/>
    </row>
    <row r="52" spans="1:32" ht="22.5">
      <c r="A52" s="43">
        <v>2</v>
      </c>
      <c r="B52" s="45">
        <v>6</v>
      </c>
      <c r="C52" s="51">
        <v>1</v>
      </c>
      <c r="D52" s="62">
        <v>15</v>
      </c>
      <c r="E52" s="63" t="s">
        <v>201</v>
      </c>
      <c r="F52" s="56">
        <f>SUM(G52:R52)</f>
        <v>0</v>
      </c>
      <c r="G52" s="117"/>
      <c r="H52" s="117"/>
      <c r="I52" s="117"/>
      <c r="J52" s="117"/>
      <c r="K52" s="117"/>
      <c r="L52" s="117"/>
      <c r="M52" s="117"/>
      <c r="N52" s="117"/>
      <c r="O52" s="117"/>
      <c r="P52" s="117"/>
      <c r="Q52" s="117"/>
      <c r="R52" s="117"/>
      <c r="S52" s="38"/>
      <c r="T52" s="39"/>
      <c r="U52" s="39"/>
      <c r="V52" s="39"/>
      <c r="W52" s="39"/>
      <c r="X52" s="39"/>
      <c r="Y52" s="39"/>
      <c r="Z52" s="39"/>
      <c r="AA52" s="39"/>
      <c r="AB52" s="39"/>
      <c r="AC52" s="39"/>
      <c r="AD52" s="39"/>
      <c r="AE52" s="39"/>
      <c r="AF52" s="39"/>
    </row>
    <row r="53" spans="1:32" ht="22.5">
      <c r="A53" s="43">
        <v>2</v>
      </c>
      <c r="B53" s="45">
        <v>6</v>
      </c>
      <c r="C53" s="51">
        <v>1</v>
      </c>
      <c r="D53" s="62">
        <v>17</v>
      </c>
      <c r="E53" s="63" t="s">
        <v>202</v>
      </c>
      <c r="F53" s="56">
        <f>SUM(G53:R53)</f>
        <v>0</v>
      </c>
      <c r="G53" s="125"/>
      <c r="H53" s="125"/>
      <c r="I53" s="125"/>
      <c r="J53" s="125"/>
      <c r="K53" s="125"/>
      <c r="L53" s="125"/>
      <c r="M53" s="125"/>
      <c r="N53" s="125"/>
      <c r="O53" s="125"/>
      <c r="P53" s="125"/>
      <c r="Q53" s="125"/>
      <c r="R53" s="125"/>
      <c r="S53" s="38"/>
      <c r="T53" s="39"/>
      <c r="U53" s="39"/>
      <c r="V53" s="39"/>
      <c r="W53" s="39"/>
      <c r="X53" s="39"/>
      <c r="Y53" s="39"/>
      <c r="Z53" s="39"/>
      <c r="AA53" s="39"/>
      <c r="AB53" s="39"/>
      <c r="AC53" s="39"/>
      <c r="AD53" s="39"/>
      <c r="AE53" s="39"/>
      <c r="AF53" s="39"/>
    </row>
    <row r="54" spans="1:32" ht="17.25" customHeight="1">
      <c r="A54" s="155" t="s">
        <v>183</v>
      </c>
      <c r="B54" s="155"/>
      <c r="C54" s="155"/>
      <c r="D54" s="155"/>
      <c r="E54" s="155"/>
      <c r="F54" s="35">
        <f t="shared" ref="F54:R55" si="22">F55</f>
        <v>0</v>
      </c>
      <c r="G54" s="107">
        <f t="shared" si="22"/>
        <v>0</v>
      </c>
      <c r="H54" s="107">
        <f t="shared" si="22"/>
        <v>0</v>
      </c>
      <c r="I54" s="107">
        <f t="shared" si="22"/>
        <v>0</v>
      </c>
      <c r="J54" s="107">
        <f t="shared" si="22"/>
        <v>0</v>
      </c>
      <c r="K54" s="107">
        <f t="shared" si="22"/>
        <v>0</v>
      </c>
      <c r="L54" s="107">
        <f t="shared" si="22"/>
        <v>0</v>
      </c>
      <c r="M54" s="107">
        <f t="shared" si="22"/>
        <v>0</v>
      </c>
      <c r="N54" s="107">
        <f t="shared" si="22"/>
        <v>0</v>
      </c>
      <c r="O54" s="107">
        <f t="shared" si="22"/>
        <v>0</v>
      </c>
      <c r="P54" s="107">
        <f t="shared" si="22"/>
        <v>0</v>
      </c>
      <c r="Q54" s="107">
        <f t="shared" si="22"/>
        <v>0</v>
      </c>
      <c r="R54" s="107">
        <f t="shared" si="22"/>
        <v>0</v>
      </c>
      <c r="S54" s="38"/>
      <c r="T54" s="39"/>
      <c r="U54" s="39"/>
      <c r="V54" s="39"/>
      <c r="W54" s="39"/>
      <c r="X54" s="39"/>
      <c r="Y54" s="39"/>
      <c r="Z54" s="39"/>
      <c r="AA54" s="39"/>
      <c r="AB54" s="39"/>
      <c r="AC54" s="39"/>
      <c r="AD54" s="39"/>
      <c r="AE54" s="39"/>
      <c r="AF54" s="39"/>
    </row>
    <row r="55" spans="1:32" ht="33.75">
      <c r="A55" s="43">
        <v>3</v>
      </c>
      <c r="B55" s="45">
        <v>1</v>
      </c>
      <c r="C55" s="45"/>
      <c r="D55" s="45"/>
      <c r="E55" s="69" t="s">
        <v>184</v>
      </c>
      <c r="F55" s="70">
        <f t="shared" si="22"/>
        <v>0</v>
      </c>
      <c r="G55" s="109">
        <f t="shared" si="22"/>
        <v>0</v>
      </c>
      <c r="H55" s="109">
        <f t="shared" si="22"/>
        <v>0</v>
      </c>
      <c r="I55" s="109">
        <f t="shared" si="22"/>
        <v>0</v>
      </c>
      <c r="J55" s="109">
        <f t="shared" si="22"/>
        <v>0</v>
      </c>
      <c r="K55" s="109">
        <f t="shared" si="22"/>
        <v>0</v>
      </c>
      <c r="L55" s="109">
        <f t="shared" si="22"/>
        <v>0</v>
      </c>
      <c r="M55" s="109">
        <f t="shared" si="22"/>
        <v>0</v>
      </c>
      <c r="N55" s="110">
        <f t="shared" si="22"/>
        <v>0</v>
      </c>
      <c r="O55" s="109">
        <f t="shared" si="22"/>
        <v>0</v>
      </c>
      <c r="P55" s="109">
        <f t="shared" si="22"/>
        <v>0</v>
      </c>
      <c r="Q55" s="109">
        <f t="shared" si="22"/>
        <v>0</v>
      </c>
      <c r="R55" s="109">
        <f t="shared" si="22"/>
        <v>0</v>
      </c>
      <c r="S55" s="38"/>
      <c r="T55" s="39"/>
      <c r="U55" s="39"/>
      <c r="V55" s="39"/>
      <c r="W55" s="39"/>
      <c r="X55" s="39"/>
      <c r="Y55" s="39"/>
      <c r="Z55" s="39"/>
      <c r="AA55" s="39"/>
      <c r="AB55" s="39"/>
      <c r="AC55" s="39"/>
      <c r="AD55" s="39"/>
      <c r="AE55" s="39"/>
      <c r="AF55" s="39"/>
    </row>
    <row r="56" spans="1:32" ht="33.75">
      <c r="A56" s="43">
        <v>3</v>
      </c>
      <c r="B56" s="45">
        <v>1</v>
      </c>
      <c r="C56" s="51">
        <v>1</v>
      </c>
      <c r="D56" s="51"/>
      <c r="E56" s="61" t="s">
        <v>184</v>
      </c>
      <c r="F56" s="53">
        <f t="shared" ref="F56:R56" si="23">SUM(F57:F57)</f>
        <v>0</v>
      </c>
      <c r="G56" s="111">
        <f t="shared" si="23"/>
        <v>0</v>
      </c>
      <c r="H56" s="111">
        <f t="shared" si="23"/>
        <v>0</v>
      </c>
      <c r="I56" s="111">
        <f t="shared" si="23"/>
        <v>0</v>
      </c>
      <c r="J56" s="111">
        <f t="shared" si="23"/>
        <v>0</v>
      </c>
      <c r="K56" s="111">
        <f t="shared" si="23"/>
        <v>0</v>
      </c>
      <c r="L56" s="111">
        <f t="shared" si="23"/>
        <v>0</v>
      </c>
      <c r="M56" s="111">
        <f t="shared" si="23"/>
        <v>0</v>
      </c>
      <c r="N56" s="113">
        <f t="shared" si="23"/>
        <v>0</v>
      </c>
      <c r="O56" s="111">
        <f t="shared" si="23"/>
        <v>0</v>
      </c>
      <c r="P56" s="111">
        <f t="shared" si="23"/>
        <v>0</v>
      </c>
      <c r="Q56" s="111">
        <f t="shared" si="23"/>
        <v>0</v>
      </c>
      <c r="R56" s="111">
        <f t="shared" si="23"/>
        <v>0</v>
      </c>
      <c r="S56" s="38"/>
      <c r="T56" s="39"/>
      <c r="U56" s="39"/>
      <c r="V56" s="39"/>
      <c r="W56" s="39"/>
      <c r="X56" s="39"/>
      <c r="Y56" s="39"/>
      <c r="Z56" s="39"/>
      <c r="AA56" s="39"/>
      <c r="AB56" s="39"/>
      <c r="AC56" s="39"/>
      <c r="AD56" s="39"/>
      <c r="AE56" s="39"/>
      <c r="AF56" s="39"/>
    </row>
    <row r="57" spans="1:32" ht="45">
      <c r="A57" s="43">
        <v>3</v>
      </c>
      <c r="B57" s="45">
        <v>1</v>
      </c>
      <c r="C57" s="51">
        <v>1</v>
      </c>
      <c r="D57" s="62">
        <v>2</v>
      </c>
      <c r="E57" s="63" t="s">
        <v>185</v>
      </c>
      <c r="F57" s="56">
        <f>SUM(G57:R57)</f>
        <v>0</v>
      </c>
      <c r="G57" s="125"/>
      <c r="H57" s="125"/>
      <c r="I57" s="125"/>
      <c r="J57" s="125"/>
      <c r="K57" s="125"/>
      <c r="L57" s="125"/>
      <c r="M57" s="125"/>
      <c r="N57" s="125"/>
      <c r="O57" s="125"/>
      <c r="P57" s="125"/>
      <c r="Q57" s="125"/>
      <c r="R57" s="125"/>
      <c r="S57" s="38"/>
      <c r="T57" s="39"/>
      <c r="U57" s="39"/>
      <c r="V57" s="39"/>
      <c r="W57" s="39"/>
      <c r="X57" s="39"/>
      <c r="Y57" s="39"/>
      <c r="Z57" s="39"/>
      <c r="AA57" s="39"/>
      <c r="AB57" s="39"/>
      <c r="AC57" s="39"/>
      <c r="AD57" s="39"/>
      <c r="AE57" s="39"/>
      <c r="AF57" s="39"/>
    </row>
    <row r="69" ht="12.75" customHeight="1"/>
  </sheetData>
  <mergeCells count="10">
    <mergeCell ref="A54:E54"/>
    <mergeCell ref="D1:P1"/>
    <mergeCell ref="P2:R2"/>
    <mergeCell ref="A3:R3"/>
    <mergeCell ref="A6:E6"/>
    <mergeCell ref="F6:F9"/>
    <mergeCell ref="G6:R8"/>
    <mergeCell ref="B7:E7"/>
    <mergeCell ref="C8:E8"/>
    <mergeCell ref="D9:E9"/>
  </mergeCells>
  <pageMargins left="0.40972222222222199" right="0.359722222222222" top="0.74791666666666701" bottom="0.35416666666666702" header="0.51180555555555496" footer="0.51180555555555496"/>
  <pageSetup paperSize="0" scale="0" firstPageNumber="0" fitToHeight="3"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sheetPr>
    <tabColor rgb="FFFFC000"/>
  </sheetPr>
  <dimension ref="A1:AF109"/>
  <sheetViews>
    <sheetView topLeftCell="A85" zoomScaleNormal="100" workbookViewId="0">
      <selection activeCell="E3" sqref="A3:J109"/>
    </sheetView>
  </sheetViews>
  <sheetFormatPr defaultRowHeight="15"/>
  <cols>
    <col min="1" max="1" width="1.85546875"/>
    <col min="2" max="3" width="1.7109375"/>
    <col min="4" max="4" width="2.5703125"/>
    <col min="5" max="5" width="23.28515625" customWidth="1"/>
    <col min="6" max="6" width="12.42578125"/>
    <col min="7" max="7" width="13"/>
    <col min="8" max="8" width="13.28515625"/>
    <col min="9" max="9" width="10.28515625"/>
    <col min="10" max="10" width="10.7109375"/>
    <col min="11"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hidden="1">
      <c r="A1" s="1"/>
      <c r="B1" s="1"/>
      <c r="C1" s="1"/>
      <c r="D1" s="145" t="s">
        <v>0</v>
      </c>
      <c r="E1" s="145"/>
      <c r="F1" s="145"/>
      <c r="G1" s="145"/>
      <c r="H1" s="145"/>
      <c r="I1" s="145"/>
      <c r="J1" s="145"/>
      <c r="K1" s="145"/>
      <c r="L1" s="145"/>
      <c r="M1" s="145"/>
      <c r="N1" s="145"/>
      <c r="O1" s="145"/>
      <c r="P1" s="145"/>
      <c r="Q1" s="2"/>
      <c r="R1" s="2"/>
    </row>
    <row r="2" spans="1:32" hidden="1">
      <c r="A2" s="3"/>
      <c r="B2" s="3"/>
      <c r="C2" s="3"/>
      <c r="D2" s="4"/>
      <c r="E2" s="5"/>
      <c r="F2" s="6"/>
      <c r="G2" s="7"/>
      <c r="H2" s="6"/>
      <c r="I2" s="6"/>
      <c r="J2" s="6"/>
      <c r="K2" s="6"/>
      <c r="L2" s="8"/>
      <c r="M2" s="8"/>
      <c r="N2" s="9"/>
      <c r="O2" s="8"/>
      <c r="P2" s="146" t="s">
        <v>1</v>
      </c>
      <c r="Q2" s="146"/>
      <c r="R2" s="146"/>
    </row>
    <row r="3" spans="1:32" ht="15.75" customHeight="1">
      <c r="A3" s="3"/>
      <c r="B3" s="3"/>
      <c r="C3" s="3"/>
      <c r="D3" s="3"/>
      <c r="E3" s="147" t="s">
        <v>305</v>
      </c>
      <c r="F3" s="147"/>
      <c r="G3" s="147"/>
      <c r="H3" s="11"/>
      <c r="I3" s="11"/>
      <c r="J3" s="11"/>
      <c r="K3" s="11"/>
      <c r="L3" s="11"/>
      <c r="M3" s="11"/>
      <c r="N3" s="11"/>
      <c r="O3" s="11"/>
      <c r="P3" s="20"/>
      <c r="Q3" s="20"/>
      <c r="R3" s="20"/>
    </row>
    <row r="4" spans="1:32" hidden="1">
      <c r="A4" s="3"/>
      <c r="B4" s="3"/>
      <c r="C4" s="3"/>
      <c r="D4" s="14"/>
      <c r="E4" s="15"/>
      <c r="F4" s="16"/>
      <c r="G4" s="14"/>
      <c r="H4" s="17"/>
      <c r="I4" s="14"/>
      <c r="J4" s="14"/>
      <c r="K4" s="14"/>
      <c r="L4" s="14"/>
      <c r="M4" s="14"/>
      <c r="N4" s="18"/>
      <c r="O4" s="19"/>
      <c r="P4" s="20"/>
      <c r="Q4" s="20"/>
      <c r="R4" s="20"/>
    </row>
    <row r="5" spans="1:32">
      <c r="A5" s="3"/>
      <c r="B5" s="3"/>
      <c r="C5" s="3"/>
      <c r="D5" s="3"/>
      <c r="E5" s="21"/>
      <c r="F5" s="22"/>
      <c r="G5" s="22"/>
      <c r="H5" s="22"/>
      <c r="I5" s="22"/>
      <c r="J5" s="22"/>
      <c r="K5" s="22"/>
      <c r="L5" s="23"/>
      <c r="M5" s="23"/>
      <c r="N5" s="24"/>
      <c r="O5" s="20"/>
      <c r="P5" s="20"/>
      <c r="Q5" s="20"/>
      <c r="R5" s="20"/>
    </row>
    <row r="6" spans="1:32" ht="15" customHeight="1">
      <c r="A6" s="148" t="s">
        <v>104</v>
      </c>
      <c r="B6" s="148"/>
      <c r="C6" s="148"/>
      <c r="D6" s="148"/>
      <c r="E6" s="148"/>
      <c r="F6" s="149" t="s">
        <v>306</v>
      </c>
      <c r="G6" s="150" t="s">
        <v>248</v>
      </c>
      <c r="H6" s="149" t="s">
        <v>307</v>
      </c>
      <c r="I6" s="151" t="s">
        <v>308</v>
      </c>
      <c r="J6" s="151"/>
      <c r="K6" s="28"/>
      <c r="L6" s="28"/>
      <c r="M6" s="28"/>
      <c r="N6" s="28"/>
      <c r="O6" s="28"/>
      <c r="P6" s="28"/>
      <c r="Q6" s="28"/>
      <c r="R6" s="28"/>
    </row>
    <row r="7" spans="1:32">
      <c r="A7" s="29"/>
      <c r="B7" s="152" t="s">
        <v>107</v>
      </c>
      <c r="C7" s="152"/>
      <c r="D7" s="152"/>
      <c r="E7" s="152"/>
      <c r="F7" s="149"/>
      <c r="G7" s="150"/>
      <c r="H7" s="149"/>
      <c r="I7" s="151"/>
      <c r="J7" s="151"/>
      <c r="K7" s="28"/>
      <c r="L7" s="28"/>
      <c r="M7" s="28"/>
      <c r="N7" s="28"/>
      <c r="O7" s="28"/>
      <c r="P7" s="28"/>
      <c r="Q7" s="28"/>
      <c r="R7" s="28"/>
    </row>
    <row r="8" spans="1:32">
      <c r="A8" s="29"/>
      <c r="B8" s="29"/>
      <c r="C8" s="153" t="s">
        <v>108</v>
      </c>
      <c r="D8" s="153"/>
      <c r="E8" s="153"/>
      <c r="F8" s="149"/>
      <c r="G8" s="150"/>
      <c r="H8" s="149"/>
      <c r="I8" s="151"/>
      <c r="J8" s="151"/>
      <c r="K8" s="28"/>
      <c r="L8" s="28"/>
      <c r="M8" s="28"/>
      <c r="N8" s="28"/>
      <c r="O8" s="28"/>
      <c r="P8" s="28"/>
      <c r="Q8" s="28"/>
      <c r="R8" s="28"/>
    </row>
    <row r="9" spans="1:32">
      <c r="A9" s="29"/>
      <c r="B9" s="29"/>
      <c r="C9" s="29"/>
      <c r="D9" s="154" t="s">
        <v>109</v>
      </c>
      <c r="E9" s="154"/>
      <c r="F9" s="149"/>
      <c r="G9" s="150"/>
      <c r="H9" s="149"/>
      <c r="I9" s="30" t="s">
        <v>249</v>
      </c>
      <c r="J9" s="25" t="s">
        <v>250</v>
      </c>
      <c r="K9" s="31"/>
      <c r="L9" s="31"/>
      <c r="M9" s="31"/>
      <c r="N9" s="32"/>
      <c r="O9" s="31"/>
      <c r="P9" s="31"/>
      <c r="Q9" s="31"/>
      <c r="R9" s="31"/>
    </row>
    <row r="10" spans="1:32">
      <c r="A10" s="33"/>
      <c r="B10" s="33"/>
      <c r="C10" s="33"/>
      <c r="D10" s="33"/>
      <c r="E10" s="34" t="s">
        <v>122</v>
      </c>
      <c r="F10" s="35">
        <f>F11+F53+F99</f>
        <v>1842.4</v>
      </c>
      <c r="G10" s="35">
        <f>G11+G53+G99</f>
        <v>795.2</v>
      </c>
      <c r="H10" s="35">
        <f>H11+H53+H99</f>
        <v>2702.6</v>
      </c>
      <c r="I10" s="35">
        <f>I11+I53+I99</f>
        <v>16205.9</v>
      </c>
      <c r="J10" s="35">
        <f>J11+J53+J99</f>
        <v>1773.511</v>
      </c>
      <c r="K10" s="36"/>
      <c r="L10" s="36"/>
      <c r="M10" s="36"/>
      <c r="N10" s="37"/>
      <c r="O10" s="36"/>
      <c r="P10" s="36"/>
      <c r="Q10" s="36"/>
      <c r="R10" s="36"/>
      <c r="S10" s="38"/>
      <c r="T10" s="39"/>
      <c r="U10" s="39"/>
      <c r="V10" s="39"/>
      <c r="W10" s="39"/>
      <c r="X10" s="39"/>
      <c r="Y10" s="39"/>
      <c r="Z10" s="39"/>
      <c r="AA10" s="39"/>
      <c r="AB10" s="39"/>
      <c r="AC10" s="39"/>
      <c r="AD10" s="39"/>
      <c r="AE10" s="39"/>
      <c r="AF10" s="39"/>
    </row>
    <row r="11" spans="1:32" ht="21">
      <c r="A11" s="40">
        <v>1</v>
      </c>
      <c r="B11" s="40"/>
      <c r="C11" s="41"/>
      <c r="D11" s="42"/>
      <c r="E11" s="34" t="s">
        <v>123</v>
      </c>
      <c r="F11" s="35">
        <f>F12+F16+F19+F31+F47+F50</f>
        <v>1173</v>
      </c>
      <c r="G11" s="35">
        <f>G12+G16+G19+G31+G47+G50</f>
        <v>640.40000000000009</v>
      </c>
      <c r="H11" s="35">
        <f>H12+H16+H19+H31+H47+H50</f>
        <v>2547.1999999999998</v>
      </c>
      <c r="I11" s="35">
        <f>I12+I16+I19+I31+I47+I50</f>
        <v>15779.9</v>
      </c>
      <c r="J11" s="35">
        <f>J12+J16+J19+J31+J47+J50</f>
        <v>316.23300000000006</v>
      </c>
      <c r="K11" s="36"/>
      <c r="L11" s="36"/>
      <c r="M11" s="36"/>
      <c r="N11" s="37"/>
      <c r="O11" s="36"/>
      <c r="P11" s="36"/>
      <c r="Q11" s="36"/>
      <c r="R11" s="36"/>
      <c r="S11" s="38"/>
      <c r="T11" s="39"/>
      <c r="U11" s="39"/>
      <c r="V11" s="39"/>
      <c r="W11" s="39"/>
      <c r="X11" s="39"/>
      <c r="Y11" s="39"/>
      <c r="Z11" s="39"/>
      <c r="AA11" s="39"/>
      <c r="AB11" s="39"/>
      <c r="AC11" s="39"/>
      <c r="AD11" s="39"/>
      <c r="AE11" s="39"/>
      <c r="AF11" s="39"/>
    </row>
    <row r="12" spans="1:32">
      <c r="A12" s="43">
        <v>1</v>
      </c>
      <c r="B12" s="44">
        <v>1</v>
      </c>
      <c r="C12" s="45"/>
      <c r="D12" s="44"/>
      <c r="E12" s="46" t="s">
        <v>124</v>
      </c>
      <c r="F12" s="47">
        <f>F14</f>
        <v>129.69999999999999</v>
      </c>
      <c r="G12" s="47">
        <f>G14</f>
        <v>24.7</v>
      </c>
      <c r="H12" s="47">
        <f>H14</f>
        <v>1795.4</v>
      </c>
      <c r="I12" s="47">
        <v>14640.9</v>
      </c>
      <c r="J12" s="47">
        <f>J14</f>
        <v>-61.207000000000001</v>
      </c>
      <c r="K12" s="48"/>
      <c r="L12" s="48"/>
      <c r="M12" s="48"/>
      <c r="N12" s="49"/>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1"/>
      <c r="E13" s="52" t="s">
        <v>125</v>
      </c>
      <c r="F13" s="53">
        <f>F15+F14</f>
        <v>129.69999999999999</v>
      </c>
      <c r="G13" s="53">
        <f>G15+G14</f>
        <v>24.7</v>
      </c>
      <c r="H13" s="53">
        <f>H15+H14</f>
        <v>1795.4</v>
      </c>
      <c r="I13" s="53">
        <f>I15+I14</f>
        <v>14640.9</v>
      </c>
      <c r="J13" s="53">
        <f>J15+J14</f>
        <v>-61.207000000000001</v>
      </c>
      <c r="K13" s="48"/>
      <c r="L13" s="48"/>
      <c r="M13" s="48"/>
      <c r="N13" s="48"/>
      <c r="O13" s="48"/>
      <c r="P13" s="48"/>
      <c r="Q13" s="48"/>
      <c r="R13" s="48"/>
      <c r="S13" s="38"/>
      <c r="T13" s="39"/>
      <c r="U13" s="39"/>
      <c r="V13" s="39"/>
      <c r="W13" s="39"/>
      <c r="X13" s="39"/>
      <c r="Y13" s="39"/>
      <c r="Z13" s="39"/>
      <c r="AA13" s="39"/>
      <c r="AB13" s="39"/>
      <c r="AC13" s="39"/>
      <c r="AD13" s="39"/>
      <c r="AE13" s="39"/>
      <c r="AF13" s="39"/>
    </row>
    <row r="14" spans="1:32" ht="45">
      <c r="A14" s="43">
        <v>1</v>
      </c>
      <c r="B14" s="45">
        <v>1</v>
      </c>
      <c r="C14" s="50">
        <v>2</v>
      </c>
      <c r="D14" s="54">
        <v>2</v>
      </c>
      <c r="E14" s="55" t="s">
        <v>126</v>
      </c>
      <c r="F14" s="56">
        <v>129.69999999999999</v>
      </c>
      <c r="G14" s="56">
        <v>24.7</v>
      </c>
      <c r="H14" s="56">
        <v>1795.4</v>
      </c>
      <c r="I14" s="56">
        <v>14640.9</v>
      </c>
      <c r="J14" s="56">
        <v>-61.207000000000001</v>
      </c>
      <c r="K14" s="48"/>
      <c r="L14" s="48"/>
      <c r="M14" s="48"/>
      <c r="N14" s="48"/>
      <c r="O14" s="48"/>
      <c r="P14" s="48"/>
      <c r="Q14" s="48"/>
      <c r="R14" s="48"/>
      <c r="S14" s="38"/>
      <c r="T14" s="39"/>
      <c r="U14" s="39"/>
      <c r="V14" s="39"/>
      <c r="W14" s="39"/>
      <c r="X14" s="39"/>
      <c r="Y14" s="39"/>
      <c r="Z14" s="39"/>
      <c r="AA14" s="39"/>
      <c r="AB14" s="39"/>
      <c r="AC14" s="39"/>
      <c r="AD14" s="39"/>
      <c r="AE14" s="39"/>
      <c r="AF14" s="39"/>
    </row>
    <row r="15" spans="1:32" ht="45">
      <c r="A15" s="43">
        <v>1</v>
      </c>
      <c r="B15" s="45">
        <v>1</v>
      </c>
      <c r="C15" s="50">
        <v>2</v>
      </c>
      <c r="D15" s="54">
        <v>5</v>
      </c>
      <c r="E15" s="57" t="s">
        <v>127</v>
      </c>
      <c r="F15" s="56">
        <v>0</v>
      </c>
      <c r="G15" s="56">
        <v>0</v>
      </c>
      <c r="H15" s="56">
        <v>0</v>
      </c>
      <c r="I15" s="56">
        <v>0</v>
      </c>
      <c r="J15" s="56">
        <v>0</v>
      </c>
      <c r="K15" s="48"/>
      <c r="L15" s="48"/>
      <c r="M15" s="48"/>
      <c r="N15" s="48"/>
      <c r="O15" s="48"/>
      <c r="P15" s="48"/>
      <c r="Q15" s="48"/>
      <c r="R15" s="48"/>
      <c r="S15" s="38"/>
      <c r="T15" s="39"/>
      <c r="U15" s="39"/>
      <c r="V15" s="39"/>
      <c r="W15" s="39"/>
      <c r="X15" s="39"/>
      <c r="Y15" s="39"/>
      <c r="Z15" s="39"/>
      <c r="AA15" s="39"/>
      <c r="AB15" s="39"/>
      <c r="AC15" s="39"/>
      <c r="AD15" s="39"/>
      <c r="AE15" s="39"/>
      <c r="AF15" s="39"/>
    </row>
    <row r="16" spans="1:32">
      <c r="A16" s="58">
        <v>1</v>
      </c>
      <c r="B16" s="59">
        <v>3</v>
      </c>
      <c r="C16" s="60"/>
      <c r="D16" s="59"/>
      <c r="E16" s="46" t="s">
        <v>128</v>
      </c>
      <c r="F16" s="47">
        <f>F17</f>
        <v>0</v>
      </c>
      <c r="G16" s="47">
        <f>G17</f>
        <v>0</v>
      </c>
      <c r="H16" s="47">
        <f>H17</f>
        <v>0</v>
      </c>
      <c r="I16" s="47">
        <f>I17</f>
        <v>0</v>
      </c>
      <c r="J16" s="47">
        <f>J17</f>
        <v>0</v>
      </c>
      <c r="K16" s="48"/>
      <c r="L16" s="48"/>
      <c r="M16" s="48"/>
      <c r="N16" s="49"/>
      <c r="O16" s="48"/>
      <c r="P16" s="48"/>
      <c r="Q16" s="48"/>
      <c r="R16" s="48"/>
      <c r="S16" s="38"/>
      <c r="T16" s="39"/>
      <c r="U16" s="39"/>
      <c r="V16" s="39"/>
      <c r="W16" s="39"/>
      <c r="X16" s="39"/>
      <c r="Y16" s="39"/>
      <c r="Z16" s="39"/>
      <c r="AA16" s="39"/>
      <c r="AB16" s="39"/>
      <c r="AC16" s="39"/>
      <c r="AD16" s="39"/>
      <c r="AE16" s="39"/>
      <c r="AF16" s="39"/>
    </row>
    <row r="17" spans="1:32">
      <c r="A17" s="43">
        <v>1</v>
      </c>
      <c r="B17" s="45">
        <v>3</v>
      </c>
      <c r="C17" s="50">
        <v>1</v>
      </c>
      <c r="D17" s="51"/>
      <c r="E17" s="61" t="s">
        <v>128</v>
      </c>
      <c r="F17" s="53">
        <v>0</v>
      </c>
      <c r="G17" s="53">
        <v>0</v>
      </c>
      <c r="H17" s="53">
        <v>0</v>
      </c>
      <c r="I17" s="53">
        <v>0</v>
      </c>
      <c r="J17" s="53">
        <v>0</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3</v>
      </c>
      <c r="C18" s="50">
        <v>1</v>
      </c>
      <c r="D18" s="54">
        <v>1</v>
      </c>
      <c r="E18" s="55" t="s">
        <v>128</v>
      </c>
      <c r="F18" s="56">
        <v>0</v>
      </c>
      <c r="G18" s="56">
        <v>0</v>
      </c>
      <c r="H18" s="56">
        <v>0</v>
      </c>
      <c r="I18" s="56">
        <v>0</v>
      </c>
      <c r="J18" s="56">
        <v>0</v>
      </c>
      <c r="K18" s="48"/>
      <c r="L18" s="48"/>
      <c r="M18" s="48"/>
      <c r="N18" s="48"/>
      <c r="O18" s="48"/>
      <c r="P18" s="48"/>
      <c r="Q18" s="48"/>
      <c r="R18" s="48"/>
      <c r="S18" s="38"/>
      <c r="T18" s="39"/>
      <c r="U18" s="39"/>
      <c r="V18" s="39"/>
      <c r="W18" s="39"/>
      <c r="X18" s="39"/>
      <c r="Y18" s="39"/>
      <c r="Z18" s="39"/>
      <c r="AA18" s="39"/>
      <c r="AB18" s="39"/>
      <c r="AC18" s="39"/>
      <c r="AD18" s="39"/>
      <c r="AE18" s="39"/>
      <c r="AF18" s="39"/>
    </row>
    <row r="19" spans="1:32">
      <c r="A19" s="58">
        <v>1</v>
      </c>
      <c r="B19" s="59">
        <v>4</v>
      </c>
      <c r="C19" s="59"/>
      <c r="D19" s="59"/>
      <c r="E19" s="46" t="s">
        <v>129</v>
      </c>
      <c r="F19" s="47">
        <f>F20+F24+F26</f>
        <v>1035.3</v>
      </c>
      <c r="G19" s="47">
        <f>G20+G24+G26</f>
        <v>608</v>
      </c>
      <c r="H19" s="47">
        <f>H20+H24+H26</f>
        <v>743.3</v>
      </c>
      <c r="I19" s="47">
        <f>I20+I23+I26+I29</f>
        <v>1139</v>
      </c>
      <c r="J19" s="47">
        <f>J20+J24+J26</f>
        <v>377.09000000000003</v>
      </c>
      <c r="K19" s="48"/>
      <c r="L19" s="48"/>
      <c r="M19" s="48"/>
      <c r="N19" s="49"/>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1"/>
      <c r="E20" s="61" t="s">
        <v>130</v>
      </c>
      <c r="F20" s="53">
        <f>F22+F21</f>
        <v>29.2</v>
      </c>
      <c r="G20" s="53">
        <f>G22+G21</f>
        <v>17.8</v>
      </c>
      <c r="H20" s="53">
        <f>H22+H21</f>
        <v>24.5</v>
      </c>
      <c r="I20" s="53">
        <f>I22+I21</f>
        <v>67</v>
      </c>
      <c r="J20" s="53">
        <f>J22+J21</f>
        <v>26.678999999999998</v>
      </c>
      <c r="K20" s="48"/>
      <c r="L20" s="48"/>
      <c r="M20" s="48"/>
      <c r="N20" s="49"/>
      <c r="O20" s="48"/>
      <c r="P20" s="48"/>
      <c r="Q20" s="48"/>
      <c r="R20" s="48"/>
      <c r="S20" s="38"/>
      <c r="T20" s="39"/>
      <c r="U20" s="39"/>
      <c r="V20" s="39"/>
      <c r="W20" s="39"/>
      <c r="X20" s="39"/>
      <c r="Y20" s="39"/>
      <c r="Z20" s="39"/>
      <c r="AA20" s="39"/>
      <c r="AB20" s="39"/>
      <c r="AC20" s="39"/>
      <c r="AD20" s="39"/>
      <c r="AE20" s="39"/>
      <c r="AF20" s="39"/>
    </row>
    <row r="21" spans="1:32" ht="45">
      <c r="A21" s="43">
        <v>1</v>
      </c>
      <c r="B21" s="45">
        <v>4</v>
      </c>
      <c r="C21" s="50">
        <v>1</v>
      </c>
      <c r="D21" s="54">
        <v>1</v>
      </c>
      <c r="E21" s="57" t="s">
        <v>131</v>
      </c>
      <c r="F21" s="56">
        <v>0</v>
      </c>
      <c r="G21" s="56">
        <v>0</v>
      </c>
      <c r="H21" s="56">
        <v>0</v>
      </c>
      <c r="I21" s="56">
        <v>0</v>
      </c>
      <c r="J21" s="56">
        <v>0</v>
      </c>
      <c r="K21" s="48"/>
      <c r="L21" s="48"/>
      <c r="M21" s="48"/>
      <c r="N21" s="48"/>
      <c r="O21" s="48"/>
      <c r="P21" s="48"/>
      <c r="Q21" s="48"/>
      <c r="R21" s="48"/>
      <c r="S21" s="38"/>
      <c r="T21" s="39"/>
      <c r="U21" s="39"/>
      <c r="V21" s="39"/>
      <c r="W21" s="39"/>
      <c r="X21" s="39"/>
      <c r="Y21" s="39"/>
      <c r="Z21" s="39"/>
      <c r="AA21" s="39"/>
      <c r="AB21" s="39"/>
      <c r="AC21" s="39"/>
      <c r="AD21" s="39"/>
      <c r="AE21" s="39"/>
      <c r="AF21" s="39"/>
    </row>
    <row r="22" spans="1:32" ht="22.5">
      <c r="A22" s="43">
        <v>1</v>
      </c>
      <c r="B22" s="45">
        <v>4</v>
      </c>
      <c r="C22" s="50">
        <v>1</v>
      </c>
      <c r="D22" s="54">
        <v>2</v>
      </c>
      <c r="E22" s="57" t="s">
        <v>132</v>
      </c>
      <c r="F22" s="56">
        <v>29.2</v>
      </c>
      <c r="G22" s="56">
        <v>17.8</v>
      </c>
      <c r="H22" s="56">
        <v>24.5</v>
      </c>
      <c r="I22" s="56">
        <v>67</v>
      </c>
      <c r="J22" s="56">
        <v>26.678999999999998</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51"/>
      <c r="E23" s="61" t="s">
        <v>133</v>
      </c>
      <c r="F23" s="53">
        <f>F25+F24</f>
        <v>129.4</v>
      </c>
      <c r="G23" s="53">
        <f>G25+G24</f>
        <v>1.6</v>
      </c>
      <c r="H23" s="53">
        <f>H25+H24</f>
        <v>146.80000000000001</v>
      </c>
      <c r="I23" s="53">
        <f>I25+I24</f>
        <v>487</v>
      </c>
      <c r="J23" s="53">
        <f>J25+J24</f>
        <v>0.1</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3</v>
      </c>
      <c r="D24" s="62">
        <v>2</v>
      </c>
      <c r="E24" s="63" t="s">
        <v>133</v>
      </c>
      <c r="F24" s="56">
        <v>129.4</v>
      </c>
      <c r="G24" s="56">
        <v>1.6</v>
      </c>
      <c r="H24" s="56">
        <v>146.80000000000001</v>
      </c>
      <c r="I24" s="56">
        <v>487</v>
      </c>
      <c r="J24" s="56">
        <v>0.1</v>
      </c>
      <c r="K24" s="48"/>
      <c r="L24" s="48"/>
      <c r="M24" s="48"/>
      <c r="N24" s="48"/>
      <c r="O24" s="48"/>
      <c r="P24" s="48"/>
      <c r="Q24" s="48"/>
      <c r="R24" s="48"/>
      <c r="S24" s="38"/>
      <c r="T24" s="39"/>
      <c r="U24" s="39"/>
      <c r="V24" s="39"/>
      <c r="W24" s="39"/>
      <c r="X24" s="39"/>
      <c r="Y24" s="39"/>
      <c r="Z24" s="39"/>
      <c r="AA24" s="39"/>
      <c r="AB24" s="39"/>
      <c r="AC24" s="39"/>
      <c r="AD24" s="39"/>
      <c r="AE24" s="39"/>
      <c r="AF24" s="39"/>
    </row>
    <row r="25" spans="1:32" ht="33.75">
      <c r="A25" s="43">
        <v>1</v>
      </c>
      <c r="B25" s="45">
        <v>4</v>
      </c>
      <c r="C25" s="50">
        <v>3</v>
      </c>
      <c r="D25" s="62">
        <v>9</v>
      </c>
      <c r="E25" s="63" t="s">
        <v>251</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ht="22.5">
      <c r="A26" s="43">
        <v>1</v>
      </c>
      <c r="B26" s="45">
        <v>4</v>
      </c>
      <c r="C26" s="50">
        <v>4</v>
      </c>
      <c r="D26" s="51"/>
      <c r="E26" s="61" t="s">
        <v>134</v>
      </c>
      <c r="F26" s="53">
        <f>SUM(F27:F28)</f>
        <v>876.7</v>
      </c>
      <c r="G26" s="53">
        <f>SUM(G27:G28)</f>
        <v>588.6</v>
      </c>
      <c r="H26" s="53">
        <f>SUM(H27:H28)</f>
        <v>572</v>
      </c>
      <c r="I26" s="53">
        <f>SUM(I27:I28)</f>
        <v>578</v>
      </c>
      <c r="J26" s="53">
        <f>SUM(J27:J28)</f>
        <v>350.31100000000004</v>
      </c>
      <c r="K26" s="48"/>
      <c r="L26" s="48"/>
      <c r="M26" s="48"/>
      <c r="N26" s="48"/>
      <c r="O26" s="48"/>
      <c r="P26" s="48"/>
      <c r="Q26" s="48"/>
      <c r="R26" s="48"/>
      <c r="S26" s="38"/>
      <c r="T26" s="39"/>
      <c r="U26" s="39"/>
      <c r="V26" s="39"/>
      <c r="W26" s="39"/>
      <c r="X26" s="39"/>
      <c r="Y26" s="39"/>
      <c r="Z26" s="39"/>
      <c r="AA26" s="39"/>
      <c r="AB26" s="39"/>
      <c r="AC26" s="39"/>
      <c r="AD26" s="39"/>
      <c r="AE26" s="39"/>
      <c r="AF26" s="39"/>
    </row>
    <row r="27" spans="1:32" ht="22.5">
      <c r="A27" s="43">
        <v>1</v>
      </c>
      <c r="B27" s="45">
        <v>4</v>
      </c>
      <c r="C27" s="50">
        <v>4</v>
      </c>
      <c r="D27" s="62">
        <v>1</v>
      </c>
      <c r="E27" s="63" t="s">
        <v>135</v>
      </c>
      <c r="F27" s="56">
        <v>-22.8</v>
      </c>
      <c r="G27" s="56">
        <v>0</v>
      </c>
      <c r="H27" s="56">
        <v>0.1</v>
      </c>
      <c r="I27" s="56">
        <v>11</v>
      </c>
      <c r="J27" s="56">
        <v>0.05</v>
      </c>
      <c r="K27" s="48"/>
      <c r="L27" s="48"/>
      <c r="M27" s="48"/>
      <c r="N27" s="48"/>
      <c r="O27" s="48"/>
      <c r="P27" s="48"/>
      <c r="Q27" s="48"/>
      <c r="R27" s="48"/>
      <c r="S27" s="38"/>
      <c r="T27" s="39"/>
      <c r="U27" s="39"/>
      <c r="V27" s="39"/>
      <c r="W27" s="39"/>
      <c r="X27" s="39"/>
      <c r="Y27" s="39"/>
      <c r="Z27" s="39"/>
      <c r="AA27" s="39"/>
      <c r="AB27" s="39"/>
      <c r="AC27" s="39"/>
      <c r="AD27" s="39"/>
      <c r="AE27" s="39"/>
      <c r="AF27" s="39"/>
    </row>
    <row r="28" spans="1:32" ht="22.5">
      <c r="A28" s="43">
        <v>1</v>
      </c>
      <c r="B28" s="45">
        <v>4</v>
      </c>
      <c r="C28" s="50">
        <v>4</v>
      </c>
      <c r="D28" s="62">
        <v>2</v>
      </c>
      <c r="E28" s="63" t="s">
        <v>136</v>
      </c>
      <c r="F28" s="56">
        <v>899.5</v>
      </c>
      <c r="G28" s="56">
        <v>588.6</v>
      </c>
      <c r="H28" s="56">
        <v>571.9</v>
      </c>
      <c r="I28" s="56">
        <v>567</v>
      </c>
      <c r="J28" s="56">
        <v>350.26100000000002</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43">
        <v>1</v>
      </c>
      <c r="B29" s="45">
        <v>4</v>
      </c>
      <c r="C29" s="50">
        <v>5</v>
      </c>
      <c r="D29" s="51"/>
      <c r="E29" s="61" t="s">
        <v>137</v>
      </c>
      <c r="F29" s="53"/>
      <c r="G29" s="53"/>
      <c r="H29" s="53"/>
      <c r="I29" s="53">
        <v>7</v>
      </c>
      <c r="J29" s="53">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4</v>
      </c>
      <c r="C30" s="50">
        <v>5</v>
      </c>
      <c r="D30" s="62">
        <v>1</v>
      </c>
      <c r="E30" s="63" t="s">
        <v>137</v>
      </c>
      <c r="F30" s="56"/>
      <c r="G30" s="56"/>
      <c r="H30" s="56"/>
      <c r="I30" s="56">
        <v>7</v>
      </c>
      <c r="J30" s="56">
        <v>0</v>
      </c>
      <c r="K30" s="48"/>
      <c r="L30" s="48"/>
      <c r="M30" s="48"/>
      <c r="N30" s="48"/>
      <c r="O30" s="48"/>
      <c r="P30" s="48"/>
      <c r="Q30" s="48"/>
      <c r="R30" s="48"/>
      <c r="S30" s="38"/>
      <c r="T30" s="39"/>
      <c r="U30" s="39"/>
      <c r="V30" s="39"/>
      <c r="W30" s="39"/>
      <c r="X30" s="39"/>
      <c r="Y30" s="39"/>
      <c r="Z30" s="39"/>
      <c r="AA30" s="39"/>
      <c r="AB30" s="39"/>
      <c r="AC30" s="39"/>
      <c r="AD30" s="39"/>
      <c r="AE30" s="39"/>
      <c r="AF30" s="39"/>
    </row>
    <row r="31" spans="1:32" ht="21">
      <c r="A31" s="58">
        <v>1</v>
      </c>
      <c r="B31" s="59">
        <v>5</v>
      </c>
      <c r="C31" s="60"/>
      <c r="D31" s="59"/>
      <c r="E31" s="46" t="s">
        <v>138</v>
      </c>
      <c r="F31" s="47">
        <f>F32+F36+F38+F45</f>
        <v>8</v>
      </c>
      <c r="G31" s="47">
        <f>G32+G36+G38+G45</f>
        <v>7.7</v>
      </c>
      <c r="H31" s="47">
        <f>H32+H36+H38+H45</f>
        <v>8.5</v>
      </c>
      <c r="I31" s="47">
        <f>I32+I36+I38+I45</f>
        <v>0</v>
      </c>
      <c r="J31" s="47">
        <f>J32+J36+J38+J45</f>
        <v>0.35</v>
      </c>
      <c r="K31" s="48"/>
      <c r="L31" s="48"/>
      <c r="M31" s="48"/>
      <c r="N31" s="49"/>
      <c r="O31" s="48"/>
      <c r="P31" s="48"/>
      <c r="Q31" s="48"/>
      <c r="R31" s="48"/>
      <c r="S31" s="38"/>
      <c r="T31" s="39"/>
      <c r="U31" s="39"/>
      <c r="V31" s="39"/>
      <c r="W31" s="39"/>
      <c r="X31" s="39"/>
      <c r="Y31" s="39"/>
      <c r="Z31" s="39"/>
      <c r="AA31" s="39"/>
      <c r="AB31" s="39"/>
      <c r="AC31" s="39"/>
      <c r="AD31" s="39"/>
      <c r="AE31" s="39"/>
      <c r="AF31" s="39"/>
    </row>
    <row r="32" spans="1:32">
      <c r="A32" s="43">
        <v>1</v>
      </c>
      <c r="B32" s="45">
        <v>5</v>
      </c>
      <c r="C32" s="50">
        <v>2</v>
      </c>
      <c r="D32" s="51"/>
      <c r="E32" s="61" t="s">
        <v>139</v>
      </c>
      <c r="F32" s="53"/>
      <c r="G32" s="53"/>
      <c r="H32" s="53"/>
      <c r="I32" s="53"/>
      <c r="J32" s="53"/>
      <c r="K32" s="48"/>
      <c r="L32" s="48"/>
      <c r="M32" s="48"/>
      <c r="N32" s="49"/>
      <c r="O32" s="48"/>
      <c r="P32" s="48"/>
      <c r="Q32" s="48"/>
      <c r="R32" s="48"/>
      <c r="S32" s="38"/>
      <c r="T32" s="39"/>
      <c r="U32" s="39"/>
      <c r="V32" s="39"/>
      <c r="W32" s="39"/>
      <c r="X32" s="39"/>
      <c r="Y32" s="39"/>
      <c r="Z32" s="39"/>
      <c r="AA32" s="39"/>
      <c r="AB32" s="39"/>
      <c r="AC32" s="39"/>
      <c r="AD32" s="39"/>
      <c r="AE32" s="39"/>
      <c r="AF32" s="39"/>
    </row>
    <row r="33" spans="1:32" ht="56.25" hidden="1">
      <c r="A33" s="43">
        <v>1</v>
      </c>
      <c r="B33" s="45">
        <v>5</v>
      </c>
      <c r="C33" s="50">
        <v>2</v>
      </c>
      <c r="D33" s="62">
        <v>74</v>
      </c>
      <c r="E33" s="63" t="s">
        <v>30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ht="101.25" hidden="1">
      <c r="A34" s="43">
        <v>1</v>
      </c>
      <c r="B34" s="45">
        <v>5</v>
      </c>
      <c r="C34" s="50">
        <v>2</v>
      </c>
      <c r="D34" s="62">
        <v>75</v>
      </c>
      <c r="E34" s="63" t="s">
        <v>31</v>
      </c>
      <c r="F34" s="56"/>
      <c r="G34" s="56"/>
      <c r="H34" s="56"/>
      <c r="I34" s="56"/>
      <c r="J34" s="56"/>
      <c r="K34" s="48"/>
      <c r="L34" s="48"/>
      <c r="M34" s="48"/>
      <c r="N34" s="48"/>
      <c r="O34" s="48"/>
      <c r="P34" s="48"/>
      <c r="Q34" s="48"/>
      <c r="R34" s="48"/>
      <c r="T34" s="39"/>
      <c r="U34" s="39"/>
      <c r="V34" s="39"/>
      <c r="W34" s="39"/>
      <c r="X34" s="39"/>
      <c r="Y34" s="39"/>
      <c r="Z34" s="39"/>
      <c r="AA34" s="39"/>
      <c r="AB34" s="39"/>
      <c r="AC34" s="39"/>
      <c r="AD34" s="39"/>
      <c r="AE34" s="39"/>
      <c r="AF34" s="39"/>
    </row>
    <row r="35" spans="1:32" s="28" customFormat="1" ht="56.25">
      <c r="A35" s="43">
        <v>1</v>
      </c>
      <c r="B35" s="45">
        <v>5</v>
      </c>
      <c r="C35" s="50">
        <v>2</v>
      </c>
      <c r="D35" s="62">
        <v>84</v>
      </c>
      <c r="E35" s="63" t="s">
        <v>140</v>
      </c>
      <c r="F35" s="56"/>
      <c r="G35" s="56"/>
      <c r="H35" s="56"/>
      <c r="I35" s="56"/>
      <c r="J35" s="56"/>
      <c r="K35" s="48"/>
      <c r="L35" s="48"/>
      <c r="M35" s="48"/>
      <c r="N35" s="48"/>
      <c r="O35" s="48"/>
      <c r="P35" s="48"/>
      <c r="Q35" s="48"/>
      <c r="R35" s="48"/>
      <c r="T35" s="39"/>
      <c r="U35" s="39"/>
      <c r="V35" s="39"/>
      <c r="W35" s="39"/>
      <c r="X35" s="39"/>
      <c r="Y35" s="39"/>
      <c r="Z35" s="39"/>
      <c r="AA35" s="39"/>
      <c r="AB35" s="39"/>
      <c r="AC35" s="39"/>
      <c r="AD35" s="39"/>
      <c r="AE35" s="39"/>
      <c r="AF35" s="39"/>
    </row>
    <row r="36" spans="1:32" ht="22.5">
      <c r="A36" s="43">
        <v>1</v>
      </c>
      <c r="B36" s="45">
        <v>5</v>
      </c>
      <c r="C36" s="51">
        <v>3</v>
      </c>
      <c r="D36" s="51" t="s">
        <v>33</v>
      </c>
      <c r="E36" s="61" t="s">
        <v>141</v>
      </c>
      <c r="F36" s="53">
        <v>8</v>
      </c>
      <c r="G36" s="53">
        <v>7.7</v>
      </c>
      <c r="H36" s="53">
        <v>8.5</v>
      </c>
      <c r="I36" s="53">
        <v>0</v>
      </c>
      <c r="J36" s="53">
        <v>0.35</v>
      </c>
      <c r="K36" s="48"/>
      <c r="L36" s="48"/>
      <c r="M36" s="48"/>
      <c r="N36" s="49"/>
      <c r="O36" s="48"/>
      <c r="P36" s="48"/>
      <c r="Q36" s="48"/>
      <c r="R36" s="48"/>
      <c r="S36" s="38"/>
      <c r="T36" s="39"/>
      <c r="U36" s="39"/>
      <c r="V36" s="39"/>
      <c r="W36" s="39"/>
      <c r="X36" s="39"/>
      <c r="Y36" s="39"/>
      <c r="Z36" s="39"/>
      <c r="AA36" s="39"/>
      <c r="AB36" s="39"/>
      <c r="AC36" s="39"/>
      <c r="AD36" s="39"/>
      <c r="AE36" s="39"/>
      <c r="AF36" s="39"/>
    </row>
    <row r="37" spans="1:32" ht="22.5">
      <c r="A37" s="43">
        <v>1</v>
      </c>
      <c r="B37" s="45">
        <v>5</v>
      </c>
      <c r="C37" s="51">
        <v>3</v>
      </c>
      <c r="D37" s="62">
        <v>15</v>
      </c>
      <c r="E37" s="63" t="s">
        <v>142</v>
      </c>
      <c r="F37" s="56">
        <v>8</v>
      </c>
      <c r="G37" s="56">
        <v>7.7</v>
      </c>
      <c r="H37" s="56">
        <v>8.5</v>
      </c>
      <c r="I37" s="56">
        <v>0</v>
      </c>
      <c r="J37" s="56">
        <v>0.35</v>
      </c>
      <c r="K37" s="48"/>
      <c r="L37" s="48"/>
      <c r="M37" s="48"/>
      <c r="N37" s="48"/>
      <c r="O37" s="48"/>
      <c r="P37" s="48"/>
      <c r="Q37" s="48"/>
      <c r="R37" s="48"/>
      <c r="S37" s="38"/>
      <c r="T37" s="39"/>
      <c r="U37" s="39"/>
      <c r="V37" s="39"/>
      <c r="W37" s="39"/>
      <c r="X37" s="39"/>
      <c r="Y37" s="39"/>
      <c r="Z37" s="39"/>
      <c r="AA37" s="39"/>
      <c r="AB37" s="39"/>
      <c r="AC37" s="39"/>
      <c r="AD37" s="39"/>
      <c r="AE37" s="39"/>
      <c r="AF37" s="39"/>
    </row>
    <row r="38" spans="1:32" ht="45">
      <c r="A38" s="43">
        <v>1</v>
      </c>
      <c r="B38" s="45">
        <v>5</v>
      </c>
      <c r="C38" s="51">
        <v>4</v>
      </c>
      <c r="D38" s="51"/>
      <c r="E38" s="61" t="s">
        <v>143</v>
      </c>
      <c r="F38" s="53"/>
      <c r="G38" s="53"/>
      <c r="H38" s="53"/>
      <c r="I38" s="53"/>
      <c r="J38" s="53"/>
      <c r="K38" s="48"/>
      <c r="L38" s="48"/>
      <c r="M38" s="48"/>
      <c r="N38" s="48"/>
      <c r="O38" s="48"/>
      <c r="P38" s="48"/>
      <c r="Q38" s="48"/>
      <c r="R38" s="48"/>
      <c r="S38" s="38"/>
      <c r="T38" s="39"/>
      <c r="U38" s="39"/>
      <c r="V38" s="39"/>
      <c r="W38" s="39"/>
      <c r="X38" s="39"/>
      <c r="Y38" s="39"/>
      <c r="Z38" s="39"/>
      <c r="AA38" s="39"/>
      <c r="AB38" s="39"/>
      <c r="AC38" s="39"/>
      <c r="AD38" s="39"/>
      <c r="AE38" s="39"/>
      <c r="AF38" s="39"/>
    </row>
    <row r="39" spans="1:32" ht="33.75">
      <c r="A39" s="43">
        <v>1</v>
      </c>
      <c r="B39" s="45">
        <v>5</v>
      </c>
      <c r="C39" s="51">
        <v>4</v>
      </c>
      <c r="D39" s="62">
        <v>2</v>
      </c>
      <c r="E39" s="63" t="s">
        <v>144</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4</v>
      </c>
      <c r="E40" s="63" t="s">
        <v>145</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ht="191.25" hidden="1">
      <c r="A41" s="43">
        <v>1</v>
      </c>
      <c r="B41" s="45">
        <v>5</v>
      </c>
      <c r="C41" s="51">
        <v>4</v>
      </c>
      <c r="D41" s="62">
        <v>25</v>
      </c>
      <c r="E41" s="63" t="s">
        <v>39</v>
      </c>
      <c r="F41" s="56"/>
      <c r="G41" s="56"/>
      <c r="H41" s="56"/>
      <c r="I41" s="56"/>
      <c r="J41" s="56"/>
      <c r="K41" s="48"/>
      <c r="L41" s="48"/>
      <c r="M41" s="48"/>
      <c r="N41" s="48"/>
      <c r="O41" s="48"/>
      <c r="P41" s="48"/>
      <c r="Q41" s="48"/>
      <c r="R41" s="48"/>
      <c r="S41" s="38"/>
      <c r="T41" s="39"/>
      <c r="U41" s="39"/>
      <c r="V41" s="39"/>
      <c r="W41" s="39"/>
      <c r="X41" s="39"/>
      <c r="Y41" s="39"/>
      <c r="Z41" s="39"/>
      <c r="AA41" s="39"/>
      <c r="AB41" s="39"/>
      <c r="AC41" s="39"/>
      <c r="AD41" s="39"/>
      <c r="AE41" s="39"/>
      <c r="AF41" s="39"/>
    </row>
    <row r="42" spans="1:32" ht="22.5">
      <c r="A42" s="43">
        <v>1</v>
      </c>
      <c r="B42" s="45">
        <v>5</v>
      </c>
      <c r="C42" s="51">
        <v>4</v>
      </c>
      <c r="D42" s="62">
        <v>29</v>
      </c>
      <c r="E42" s="63" t="s">
        <v>146</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180">
      <c r="A43" s="43">
        <v>1</v>
      </c>
      <c r="B43" s="45">
        <v>5</v>
      </c>
      <c r="C43" s="51">
        <v>4</v>
      </c>
      <c r="D43" s="62">
        <v>30</v>
      </c>
      <c r="E43" s="63" t="s">
        <v>194</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ht="45">
      <c r="A44" s="43">
        <v>1</v>
      </c>
      <c r="B44" s="45">
        <v>5</v>
      </c>
      <c r="C44" s="51">
        <v>4</v>
      </c>
      <c r="D44" s="62">
        <v>34</v>
      </c>
      <c r="E44" s="63" t="s">
        <v>147</v>
      </c>
      <c r="F44" s="56"/>
      <c r="G44" s="56"/>
      <c r="H44" s="56"/>
      <c r="I44" s="56"/>
      <c r="J44" s="56"/>
      <c r="K44" s="48"/>
      <c r="L44" s="48"/>
      <c r="M44" s="48"/>
      <c r="N44" s="48"/>
      <c r="O44" s="48"/>
      <c r="P44" s="48"/>
      <c r="Q44" s="48"/>
      <c r="R44" s="48"/>
      <c r="T44" s="39"/>
      <c r="U44" s="39"/>
      <c r="V44" s="39"/>
      <c r="W44" s="39"/>
      <c r="X44" s="39"/>
      <c r="Y44" s="39"/>
      <c r="Z44" s="39"/>
      <c r="AA44" s="39"/>
      <c r="AB44" s="39"/>
      <c r="AC44" s="39"/>
      <c r="AD44" s="39"/>
      <c r="AE44" s="39"/>
      <c r="AF44" s="39"/>
    </row>
    <row r="45" spans="1:32">
      <c r="A45" s="43">
        <v>1</v>
      </c>
      <c r="B45" s="45">
        <v>5</v>
      </c>
      <c r="C45" s="51">
        <v>5</v>
      </c>
      <c r="D45" s="51"/>
      <c r="E45" s="61" t="s">
        <v>148</v>
      </c>
      <c r="F45" s="53"/>
      <c r="G45" s="53"/>
      <c r="H45" s="53"/>
      <c r="I45" s="53"/>
      <c r="J45" s="53"/>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5</v>
      </c>
      <c r="C46" s="51">
        <v>5</v>
      </c>
      <c r="D46" s="62">
        <v>2</v>
      </c>
      <c r="E46" s="63" t="s">
        <v>149</v>
      </c>
      <c r="F46" s="56"/>
      <c r="G46" s="56"/>
      <c r="H46" s="56"/>
      <c r="I46" s="56"/>
      <c r="J46" s="56"/>
      <c r="K46" s="48"/>
      <c r="L46" s="48"/>
      <c r="M46" s="48"/>
      <c r="N46" s="48"/>
      <c r="O46" s="48"/>
      <c r="P46" s="48"/>
      <c r="Q46" s="48"/>
      <c r="R46" s="48"/>
      <c r="S46" s="38"/>
      <c r="T46" s="39"/>
      <c r="U46" s="39"/>
      <c r="V46" s="39"/>
      <c r="W46" s="39"/>
      <c r="X46" s="39"/>
      <c r="Y46" s="39"/>
      <c r="Z46" s="39"/>
      <c r="AA46" s="39"/>
      <c r="AB46" s="39"/>
      <c r="AC46" s="39"/>
      <c r="AD46" s="39"/>
      <c r="AE46" s="39"/>
      <c r="AF46" s="39"/>
    </row>
    <row r="47" spans="1:32">
      <c r="A47" s="58">
        <v>1</v>
      </c>
      <c r="B47" s="59">
        <v>7</v>
      </c>
      <c r="C47" s="59"/>
      <c r="D47" s="59"/>
      <c r="E47" s="46" t="s">
        <v>150</v>
      </c>
      <c r="F47" s="47">
        <f t="shared" ref="F47:J48" si="0">F48</f>
        <v>0</v>
      </c>
      <c r="G47" s="47">
        <f t="shared" si="0"/>
        <v>0</v>
      </c>
      <c r="H47" s="47">
        <f t="shared" si="0"/>
        <v>0</v>
      </c>
      <c r="I47" s="47">
        <f t="shared" si="0"/>
        <v>0</v>
      </c>
      <c r="J47" s="47">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51"/>
      <c r="E48" s="61" t="s">
        <v>150</v>
      </c>
      <c r="F48" s="53">
        <f t="shared" si="0"/>
        <v>0</v>
      </c>
      <c r="G48" s="53">
        <f t="shared" si="0"/>
        <v>0</v>
      </c>
      <c r="H48" s="53">
        <f t="shared" si="0"/>
        <v>0</v>
      </c>
      <c r="I48" s="53">
        <f t="shared" si="0"/>
        <v>0</v>
      </c>
      <c r="J48" s="53">
        <f t="shared" si="0"/>
        <v>0</v>
      </c>
      <c r="K48" s="48"/>
      <c r="L48" s="48"/>
      <c r="M48" s="48"/>
      <c r="N48" s="49"/>
      <c r="O48" s="48"/>
      <c r="P48" s="48"/>
      <c r="Q48" s="48"/>
      <c r="R48" s="48"/>
      <c r="S48" s="38"/>
      <c r="T48" s="39"/>
      <c r="U48" s="39"/>
      <c r="V48" s="39"/>
      <c r="W48" s="39"/>
      <c r="X48" s="39"/>
      <c r="Y48" s="39"/>
      <c r="Z48" s="39"/>
      <c r="AA48" s="39"/>
      <c r="AB48" s="39"/>
      <c r="AC48" s="39"/>
      <c r="AD48" s="39"/>
      <c r="AE48" s="39"/>
      <c r="AF48" s="39"/>
    </row>
    <row r="49" spans="1:32" ht="22.5">
      <c r="A49" s="43">
        <v>1</v>
      </c>
      <c r="B49" s="45">
        <v>7</v>
      </c>
      <c r="C49" s="51">
        <v>1</v>
      </c>
      <c r="D49" s="62">
        <v>10</v>
      </c>
      <c r="E49" s="63" t="s">
        <v>151</v>
      </c>
      <c r="F49" s="56"/>
      <c r="G49" s="56"/>
      <c r="H49" s="56"/>
      <c r="I49" s="56"/>
      <c r="J49" s="56"/>
      <c r="K49" s="48"/>
      <c r="L49" s="48"/>
      <c r="M49" s="48"/>
      <c r="N49" s="48"/>
      <c r="O49" s="48"/>
      <c r="P49" s="48"/>
      <c r="Q49" s="48"/>
      <c r="R49" s="48"/>
      <c r="S49" s="38"/>
      <c r="T49" s="39"/>
      <c r="U49" s="39"/>
      <c r="V49" s="39"/>
      <c r="W49" s="39"/>
      <c r="X49" s="39"/>
      <c r="Y49" s="39"/>
      <c r="Z49" s="39"/>
      <c r="AA49" s="39"/>
      <c r="AB49" s="39"/>
      <c r="AC49" s="39"/>
      <c r="AD49" s="39"/>
      <c r="AE49" s="39"/>
      <c r="AF49" s="39"/>
    </row>
    <row r="50" spans="1:32" ht="84">
      <c r="A50" s="58">
        <v>1</v>
      </c>
      <c r="B50" s="59">
        <v>8</v>
      </c>
      <c r="C50" s="59"/>
      <c r="D50" s="59"/>
      <c r="E50" s="46" t="s">
        <v>152</v>
      </c>
      <c r="F50" s="47">
        <f>F51</f>
        <v>0</v>
      </c>
      <c r="G50" s="47">
        <f>G51</f>
        <v>0</v>
      </c>
      <c r="H50" s="47">
        <f>H51</f>
        <v>0</v>
      </c>
      <c r="I50" s="47">
        <f>I51</f>
        <v>0</v>
      </c>
      <c r="J50" s="47">
        <f>J51</f>
        <v>0</v>
      </c>
      <c r="K50" s="48"/>
      <c r="L50" s="48"/>
      <c r="M50" s="48"/>
      <c r="N50" s="49"/>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51"/>
      <c r="E51" s="61" t="s">
        <v>153</v>
      </c>
      <c r="F51" s="53"/>
      <c r="G51" s="53"/>
      <c r="H51" s="53"/>
      <c r="I51" s="53"/>
      <c r="J51" s="53"/>
      <c r="K51" s="48"/>
      <c r="L51" s="48"/>
      <c r="M51" s="48"/>
      <c r="N51" s="48"/>
      <c r="O51" s="48"/>
      <c r="P51" s="48"/>
      <c r="Q51" s="48"/>
      <c r="R51" s="48"/>
      <c r="S51" s="38"/>
      <c r="T51" s="39"/>
      <c r="U51" s="39"/>
      <c r="V51" s="39"/>
      <c r="W51" s="39"/>
      <c r="X51" s="39"/>
      <c r="Y51" s="39"/>
      <c r="Z51" s="39"/>
      <c r="AA51" s="39"/>
      <c r="AB51" s="39"/>
      <c r="AC51" s="39"/>
      <c r="AD51" s="39"/>
      <c r="AE51" s="39"/>
      <c r="AF51" s="39"/>
    </row>
    <row r="52" spans="1:32" ht="22.5">
      <c r="A52" s="43">
        <v>1</v>
      </c>
      <c r="B52" s="45">
        <v>8</v>
      </c>
      <c r="C52" s="51">
        <v>1</v>
      </c>
      <c r="D52" s="62">
        <v>26</v>
      </c>
      <c r="E52" s="63" t="s">
        <v>154</v>
      </c>
      <c r="F52" s="56"/>
      <c r="G52" s="56"/>
      <c r="H52" s="56"/>
      <c r="I52" s="56"/>
      <c r="J52" s="56"/>
      <c r="K52" s="48"/>
      <c r="L52" s="48"/>
      <c r="M52" s="48"/>
      <c r="N52" s="48"/>
      <c r="O52" s="48"/>
      <c r="P52" s="48"/>
      <c r="Q52" s="48"/>
      <c r="R52" s="48"/>
      <c r="S52" s="38"/>
      <c r="T52" s="39"/>
      <c r="U52" s="39"/>
      <c r="V52" s="39"/>
      <c r="W52" s="39"/>
      <c r="X52" s="39"/>
      <c r="Y52" s="39"/>
      <c r="Z52" s="39"/>
      <c r="AA52" s="39"/>
      <c r="AB52" s="39"/>
      <c r="AC52" s="39"/>
      <c r="AD52" s="39"/>
      <c r="AE52" s="39"/>
      <c r="AF52" s="39"/>
    </row>
    <row r="53" spans="1:32" ht="16.5" customHeight="1">
      <c r="A53" s="65">
        <v>2</v>
      </c>
      <c r="B53" s="65"/>
      <c r="C53" s="65"/>
      <c r="D53" s="40"/>
      <c r="E53" s="34" t="s">
        <v>155</v>
      </c>
      <c r="F53" s="35">
        <f>F54+F74+F77+F80+F87+F92</f>
        <v>18.899999999999999</v>
      </c>
      <c r="G53" s="35">
        <f>G54+G74+G77+G80+G87+G92</f>
        <v>10.8</v>
      </c>
      <c r="H53" s="35">
        <f>H54+H74+H77+H80+H87+H92</f>
        <v>11.4</v>
      </c>
      <c r="I53" s="35">
        <f>I54+I74+I77+I80+I87+I92</f>
        <v>20</v>
      </c>
      <c r="J53" s="35">
        <f>J54+J74+J77+J80+J87+J92</f>
        <v>1025.278</v>
      </c>
      <c r="K53" s="36"/>
      <c r="L53" s="36"/>
      <c r="M53" s="36"/>
      <c r="N53" s="37"/>
      <c r="O53" s="36"/>
      <c r="P53" s="36"/>
      <c r="Q53" s="36"/>
      <c r="R53" s="36"/>
      <c r="S53" s="38"/>
      <c r="T53" s="39"/>
      <c r="U53" s="39"/>
      <c r="V53" s="39"/>
      <c r="W53" s="39"/>
      <c r="X53" s="39"/>
      <c r="Y53" s="39"/>
      <c r="Z53" s="39"/>
      <c r="AA53" s="39"/>
      <c r="AB53" s="39"/>
      <c r="AC53" s="39"/>
      <c r="AD53" s="39"/>
      <c r="AE53" s="39"/>
      <c r="AF53" s="39"/>
    </row>
    <row r="54" spans="1:32" ht="21.75" customHeight="1">
      <c r="A54" s="58">
        <v>2</v>
      </c>
      <c r="B54" s="59">
        <v>1</v>
      </c>
      <c r="C54" s="59"/>
      <c r="D54" s="59"/>
      <c r="E54" s="46" t="s">
        <v>156</v>
      </c>
      <c r="F54" s="47">
        <f>F55+F57+F59+F61+F65+F71</f>
        <v>18.899999999999999</v>
      </c>
      <c r="G54" s="47">
        <f>G55+G57+G59+G61+G65+G71</f>
        <v>10.8</v>
      </c>
      <c r="H54" s="47">
        <f>H55+H57+H59+H61+H65+H71</f>
        <v>11.4</v>
      </c>
      <c r="I54" s="47">
        <f>I55+I57+I59+I61+I65+I71</f>
        <v>20</v>
      </c>
      <c r="J54" s="47">
        <f>J55+J57+J59+J61+J65+J71</f>
        <v>27.277999999999999</v>
      </c>
      <c r="K54" s="48"/>
      <c r="L54" s="48"/>
      <c r="M54" s="48"/>
      <c r="N54" s="48"/>
      <c r="O54" s="48"/>
      <c r="P54" s="48"/>
      <c r="Q54" s="48"/>
      <c r="R54" s="48"/>
      <c r="S54" s="38"/>
      <c r="T54" s="39"/>
      <c r="U54" s="39"/>
      <c r="V54" s="39"/>
      <c r="W54" s="39"/>
      <c r="X54" s="39"/>
      <c r="Y54" s="39"/>
      <c r="Z54" s="39"/>
      <c r="AA54" s="39"/>
      <c r="AB54" s="39"/>
      <c r="AC54" s="39"/>
      <c r="AD54" s="39"/>
      <c r="AE54" s="39"/>
      <c r="AF54" s="39"/>
    </row>
    <row r="55" spans="1:32" ht="33.75">
      <c r="A55" s="43">
        <v>2</v>
      </c>
      <c r="B55" s="45">
        <v>1</v>
      </c>
      <c r="C55" s="51">
        <v>1</v>
      </c>
      <c r="D55" s="51"/>
      <c r="E55" s="61" t="s">
        <v>157</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ht="33.75">
      <c r="A56" s="43">
        <v>2</v>
      </c>
      <c r="B56" s="45">
        <v>1</v>
      </c>
      <c r="C56" s="51">
        <v>1</v>
      </c>
      <c r="D56" s="62">
        <v>2</v>
      </c>
      <c r="E56" s="63" t="s">
        <v>158</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45">
      <c r="A57" s="43">
        <v>2</v>
      </c>
      <c r="B57" s="45">
        <v>1</v>
      </c>
      <c r="C57" s="51">
        <v>3</v>
      </c>
      <c r="D57" s="51"/>
      <c r="E57" s="61" t="s">
        <v>159</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33.75">
      <c r="A58" s="43">
        <v>2</v>
      </c>
      <c r="B58" s="45">
        <v>1</v>
      </c>
      <c r="C58" s="51">
        <v>3</v>
      </c>
      <c r="D58" s="62">
        <v>2</v>
      </c>
      <c r="E58" s="63" t="s">
        <v>160</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ht="56.25">
      <c r="A59" s="43">
        <v>2</v>
      </c>
      <c r="B59" s="45">
        <v>1</v>
      </c>
      <c r="C59" s="51">
        <v>4</v>
      </c>
      <c r="D59" s="51"/>
      <c r="E59" s="61" t="s">
        <v>161</v>
      </c>
      <c r="F59" s="53">
        <v>0</v>
      </c>
      <c r="G59" s="53">
        <v>0</v>
      </c>
      <c r="H59" s="53">
        <v>0</v>
      </c>
      <c r="I59" s="53">
        <v>0</v>
      </c>
      <c r="J59" s="53">
        <v>0</v>
      </c>
      <c r="K59" s="48"/>
      <c r="L59" s="48"/>
      <c r="M59" s="48"/>
      <c r="N59" s="49"/>
      <c r="O59" s="48"/>
      <c r="P59" s="48"/>
      <c r="Q59" s="48"/>
      <c r="R59" s="48"/>
      <c r="S59" s="38"/>
      <c r="T59" s="39"/>
      <c r="U59" s="39"/>
      <c r="V59" s="39"/>
      <c r="W59" s="39"/>
      <c r="X59" s="39"/>
      <c r="Y59" s="39"/>
      <c r="Z59" s="39"/>
      <c r="AA59" s="39"/>
      <c r="AB59" s="39"/>
      <c r="AC59" s="39"/>
      <c r="AD59" s="39"/>
      <c r="AE59" s="39"/>
      <c r="AF59" s="39"/>
    </row>
    <row r="60" spans="1:32" ht="13.5" customHeight="1">
      <c r="A60" s="43">
        <v>2</v>
      </c>
      <c r="B60" s="45">
        <v>1</v>
      </c>
      <c r="C60" s="51">
        <v>4</v>
      </c>
      <c r="D60" s="62">
        <v>2</v>
      </c>
      <c r="E60" s="63" t="s">
        <v>162</v>
      </c>
      <c r="F60" s="56"/>
      <c r="G60" s="56"/>
      <c r="H60" s="56"/>
      <c r="I60" s="56"/>
      <c r="J60" s="56"/>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51"/>
      <c r="E61" s="61" t="s">
        <v>163</v>
      </c>
      <c r="F61" s="53">
        <v>18.899999999999999</v>
      </c>
      <c r="G61" s="53">
        <v>10.8</v>
      </c>
      <c r="H61" s="53">
        <v>11.4</v>
      </c>
      <c r="I61" s="53">
        <v>20</v>
      </c>
      <c r="J61" s="53">
        <v>27.277999999999999</v>
      </c>
      <c r="K61" s="48"/>
      <c r="L61" s="48"/>
      <c r="M61" s="48"/>
      <c r="N61" s="48"/>
      <c r="O61" s="48"/>
      <c r="P61" s="48"/>
      <c r="Q61" s="48"/>
      <c r="R61" s="48"/>
      <c r="S61" s="38"/>
      <c r="T61" s="39"/>
      <c r="U61" s="39"/>
      <c r="V61" s="39"/>
      <c r="W61" s="39"/>
      <c r="X61" s="39"/>
      <c r="Y61" s="39"/>
      <c r="Z61" s="39"/>
      <c r="AA61" s="39"/>
      <c r="AB61" s="39"/>
      <c r="AC61" s="39"/>
      <c r="AD61" s="39"/>
      <c r="AE61" s="39"/>
      <c r="AF61" s="39"/>
    </row>
    <row r="62" spans="1:32" ht="123.75">
      <c r="A62" s="43">
        <v>2</v>
      </c>
      <c r="B62" s="45">
        <v>1</v>
      </c>
      <c r="C62" s="51">
        <v>5</v>
      </c>
      <c r="D62" s="62">
        <v>8</v>
      </c>
      <c r="E62" s="63" t="s">
        <v>164</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123.75">
      <c r="A63" s="43">
        <v>2</v>
      </c>
      <c r="B63" s="45">
        <v>1</v>
      </c>
      <c r="C63" s="51">
        <v>5</v>
      </c>
      <c r="D63" s="62">
        <v>9</v>
      </c>
      <c r="E63" s="63" t="s">
        <v>165</v>
      </c>
      <c r="F63" s="56">
        <v>0</v>
      </c>
      <c r="G63" s="56">
        <v>0</v>
      </c>
      <c r="H63" s="56">
        <v>0</v>
      </c>
      <c r="I63" s="56">
        <v>0</v>
      </c>
      <c r="J63" s="56">
        <v>0</v>
      </c>
      <c r="K63" s="48"/>
      <c r="L63" s="48"/>
      <c r="M63" s="48"/>
      <c r="N63" s="48"/>
      <c r="O63" s="48"/>
      <c r="P63" s="48"/>
      <c r="Q63" s="48"/>
      <c r="R63" s="48"/>
      <c r="S63" s="38"/>
      <c r="T63" s="39"/>
      <c r="U63" s="39"/>
      <c r="V63" s="39"/>
      <c r="W63" s="39"/>
      <c r="X63" s="39"/>
      <c r="Y63" s="39"/>
      <c r="Z63" s="39"/>
      <c r="AA63" s="39"/>
      <c r="AB63" s="39"/>
      <c r="AC63" s="39"/>
      <c r="AD63" s="39"/>
      <c r="AE63" s="39"/>
      <c r="AF63" s="39"/>
    </row>
    <row r="64" spans="1:32" ht="45">
      <c r="A64" s="43">
        <v>2</v>
      </c>
      <c r="B64" s="45">
        <v>1</v>
      </c>
      <c r="C64" s="51">
        <v>5</v>
      </c>
      <c r="D64" s="62">
        <v>10</v>
      </c>
      <c r="E64" s="63" t="s">
        <v>197</v>
      </c>
      <c r="F64" s="56">
        <v>18.899999999999999</v>
      </c>
      <c r="G64" s="56">
        <v>10.8</v>
      </c>
      <c r="H64" s="56">
        <v>11.4</v>
      </c>
      <c r="I64" s="56">
        <v>20</v>
      </c>
      <c r="J64" s="56">
        <v>27.277999999999999</v>
      </c>
      <c r="K64" s="48"/>
      <c r="L64" s="48"/>
      <c r="M64" s="48"/>
      <c r="N64" s="48"/>
      <c r="O64" s="48"/>
      <c r="P64" s="48"/>
      <c r="Q64" s="48"/>
      <c r="R64" s="48"/>
      <c r="S64" s="38"/>
      <c r="T64" s="39"/>
      <c r="U64" s="39"/>
      <c r="V64" s="39"/>
      <c r="W64" s="39"/>
      <c r="X64" s="39"/>
      <c r="Y64" s="39"/>
      <c r="Z64" s="39"/>
      <c r="AA64" s="39"/>
      <c r="AB64" s="39"/>
      <c r="AC64" s="39"/>
      <c r="AD64" s="39"/>
      <c r="AE64" s="39"/>
      <c r="AF64" s="39"/>
    </row>
    <row r="65" spans="1:32" ht="33.75">
      <c r="A65" s="43">
        <v>2</v>
      </c>
      <c r="B65" s="45">
        <v>1</v>
      </c>
      <c r="C65" s="51">
        <v>7</v>
      </c>
      <c r="D65" s="51"/>
      <c r="E65" s="61" t="s">
        <v>166</v>
      </c>
      <c r="F65" s="53"/>
      <c r="G65" s="53"/>
      <c r="H65" s="53"/>
      <c r="I65" s="53"/>
      <c r="J65" s="53"/>
      <c r="K65" s="48"/>
      <c r="L65" s="48"/>
      <c r="M65" s="48"/>
      <c r="N65" s="48"/>
      <c r="O65" s="48"/>
      <c r="P65" s="48"/>
      <c r="Q65" s="48"/>
      <c r="R65" s="48"/>
      <c r="S65" s="38"/>
      <c r="T65" s="39"/>
      <c r="U65" s="39"/>
      <c r="V65" s="39"/>
      <c r="W65" s="39"/>
      <c r="X65" s="39"/>
      <c r="Y65" s="39"/>
      <c r="Z65" s="39"/>
      <c r="AA65" s="39"/>
      <c r="AB65" s="39"/>
      <c r="AC65" s="39"/>
      <c r="AD65" s="39"/>
      <c r="AE65" s="39"/>
      <c r="AF65" s="39"/>
    </row>
    <row r="66" spans="1:32" ht="56.25">
      <c r="A66" s="43">
        <v>2</v>
      </c>
      <c r="B66" s="45">
        <v>1</v>
      </c>
      <c r="C66" s="51">
        <v>7</v>
      </c>
      <c r="D66" s="62">
        <v>6</v>
      </c>
      <c r="E66" s="63" t="s">
        <v>167</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45" hidden="1">
      <c r="A67" s="43">
        <v>2</v>
      </c>
      <c r="B67" s="45">
        <v>1</v>
      </c>
      <c r="C67" s="51">
        <v>7</v>
      </c>
      <c r="D67" s="62">
        <v>11</v>
      </c>
      <c r="E67" s="63" t="s">
        <v>64</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45" hidden="1">
      <c r="A68" s="43">
        <v>2</v>
      </c>
      <c r="B68" s="45">
        <v>1</v>
      </c>
      <c r="C68" s="51">
        <v>7</v>
      </c>
      <c r="D68" s="62">
        <v>13</v>
      </c>
      <c r="E68" s="63" t="s">
        <v>65</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78.75" hidden="1">
      <c r="A69" s="43">
        <v>2</v>
      </c>
      <c r="B69" s="45">
        <v>1</v>
      </c>
      <c r="C69" s="51">
        <v>7</v>
      </c>
      <c r="D69" s="62">
        <v>18</v>
      </c>
      <c r="E69" s="63" t="s">
        <v>66</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ht="78.75" hidden="1">
      <c r="A70" s="43">
        <v>2</v>
      </c>
      <c r="B70" s="45">
        <v>1</v>
      </c>
      <c r="C70" s="51">
        <v>7</v>
      </c>
      <c r="D70" s="62">
        <v>19</v>
      </c>
      <c r="E70" s="63" t="s">
        <v>67</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51" t="s">
        <v>33</v>
      </c>
      <c r="E71" s="61" t="s">
        <v>168</v>
      </c>
      <c r="F71" s="53"/>
      <c r="G71" s="53"/>
      <c r="H71" s="53"/>
      <c r="I71" s="53"/>
      <c r="J71" s="53"/>
      <c r="K71" s="48"/>
      <c r="L71" s="48"/>
      <c r="M71" s="48"/>
      <c r="N71" s="48"/>
      <c r="O71" s="48"/>
      <c r="P71" s="48"/>
      <c r="Q71" s="48"/>
      <c r="R71" s="48"/>
      <c r="S71" s="38"/>
      <c r="T71" s="39"/>
      <c r="U71" s="39"/>
      <c r="V71" s="39"/>
      <c r="W71" s="39"/>
      <c r="X71" s="39"/>
      <c r="Y71" s="39"/>
      <c r="Z71" s="39"/>
      <c r="AA71" s="39"/>
      <c r="AB71" s="39"/>
      <c r="AC71" s="39"/>
      <c r="AD71" s="39"/>
      <c r="AE71" s="39"/>
      <c r="AF71" s="39"/>
    </row>
    <row r="72" spans="1:32" ht="112.5">
      <c r="A72" s="43">
        <v>2</v>
      </c>
      <c r="B72" s="45">
        <v>1</v>
      </c>
      <c r="C72" s="51">
        <v>9</v>
      </c>
      <c r="D72" s="62">
        <v>7</v>
      </c>
      <c r="E72" s="63" t="s">
        <v>169</v>
      </c>
      <c r="F72" s="56"/>
      <c r="G72" s="56"/>
      <c r="H72" s="56"/>
      <c r="I72" s="56"/>
      <c r="J72" s="56"/>
      <c r="K72" s="48"/>
      <c r="L72" s="48"/>
      <c r="M72" s="48"/>
      <c r="N72" s="48"/>
      <c r="O72" s="48"/>
      <c r="P72" s="48"/>
      <c r="Q72" s="48"/>
      <c r="R72" s="48"/>
      <c r="S72" s="38"/>
      <c r="T72" s="39"/>
      <c r="U72" s="39"/>
      <c r="V72" s="39"/>
      <c r="W72" s="39"/>
      <c r="X72" s="39"/>
      <c r="Y72" s="39"/>
      <c r="Z72" s="39"/>
      <c r="AA72" s="39"/>
      <c r="AB72" s="39"/>
      <c r="AC72" s="39"/>
      <c r="AD72" s="39"/>
      <c r="AE72" s="39"/>
      <c r="AF72" s="39"/>
    </row>
    <row r="73" spans="1:32" ht="45">
      <c r="A73" s="43">
        <v>2</v>
      </c>
      <c r="B73" s="45">
        <v>1</v>
      </c>
      <c r="C73" s="51">
        <v>9</v>
      </c>
      <c r="D73" s="62">
        <v>10</v>
      </c>
      <c r="E73" s="63" t="s">
        <v>170</v>
      </c>
      <c r="F73" s="56"/>
      <c r="G73" s="56"/>
      <c r="H73" s="56"/>
      <c r="I73" s="56"/>
      <c r="J73" s="56"/>
      <c r="K73" s="48"/>
      <c r="L73" s="48"/>
      <c r="M73" s="48"/>
      <c r="N73" s="48"/>
      <c r="O73" s="48"/>
      <c r="P73" s="48"/>
      <c r="Q73" s="48"/>
      <c r="R73" s="48"/>
      <c r="S73" s="38"/>
      <c r="T73" s="39"/>
      <c r="U73" s="39"/>
      <c r="V73" s="39"/>
      <c r="W73" s="39"/>
      <c r="X73" s="39"/>
      <c r="Y73" s="39"/>
      <c r="Z73" s="39"/>
      <c r="AA73" s="39"/>
      <c r="AB73" s="39"/>
      <c r="AC73" s="39"/>
      <c r="AD73" s="39"/>
      <c r="AE73" s="39"/>
      <c r="AF73" s="39"/>
    </row>
    <row r="74" spans="1:32" ht="63">
      <c r="A74" s="58">
        <v>2</v>
      </c>
      <c r="B74" s="59">
        <v>2</v>
      </c>
      <c r="C74" s="59"/>
      <c r="D74" s="59"/>
      <c r="E74" s="46" t="s">
        <v>171</v>
      </c>
      <c r="F74" s="47">
        <f>F75</f>
        <v>0</v>
      </c>
      <c r="G74" s="47">
        <f>G75</f>
        <v>0</v>
      </c>
      <c r="H74" s="47">
        <f>H75</f>
        <v>0</v>
      </c>
      <c r="I74" s="47">
        <f>I75</f>
        <v>0</v>
      </c>
      <c r="J74" s="47">
        <f>J75</f>
        <v>0</v>
      </c>
      <c r="K74" s="48"/>
      <c r="L74" s="48"/>
      <c r="M74" s="48"/>
      <c r="N74" s="49"/>
      <c r="O74" s="48"/>
      <c r="P74" s="48"/>
      <c r="Q74" s="48"/>
      <c r="R74" s="48"/>
      <c r="S74" s="38"/>
      <c r="T74" s="39"/>
      <c r="U74" s="39"/>
      <c r="V74" s="39"/>
      <c r="W74" s="39"/>
      <c r="X74" s="39"/>
      <c r="Y74" s="39"/>
      <c r="Z74" s="39"/>
      <c r="AA74" s="39"/>
      <c r="AB74" s="39"/>
      <c r="AC74" s="39"/>
      <c r="AD74" s="39"/>
      <c r="AE74" s="39"/>
      <c r="AF74" s="39"/>
    </row>
    <row r="75" spans="1:32" ht="67.5">
      <c r="A75" s="43">
        <v>2</v>
      </c>
      <c r="B75" s="45">
        <v>2</v>
      </c>
      <c r="C75" s="51">
        <v>1</v>
      </c>
      <c r="D75" s="51"/>
      <c r="E75" s="61" t="s">
        <v>171</v>
      </c>
      <c r="F75" s="53"/>
      <c r="G75" s="53"/>
      <c r="H75" s="53"/>
      <c r="I75" s="53"/>
      <c r="J75" s="53"/>
      <c r="K75" s="48"/>
      <c r="L75" s="48"/>
      <c r="M75" s="48"/>
      <c r="N75" s="49"/>
      <c r="O75" s="48"/>
      <c r="P75" s="48"/>
      <c r="Q75" s="48"/>
      <c r="R75" s="48"/>
      <c r="S75" s="38"/>
      <c r="T75" s="39"/>
      <c r="U75" s="39"/>
      <c r="V75" s="39"/>
      <c r="W75" s="39"/>
      <c r="X75" s="39"/>
      <c r="Y75" s="39"/>
      <c r="Z75" s="39"/>
      <c r="AA75" s="39"/>
      <c r="AB75" s="39"/>
      <c r="AC75" s="39"/>
      <c r="AD75" s="39"/>
      <c r="AE75" s="39"/>
      <c r="AF75" s="39"/>
    </row>
    <row r="76" spans="1:32" ht="78.75">
      <c r="A76" s="43">
        <v>2</v>
      </c>
      <c r="B76" s="45">
        <v>2</v>
      </c>
      <c r="C76" s="51">
        <v>1</v>
      </c>
      <c r="D76" s="62">
        <v>2</v>
      </c>
      <c r="E76" s="63" t="s">
        <v>172</v>
      </c>
      <c r="F76" s="56"/>
      <c r="G76" s="56"/>
      <c r="H76" s="56"/>
      <c r="I76" s="56"/>
      <c r="J76" s="56"/>
      <c r="K76" s="48"/>
      <c r="L76" s="48"/>
      <c r="M76" s="48"/>
      <c r="N76" s="48"/>
      <c r="O76" s="48"/>
      <c r="P76" s="48"/>
      <c r="Q76" s="48"/>
      <c r="R76" s="48"/>
      <c r="S76" s="38"/>
      <c r="T76" s="39"/>
      <c r="U76" s="39"/>
      <c r="V76" s="39"/>
      <c r="W76" s="39"/>
      <c r="X76" s="39"/>
      <c r="Y76" s="39"/>
      <c r="Z76" s="39"/>
      <c r="AA76" s="39"/>
      <c r="AB76" s="39"/>
      <c r="AC76" s="39"/>
      <c r="AD76" s="39"/>
      <c r="AE76" s="39"/>
      <c r="AF76" s="39"/>
    </row>
    <row r="77" spans="1:32" s="68" customFormat="1" ht="73.5">
      <c r="A77" s="58">
        <v>2</v>
      </c>
      <c r="B77" s="59">
        <v>3</v>
      </c>
      <c r="C77" s="59"/>
      <c r="D77" s="59"/>
      <c r="E77" s="46" t="s">
        <v>173</v>
      </c>
      <c r="F77" s="47">
        <f t="shared" ref="F77:J78" si="1">F78</f>
        <v>0</v>
      </c>
      <c r="G77" s="47">
        <f t="shared" si="1"/>
        <v>0</v>
      </c>
      <c r="H77" s="47">
        <f t="shared" si="1"/>
        <v>0</v>
      </c>
      <c r="I77" s="47">
        <f t="shared" si="1"/>
        <v>0</v>
      </c>
      <c r="J77" s="47">
        <f t="shared" si="1"/>
        <v>0</v>
      </c>
      <c r="K77" s="36"/>
      <c r="L77" s="36"/>
      <c r="M77" s="36"/>
      <c r="N77" s="37"/>
      <c r="O77" s="36"/>
      <c r="P77" s="36"/>
      <c r="Q77" s="36"/>
      <c r="R77" s="36"/>
      <c r="S77" s="66"/>
      <c r="T77" s="67"/>
      <c r="U77" s="67"/>
      <c r="V77" s="67"/>
      <c r="W77" s="67"/>
      <c r="X77" s="67"/>
      <c r="Y77" s="67"/>
      <c r="Z77" s="67"/>
      <c r="AA77" s="67"/>
      <c r="AB77" s="67"/>
      <c r="AC77" s="67"/>
      <c r="AD77" s="67"/>
      <c r="AE77" s="67"/>
      <c r="AF77" s="67"/>
    </row>
    <row r="78" spans="1:32" ht="78.75">
      <c r="A78" s="43">
        <v>2</v>
      </c>
      <c r="B78" s="45">
        <v>3</v>
      </c>
      <c r="C78" s="51">
        <v>1</v>
      </c>
      <c r="D78" s="51" t="s">
        <v>33</v>
      </c>
      <c r="E78" s="61" t="s">
        <v>173</v>
      </c>
      <c r="F78" s="53">
        <f t="shared" si="1"/>
        <v>0</v>
      </c>
      <c r="G78" s="53">
        <f t="shared" si="1"/>
        <v>0</v>
      </c>
      <c r="H78" s="53">
        <f t="shared" si="1"/>
        <v>0</v>
      </c>
      <c r="I78" s="53">
        <f t="shared" si="1"/>
        <v>0</v>
      </c>
      <c r="J78" s="53">
        <f t="shared" si="1"/>
        <v>0</v>
      </c>
      <c r="K78" s="48"/>
      <c r="L78" s="48"/>
      <c r="M78" s="48"/>
      <c r="N78" s="49"/>
      <c r="O78" s="48"/>
      <c r="P78" s="48"/>
      <c r="Q78" s="48"/>
      <c r="R78" s="48"/>
      <c r="S78" s="38"/>
      <c r="T78" s="39"/>
      <c r="U78" s="39"/>
      <c r="V78" s="39"/>
      <c r="W78" s="39"/>
      <c r="X78" s="39"/>
      <c r="Y78" s="39"/>
      <c r="Z78" s="39"/>
      <c r="AA78" s="39"/>
      <c r="AB78" s="39"/>
      <c r="AC78" s="39"/>
      <c r="AD78" s="39"/>
      <c r="AE78" s="39"/>
      <c r="AF78" s="39"/>
    </row>
    <row r="79" spans="1:32" ht="78.75">
      <c r="A79" s="43">
        <v>2</v>
      </c>
      <c r="B79" s="45">
        <v>3</v>
      </c>
      <c r="C79" s="51">
        <v>1</v>
      </c>
      <c r="D79" s="62">
        <v>2</v>
      </c>
      <c r="E79" s="63" t="s">
        <v>174</v>
      </c>
      <c r="F79" s="56">
        <v>0</v>
      </c>
      <c r="G79" s="56">
        <v>0</v>
      </c>
      <c r="H79" s="56">
        <v>0</v>
      </c>
      <c r="I79" s="56">
        <v>0</v>
      </c>
      <c r="J79" s="56">
        <v>0</v>
      </c>
      <c r="K79" s="48"/>
      <c r="L79" s="48"/>
      <c r="M79" s="48"/>
      <c r="N79" s="48"/>
      <c r="O79" s="48"/>
      <c r="P79" s="48"/>
      <c r="Q79" s="48"/>
      <c r="R79" s="48"/>
      <c r="S79" s="38"/>
      <c r="T79" s="39"/>
      <c r="U79" s="39"/>
      <c r="V79" s="39"/>
      <c r="W79" s="39"/>
      <c r="X79" s="39"/>
      <c r="Y79" s="39"/>
      <c r="Z79" s="39"/>
      <c r="AA79" s="39"/>
      <c r="AB79" s="39"/>
      <c r="AC79" s="39"/>
      <c r="AD79" s="39"/>
      <c r="AE79" s="39"/>
      <c r="AF79" s="39"/>
    </row>
    <row r="80" spans="1:32" s="68" customFormat="1" ht="115.5">
      <c r="A80" s="58">
        <v>2</v>
      </c>
      <c r="B80" s="59">
        <v>4</v>
      </c>
      <c r="C80" s="59"/>
      <c r="D80" s="59"/>
      <c r="E80" s="46" t="s">
        <v>175</v>
      </c>
      <c r="F80" s="47">
        <f>F81</f>
        <v>0</v>
      </c>
      <c r="G80" s="47">
        <f>G81</f>
        <v>0</v>
      </c>
      <c r="H80" s="47">
        <f>H81</f>
        <v>0</v>
      </c>
      <c r="I80" s="47">
        <f>I81</f>
        <v>0</v>
      </c>
      <c r="J80" s="47">
        <f>J81</f>
        <v>0</v>
      </c>
      <c r="K80" s="36"/>
      <c r="L80" s="36"/>
      <c r="M80" s="36"/>
      <c r="N80" s="37"/>
      <c r="O80" s="36"/>
      <c r="P80" s="36"/>
      <c r="Q80" s="36"/>
      <c r="R80" s="36"/>
      <c r="S80" s="66"/>
      <c r="T80" s="67"/>
      <c r="U80" s="67"/>
      <c r="V80" s="67"/>
      <c r="W80" s="67"/>
      <c r="X80" s="67"/>
      <c r="Y80" s="67"/>
      <c r="Z80" s="67"/>
      <c r="AA80" s="67"/>
      <c r="AB80" s="67"/>
      <c r="AC80" s="67"/>
      <c r="AD80" s="67"/>
      <c r="AE80" s="67"/>
      <c r="AF80" s="67"/>
    </row>
    <row r="81" spans="1:32" ht="157.5">
      <c r="A81" s="43">
        <v>2</v>
      </c>
      <c r="B81" s="45">
        <v>4</v>
      </c>
      <c r="C81" s="51">
        <v>1</v>
      </c>
      <c r="D81" s="51"/>
      <c r="E81" s="61" t="s">
        <v>176</v>
      </c>
      <c r="F81" s="53"/>
      <c r="G81" s="53"/>
      <c r="H81" s="53"/>
      <c r="I81" s="53"/>
      <c r="J81" s="53"/>
      <c r="K81" s="48"/>
      <c r="L81" s="48"/>
      <c r="M81" s="48"/>
      <c r="N81" s="48"/>
      <c r="O81" s="48"/>
      <c r="P81" s="48"/>
      <c r="Q81" s="48"/>
      <c r="R81" s="48"/>
      <c r="S81" s="38"/>
      <c r="T81" s="39"/>
      <c r="U81" s="39"/>
      <c r="V81" s="39"/>
      <c r="W81" s="39"/>
      <c r="X81" s="39"/>
      <c r="Y81" s="39"/>
      <c r="Z81" s="39"/>
      <c r="AA81" s="39"/>
      <c r="AB81" s="39"/>
      <c r="AC81" s="39"/>
      <c r="AD81" s="39"/>
      <c r="AE81" s="39"/>
      <c r="AF81" s="39"/>
    </row>
    <row r="82" spans="1:32" ht="67.5">
      <c r="A82" s="43">
        <v>2</v>
      </c>
      <c r="B82" s="45">
        <v>4</v>
      </c>
      <c r="C82" s="51">
        <v>1</v>
      </c>
      <c r="D82" s="62">
        <v>14</v>
      </c>
      <c r="E82" s="63" t="s">
        <v>177</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78.75">
      <c r="A83" s="43">
        <v>2</v>
      </c>
      <c r="B83" s="45">
        <v>4</v>
      </c>
      <c r="C83" s="51">
        <v>1</v>
      </c>
      <c r="D83" s="62">
        <v>18</v>
      </c>
      <c r="E83" s="63" t="s">
        <v>178</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135">
      <c r="A84" s="43">
        <v>2</v>
      </c>
      <c r="B84" s="45">
        <v>4</v>
      </c>
      <c r="C84" s="51">
        <v>1</v>
      </c>
      <c r="D84" s="62">
        <v>54</v>
      </c>
      <c r="E84" s="63" t="s">
        <v>179</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56.25">
      <c r="A85" s="43">
        <v>2</v>
      </c>
      <c r="B85" s="45">
        <v>4</v>
      </c>
      <c r="C85" s="51">
        <v>1</v>
      </c>
      <c r="D85" s="62">
        <v>70</v>
      </c>
      <c r="E85" s="63" t="s">
        <v>200</v>
      </c>
      <c r="F85" s="56"/>
      <c r="G85" s="56"/>
      <c r="H85" s="56"/>
      <c r="I85" s="56"/>
      <c r="J85" s="56"/>
      <c r="K85" s="48"/>
      <c r="L85" s="48"/>
      <c r="M85" s="48"/>
      <c r="N85" s="48"/>
      <c r="O85" s="48"/>
      <c r="P85" s="48"/>
      <c r="Q85" s="48"/>
      <c r="R85" s="48"/>
      <c r="S85" s="38"/>
      <c r="T85" s="39"/>
      <c r="U85" s="39"/>
      <c r="V85" s="39"/>
      <c r="W85" s="39"/>
      <c r="X85" s="39"/>
      <c r="Y85" s="39"/>
      <c r="Z85" s="39"/>
      <c r="AA85" s="39"/>
      <c r="AB85" s="39"/>
      <c r="AC85" s="39"/>
      <c r="AD85" s="39"/>
      <c r="AE85" s="39"/>
      <c r="AF85" s="39"/>
    </row>
    <row r="86" spans="1:32" ht="90" hidden="1">
      <c r="A86" s="43">
        <v>2</v>
      </c>
      <c r="B86" s="45">
        <v>4</v>
      </c>
      <c r="C86" s="51">
        <v>1</v>
      </c>
      <c r="D86" s="62">
        <v>71</v>
      </c>
      <c r="E86" s="63" t="s">
        <v>81</v>
      </c>
      <c r="F86" s="56">
        <f>'районный бюджет'!F82</f>
        <v>0</v>
      </c>
      <c r="G86" s="56">
        <f>'районный бюджет'!G82</f>
        <v>0</v>
      </c>
      <c r="H86" s="56">
        <f>'районный бюджет'!H82</f>
        <v>0</v>
      </c>
      <c r="I86" s="56">
        <f>'районный бюджет'!I82</f>
        <v>0</v>
      </c>
      <c r="J86" s="56">
        <f>'районный бюджет'!J82</f>
        <v>0</v>
      </c>
      <c r="K86" s="48"/>
      <c r="L86" s="48"/>
      <c r="M86" s="48"/>
      <c r="N86" s="48"/>
      <c r="O86" s="48"/>
      <c r="P86" s="48"/>
      <c r="Q86" s="48"/>
      <c r="R86" s="48"/>
      <c r="S86" s="38"/>
      <c r="T86" s="39"/>
      <c r="U86" s="39"/>
      <c r="V86" s="39"/>
      <c r="W86" s="39"/>
      <c r="X86" s="39"/>
      <c r="Y86" s="39"/>
      <c r="Z86" s="39"/>
      <c r="AA86" s="39"/>
      <c r="AB86" s="39"/>
      <c r="AC86" s="39"/>
      <c r="AD86" s="39"/>
      <c r="AE86" s="39"/>
      <c r="AF86" s="39"/>
    </row>
    <row r="87" spans="1:32" hidden="1">
      <c r="A87" s="43">
        <v>2</v>
      </c>
      <c r="B87" s="45">
        <v>5</v>
      </c>
      <c r="C87" s="45"/>
      <c r="D87" s="45"/>
      <c r="E87" s="69" t="s">
        <v>82</v>
      </c>
      <c r="F87" s="70">
        <f>F88+F90</f>
        <v>0</v>
      </c>
      <c r="G87" s="70">
        <f>G88+G90</f>
        <v>0</v>
      </c>
      <c r="H87" s="70">
        <f>H88+H90</f>
        <v>0</v>
      </c>
      <c r="I87" s="70">
        <f>I88+I90</f>
        <v>0</v>
      </c>
      <c r="J87" s="70">
        <f>J88+J90</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51"/>
      <c r="E88" s="61" t="s">
        <v>83</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t="33.75" hidden="1">
      <c r="A89" s="43">
        <v>2</v>
      </c>
      <c r="B89" s="45">
        <v>5</v>
      </c>
      <c r="C89" s="51">
        <v>1</v>
      </c>
      <c r="D89" s="71">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51"/>
      <c r="E90" s="61" t="s">
        <v>85</v>
      </c>
      <c r="F90" s="53">
        <f>F91</f>
        <v>0</v>
      </c>
      <c r="G90" s="53">
        <f>G91</f>
        <v>0</v>
      </c>
      <c r="H90" s="53">
        <f>H91</f>
        <v>0</v>
      </c>
      <c r="I90" s="53">
        <f>I91</f>
        <v>0</v>
      </c>
      <c r="J90" s="53">
        <f>J91</f>
        <v>0</v>
      </c>
      <c r="K90" s="48"/>
      <c r="L90" s="48"/>
      <c r="M90" s="48"/>
      <c r="N90" s="49"/>
      <c r="O90" s="48"/>
      <c r="P90" s="48"/>
      <c r="Q90" s="48"/>
      <c r="R90" s="48"/>
      <c r="S90" s="38"/>
      <c r="T90" s="39"/>
      <c r="U90" s="39"/>
      <c r="V90" s="39"/>
      <c r="W90" s="39"/>
      <c r="X90" s="39"/>
      <c r="Y90" s="39"/>
      <c r="Z90" s="39"/>
      <c r="AA90" s="39"/>
      <c r="AB90" s="39"/>
      <c r="AC90" s="39"/>
      <c r="AD90" s="39"/>
      <c r="AE90" s="39"/>
      <c r="AF90" s="39"/>
    </row>
    <row r="91" spans="1:32" ht="33.75" hidden="1">
      <c r="A91" s="43">
        <v>2</v>
      </c>
      <c r="B91" s="45">
        <v>5</v>
      </c>
      <c r="C91" s="51">
        <v>2</v>
      </c>
      <c r="D91" s="62">
        <v>2</v>
      </c>
      <c r="E91" s="63" t="s">
        <v>84</v>
      </c>
      <c r="F91" s="56">
        <f>'районный бюджет'!F87</f>
        <v>0</v>
      </c>
      <c r="G91" s="56">
        <f>'районный бюджет'!G87</f>
        <v>0</v>
      </c>
      <c r="H91" s="56">
        <f>'районный бюджет'!H87</f>
        <v>0</v>
      </c>
      <c r="I91" s="56">
        <f>'районный бюджет'!I87</f>
        <v>0</v>
      </c>
      <c r="J91" s="56">
        <f>'районный бюджет'!J87</f>
        <v>0</v>
      </c>
      <c r="K91" s="48"/>
      <c r="L91" s="48"/>
      <c r="M91" s="48"/>
      <c r="N91" s="48"/>
      <c r="O91" s="48"/>
      <c r="P91" s="48"/>
      <c r="Q91" s="48"/>
      <c r="R91" s="48"/>
      <c r="S91" s="38"/>
      <c r="T91" s="39"/>
      <c r="U91" s="39"/>
      <c r="V91" s="39"/>
      <c r="W91" s="39"/>
      <c r="X91" s="39"/>
      <c r="Y91" s="39"/>
      <c r="Z91" s="39"/>
      <c r="AA91" s="39"/>
      <c r="AB91" s="39"/>
      <c r="AC91" s="39"/>
      <c r="AD91" s="39"/>
      <c r="AE91" s="39"/>
      <c r="AF91" s="39"/>
    </row>
    <row r="92" spans="1:32" s="68" customFormat="1" ht="21">
      <c r="A92" s="58">
        <v>2</v>
      </c>
      <c r="B92" s="59">
        <v>6</v>
      </c>
      <c r="C92" s="59"/>
      <c r="D92" s="59"/>
      <c r="E92" s="46" t="s">
        <v>180</v>
      </c>
      <c r="F92" s="47">
        <f>F93</f>
        <v>0</v>
      </c>
      <c r="G92" s="47">
        <f>G93</f>
        <v>0</v>
      </c>
      <c r="H92" s="47">
        <f>H93</f>
        <v>0</v>
      </c>
      <c r="I92" s="47">
        <f>I93</f>
        <v>0</v>
      </c>
      <c r="J92" s="47">
        <f>J93</f>
        <v>998</v>
      </c>
      <c r="K92" s="36"/>
      <c r="L92" s="36"/>
      <c r="M92" s="36"/>
      <c r="N92" s="37"/>
      <c r="O92" s="36"/>
      <c r="P92" s="36"/>
      <c r="Q92" s="36"/>
      <c r="R92" s="36"/>
      <c r="S92" s="66"/>
      <c r="T92" s="67"/>
      <c r="U92" s="67"/>
      <c r="V92" s="67"/>
      <c r="W92" s="67"/>
      <c r="X92" s="67"/>
      <c r="Y92" s="67"/>
      <c r="Z92" s="67"/>
      <c r="AA92" s="67"/>
      <c r="AB92" s="67"/>
      <c r="AC92" s="67"/>
      <c r="AD92" s="67"/>
      <c r="AE92" s="67"/>
      <c r="AF92" s="67"/>
    </row>
    <row r="93" spans="1:32" ht="22.5">
      <c r="A93" s="43">
        <v>2</v>
      </c>
      <c r="B93" s="45">
        <v>6</v>
      </c>
      <c r="C93" s="51">
        <v>1</v>
      </c>
      <c r="D93" s="51"/>
      <c r="E93" s="61" t="s">
        <v>180</v>
      </c>
      <c r="F93" s="53"/>
      <c r="G93" s="53"/>
      <c r="H93" s="53"/>
      <c r="I93" s="53"/>
      <c r="J93" s="53">
        <v>998</v>
      </c>
      <c r="K93" s="48"/>
      <c r="L93" s="48"/>
      <c r="M93" s="48"/>
      <c r="N93" s="48"/>
      <c r="O93" s="48"/>
      <c r="P93" s="48"/>
      <c r="Q93" s="48"/>
      <c r="R93" s="48"/>
      <c r="S93" s="38"/>
      <c r="T93" s="39"/>
      <c r="U93" s="39"/>
      <c r="V93" s="39"/>
      <c r="W93" s="39"/>
      <c r="X93" s="39"/>
      <c r="Y93" s="39"/>
      <c r="Z93" s="39"/>
      <c r="AA93" s="39"/>
      <c r="AB93" s="39"/>
      <c r="AC93" s="39"/>
      <c r="AD93" s="39"/>
      <c r="AE93" s="39"/>
      <c r="AF93" s="39"/>
    </row>
    <row r="94" spans="1:32" ht="56.25" hidden="1">
      <c r="A94" s="43">
        <v>2</v>
      </c>
      <c r="B94" s="45">
        <v>6</v>
      </c>
      <c r="C94" s="51">
        <v>1</v>
      </c>
      <c r="D94" s="62">
        <v>5</v>
      </c>
      <c r="E94" s="63" t="s">
        <v>87</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ht="33.75">
      <c r="A95" s="43">
        <v>2</v>
      </c>
      <c r="B95" s="45">
        <v>6</v>
      </c>
      <c r="C95" s="51">
        <v>1</v>
      </c>
      <c r="D95" s="62">
        <v>7</v>
      </c>
      <c r="E95" s="63" t="s">
        <v>181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9</v>
      </c>
      <c r="E96" s="63" t="s">
        <v>182</v>
      </c>
      <c r="F96" s="56"/>
      <c r="G96" s="56"/>
      <c r="H96" s="56"/>
      <c r="I96" s="56"/>
      <c r="J96" s="56">
        <v>998</v>
      </c>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15</v>
      </c>
      <c r="E97" s="63" t="s">
        <v>201</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ht="45">
      <c r="A98" s="43">
        <v>2</v>
      </c>
      <c r="B98" s="45">
        <v>6</v>
      </c>
      <c r="C98" s="51">
        <v>1</v>
      </c>
      <c r="D98" s="62">
        <v>17</v>
      </c>
      <c r="E98" s="63" t="s">
        <v>202</v>
      </c>
      <c r="F98" s="56"/>
      <c r="G98" s="56"/>
      <c r="H98" s="56"/>
      <c r="I98" s="56"/>
      <c r="J98" s="56"/>
      <c r="K98" s="48"/>
      <c r="L98" s="48"/>
      <c r="M98" s="48"/>
      <c r="N98" s="48"/>
      <c r="O98" s="48"/>
      <c r="P98" s="48"/>
      <c r="Q98" s="48"/>
      <c r="R98" s="48"/>
      <c r="S98" s="38"/>
      <c r="T98" s="39"/>
      <c r="U98" s="39"/>
      <c r="V98" s="39"/>
      <c r="W98" s="39"/>
      <c r="X98" s="39"/>
      <c r="Y98" s="39"/>
      <c r="Z98" s="39"/>
      <c r="AA98" s="39"/>
      <c r="AB98" s="39"/>
      <c r="AC98" s="39"/>
      <c r="AD98" s="39"/>
      <c r="AE98" s="39"/>
      <c r="AF98" s="39"/>
    </row>
    <row r="99" spans="1:32" ht="21">
      <c r="A99" s="40">
        <v>3</v>
      </c>
      <c r="B99" s="42"/>
      <c r="C99" s="42"/>
      <c r="D99" s="42"/>
      <c r="E99" s="72" t="s">
        <v>183</v>
      </c>
      <c r="F99" s="35">
        <f>F100+F105</f>
        <v>650.5</v>
      </c>
      <c r="G99" s="35">
        <f>G100+G105</f>
        <v>144</v>
      </c>
      <c r="H99" s="35">
        <f>H100+H105</f>
        <v>144</v>
      </c>
      <c r="I99" s="35">
        <f>I100+I105</f>
        <v>406</v>
      </c>
      <c r="J99" s="35">
        <f>J100+J105</f>
        <v>432</v>
      </c>
      <c r="K99" s="36"/>
      <c r="L99" s="36"/>
      <c r="M99" s="36"/>
      <c r="N99" s="37"/>
      <c r="O99" s="36"/>
      <c r="P99" s="36"/>
      <c r="Q99" s="36"/>
      <c r="R99" s="36"/>
      <c r="S99" s="38"/>
      <c r="T99" s="39"/>
      <c r="U99" s="39"/>
      <c r="V99" s="39"/>
      <c r="W99" s="39"/>
      <c r="X99" s="39"/>
      <c r="Y99" s="39"/>
      <c r="Z99" s="39"/>
      <c r="AA99" s="39"/>
      <c r="AB99" s="39"/>
      <c r="AC99" s="39"/>
      <c r="AD99" s="39"/>
      <c r="AE99" s="39"/>
      <c r="AF99" s="39"/>
    </row>
    <row r="100" spans="1:32" s="68" customFormat="1" ht="42">
      <c r="A100" s="58">
        <v>3</v>
      </c>
      <c r="B100" s="59">
        <v>1</v>
      </c>
      <c r="C100" s="59"/>
      <c r="D100" s="59"/>
      <c r="E100" s="46" t="s">
        <v>184</v>
      </c>
      <c r="F100" s="47">
        <f>F101</f>
        <v>56.5</v>
      </c>
      <c r="G100" s="47">
        <f>G101</f>
        <v>0</v>
      </c>
      <c r="H100" s="47">
        <f>H101</f>
        <v>0</v>
      </c>
      <c r="I100" s="47">
        <f>I101</f>
        <v>0</v>
      </c>
      <c r="J100" s="47">
        <f>J101</f>
        <v>0</v>
      </c>
      <c r="K100" s="36"/>
      <c r="L100" s="36"/>
      <c r="M100" s="36"/>
      <c r="N100" s="37"/>
      <c r="O100" s="36"/>
      <c r="P100" s="36"/>
      <c r="Q100" s="36"/>
      <c r="R100" s="36"/>
      <c r="S100" s="66"/>
      <c r="T100" s="67"/>
      <c r="U100" s="67"/>
      <c r="V100" s="67"/>
      <c r="W100" s="67"/>
      <c r="X100" s="67"/>
      <c r="Y100" s="67"/>
      <c r="Z100" s="67"/>
      <c r="AA100" s="67"/>
      <c r="AB100" s="67"/>
      <c r="AC100" s="67"/>
      <c r="AD100" s="67"/>
      <c r="AE100" s="67"/>
      <c r="AF100" s="67"/>
    </row>
    <row r="101" spans="1:32" ht="45">
      <c r="A101" s="43">
        <v>3</v>
      </c>
      <c r="B101" s="45">
        <v>1</v>
      </c>
      <c r="C101" s="51">
        <v>1</v>
      </c>
      <c r="D101" s="51"/>
      <c r="E101" s="61" t="s">
        <v>184</v>
      </c>
      <c r="F101" s="53">
        <v>56.5</v>
      </c>
      <c r="G101" s="53">
        <v>0</v>
      </c>
      <c r="H101" s="53">
        <v>0</v>
      </c>
      <c r="I101" s="53">
        <v>0</v>
      </c>
      <c r="J101" s="53">
        <v>0</v>
      </c>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ht="67.5">
      <c r="A102" s="43">
        <v>3</v>
      </c>
      <c r="B102" s="45">
        <v>1</v>
      </c>
      <c r="C102" s="51">
        <v>1</v>
      </c>
      <c r="D102" s="62">
        <v>2</v>
      </c>
      <c r="E102" s="63" t="s">
        <v>185</v>
      </c>
      <c r="F102" s="56">
        <v>56.5</v>
      </c>
      <c r="G102" s="56">
        <v>0</v>
      </c>
      <c r="H102" s="56">
        <v>0</v>
      </c>
      <c r="I102" s="56">
        <v>0</v>
      </c>
      <c r="J102" s="56">
        <v>0</v>
      </c>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ht="22.5">
      <c r="A103" s="43">
        <v>3</v>
      </c>
      <c r="B103" s="45">
        <v>1</v>
      </c>
      <c r="C103" s="51">
        <v>1</v>
      </c>
      <c r="D103" s="62">
        <v>3</v>
      </c>
      <c r="E103" s="63" t="s">
        <v>186</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ht="33.75">
      <c r="A104" s="43">
        <v>3</v>
      </c>
      <c r="B104" s="45">
        <v>1</v>
      </c>
      <c r="C104" s="51">
        <v>1</v>
      </c>
      <c r="D104" s="62">
        <v>7</v>
      </c>
      <c r="E104" s="63" t="s">
        <v>187</v>
      </c>
      <c r="F104" s="56"/>
      <c r="G104" s="56"/>
      <c r="H104" s="56"/>
      <c r="I104" s="56"/>
      <c r="J104" s="56"/>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s="68" customFormat="1" ht="21">
      <c r="A105" s="58">
        <v>3</v>
      </c>
      <c r="B105" s="59">
        <v>3</v>
      </c>
      <c r="C105" s="59"/>
      <c r="D105" s="59"/>
      <c r="E105" s="46" t="s">
        <v>188</v>
      </c>
      <c r="F105" s="47">
        <f>F106+F108</f>
        <v>594</v>
      </c>
      <c r="G105" s="47">
        <f>G106+G108</f>
        <v>144</v>
      </c>
      <c r="H105" s="47">
        <f>H106+H108</f>
        <v>144</v>
      </c>
      <c r="I105" s="47">
        <f>I106+I108</f>
        <v>406</v>
      </c>
      <c r="J105" s="47">
        <f>J106+J108</f>
        <v>432</v>
      </c>
      <c r="K105" s="36"/>
      <c r="L105" s="36"/>
      <c r="M105" s="36"/>
      <c r="N105" s="37"/>
      <c r="O105" s="36"/>
      <c r="P105" s="36"/>
      <c r="Q105" s="36"/>
      <c r="R105" s="36"/>
      <c r="S105" s="66"/>
      <c r="T105" s="67"/>
      <c r="U105" s="67"/>
      <c r="V105" s="67"/>
      <c r="W105" s="67"/>
      <c r="X105" s="67"/>
      <c r="Y105" s="67"/>
      <c r="Z105" s="67"/>
      <c r="AA105" s="67"/>
      <c r="AB105" s="67"/>
      <c r="AC105" s="67"/>
      <c r="AD105" s="67"/>
      <c r="AE105" s="67"/>
      <c r="AF105" s="67"/>
    </row>
    <row r="106" spans="1:32">
      <c r="A106" s="43">
        <v>3</v>
      </c>
      <c r="B106" s="45">
        <v>3</v>
      </c>
      <c r="C106" s="51">
        <v>1</v>
      </c>
      <c r="D106" s="51"/>
      <c r="E106" s="61" t="s">
        <v>189</v>
      </c>
      <c r="F106" s="53">
        <v>594</v>
      </c>
      <c r="G106" s="53">
        <v>144</v>
      </c>
      <c r="H106" s="53">
        <v>144</v>
      </c>
      <c r="I106" s="53">
        <v>406</v>
      </c>
      <c r="J106" s="53">
        <v>432</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ht="22.5">
      <c r="A107" s="43">
        <v>3</v>
      </c>
      <c r="B107" s="45">
        <v>3</v>
      </c>
      <c r="C107" s="51">
        <v>1</v>
      </c>
      <c r="D107" s="62">
        <v>1</v>
      </c>
      <c r="E107" s="63" t="s">
        <v>190</v>
      </c>
      <c r="F107" s="56">
        <v>594</v>
      </c>
      <c r="G107" s="56">
        <v>144</v>
      </c>
      <c r="H107" s="56">
        <v>144</v>
      </c>
      <c r="I107" s="56">
        <v>406</v>
      </c>
      <c r="J107" s="56">
        <v>432</v>
      </c>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ht="22.5">
      <c r="A108" s="43">
        <v>3</v>
      </c>
      <c r="B108" s="45">
        <v>3</v>
      </c>
      <c r="C108" s="51">
        <v>2</v>
      </c>
      <c r="D108" s="53"/>
      <c r="E108" s="73" t="s">
        <v>191</v>
      </c>
      <c r="F108" s="53"/>
      <c r="G108" s="53"/>
      <c r="H108" s="53"/>
      <c r="I108" s="53"/>
      <c r="J108" s="53"/>
      <c r="K108" s="48"/>
      <c r="L108" s="48"/>
      <c r="M108" s="48"/>
      <c r="N108" s="48"/>
      <c r="O108" s="48"/>
      <c r="P108" s="48"/>
      <c r="Q108" s="48"/>
      <c r="R108" s="48"/>
      <c r="S108" s="38"/>
      <c r="T108" s="39"/>
      <c r="U108" s="39"/>
      <c r="V108" s="39"/>
      <c r="W108" s="39"/>
      <c r="X108" s="39"/>
      <c r="Y108" s="39"/>
      <c r="Z108" s="39"/>
      <c r="AA108" s="39"/>
      <c r="AB108" s="39"/>
      <c r="AC108" s="39"/>
      <c r="AD108" s="39"/>
      <c r="AE108" s="39"/>
      <c r="AF108" s="39"/>
    </row>
    <row r="109" spans="1:32" ht="22.5">
      <c r="A109" s="43">
        <v>3</v>
      </c>
      <c r="B109" s="45">
        <v>3</v>
      </c>
      <c r="C109" s="51">
        <v>2</v>
      </c>
      <c r="D109" s="62">
        <v>2</v>
      </c>
      <c r="E109" s="63" t="s">
        <v>192</v>
      </c>
      <c r="F109" s="56"/>
      <c r="G109" s="56"/>
      <c r="H109" s="56"/>
      <c r="I109" s="56"/>
      <c r="J109" s="56"/>
      <c r="K109" s="48"/>
      <c r="L109" s="48"/>
      <c r="M109" s="48"/>
      <c r="N109" s="48"/>
      <c r="O109" s="48"/>
      <c r="P109" s="48"/>
      <c r="Q109" s="48"/>
      <c r="R109" s="48"/>
      <c r="S109" s="38"/>
      <c r="T109" s="39"/>
      <c r="U109" s="39"/>
      <c r="V109" s="39"/>
      <c r="W109" s="39"/>
      <c r="X109" s="39"/>
      <c r="Y109" s="39"/>
      <c r="Z109" s="39"/>
      <c r="AA109" s="39"/>
      <c r="AB109" s="39"/>
      <c r="AC109" s="39"/>
      <c r="AD109" s="39"/>
      <c r="AE109" s="39"/>
      <c r="AF109" s="39"/>
    </row>
  </sheetData>
  <mergeCells count="11">
    <mergeCell ref="D1:P1"/>
    <mergeCell ref="P2:R2"/>
    <mergeCell ref="E3:G3"/>
    <mergeCell ref="A6:E6"/>
    <mergeCell ref="F6:F9"/>
    <mergeCell ref="G6:G9"/>
    <mergeCell ref="H6:H9"/>
    <mergeCell ref="I6:J8"/>
    <mergeCell ref="B7:E7"/>
    <mergeCell ref="C8:E8"/>
    <mergeCell ref="D9:E9"/>
  </mergeCells>
  <pageMargins left="0.43333333333333302" right="0.35416666666666702" top="0.55138888888888904" bottom="0.31527777777777799" header="0.51180555555555496" footer="0.51180555555555496"/>
  <pageSetup paperSize="9" firstPageNumber="0" orientation="portrait" r:id="rId1"/>
  <rowBreaks count="1" manualBreakCount="1">
    <brk id="76" max="16383" man="1"/>
  </rowBreaks>
</worksheet>
</file>

<file path=xl/worksheets/sheet17.xml><?xml version="1.0" encoding="utf-8"?>
<worksheet xmlns="http://schemas.openxmlformats.org/spreadsheetml/2006/main" xmlns:r="http://schemas.openxmlformats.org/officeDocument/2006/relationships">
  <dimension ref="A1:AF107"/>
  <sheetViews>
    <sheetView zoomScaleNormal="100" workbookViewId="0">
      <selection activeCell="E15" sqref="E15"/>
    </sheetView>
  </sheetViews>
  <sheetFormatPr defaultRowHeight="15"/>
  <cols>
    <col min="1" max="3" width="1.5703125"/>
    <col min="4" max="4" width="2.42578125"/>
    <col min="5" max="5" width="65"/>
    <col min="6" max="6" width="11.85546875"/>
    <col min="7" max="8" width="13.85546875"/>
    <col min="9" max="9" width="8.42578125"/>
    <col min="10" max="10" width="7" bestFit="1" customWidth="1"/>
    <col min="11"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252</v>
      </c>
      <c r="G4" s="150" t="s">
        <v>253</v>
      </c>
      <c r="H4" s="149" t="s">
        <v>309</v>
      </c>
      <c r="I4" s="151" t="s">
        <v>310</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F9+F51+F97</f>
        <v>477.40000000000003</v>
      </c>
      <c r="G8" s="35">
        <f>G9+G51+G97</f>
        <v>928.3</v>
      </c>
      <c r="H8" s="35">
        <f>H9+H51+H97</f>
        <v>1257.4000000000001</v>
      </c>
      <c r="I8" s="35">
        <f>I9+I51+I97</f>
        <v>4129</v>
      </c>
      <c r="J8" s="35">
        <f>J9+J51+J97</f>
        <v>2065.7719999999999</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F10+F14+F17+F29+F45+F48</f>
        <v>462.1</v>
      </c>
      <c r="G9" s="35">
        <f>G10+G14+G17+G29+G45+G48</f>
        <v>773.5</v>
      </c>
      <c r="H9" s="35">
        <f>H10+H14+H17+H29+H45+H48</f>
        <v>648.20000000000005</v>
      </c>
      <c r="I9" s="35">
        <f>I10+I14+I17+I29+I45+I48</f>
        <v>3960</v>
      </c>
      <c r="J9" s="35">
        <f>J10+J14+J17+J29+J45+J48</f>
        <v>2065.7719999999999</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70.900000000000006</v>
      </c>
      <c r="G10" s="47">
        <f>G12</f>
        <v>729.6</v>
      </c>
      <c r="H10" s="47">
        <f>H12</f>
        <v>533.20000000000005</v>
      </c>
      <c r="I10" s="47">
        <v>3659</v>
      </c>
      <c r="J10" s="47">
        <f>J12</f>
        <v>1764.6610000000001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70.900000000000006</v>
      </c>
      <c r="G11" s="53">
        <f>G13+G12</f>
        <v>729.6</v>
      </c>
      <c r="H11" s="53">
        <f>H13+H12</f>
        <v>533.20000000000005</v>
      </c>
      <c r="I11" s="53">
        <v>3659</v>
      </c>
      <c r="J11" s="53">
        <f>J13+J12</f>
        <v>1764.6610000000001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70.900000000000006</v>
      </c>
      <c r="G12" s="56">
        <v>729.6</v>
      </c>
      <c r="H12" s="56">
        <v>533.20000000000005</v>
      </c>
      <c r="I12" s="56">
        <v>3659</v>
      </c>
      <c r="J12" s="56">
        <v>1764.6610000000001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383.70000000000005</v>
      </c>
      <c r="G17" s="47">
        <f>G18+G22+G24</f>
        <v>36.4</v>
      </c>
      <c r="H17" s="47">
        <f>H18+H22+H24</f>
        <v>115</v>
      </c>
      <c r="I17" s="47">
        <f>I18+I21+I24+I27</f>
        <v>301</v>
      </c>
      <c r="J17" s="47">
        <f>J18+J22+J24</f>
        <v>300.613</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8</v>
      </c>
      <c r="G18" s="53">
        <f>G20+G19</f>
        <v>2.6</v>
      </c>
      <c r="H18" s="53">
        <f>H20+H19</f>
        <v>9.1999999999999993</v>
      </c>
      <c r="I18" s="53">
        <f>I20+I19</f>
        <v>1</v>
      </c>
      <c r="J18" s="53">
        <f>J20+J19</f>
        <v>17.593</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8</v>
      </c>
      <c r="G20" s="56">
        <v>2.6</v>
      </c>
      <c r="H20" s="56">
        <v>9.1999999999999993</v>
      </c>
      <c r="I20" s="56">
        <v>1</v>
      </c>
      <c r="J20" s="56">
        <v>17.593</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149.30000000000001</v>
      </c>
      <c r="G21" s="53">
        <f>G23+G22</f>
        <v>0.7</v>
      </c>
      <c r="H21" s="53">
        <f>H23+H22</f>
        <v>1.1000000000000001</v>
      </c>
      <c r="I21" s="53">
        <f>I23+I22</f>
        <v>0</v>
      </c>
      <c r="J21" s="53">
        <f>J23+J22</f>
        <v>0.54</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149.30000000000001</v>
      </c>
      <c r="G22" s="56">
        <v>0.7</v>
      </c>
      <c r="H22" s="56">
        <v>1.1000000000000001</v>
      </c>
      <c r="I22" s="56">
        <v>0</v>
      </c>
      <c r="J22" s="56">
        <v>0.54</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226.4</v>
      </c>
      <c r="G24" s="53">
        <f>SUM(G25:G26)</f>
        <v>33.1</v>
      </c>
      <c r="H24" s="53">
        <f>SUM(H25:H26)</f>
        <v>104.7</v>
      </c>
      <c r="I24" s="53">
        <f>SUM(I25:I26)</f>
        <v>300</v>
      </c>
      <c r="J24" s="53">
        <f>SUM(J25:J26)</f>
        <v>282.48</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-38.1</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226.4</v>
      </c>
      <c r="G26" s="56">
        <v>71.2</v>
      </c>
      <c r="H26" s="56">
        <v>104.7</v>
      </c>
      <c r="I26" s="56">
        <v>300</v>
      </c>
      <c r="J26" s="56">
        <v>282.48</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c r="H27" s="53">
        <v>0</v>
      </c>
      <c r="I27" s="53">
        <v>0</v>
      </c>
      <c r="J27" s="53">
        <v>0.35</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c r="H28" s="56">
        <v>0</v>
      </c>
      <c r="I28" s="56">
        <v>0</v>
      </c>
      <c r="J28" s="56">
        <v>0.35</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F30+F34+F36+F43</f>
        <v>7.5</v>
      </c>
      <c r="G29" s="47">
        <f>G30+G34+G36+G43</f>
        <v>7.5</v>
      </c>
      <c r="H29" s="47">
        <f>H30+H34+H36+H43</f>
        <v>0</v>
      </c>
      <c r="I29" s="47">
        <f>I30+I34+I36+I43</f>
        <v>0</v>
      </c>
      <c r="J29" s="47">
        <f>J30+J34+J36+J43</f>
        <v>0.498</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7.5</v>
      </c>
      <c r="G34" s="53">
        <v>7.5</v>
      </c>
      <c r="H34" s="53">
        <v>0</v>
      </c>
      <c r="I34" s="53">
        <v>0</v>
      </c>
      <c r="J34" s="53">
        <v>0.498</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7.5</v>
      </c>
      <c r="G35" s="56">
        <v>7.5</v>
      </c>
      <c r="H35" s="56">
        <v>0</v>
      </c>
      <c r="I35" s="56">
        <v>0</v>
      </c>
      <c r="J35" s="56">
        <v>0.498</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f>F46</f>
        <v>0</v>
      </c>
      <c r="G45" s="47">
        <f>G46</f>
        <v>0</v>
      </c>
      <c r="H45" s="47">
        <f>H46</f>
        <v>0</v>
      </c>
      <c r="I45" s="47">
        <f>I46</f>
        <v>0</v>
      </c>
      <c r="J45" s="47">
        <f>J46</f>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f>F47</f>
        <v>0</v>
      </c>
      <c r="G46" s="53">
        <f>G47</f>
        <v>0</v>
      </c>
      <c r="H46" s="53">
        <f>H47</f>
        <v>0</v>
      </c>
      <c r="I46" s="53">
        <v>0</v>
      </c>
      <c r="J46" s="53">
        <f>J47</f>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f>F52+F72+F75+F78+F85+F90</f>
        <v>15.3</v>
      </c>
      <c r="G51" s="35">
        <f>G52+G72+G75+G78+G85+G90</f>
        <v>10.8</v>
      </c>
      <c r="H51" s="35">
        <f>H52+H72+H75+H78+H85+H90</f>
        <v>11.4</v>
      </c>
      <c r="I51" s="35">
        <f>I52+I72+I75+I78+I85+I90</f>
        <v>25</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f>F53+F55+F57+F59+F63+F69</f>
        <v>15.3</v>
      </c>
      <c r="G52" s="47">
        <f>G53+G55+G57+G59+G63+G69</f>
        <v>10.8</v>
      </c>
      <c r="H52" s="47">
        <f>H53+H55+H57+H59+H63+H69</f>
        <v>11.4</v>
      </c>
      <c r="I52" s="47">
        <f>I53+I55+I57+I59+I63+I69</f>
        <v>25</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c r="G53" s="53"/>
      <c r="H53" s="53"/>
      <c r="I53" s="53"/>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c r="G55" s="53"/>
      <c r="H55" s="53"/>
      <c r="I55" s="53"/>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c r="G57" s="53"/>
      <c r="H57" s="53"/>
      <c r="I57" s="53"/>
      <c r="J57" s="53"/>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15.3</v>
      </c>
      <c r="G59" s="53">
        <v>10.8</v>
      </c>
      <c r="H59" s="53">
        <v>11.4</v>
      </c>
      <c r="I59" s="53">
        <v>25</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c r="G60" s="56"/>
      <c r="H60" s="56"/>
      <c r="I60" s="56"/>
      <c r="J60" s="56"/>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c r="G61" s="56"/>
      <c r="H61" s="56"/>
      <c r="I61" s="56"/>
      <c r="J61" s="56"/>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15.3</v>
      </c>
      <c r="G62" s="56">
        <v>10.8</v>
      </c>
      <c r="H62" s="56">
        <v>11.4</v>
      </c>
      <c r="I62" s="56">
        <v>25</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f t="shared" ref="F75:J76" si="0">F76</f>
        <v>0</v>
      </c>
      <c r="G75" s="47">
        <f t="shared" si="0"/>
        <v>0</v>
      </c>
      <c r="H75" s="47">
        <f t="shared" si="0"/>
        <v>0</v>
      </c>
      <c r="I75" s="47">
        <f t="shared" si="0"/>
        <v>0</v>
      </c>
      <c r="J75" s="47">
        <f t="shared" si="0"/>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f t="shared" si="0"/>
        <v>0</v>
      </c>
      <c r="G76" s="53">
        <f t="shared" si="0"/>
        <v>0</v>
      </c>
      <c r="H76" s="53">
        <f t="shared" si="0"/>
        <v>0</v>
      </c>
      <c r="I76" s="53">
        <f t="shared" si="0"/>
        <v>0</v>
      </c>
      <c r="J76" s="53">
        <f t="shared" si="0"/>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f>F98+F103</f>
        <v>0</v>
      </c>
      <c r="G97" s="35">
        <f>G98+G103</f>
        <v>144</v>
      </c>
      <c r="H97" s="35">
        <f>H98+H103</f>
        <v>597.79999999999995</v>
      </c>
      <c r="I97" s="35">
        <f>I98+I103</f>
        <v>144</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f>F104+F106</f>
        <v>0</v>
      </c>
      <c r="G103" s="47">
        <f>G104+G106</f>
        <v>144</v>
      </c>
      <c r="H103" s="47">
        <f>H104+H106</f>
        <v>597.79999999999995</v>
      </c>
      <c r="I103" s="47">
        <f>I104+I106</f>
        <v>144</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c r="G104" s="53">
        <v>144</v>
      </c>
      <c r="H104" s="53">
        <v>589.5</v>
      </c>
      <c r="I104" s="53">
        <v>144</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c r="G105" s="56">
        <v>144</v>
      </c>
      <c r="H105" s="56">
        <v>589.5</v>
      </c>
      <c r="I105" s="56">
        <v>144</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v>8.3000000000000007</v>
      </c>
      <c r="I106" s="53"/>
      <c r="J106" s="53">
        <v>0</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v>8.3000000000000007</v>
      </c>
      <c r="I107" s="56"/>
      <c r="J107" s="56">
        <v>0</v>
      </c>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dimension ref="A1:AF107"/>
  <sheetViews>
    <sheetView topLeftCell="A22" zoomScaleNormal="100" workbookViewId="0">
      <selection activeCell="L12" sqref="L12"/>
    </sheetView>
  </sheetViews>
  <sheetFormatPr defaultRowHeight="15"/>
  <cols>
    <col min="1" max="3" width="1.5703125"/>
    <col min="4" max="4" width="2.42578125"/>
    <col min="5" max="5" width="24" customWidth="1"/>
    <col min="6" max="6" width="11.85546875"/>
    <col min="7" max="8" width="13.85546875"/>
    <col min="9" max="9" width="8.42578125"/>
    <col min="10" max="10" width="6.5703125"/>
    <col min="11" max="1025" width="8.42578125"/>
  </cols>
  <sheetData>
    <row r="1" spans="1:32" s="28" customFormat="1" ht="15.75" customHeight="1">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312</v>
      </c>
      <c r="G4" s="150" t="s">
        <v>255</v>
      </c>
      <c r="H4" s="149" t="s">
        <v>313</v>
      </c>
      <c r="I4" s="151" t="s">
        <v>314</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F9+F51+F97</f>
        <v>477.40000000000003</v>
      </c>
      <c r="G8" s="35">
        <f>G9+G51+G97</f>
        <v>928.3</v>
      </c>
      <c r="H8" s="35">
        <f>H9+H51+H97</f>
        <v>1257.4000000000001</v>
      </c>
      <c r="I8" s="35">
        <f>I9+I51+I97</f>
        <v>4129</v>
      </c>
      <c r="J8" s="35">
        <f>J9+J51+J97</f>
        <v>2065.7719999999999</v>
      </c>
      <c r="K8" s="36"/>
      <c r="L8" s="36"/>
      <c r="M8" s="36"/>
      <c r="N8" s="37"/>
      <c r="O8" s="36"/>
      <c r="P8" s="36"/>
      <c r="Q8" s="36"/>
      <c r="R8" s="36"/>
      <c r="S8" s="38"/>
      <c r="T8" s="39"/>
      <c r="U8" s="39"/>
      <c r="V8" s="39"/>
      <c r="W8" s="39"/>
      <c r="X8" s="39"/>
      <c r="Y8" s="39"/>
      <c r="Z8" s="39"/>
      <c r="AA8" s="39"/>
      <c r="AB8" s="39"/>
      <c r="AC8" s="39"/>
      <c r="AD8" s="39"/>
      <c r="AE8" s="39"/>
      <c r="AF8" s="39"/>
    </row>
    <row r="9" spans="1:32" ht="21">
      <c r="A9" s="40">
        <v>1</v>
      </c>
      <c r="B9" s="40"/>
      <c r="C9" s="41"/>
      <c r="D9" s="42"/>
      <c r="E9" s="34" t="s">
        <v>123</v>
      </c>
      <c r="F9" s="35">
        <f>F10+F14+F17+F29+F45+F48</f>
        <v>462.1</v>
      </c>
      <c r="G9" s="35">
        <f>G10+G14+G17+G29+G45+G48</f>
        <v>773.5</v>
      </c>
      <c r="H9" s="35">
        <f>H10+H14+H17+H29+H45+H48</f>
        <v>648.20000000000005</v>
      </c>
      <c r="I9" s="35">
        <f>I10+I14+I17+I29+I45+I48</f>
        <v>3960</v>
      </c>
      <c r="J9" s="35">
        <f>J10+J14+J17+J29+J45+J48</f>
        <v>2065.7719999999999</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70.900000000000006</v>
      </c>
      <c r="G10" s="47">
        <f>G12</f>
        <v>729.6</v>
      </c>
      <c r="H10" s="47">
        <f>H12</f>
        <v>533.20000000000005</v>
      </c>
      <c r="I10" s="47">
        <v>3659</v>
      </c>
      <c r="J10" s="47">
        <f>J12</f>
        <v>1764.6610000000001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ht="22.5">
      <c r="A11" s="43">
        <v>1</v>
      </c>
      <c r="B11" s="45">
        <v>1</v>
      </c>
      <c r="C11" s="50">
        <v>2</v>
      </c>
      <c r="D11" s="51"/>
      <c r="E11" s="52" t="s">
        <v>125</v>
      </c>
      <c r="F11" s="53">
        <f>F13+F12</f>
        <v>70.900000000000006</v>
      </c>
      <c r="G11" s="53">
        <f>G13+G12</f>
        <v>729.6</v>
      </c>
      <c r="H11" s="53">
        <f>H13+H12</f>
        <v>533.20000000000005</v>
      </c>
      <c r="I11" s="53">
        <v>3659</v>
      </c>
      <c r="J11" s="53">
        <f>J13+J12</f>
        <v>1764.6610000000001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ht="33.75">
      <c r="A12" s="43">
        <v>1</v>
      </c>
      <c r="B12" s="45">
        <v>1</v>
      </c>
      <c r="C12" s="50">
        <v>2</v>
      </c>
      <c r="D12" s="54">
        <v>2</v>
      </c>
      <c r="E12" s="55" t="s">
        <v>126</v>
      </c>
      <c r="F12" s="56">
        <v>70.900000000000006</v>
      </c>
      <c r="G12" s="56">
        <v>729.6</v>
      </c>
      <c r="H12" s="56">
        <v>533.20000000000005</v>
      </c>
      <c r="I12" s="56">
        <v>3659</v>
      </c>
      <c r="J12" s="56">
        <v>1764.6610000000001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4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383.70000000000005</v>
      </c>
      <c r="G17" s="47">
        <f>G18+G22+G24</f>
        <v>36.4</v>
      </c>
      <c r="H17" s="47">
        <f>H18+H22+H24</f>
        <v>115</v>
      </c>
      <c r="I17" s="47">
        <f>I18+I21+I24+I27</f>
        <v>301</v>
      </c>
      <c r="J17" s="47">
        <f>J18+J22+J24</f>
        <v>300.613</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8</v>
      </c>
      <c r="G18" s="53">
        <f>G20+G19</f>
        <v>2.6</v>
      </c>
      <c r="H18" s="53">
        <f>H20+H19</f>
        <v>9.1999999999999993</v>
      </c>
      <c r="I18" s="53">
        <f>I20+I19</f>
        <v>1</v>
      </c>
      <c r="J18" s="53">
        <f>J20+J19</f>
        <v>17.593</v>
      </c>
      <c r="K18" s="48"/>
      <c r="L18" s="48"/>
      <c r="M18" s="48"/>
      <c r="N18" s="49"/>
      <c r="O18" s="48"/>
      <c r="P18" s="48"/>
      <c r="Q18" s="48"/>
      <c r="R18" s="48"/>
      <c r="S18" s="38"/>
      <c r="T18" s="39"/>
      <c r="U18" s="39"/>
      <c r="V18" s="39"/>
      <c r="W18" s="39"/>
      <c r="X18" s="39"/>
      <c r="Y18" s="39"/>
      <c r="Z18" s="39"/>
      <c r="AA18" s="39"/>
      <c r="AB18" s="39"/>
      <c r="AC18" s="39"/>
      <c r="AD18" s="39"/>
      <c r="AE18" s="39"/>
      <c r="AF18" s="39"/>
    </row>
    <row r="19" spans="1:32" ht="45">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ht="22.5">
      <c r="A20" s="43">
        <v>1</v>
      </c>
      <c r="B20" s="45">
        <v>4</v>
      </c>
      <c r="C20" s="50">
        <v>1</v>
      </c>
      <c r="D20" s="54">
        <v>2</v>
      </c>
      <c r="E20" s="57" t="s">
        <v>132</v>
      </c>
      <c r="F20" s="56">
        <v>8</v>
      </c>
      <c r="G20" s="56">
        <v>2.6</v>
      </c>
      <c r="H20" s="56">
        <v>9.1999999999999993</v>
      </c>
      <c r="I20" s="56">
        <v>1</v>
      </c>
      <c r="J20" s="56">
        <v>17.593</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149.30000000000001</v>
      </c>
      <c r="G21" s="53">
        <f>G23+G22</f>
        <v>0.7</v>
      </c>
      <c r="H21" s="53">
        <f>H23+H22</f>
        <v>1.1000000000000001</v>
      </c>
      <c r="I21" s="53">
        <f>I23+I22</f>
        <v>0</v>
      </c>
      <c r="J21" s="53">
        <f>J23+J22</f>
        <v>0.54</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149.30000000000001</v>
      </c>
      <c r="G22" s="56">
        <v>0.7</v>
      </c>
      <c r="H22" s="56">
        <v>1.1000000000000001</v>
      </c>
      <c r="I22" s="56">
        <v>0</v>
      </c>
      <c r="J22" s="56">
        <v>0.54</v>
      </c>
      <c r="K22" s="48"/>
      <c r="L22" s="48"/>
      <c r="M22" s="48"/>
      <c r="N22" s="48"/>
      <c r="O22" s="48"/>
      <c r="P22" s="48"/>
      <c r="Q22" s="48"/>
      <c r="R22" s="48"/>
      <c r="S22" s="38"/>
      <c r="T22" s="39"/>
      <c r="U22" s="39"/>
      <c r="V22" s="39"/>
      <c r="W22" s="39"/>
      <c r="X22" s="39"/>
      <c r="Y22" s="39"/>
      <c r="Z22" s="39"/>
      <c r="AA22" s="39"/>
      <c r="AB22" s="39"/>
      <c r="AC22" s="39"/>
      <c r="AD22" s="39"/>
      <c r="AE22" s="39"/>
      <c r="AF22" s="39"/>
    </row>
    <row r="23" spans="1:32" ht="33.75">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226.4</v>
      </c>
      <c r="G24" s="53">
        <f>SUM(G25:G26)</f>
        <v>33.1</v>
      </c>
      <c r="H24" s="53">
        <f>SUM(H25:H26)</f>
        <v>104.7</v>
      </c>
      <c r="I24" s="53">
        <f>SUM(I25:I26)</f>
        <v>300</v>
      </c>
      <c r="J24" s="53">
        <f>SUM(J25:J26)</f>
        <v>282.48</v>
      </c>
      <c r="K24" s="48"/>
      <c r="L24" s="48"/>
      <c r="M24" s="48"/>
      <c r="N24" s="48"/>
      <c r="O24" s="48"/>
      <c r="P24" s="48"/>
      <c r="Q24" s="48"/>
      <c r="R24" s="48"/>
      <c r="S24" s="38"/>
      <c r="T24" s="39"/>
      <c r="U24" s="39"/>
      <c r="V24" s="39"/>
      <c r="W24" s="39"/>
      <c r="X24" s="39"/>
      <c r="Y24" s="39"/>
      <c r="Z24" s="39"/>
      <c r="AA24" s="39"/>
      <c r="AB24" s="39"/>
      <c r="AC24" s="39"/>
      <c r="AD24" s="39"/>
      <c r="AE24" s="39"/>
      <c r="AF24" s="39"/>
    </row>
    <row r="25" spans="1:32" ht="22.5">
      <c r="A25" s="43">
        <v>1</v>
      </c>
      <c r="B25" s="45">
        <v>4</v>
      </c>
      <c r="C25" s="50">
        <v>4</v>
      </c>
      <c r="D25" s="62">
        <v>1</v>
      </c>
      <c r="E25" s="63" t="s">
        <v>135</v>
      </c>
      <c r="F25" s="56">
        <v>0</v>
      </c>
      <c r="G25" s="56">
        <v>-38.1</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ht="22.5">
      <c r="A26" s="43">
        <v>1</v>
      </c>
      <c r="B26" s="45">
        <v>4</v>
      </c>
      <c r="C26" s="50">
        <v>4</v>
      </c>
      <c r="D26" s="62">
        <v>2</v>
      </c>
      <c r="E26" s="63" t="s">
        <v>136</v>
      </c>
      <c r="F26" s="56">
        <v>226.4</v>
      </c>
      <c r="G26" s="56">
        <v>71.2</v>
      </c>
      <c r="H26" s="56">
        <v>104.7</v>
      </c>
      <c r="I26" s="56">
        <v>300</v>
      </c>
      <c r="J26" s="56">
        <v>282.48</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c r="H27" s="53">
        <v>0</v>
      </c>
      <c r="I27" s="53">
        <v>0</v>
      </c>
      <c r="J27" s="53">
        <v>0.35</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c r="H28" s="56">
        <v>0</v>
      </c>
      <c r="I28" s="56">
        <v>0</v>
      </c>
      <c r="J28" s="56">
        <v>0.35</v>
      </c>
      <c r="K28" s="48"/>
      <c r="L28" s="48"/>
      <c r="M28" s="48"/>
      <c r="N28" s="48"/>
      <c r="O28" s="48"/>
      <c r="P28" s="48"/>
      <c r="Q28" s="48"/>
      <c r="R28" s="48"/>
      <c r="S28" s="38"/>
      <c r="T28" s="39"/>
      <c r="U28" s="39"/>
      <c r="V28" s="39"/>
      <c r="W28" s="39"/>
      <c r="X28" s="39"/>
      <c r="Y28" s="39"/>
      <c r="Z28" s="39"/>
      <c r="AA28" s="39"/>
      <c r="AB28" s="39"/>
      <c r="AC28" s="39"/>
      <c r="AD28" s="39"/>
      <c r="AE28" s="39"/>
      <c r="AF28" s="39"/>
    </row>
    <row r="29" spans="1:32" ht="21">
      <c r="A29" s="58">
        <v>1</v>
      </c>
      <c r="B29" s="59">
        <v>5</v>
      </c>
      <c r="C29" s="60"/>
      <c r="D29" s="59"/>
      <c r="E29" s="46" t="s">
        <v>138</v>
      </c>
      <c r="F29" s="47">
        <f>F30+F34+F36+F43</f>
        <v>7.5</v>
      </c>
      <c r="G29" s="47">
        <f>G30+G34+G36+G43</f>
        <v>7.5</v>
      </c>
      <c r="H29" s="47">
        <f>H30+H34+H36+H43</f>
        <v>0</v>
      </c>
      <c r="I29" s="47">
        <f>I30+I34+I36+I43</f>
        <v>0</v>
      </c>
      <c r="J29" s="47">
        <f>J30+J34+J36+J43</f>
        <v>0.498</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56.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90"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56.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22.5">
      <c r="A34" s="43">
        <v>1</v>
      </c>
      <c r="B34" s="45">
        <v>5</v>
      </c>
      <c r="C34" s="51">
        <v>3</v>
      </c>
      <c r="D34" s="51" t="s">
        <v>33</v>
      </c>
      <c r="E34" s="61" t="s">
        <v>141</v>
      </c>
      <c r="F34" s="53">
        <v>7.5</v>
      </c>
      <c r="G34" s="53">
        <v>7.5</v>
      </c>
      <c r="H34" s="53">
        <v>0</v>
      </c>
      <c r="I34" s="53">
        <v>0</v>
      </c>
      <c r="J34" s="53">
        <v>0.498</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15</v>
      </c>
      <c r="E35" s="63" t="s">
        <v>142</v>
      </c>
      <c r="F35" s="56">
        <v>7.5</v>
      </c>
      <c r="G35" s="56">
        <v>7.5</v>
      </c>
      <c r="H35" s="56">
        <v>0</v>
      </c>
      <c r="I35" s="56">
        <v>0</v>
      </c>
      <c r="J35" s="56">
        <v>0.498</v>
      </c>
      <c r="K35" s="48"/>
      <c r="L35" s="48"/>
      <c r="M35" s="48"/>
      <c r="N35" s="48"/>
      <c r="O35" s="48"/>
      <c r="P35" s="48"/>
      <c r="Q35" s="48"/>
      <c r="R35" s="48"/>
      <c r="S35" s="38"/>
      <c r="T35" s="39"/>
      <c r="U35" s="39"/>
      <c r="V35" s="39"/>
      <c r="W35" s="39"/>
      <c r="X35" s="39"/>
      <c r="Y35" s="39"/>
      <c r="Z35" s="39"/>
      <c r="AA35" s="39"/>
      <c r="AB35" s="39"/>
      <c r="AC35" s="39"/>
      <c r="AD35" s="39"/>
      <c r="AE35" s="39"/>
      <c r="AF35" s="39"/>
    </row>
    <row r="36" spans="1:32" ht="33.75">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ht="33.75">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180"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22.5">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168.7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45">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f>F46</f>
        <v>0</v>
      </c>
      <c r="G45" s="47">
        <f>G46</f>
        <v>0</v>
      </c>
      <c r="H45" s="47">
        <f>H46</f>
        <v>0</v>
      </c>
      <c r="I45" s="47">
        <f>I46</f>
        <v>0</v>
      </c>
      <c r="J45" s="47">
        <f>J46</f>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f>F47</f>
        <v>0</v>
      </c>
      <c r="G46" s="53">
        <f>G47</f>
        <v>0</v>
      </c>
      <c r="H46" s="53">
        <f>H47</f>
        <v>0</v>
      </c>
      <c r="I46" s="53">
        <v>0</v>
      </c>
      <c r="J46" s="53">
        <f>J47</f>
        <v>0</v>
      </c>
      <c r="K46" s="48"/>
      <c r="L46" s="48"/>
      <c r="M46" s="48"/>
      <c r="N46" s="49"/>
      <c r="O46" s="48"/>
      <c r="P46" s="48"/>
      <c r="Q46" s="48"/>
      <c r="R46" s="48"/>
      <c r="S46" s="38"/>
      <c r="T46" s="39"/>
      <c r="U46" s="39"/>
      <c r="V46" s="39"/>
      <c r="W46" s="39"/>
      <c r="X46" s="39"/>
      <c r="Y46" s="39"/>
      <c r="Z46" s="39"/>
      <c r="AA46" s="39"/>
      <c r="AB46" s="39"/>
      <c r="AC46" s="39"/>
      <c r="AD46" s="39"/>
      <c r="AE46" s="39"/>
      <c r="AF46" s="39"/>
    </row>
    <row r="47" spans="1:32" ht="22.5">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84">
      <c r="A48" s="58">
        <v>1</v>
      </c>
      <c r="B48" s="59">
        <v>8</v>
      </c>
      <c r="C48" s="59"/>
      <c r="D48" s="59"/>
      <c r="E48" s="46" t="s">
        <v>152</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ht="22.5">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f>F52+F72+F75+F78+F85+F90</f>
        <v>15.3</v>
      </c>
      <c r="G51" s="35">
        <f>G52+G72+G75+G78+G85+G90</f>
        <v>10.8</v>
      </c>
      <c r="H51" s="35">
        <f>H52+H72+H75+H78+H85+H90</f>
        <v>11.4</v>
      </c>
      <c r="I51" s="35">
        <f>I52+I72+I75+I78+I85+I90</f>
        <v>25</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f>F53+F55+F57+F59+F63+F69</f>
        <v>15.3</v>
      </c>
      <c r="G52" s="47">
        <f>G53+G55+G57+G59+G63+G69</f>
        <v>10.8</v>
      </c>
      <c r="H52" s="47">
        <f>H53+H55+H57+H59+H63+H69</f>
        <v>11.4</v>
      </c>
      <c r="I52" s="47">
        <f>I53+I55+I57+I59+I63+I69</f>
        <v>25</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ht="33.75">
      <c r="A53" s="43">
        <v>2</v>
      </c>
      <c r="B53" s="45">
        <v>1</v>
      </c>
      <c r="C53" s="51">
        <v>1</v>
      </c>
      <c r="D53" s="51"/>
      <c r="E53" s="61" t="s">
        <v>157</v>
      </c>
      <c r="F53" s="53"/>
      <c r="G53" s="53"/>
      <c r="H53" s="53"/>
      <c r="I53" s="53"/>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ht="33.75">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33.75">
      <c r="A55" s="43">
        <v>2</v>
      </c>
      <c r="B55" s="45">
        <v>1</v>
      </c>
      <c r="C55" s="51">
        <v>3</v>
      </c>
      <c r="D55" s="51"/>
      <c r="E55" s="61" t="s">
        <v>159</v>
      </c>
      <c r="F55" s="53"/>
      <c r="G55" s="53"/>
      <c r="H55" s="53"/>
      <c r="I55" s="53"/>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ht="33.7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45">
      <c r="A57" s="43">
        <v>2</v>
      </c>
      <c r="B57" s="45">
        <v>1</v>
      </c>
      <c r="C57" s="51">
        <v>4</v>
      </c>
      <c r="D57" s="51"/>
      <c r="E57" s="61" t="s">
        <v>161</v>
      </c>
      <c r="F57" s="53"/>
      <c r="G57" s="53"/>
      <c r="H57" s="53"/>
      <c r="I57" s="53"/>
      <c r="J57" s="53"/>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ht="33.75">
      <c r="A59" s="43">
        <v>2</v>
      </c>
      <c r="B59" s="45">
        <v>1</v>
      </c>
      <c r="C59" s="51">
        <v>5</v>
      </c>
      <c r="D59" s="51"/>
      <c r="E59" s="61" t="s">
        <v>163</v>
      </c>
      <c r="F59" s="53">
        <v>15.3</v>
      </c>
      <c r="G59" s="53">
        <v>10.8</v>
      </c>
      <c r="H59" s="53">
        <v>11.4</v>
      </c>
      <c r="I59" s="53">
        <v>25</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123.75">
      <c r="A60" s="43">
        <v>2</v>
      </c>
      <c r="B60" s="45">
        <v>1</v>
      </c>
      <c r="C60" s="51">
        <v>5</v>
      </c>
      <c r="D60" s="62">
        <v>8</v>
      </c>
      <c r="E60" s="63" t="s">
        <v>164</v>
      </c>
      <c r="F60" s="56"/>
      <c r="G60" s="56"/>
      <c r="H60" s="56"/>
      <c r="I60" s="56"/>
      <c r="J60" s="56"/>
      <c r="K60" s="48"/>
      <c r="L60" s="48"/>
      <c r="M60" s="48"/>
      <c r="N60" s="48"/>
      <c r="O60" s="48"/>
      <c r="P60" s="48"/>
      <c r="Q60" s="48"/>
      <c r="R60" s="48"/>
      <c r="S60" s="38"/>
      <c r="T60" s="39"/>
      <c r="U60" s="39"/>
      <c r="V60" s="39"/>
      <c r="W60" s="39"/>
      <c r="X60" s="39"/>
      <c r="Y60" s="39"/>
      <c r="Z60" s="39"/>
      <c r="AA60" s="39"/>
      <c r="AB60" s="39"/>
      <c r="AC60" s="39"/>
      <c r="AD60" s="39"/>
      <c r="AE60" s="39"/>
      <c r="AF60" s="39"/>
    </row>
    <row r="61" spans="1:32" ht="123.75">
      <c r="A61" s="43">
        <v>2</v>
      </c>
      <c r="B61" s="45">
        <v>1</v>
      </c>
      <c r="C61" s="51">
        <v>5</v>
      </c>
      <c r="D61" s="62">
        <v>9</v>
      </c>
      <c r="E61" s="63" t="s">
        <v>165</v>
      </c>
      <c r="F61" s="56"/>
      <c r="G61" s="56"/>
      <c r="H61" s="56"/>
      <c r="I61" s="56"/>
      <c r="J61" s="56"/>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10</v>
      </c>
      <c r="E62" s="63" t="s">
        <v>197</v>
      </c>
      <c r="F62" s="56">
        <v>15.3</v>
      </c>
      <c r="G62" s="56">
        <v>10.8</v>
      </c>
      <c r="H62" s="56">
        <v>11.4</v>
      </c>
      <c r="I62" s="56">
        <v>25</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33.75">
      <c r="A63" s="43">
        <v>2</v>
      </c>
      <c r="B63" s="45">
        <v>1</v>
      </c>
      <c r="C63" s="51">
        <v>7</v>
      </c>
      <c r="D63" s="51"/>
      <c r="E63" s="61" t="s">
        <v>166</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56.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4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4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67.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67.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c r="A69" s="43">
        <v>2</v>
      </c>
      <c r="B69" s="45">
        <v>1</v>
      </c>
      <c r="C69" s="51">
        <v>9</v>
      </c>
      <c r="D69" s="51" t="s">
        <v>33</v>
      </c>
      <c r="E69" s="61" t="s">
        <v>168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112.5">
      <c r="A70" s="43">
        <v>2</v>
      </c>
      <c r="B70" s="45">
        <v>1</v>
      </c>
      <c r="C70" s="51">
        <v>9</v>
      </c>
      <c r="D70" s="62">
        <v>7</v>
      </c>
      <c r="E70" s="63" t="s">
        <v>169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10</v>
      </c>
      <c r="E71" s="63" t="s">
        <v>170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63">
      <c r="A72" s="58">
        <v>2</v>
      </c>
      <c r="B72" s="59">
        <v>2</v>
      </c>
      <c r="C72" s="59"/>
      <c r="D72" s="59"/>
      <c r="E72" s="46" t="s">
        <v>171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67.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78.7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73.5">
      <c r="A75" s="58">
        <v>2</v>
      </c>
      <c r="B75" s="59">
        <v>3</v>
      </c>
      <c r="C75" s="59"/>
      <c r="D75" s="59"/>
      <c r="E75" s="46" t="s">
        <v>173</v>
      </c>
      <c r="F75" s="47">
        <f t="shared" ref="F75:J76" si="0">F76</f>
        <v>0</v>
      </c>
      <c r="G75" s="47">
        <f t="shared" si="0"/>
        <v>0</v>
      </c>
      <c r="H75" s="47">
        <f t="shared" si="0"/>
        <v>0</v>
      </c>
      <c r="I75" s="47">
        <f t="shared" si="0"/>
        <v>0</v>
      </c>
      <c r="J75" s="47">
        <f t="shared" si="0"/>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78.75">
      <c r="A76" s="43">
        <v>2</v>
      </c>
      <c r="B76" s="45">
        <v>3</v>
      </c>
      <c r="C76" s="51">
        <v>1</v>
      </c>
      <c r="D76" s="51" t="s">
        <v>33</v>
      </c>
      <c r="E76" s="61" t="s">
        <v>173</v>
      </c>
      <c r="F76" s="53">
        <f t="shared" si="0"/>
        <v>0</v>
      </c>
      <c r="G76" s="53">
        <f t="shared" si="0"/>
        <v>0</v>
      </c>
      <c r="H76" s="53">
        <f t="shared" si="0"/>
        <v>0</v>
      </c>
      <c r="I76" s="53">
        <f t="shared" si="0"/>
        <v>0</v>
      </c>
      <c r="J76" s="53">
        <f t="shared" si="0"/>
        <v>0</v>
      </c>
      <c r="K76" s="48"/>
      <c r="L76" s="48"/>
      <c r="M76" s="48"/>
      <c r="N76" s="49"/>
      <c r="O76" s="48"/>
      <c r="P76" s="48"/>
      <c r="Q76" s="48"/>
      <c r="R76" s="48"/>
      <c r="S76" s="38"/>
      <c r="T76" s="39"/>
      <c r="U76" s="39"/>
      <c r="V76" s="39"/>
      <c r="W76" s="39"/>
      <c r="X76" s="39"/>
      <c r="Y76" s="39"/>
      <c r="Z76" s="39"/>
      <c r="AA76" s="39"/>
      <c r="AB76" s="39"/>
      <c r="AC76" s="39"/>
      <c r="AD76" s="39"/>
      <c r="AE76" s="39"/>
      <c r="AF76" s="39"/>
    </row>
    <row r="77" spans="1:32" ht="78.7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115.5">
      <c r="A78" s="58">
        <v>2</v>
      </c>
      <c r="B78" s="59">
        <v>4</v>
      </c>
      <c r="C78" s="59"/>
      <c r="D78" s="59"/>
      <c r="E78" s="46" t="s">
        <v>175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146.2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67.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78.7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123.7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56.2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90"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t="22.5"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t="22.5"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21">
      <c r="A90" s="58">
        <v>2</v>
      </c>
      <c r="B90" s="59">
        <v>6</v>
      </c>
      <c r="C90" s="59"/>
      <c r="D90" s="59"/>
      <c r="E90" s="46" t="s">
        <v>180</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22.5">
      <c r="A91" s="43">
        <v>2</v>
      </c>
      <c r="B91" s="45">
        <v>6</v>
      </c>
      <c r="C91" s="51">
        <v>1</v>
      </c>
      <c r="D91" s="51"/>
      <c r="E91" s="61" t="s">
        <v>180</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56.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ht="33.75">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ht="22.5">
      <c r="A94" s="43">
        <v>2</v>
      </c>
      <c r="B94" s="45">
        <v>6</v>
      </c>
      <c r="C94" s="51">
        <v>1</v>
      </c>
      <c r="D94" s="62">
        <v>9</v>
      </c>
      <c r="E94" s="63" t="s">
        <v>182</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ht="22.5">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33.7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1">
      <c r="A97" s="40">
        <v>3</v>
      </c>
      <c r="B97" s="42"/>
      <c r="C97" s="42"/>
      <c r="D97" s="42"/>
      <c r="E97" s="72" t="s">
        <v>183</v>
      </c>
      <c r="F97" s="35">
        <f>F98+F103</f>
        <v>0</v>
      </c>
      <c r="G97" s="35">
        <f>G98+G103</f>
        <v>144</v>
      </c>
      <c r="H97" s="35">
        <f>H98+H103</f>
        <v>597.79999999999995</v>
      </c>
      <c r="I97" s="35">
        <f>I98+I103</f>
        <v>144</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42">
      <c r="A98" s="58">
        <v>3</v>
      </c>
      <c r="B98" s="59">
        <v>1</v>
      </c>
      <c r="C98" s="59"/>
      <c r="D98" s="59"/>
      <c r="E98" s="46" t="s">
        <v>184</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45">
      <c r="A99" s="43">
        <v>3</v>
      </c>
      <c r="B99" s="45">
        <v>1</v>
      </c>
      <c r="C99" s="51">
        <v>1</v>
      </c>
      <c r="D99" s="51"/>
      <c r="E99" s="61" t="s">
        <v>184</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67.5">
      <c r="A100" s="43">
        <v>3</v>
      </c>
      <c r="B100" s="45">
        <v>1</v>
      </c>
      <c r="C100" s="51">
        <v>1</v>
      </c>
      <c r="D100" s="62">
        <v>2</v>
      </c>
      <c r="E100" s="63" t="s">
        <v>185</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ht="33.75">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21">
      <c r="A103" s="58">
        <v>3</v>
      </c>
      <c r="B103" s="59">
        <v>3</v>
      </c>
      <c r="C103" s="59"/>
      <c r="D103" s="59"/>
      <c r="E103" s="46" t="s">
        <v>188</v>
      </c>
      <c r="F103" s="47">
        <f>F104+F106</f>
        <v>0</v>
      </c>
      <c r="G103" s="47">
        <f>G104+G106</f>
        <v>144</v>
      </c>
      <c r="H103" s="47">
        <f>H104+H106</f>
        <v>597.79999999999995</v>
      </c>
      <c r="I103" s="47">
        <f>I104+I106</f>
        <v>144</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c r="G104" s="53">
        <v>144</v>
      </c>
      <c r="H104" s="53">
        <v>589.5</v>
      </c>
      <c r="I104" s="53">
        <v>144</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ht="22.5">
      <c r="A105" s="43">
        <v>3</v>
      </c>
      <c r="B105" s="45">
        <v>3</v>
      </c>
      <c r="C105" s="51">
        <v>1</v>
      </c>
      <c r="D105" s="62">
        <v>1</v>
      </c>
      <c r="E105" s="63" t="s">
        <v>190</v>
      </c>
      <c r="F105" s="56"/>
      <c r="G105" s="56">
        <v>144</v>
      </c>
      <c r="H105" s="56">
        <v>589.5</v>
      </c>
      <c r="I105" s="56">
        <v>144</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ht="22.5">
      <c r="A106" s="43">
        <v>3</v>
      </c>
      <c r="B106" s="45">
        <v>3</v>
      </c>
      <c r="C106" s="51">
        <v>2</v>
      </c>
      <c r="D106" s="53"/>
      <c r="E106" s="73" t="s">
        <v>191</v>
      </c>
      <c r="F106" s="53"/>
      <c r="G106" s="53"/>
      <c r="H106" s="53">
        <v>8.3000000000000007</v>
      </c>
      <c r="I106" s="53"/>
      <c r="J106" s="53">
        <v>0</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ht="22.5">
      <c r="A107" s="43">
        <v>3</v>
      </c>
      <c r="B107" s="45">
        <v>3</v>
      </c>
      <c r="C107" s="51">
        <v>2</v>
      </c>
      <c r="D107" s="62">
        <v>2</v>
      </c>
      <c r="E107" s="63" t="s">
        <v>192</v>
      </c>
      <c r="F107" s="56"/>
      <c r="G107" s="56"/>
      <c r="H107" s="56">
        <v>8.3000000000000007</v>
      </c>
      <c r="I107" s="56"/>
      <c r="J107" s="56">
        <v>0</v>
      </c>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9" firstPageNumber="0" orientation="portrait" r:id="rId1"/>
</worksheet>
</file>

<file path=xl/worksheets/sheet19.xml><?xml version="1.0" encoding="utf-8"?>
<worksheet xmlns="http://schemas.openxmlformats.org/spreadsheetml/2006/main" xmlns:r="http://schemas.openxmlformats.org/officeDocument/2006/relationships">
  <dimension ref="A1:AF107"/>
  <sheetViews>
    <sheetView topLeftCell="A19" zoomScaleNormal="100" workbookViewId="0">
      <selection activeCell="M11" sqref="M11"/>
    </sheetView>
  </sheetViews>
  <sheetFormatPr defaultRowHeight="15"/>
  <cols>
    <col min="1" max="3" width="1.5703125"/>
    <col min="4" max="4" width="2.42578125"/>
    <col min="5" max="5" width="65"/>
    <col min="6" max="6" width="11.85546875"/>
    <col min="7" max="8" width="13.85546875"/>
    <col min="9" max="9" width="8.42578125"/>
    <col min="10" max="10" width="8.28515625" customWidth="1"/>
    <col min="11" max="1025" width="8.42578125"/>
  </cols>
  <sheetData>
    <row r="1" spans="1:32" s="28" customFormat="1" ht="15.75" customHeight="1">
      <c r="A1" s="3"/>
      <c r="B1" s="3"/>
      <c r="C1" s="3"/>
      <c r="D1" s="3"/>
      <c r="E1" s="147" t="s">
        <v>315</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256</v>
      </c>
      <c r="G4" s="150" t="s">
        <v>272</v>
      </c>
      <c r="H4" s="149" t="s">
        <v>316</v>
      </c>
      <c r="I4" s="151" t="s">
        <v>317</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F9+F51+F97</f>
        <v>1882.8000000000002</v>
      </c>
      <c r="G8" s="35">
        <f>G9+G51+G97</f>
        <v>5479.3</v>
      </c>
      <c r="H8" s="35">
        <f>H9+H51+H97</f>
        <v>15112.699999999999</v>
      </c>
      <c r="I8" s="35">
        <f>I9+I51+I97</f>
        <v>9862.9</v>
      </c>
      <c r="J8" s="35">
        <f>J9+J51+J97</f>
        <v>9285.5550000000003</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F10+F14+F17+F29+F45+F48</f>
        <v>1873.4</v>
      </c>
      <c r="G9" s="35">
        <f>G10+G14+G17+G29+G45+G48</f>
        <v>5468.5</v>
      </c>
      <c r="H9" s="35">
        <f>H10+H14+H17+H29+H45+H48</f>
        <v>14374.699999999999</v>
      </c>
      <c r="I9" s="35">
        <f>I10+I14+I17+I29+I45+I48</f>
        <v>9698.9</v>
      </c>
      <c r="J9" s="35">
        <f>J10+J14+J17+J29+J45+J48</f>
        <v>9285.5550000000003</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0</v>
      </c>
      <c r="G10" s="47">
        <f>G12</f>
        <v>4466.8</v>
      </c>
      <c r="H10" s="47">
        <f>H12</f>
        <v>13503.8</v>
      </c>
      <c r="I10" s="47">
        <v>9416.9</v>
      </c>
      <c r="J10" s="47">
        <f>J12</f>
        <v>8793.8029999999999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0</v>
      </c>
      <c r="G11" s="53">
        <f>G13+G12</f>
        <v>4466.8</v>
      </c>
      <c r="H11" s="53">
        <f>H13+H12</f>
        <v>13503.8</v>
      </c>
      <c r="I11" s="53">
        <f>I13+I12</f>
        <v>9416.9</v>
      </c>
      <c r="J11" s="53">
        <f>J13+J12</f>
        <v>8793.8029999999999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0</v>
      </c>
      <c r="G12" s="56">
        <v>4466.8</v>
      </c>
      <c r="H12" s="56">
        <v>13503.8</v>
      </c>
      <c r="I12" s="56">
        <v>9416.9</v>
      </c>
      <c r="J12" s="56">
        <v>8793.8029999999999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839.99999999999989</v>
      </c>
      <c r="G17" s="47">
        <f>G18+G22+G24</f>
        <v>793.9</v>
      </c>
      <c r="H17" s="47">
        <f>H18+H22+H24</f>
        <v>797</v>
      </c>
      <c r="I17" s="47">
        <f>I18+I21+I24+I27</f>
        <v>252</v>
      </c>
      <c r="J17" s="47">
        <f>J18+J22+J24</f>
        <v>416.74399999999997</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7.8</v>
      </c>
      <c r="G18" s="53">
        <f>G20+G19</f>
        <v>9.4</v>
      </c>
      <c r="H18" s="53">
        <f>H20+H19</f>
        <v>6</v>
      </c>
      <c r="I18" s="53">
        <f>I20+I19</f>
        <v>2</v>
      </c>
      <c r="J18" s="53">
        <f>J20+J19</f>
        <v>8.4990000000000006</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7.8</v>
      </c>
      <c r="G20" s="56">
        <v>9.4</v>
      </c>
      <c r="H20" s="56">
        <v>6</v>
      </c>
      <c r="I20" s="56">
        <v>2</v>
      </c>
      <c r="J20" s="56">
        <v>8.4990000000000006</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520.29999999999995</v>
      </c>
      <c r="G21" s="53">
        <f>G23+G22</f>
        <v>663.1</v>
      </c>
      <c r="H21" s="53">
        <f>H23+H22</f>
        <v>638.1</v>
      </c>
      <c r="I21" s="53">
        <f>I23+I22</f>
        <v>0</v>
      </c>
      <c r="J21" s="53">
        <f>J23+J22</f>
        <v>20.03</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520.29999999999995</v>
      </c>
      <c r="G22" s="56">
        <v>663.1</v>
      </c>
      <c r="H22" s="56">
        <v>638.1</v>
      </c>
      <c r="I22" s="56">
        <v>0</v>
      </c>
      <c r="J22" s="56">
        <v>20.03</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311.89999999999998</v>
      </c>
      <c r="G24" s="53">
        <f>SUM(G25:G26)</f>
        <v>121.4</v>
      </c>
      <c r="H24" s="53">
        <f>SUM(H25:H26)</f>
        <v>152.9</v>
      </c>
      <c r="I24" s="53">
        <f>SUM(I25:I26)</f>
        <v>250</v>
      </c>
      <c r="J24" s="53">
        <f>SUM(J25:J26)</f>
        <v>388.21499999999997</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3.5</v>
      </c>
      <c r="H25" s="56">
        <v>0.1</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311.89999999999998</v>
      </c>
      <c r="G26" s="56">
        <v>117.9</v>
      </c>
      <c r="H26" s="56">
        <v>152.80000000000001</v>
      </c>
      <c r="I26" s="56">
        <v>250</v>
      </c>
      <c r="J26" s="56">
        <v>388.21499999999997</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F30+F34+F36+F43</f>
        <v>1033.4000000000001</v>
      </c>
      <c r="G29" s="47">
        <f>G30+G34+G36+G43</f>
        <v>207.8</v>
      </c>
      <c r="H29" s="47">
        <f>H30+H34+H36+H43</f>
        <v>73.900000000000006</v>
      </c>
      <c r="I29" s="47">
        <f>I30+I34+I36+I43</f>
        <v>30</v>
      </c>
      <c r="J29" s="47">
        <f>J30+J34+J36+J43</f>
        <v>75.007999999999996</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1033.4000000000001</v>
      </c>
      <c r="G34" s="53">
        <v>207.8</v>
      </c>
      <c r="H34" s="53">
        <v>73.900000000000006</v>
      </c>
      <c r="I34" s="53">
        <v>30</v>
      </c>
      <c r="J34" s="53">
        <v>75.007999999999996</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1033.4000000000001</v>
      </c>
      <c r="G35" s="56">
        <v>207.8</v>
      </c>
      <c r="H35" s="56">
        <v>73.900000000000006</v>
      </c>
      <c r="I35" s="56">
        <v>30</v>
      </c>
      <c r="J35" s="56">
        <v>75.007999999999996</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f>F52+F72+F75+F78+F85+F90</f>
        <v>9.4</v>
      </c>
      <c r="G51" s="35">
        <f>G52+G72+G75+G78+G85+G90</f>
        <v>10.8</v>
      </c>
      <c r="H51" s="35">
        <f>H52+H72+H75+H78+H85+H90</f>
        <v>0</v>
      </c>
      <c r="I51" s="35">
        <f>I52+I72+I75+I78+I85+I90</f>
        <v>20</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f>F53+F55+F57+F59+F63+F69</f>
        <v>9.4</v>
      </c>
      <c r="G52" s="47">
        <f>G53+G55+G57+G59+G63+G69</f>
        <v>10.8</v>
      </c>
      <c r="H52" s="47">
        <f>H53+H55+H57+H59+H63+H69</f>
        <v>0</v>
      </c>
      <c r="I52" s="47">
        <f>I53+I55+I57+I59+I63+I69</f>
        <v>20</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c r="G53" s="53"/>
      <c r="H53" s="53"/>
      <c r="I53" s="53">
        <v>0</v>
      </c>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c r="G55" s="53"/>
      <c r="H55" s="53"/>
      <c r="I55" s="53">
        <v>0</v>
      </c>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9.4</v>
      </c>
      <c r="G59" s="53">
        <v>10.8</v>
      </c>
      <c r="H59" s="53">
        <v>0</v>
      </c>
      <c r="I59" s="53">
        <v>20</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9.4</v>
      </c>
      <c r="G62" s="56">
        <v>10.8</v>
      </c>
      <c r="H62" s="56">
        <v>0</v>
      </c>
      <c r="I62" s="56">
        <v>20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v>0</v>
      </c>
      <c r="G63" s="53">
        <v>0</v>
      </c>
      <c r="H63" s="53">
        <v>0</v>
      </c>
      <c r="I63" s="53">
        <v>0</v>
      </c>
      <c r="J63" s="53">
        <v>0</v>
      </c>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v>0</v>
      </c>
      <c r="G69" s="53">
        <v>0</v>
      </c>
      <c r="H69" s="53">
        <v>0</v>
      </c>
      <c r="I69" s="53">
        <v>0</v>
      </c>
      <c r="J69" s="53">
        <v>0</v>
      </c>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v>0</v>
      </c>
      <c r="G70" s="56">
        <v>0</v>
      </c>
      <c r="H70" s="56">
        <v>0</v>
      </c>
      <c r="I70" s="56">
        <v>0</v>
      </c>
      <c r="J70" s="56">
        <v>0</v>
      </c>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f>F98+F103</f>
        <v>0</v>
      </c>
      <c r="G97" s="35">
        <f>G98+G103</f>
        <v>0</v>
      </c>
      <c r="H97" s="35">
        <f>H98+H103</f>
        <v>738</v>
      </c>
      <c r="I97" s="35">
        <f>I98+I103</f>
        <v>144</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f>F104+F106</f>
        <v>0</v>
      </c>
      <c r="G103" s="47">
        <f>G104+G106</f>
        <v>0</v>
      </c>
      <c r="H103" s="47">
        <f>H104+H106</f>
        <v>738</v>
      </c>
      <c r="I103" s="47">
        <f>I104+I106</f>
        <v>144</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v>0</v>
      </c>
      <c r="G104" s="53">
        <v>0</v>
      </c>
      <c r="H104" s="53">
        <v>738</v>
      </c>
      <c r="I104" s="53">
        <v>144</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v>0</v>
      </c>
      <c r="G105" s="56">
        <v>0</v>
      </c>
      <c r="H105" s="56">
        <v>738</v>
      </c>
      <c r="I105" s="56">
        <v>144</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0.xml><?xml version="1.0" encoding="utf-8"?>
<worksheet xmlns="http://schemas.openxmlformats.org/spreadsheetml/2006/main" xmlns:r="http://schemas.openxmlformats.org/officeDocument/2006/relationships">
  <dimension ref="A1:AF107"/>
  <sheetViews>
    <sheetView topLeftCell="A83" zoomScaleNormal="100" workbookViewId="0">
      <selection sqref="A1:J107"/>
    </sheetView>
  </sheetViews>
  <sheetFormatPr defaultRowHeight="15"/>
  <cols>
    <col min="1" max="3" width="1.5703125"/>
    <col min="4" max="4" width="2.42578125"/>
    <col min="5" max="5" width="23.5703125" customWidth="1"/>
    <col min="6" max="6" width="11.85546875"/>
    <col min="7" max="8" width="13.85546875"/>
    <col min="9" max="9" width="8.42578125"/>
    <col min="10" max="10" width="8" customWidth="1"/>
    <col min="11" max="1025" width="8.42578125"/>
  </cols>
  <sheetData>
    <row r="1" spans="1:32" s="28" customFormat="1" ht="15.75" customHeight="1">
      <c r="A1" s="3"/>
      <c r="B1" s="3"/>
      <c r="C1" s="3"/>
      <c r="D1" s="3"/>
      <c r="E1" s="147" t="s">
        <v>318</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319</v>
      </c>
      <c r="G4" s="150" t="s">
        <v>273</v>
      </c>
      <c r="H4" s="149" t="s">
        <v>320</v>
      </c>
      <c r="I4" s="151" t="s">
        <v>321</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F9+F51+F97</f>
        <v>1882.8000000000002</v>
      </c>
      <c r="G8" s="35">
        <f>G9+G51+G97</f>
        <v>5479.3</v>
      </c>
      <c r="H8" s="35">
        <f>H9+H51+H97</f>
        <v>15112.699999999999</v>
      </c>
      <c r="I8" s="35">
        <f>I9+I51+I97</f>
        <v>9862.9</v>
      </c>
      <c r="J8" s="35">
        <f>J9+J51+J97</f>
        <v>9285.5550000000003</v>
      </c>
      <c r="K8" s="36"/>
      <c r="L8" s="36"/>
      <c r="M8" s="36"/>
      <c r="N8" s="37"/>
      <c r="O8" s="36"/>
      <c r="P8" s="36"/>
      <c r="Q8" s="36"/>
      <c r="R8" s="36"/>
      <c r="S8" s="38"/>
      <c r="T8" s="39"/>
      <c r="U8" s="39"/>
      <c r="V8" s="39"/>
      <c r="W8" s="39"/>
      <c r="X8" s="39"/>
      <c r="Y8" s="39"/>
      <c r="Z8" s="39"/>
      <c r="AA8" s="39"/>
      <c r="AB8" s="39"/>
      <c r="AC8" s="39"/>
      <c r="AD8" s="39"/>
      <c r="AE8" s="39"/>
      <c r="AF8" s="39"/>
    </row>
    <row r="9" spans="1:32" ht="21">
      <c r="A9" s="40">
        <v>1</v>
      </c>
      <c r="B9" s="40"/>
      <c r="C9" s="41"/>
      <c r="D9" s="42"/>
      <c r="E9" s="34" t="s">
        <v>123</v>
      </c>
      <c r="F9" s="35">
        <f>F10+F14+F17+F29+F45+F48</f>
        <v>1873.4</v>
      </c>
      <c r="G9" s="35">
        <f>G10+G14+G17+G29+G45+G48</f>
        <v>5468.5</v>
      </c>
      <c r="H9" s="35">
        <f>H10+H14+H17+H29+H45+H48</f>
        <v>14374.699999999999</v>
      </c>
      <c r="I9" s="35">
        <f>I10+I14+I17+I29+I45+I48</f>
        <v>9698.9</v>
      </c>
      <c r="J9" s="35">
        <f>J10+J14+J17+J29+J45+J48</f>
        <v>9285.5550000000003</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0</v>
      </c>
      <c r="G10" s="47">
        <f>G12</f>
        <v>4466.8</v>
      </c>
      <c r="H10" s="47">
        <f>H12</f>
        <v>13503.8</v>
      </c>
      <c r="I10" s="47">
        <v>9416.9</v>
      </c>
      <c r="J10" s="47">
        <f>J12</f>
        <v>8793.8029999999999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ht="22.5">
      <c r="A11" s="43">
        <v>1</v>
      </c>
      <c r="B11" s="45">
        <v>1</v>
      </c>
      <c r="C11" s="50">
        <v>2</v>
      </c>
      <c r="D11" s="51"/>
      <c r="E11" s="52" t="s">
        <v>125</v>
      </c>
      <c r="F11" s="53">
        <f>F13+F12</f>
        <v>0</v>
      </c>
      <c r="G11" s="53">
        <f>G13+G12</f>
        <v>4466.8</v>
      </c>
      <c r="H11" s="53">
        <f>H13+H12</f>
        <v>13503.8</v>
      </c>
      <c r="I11" s="53">
        <f>I13+I12</f>
        <v>9416.9</v>
      </c>
      <c r="J11" s="53">
        <f>J13+J12</f>
        <v>8793.8029999999999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ht="33.75">
      <c r="A12" s="43">
        <v>1</v>
      </c>
      <c r="B12" s="45">
        <v>1</v>
      </c>
      <c r="C12" s="50">
        <v>2</v>
      </c>
      <c r="D12" s="54">
        <v>2</v>
      </c>
      <c r="E12" s="55" t="s">
        <v>126</v>
      </c>
      <c r="F12" s="56">
        <v>0</v>
      </c>
      <c r="G12" s="56">
        <v>4466.8</v>
      </c>
      <c r="H12" s="56">
        <v>13503.8</v>
      </c>
      <c r="I12" s="56">
        <v>9416.9</v>
      </c>
      <c r="J12" s="56">
        <v>8793.8029999999999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4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839.99999999999989</v>
      </c>
      <c r="G17" s="47">
        <f>G18+G22+G24</f>
        <v>793.9</v>
      </c>
      <c r="H17" s="47">
        <f>H18+H22+H24</f>
        <v>797</v>
      </c>
      <c r="I17" s="47">
        <f>I18+I21+I24+I27</f>
        <v>252</v>
      </c>
      <c r="J17" s="47">
        <f>J18+J22+J24</f>
        <v>416.74399999999997</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7.8</v>
      </c>
      <c r="G18" s="53">
        <f>G20+G19</f>
        <v>9.4</v>
      </c>
      <c r="H18" s="53">
        <f>H20+H19</f>
        <v>6</v>
      </c>
      <c r="I18" s="53">
        <f>I20+I19</f>
        <v>2</v>
      </c>
      <c r="J18" s="53">
        <f>J20+J19</f>
        <v>8.4990000000000006</v>
      </c>
      <c r="K18" s="48"/>
      <c r="L18" s="48"/>
      <c r="M18" s="48"/>
      <c r="N18" s="49"/>
      <c r="O18" s="48"/>
      <c r="P18" s="48"/>
      <c r="Q18" s="48"/>
      <c r="R18" s="48"/>
      <c r="S18" s="38"/>
      <c r="T18" s="39"/>
      <c r="U18" s="39"/>
      <c r="V18" s="39"/>
      <c r="W18" s="39"/>
      <c r="X18" s="39"/>
      <c r="Y18" s="39"/>
      <c r="Z18" s="39"/>
      <c r="AA18" s="39"/>
      <c r="AB18" s="39"/>
      <c r="AC18" s="39"/>
      <c r="AD18" s="39"/>
      <c r="AE18" s="39"/>
      <c r="AF18" s="39"/>
    </row>
    <row r="19" spans="1:32" ht="45">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ht="22.5">
      <c r="A20" s="43">
        <v>1</v>
      </c>
      <c r="B20" s="45">
        <v>4</v>
      </c>
      <c r="C20" s="50">
        <v>1</v>
      </c>
      <c r="D20" s="54">
        <v>2</v>
      </c>
      <c r="E20" s="57" t="s">
        <v>132</v>
      </c>
      <c r="F20" s="56">
        <v>7.8</v>
      </c>
      <c r="G20" s="56">
        <v>9.4</v>
      </c>
      <c r="H20" s="56">
        <v>6</v>
      </c>
      <c r="I20" s="56">
        <v>2</v>
      </c>
      <c r="J20" s="56">
        <v>8.4990000000000006</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520.29999999999995</v>
      </c>
      <c r="G21" s="53">
        <f>G23+G22</f>
        <v>663.1</v>
      </c>
      <c r="H21" s="53">
        <f>H23+H22</f>
        <v>638.1</v>
      </c>
      <c r="I21" s="53">
        <f>I23+I22</f>
        <v>0</v>
      </c>
      <c r="J21" s="53">
        <f>J23+J22</f>
        <v>20.03</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520.29999999999995</v>
      </c>
      <c r="G22" s="56">
        <v>663.1</v>
      </c>
      <c r="H22" s="56">
        <v>638.1</v>
      </c>
      <c r="I22" s="56">
        <v>0</v>
      </c>
      <c r="J22" s="56">
        <v>20.03</v>
      </c>
      <c r="K22" s="48"/>
      <c r="L22" s="48"/>
      <c r="M22" s="48"/>
      <c r="N22" s="48"/>
      <c r="O22" s="48"/>
      <c r="P22" s="48"/>
      <c r="Q22" s="48"/>
      <c r="R22" s="48"/>
      <c r="S22" s="38"/>
      <c r="T22" s="39"/>
      <c r="U22" s="39"/>
      <c r="V22" s="39"/>
      <c r="W22" s="39"/>
      <c r="X22" s="39"/>
      <c r="Y22" s="39"/>
      <c r="Z22" s="39"/>
      <c r="AA22" s="39"/>
      <c r="AB22" s="39"/>
      <c r="AC22" s="39"/>
      <c r="AD22" s="39"/>
      <c r="AE22" s="39"/>
      <c r="AF22" s="39"/>
    </row>
    <row r="23" spans="1:32" ht="33.75">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ht="22.5">
      <c r="A24" s="43">
        <v>1</v>
      </c>
      <c r="B24" s="45">
        <v>4</v>
      </c>
      <c r="C24" s="50">
        <v>4</v>
      </c>
      <c r="D24" s="51"/>
      <c r="E24" s="61" t="s">
        <v>134</v>
      </c>
      <c r="F24" s="53">
        <f>SUM(F25:F26)</f>
        <v>311.89999999999998</v>
      </c>
      <c r="G24" s="53">
        <f>SUM(G25:G26)</f>
        <v>121.4</v>
      </c>
      <c r="H24" s="53">
        <f>SUM(H25:H26)</f>
        <v>152.9</v>
      </c>
      <c r="I24" s="53">
        <f>SUM(I25:I26)</f>
        <v>250</v>
      </c>
      <c r="J24" s="53">
        <f>SUM(J25:J26)</f>
        <v>388.21499999999997</v>
      </c>
      <c r="K24" s="48"/>
      <c r="L24" s="48"/>
      <c r="M24" s="48"/>
      <c r="N24" s="48"/>
      <c r="O24" s="48"/>
      <c r="P24" s="48"/>
      <c r="Q24" s="48"/>
      <c r="R24" s="48"/>
      <c r="S24" s="38"/>
      <c r="T24" s="39"/>
      <c r="U24" s="39"/>
      <c r="V24" s="39"/>
      <c r="W24" s="39"/>
      <c r="X24" s="39"/>
      <c r="Y24" s="39"/>
      <c r="Z24" s="39"/>
      <c r="AA24" s="39"/>
      <c r="AB24" s="39"/>
      <c r="AC24" s="39"/>
      <c r="AD24" s="39"/>
      <c r="AE24" s="39"/>
      <c r="AF24" s="39"/>
    </row>
    <row r="25" spans="1:32" ht="22.5">
      <c r="A25" s="43">
        <v>1</v>
      </c>
      <c r="B25" s="45">
        <v>4</v>
      </c>
      <c r="C25" s="50">
        <v>4</v>
      </c>
      <c r="D25" s="62">
        <v>1</v>
      </c>
      <c r="E25" s="63" t="s">
        <v>135</v>
      </c>
      <c r="F25" s="56">
        <v>0</v>
      </c>
      <c r="G25" s="56">
        <v>3.5</v>
      </c>
      <c r="H25" s="56">
        <v>0.1</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ht="22.5">
      <c r="A26" s="43">
        <v>1</v>
      </c>
      <c r="B26" s="45">
        <v>4</v>
      </c>
      <c r="C26" s="50">
        <v>4</v>
      </c>
      <c r="D26" s="62">
        <v>2</v>
      </c>
      <c r="E26" s="63" t="s">
        <v>136</v>
      </c>
      <c r="F26" s="56">
        <v>311.89999999999998</v>
      </c>
      <c r="G26" s="56">
        <v>117.9</v>
      </c>
      <c r="H26" s="56">
        <v>152.80000000000001</v>
      </c>
      <c r="I26" s="56">
        <v>250</v>
      </c>
      <c r="J26" s="56">
        <v>388.21499999999997</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ht="21">
      <c r="A29" s="58">
        <v>1</v>
      </c>
      <c r="B29" s="59">
        <v>5</v>
      </c>
      <c r="C29" s="60"/>
      <c r="D29" s="59"/>
      <c r="E29" s="46" t="s">
        <v>138</v>
      </c>
      <c r="F29" s="47">
        <f>F30+F34+F36+F43</f>
        <v>1033.4000000000001</v>
      </c>
      <c r="G29" s="47">
        <f>G30+G34+G36+G43</f>
        <v>207.8</v>
      </c>
      <c r="H29" s="47">
        <f>H30+H34+H36+H43</f>
        <v>73.900000000000006</v>
      </c>
      <c r="I29" s="47">
        <f>I30+I34+I36+I43</f>
        <v>30</v>
      </c>
      <c r="J29" s="47">
        <f>J30+J34+J36+J43</f>
        <v>75.007999999999996</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56.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101.2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56.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22.5">
      <c r="A34" s="43">
        <v>1</v>
      </c>
      <c r="B34" s="45">
        <v>5</v>
      </c>
      <c r="C34" s="51">
        <v>3</v>
      </c>
      <c r="D34" s="51" t="s">
        <v>33</v>
      </c>
      <c r="E34" s="61" t="s">
        <v>141</v>
      </c>
      <c r="F34" s="53">
        <v>1033.4000000000001</v>
      </c>
      <c r="G34" s="53">
        <v>207.8</v>
      </c>
      <c r="H34" s="53">
        <v>73.900000000000006</v>
      </c>
      <c r="I34" s="53">
        <v>30</v>
      </c>
      <c r="J34" s="53">
        <v>75.007999999999996</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15</v>
      </c>
      <c r="E35" s="63" t="s">
        <v>142</v>
      </c>
      <c r="F35" s="56">
        <v>1033.4000000000001</v>
      </c>
      <c r="G35" s="56">
        <v>207.8</v>
      </c>
      <c r="H35" s="56">
        <v>73.900000000000006</v>
      </c>
      <c r="I35" s="56">
        <v>30</v>
      </c>
      <c r="J35" s="56">
        <v>75.007999999999996</v>
      </c>
      <c r="K35" s="48"/>
      <c r="L35" s="48"/>
      <c r="M35" s="48"/>
      <c r="N35" s="48"/>
      <c r="O35" s="48"/>
      <c r="P35" s="48"/>
      <c r="Q35" s="48"/>
      <c r="R35" s="48"/>
      <c r="S35" s="38"/>
      <c r="T35" s="39"/>
      <c r="U35" s="39"/>
      <c r="V35" s="39"/>
      <c r="W35" s="39"/>
      <c r="X35" s="39"/>
      <c r="Y35" s="39"/>
      <c r="Z35" s="39"/>
      <c r="AA35" s="39"/>
      <c r="AB35" s="39"/>
      <c r="AC35" s="39"/>
      <c r="AD35" s="39"/>
      <c r="AE35" s="39"/>
      <c r="AF35" s="39"/>
    </row>
    <row r="36" spans="1:32" ht="45">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ht="33.75">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180"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22.5">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168.7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45">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ht="22.5">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84">
      <c r="A48" s="58">
        <v>1</v>
      </c>
      <c r="B48" s="59">
        <v>8</v>
      </c>
      <c r="C48" s="59"/>
      <c r="D48" s="59"/>
      <c r="E48" s="46" t="s">
        <v>152</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ht="22.5">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f>F52+F72+F75+F78+F85+F90</f>
        <v>9.4</v>
      </c>
      <c r="G51" s="35">
        <f>G52+G72+G75+G78+G85+G90</f>
        <v>10.8</v>
      </c>
      <c r="H51" s="35">
        <f>H52+H72+H75+H78+H85+H90</f>
        <v>0</v>
      </c>
      <c r="I51" s="35">
        <f>I52+I72+I75+I78+I85+I90</f>
        <v>20</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f>F53+F55+F57+F59+F63+F69</f>
        <v>9.4</v>
      </c>
      <c r="G52" s="47">
        <f>G53+G55+G57+G59+G63+G69</f>
        <v>10.8</v>
      </c>
      <c r="H52" s="47">
        <f>H53+H55+H57+H59+H63+H69</f>
        <v>0</v>
      </c>
      <c r="I52" s="47">
        <f>I53+I55+I57+I59+I63+I69</f>
        <v>20</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ht="33.75">
      <c r="A53" s="43">
        <v>2</v>
      </c>
      <c r="B53" s="45">
        <v>1</v>
      </c>
      <c r="C53" s="51">
        <v>1</v>
      </c>
      <c r="D53" s="51"/>
      <c r="E53" s="61" t="s">
        <v>157</v>
      </c>
      <c r="F53" s="53"/>
      <c r="G53" s="53"/>
      <c r="H53" s="53"/>
      <c r="I53" s="53">
        <v>0</v>
      </c>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ht="33.75">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45">
      <c r="A55" s="43">
        <v>2</v>
      </c>
      <c r="B55" s="45">
        <v>1</v>
      </c>
      <c r="C55" s="51">
        <v>3</v>
      </c>
      <c r="D55" s="51"/>
      <c r="E55" s="61" t="s">
        <v>159</v>
      </c>
      <c r="F55" s="53"/>
      <c r="G55" s="53"/>
      <c r="H55" s="53"/>
      <c r="I55" s="53">
        <v>0</v>
      </c>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ht="33.7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56.25">
      <c r="A57" s="43">
        <v>2</v>
      </c>
      <c r="B57" s="45">
        <v>1</v>
      </c>
      <c r="C57" s="51">
        <v>4</v>
      </c>
      <c r="D57" s="51"/>
      <c r="E57" s="61" t="s">
        <v>161</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ht="45">
      <c r="A59" s="43">
        <v>2</v>
      </c>
      <c r="B59" s="45">
        <v>1</v>
      </c>
      <c r="C59" s="51">
        <v>5</v>
      </c>
      <c r="D59" s="51"/>
      <c r="E59" s="61" t="s">
        <v>163</v>
      </c>
      <c r="F59" s="53">
        <v>9.4</v>
      </c>
      <c r="G59" s="53">
        <v>10.8</v>
      </c>
      <c r="H59" s="53">
        <v>0</v>
      </c>
      <c r="I59" s="53">
        <v>20</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123.7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123.7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10</v>
      </c>
      <c r="E62" s="63" t="s">
        <v>197</v>
      </c>
      <c r="F62" s="56">
        <v>9.4</v>
      </c>
      <c r="G62" s="56">
        <v>10.8</v>
      </c>
      <c r="H62" s="56">
        <v>0</v>
      </c>
      <c r="I62" s="56">
        <v>20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33.75">
      <c r="A63" s="43">
        <v>2</v>
      </c>
      <c r="B63" s="45">
        <v>1</v>
      </c>
      <c r="C63" s="51">
        <v>7</v>
      </c>
      <c r="D63" s="51"/>
      <c r="E63" s="61" t="s">
        <v>166</v>
      </c>
      <c r="F63" s="53">
        <v>0</v>
      </c>
      <c r="G63" s="53">
        <v>0</v>
      </c>
      <c r="H63" s="53">
        <v>0</v>
      </c>
      <c r="I63" s="53">
        <v>0</v>
      </c>
      <c r="J63" s="53">
        <v>0</v>
      </c>
      <c r="K63" s="48"/>
      <c r="L63" s="48"/>
      <c r="M63" s="48"/>
      <c r="N63" s="48"/>
      <c r="O63" s="48"/>
      <c r="P63" s="48"/>
      <c r="Q63" s="48"/>
      <c r="R63" s="48"/>
      <c r="S63" s="38"/>
      <c r="T63" s="39"/>
      <c r="U63" s="39"/>
      <c r="V63" s="39"/>
      <c r="W63" s="39"/>
      <c r="X63" s="39"/>
      <c r="Y63" s="39"/>
      <c r="Z63" s="39"/>
      <c r="AA63" s="39"/>
      <c r="AB63" s="39"/>
      <c r="AC63" s="39"/>
      <c r="AD63" s="39"/>
      <c r="AE63" s="39"/>
      <c r="AF63" s="39"/>
    </row>
    <row r="64" spans="1:32" ht="56.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4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4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78.7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67.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33.75">
      <c r="A69" s="43">
        <v>2</v>
      </c>
      <c r="B69" s="45">
        <v>1</v>
      </c>
      <c r="C69" s="51">
        <v>9</v>
      </c>
      <c r="D69" s="51" t="s">
        <v>33</v>
      </c>
      <c r="E69" s="61" t="s">
        <v>168</v>
      </c>
      <c r="F69" s="53">
        <v>0</v>
      </c>
      <c r="G69" s="53">
        <v>0</v>
      </c>
      <c r="H69" s="53">
        <v>0</v>
      </c>
      <c r="I69" s="53">
        <v>0</v>
      </c>
      <c r="J69" s="53">
        <v>0</v>
      </c>
      <c r="K69" s="48"/>
      <c r="L69" s="48"/>
      <c r="M69" s="48"/>
      <c r="N69" s="48"/>
      <c r="O69" s="48"/>
      <c r="P69" s="48"/>
      <c r="Q69" s="48"/>
      <c r="R69" s="48"/>
      <c r="S69" s="38"/>
      <c r="T69" s="39"/>
      <c r="U69" s="39"/>
      <c r="V69" s="39"/>
      <c r="W69" s="39"/>
      <c r="X69" s="39"/>
      <c r="Y69" s="39"/>
      <c r="Z69" s="39"/>
      <c r="AA69" s="39"/>
      <c r="AB69" s="39"/>
      <c r="AC69" s="39"/>
      <c r="AD69" s="39"/>
      <c r="AE69" s="39"/>
      <c r="AF69" s="39"/>
    </row>
    <row r="70" spans="1:32" ht="112.5">
      <c r="A70" s="43">
        <v>2</v>
      </c>
      <c r="B70" s="45">
        <v>1</v>
      </c>
      <c r="C70" s="51">
        <v>9</v>
      </c>
      <c r="D70" s="62">
        <v>7</v>
      </c>
      <c r="E70" s="63" t="s">
        <v>169</v>
      </c>
      <c r="F70" s="56">
        <v>0</v>
      </c>
      <c r="G70" s="56">
        <v>0</v>
      </c>
      <c r="H70" s="56">
        <v>0</v>
      </c>
      <c r="I70" s="56">
        <v>0</v>
      </c>
      <c r="J70" s="56">
        <v>0</v>
      </c>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10</v>
      </c>
      <c r="E71" s="63" t="s">
        <v>170</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ht="63">
      <c r="A72" s="58">
        <v>2</v>
      </c>
      <c r="B72" s="59">
        <v>2</v>
      </c>
      <c r="C72" s="59"/>
      <c r="D72" s="59"/>
      <c r="E72" s="46" t="s">
        <v>171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67.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78.7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73.5">
      <c r="A75" s="58">
        <v>2</v>
      </c>
      <c r="B75" s="59">
        <v>3</v>
      </c>
      <c r="C75" s="59"/>
      <c r="D75" s="59"/>
      <c r="E75" s="46" t="s">
        <v>173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78.75">
      <c r="A76" s="43">
        <v>2</v>
      </c>
      <c r="B76" s="45">
        <v>3</v>
      </c>
      <c r="C76" s="51">
        <v>1</v>
      </c>
      <c r="D76" s="51" t="s">
        <v>33</v>
      </c>
      <c r="E76" s="61" t="s">
        <v>173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78.7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115.5">
      <c r="A78" s="58">
        <v>2</v>
      </c>
      <c r="B78" s="59">
        <v>4</v>
      </c>
      <c r="C78" s="59"/>
      <c r="D78" s="59"/>
      <c r="E78" s="46" t="s">
        <v>175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146.2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67.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78.7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123.7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56.2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90"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t="33.75"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t="33.75"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21">
      <c r="A90" s="58">
        <v>2</v>
      </c>
      <c r="B90" s="59">
        <v>6</v>
      </c>
      <c r="C90" s="59"/>
      <c r="D90" s="59"/>
      <c r="E90" s="46" t="s">
        <v>180</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22.5">
      <c r="A91" s="43">
        <v>2</v>
      </c>
      <c r="B91" s="45">
        <v>6</v>
      </c>
      <c r="C91" s="51">
        <v>1</v>
      </c>
      <c r="D91" s="51"/>
      <c r="E91" s="61" t="s">
        <v>180</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56.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ht="33.75">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ht="22.5">
      <c r="A94" s="43">
        <v>2</v>
      </c>
      <c r="B94" s="45">
        <v>6</v>
      </c>
      <c r="C94" s="51">
        <v>1</v>
      </c>
      <c r="D94" s="62">
        <v>9</v>
      </c>
      <c r="E94" s="63" t="s">
        <v>182</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ht="22.5">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33.7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1">
      <c r="A97" s="40">
        <v>3</v>
      </c>
      <c r="B97" s="42"/>
      <c r="C97" s="42"/>
      <c r="D97" s="42"/>
      <c r="E97" s="72" t="s">
        <v>183</v>
      </c>
      <c r="F97" s="35">
        <f>F98+F103</f>
        <v>0</v>
      </c>
      <c r="G97" s="35">
        <f>G98+G103</f>
        <v>0</v>
      </c>
      <c r="H97" s="35">
        <f>H98+H103</f>
        <v>738</v>
      </c>
      <c r="I97" s="35">
        <f>I98+I103</f>
        <v>144</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42">
      <c r="A98" s="58">
        <v>3</v>
      </c>
      <c r="B98" s="59">
        <v>1</v>
      </c>
      <c r="C98" s="59"/>
      <c r="D98" s="59"/>
      <c r="E98" s="46" t="s">
        <v>184</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45">
      <c r="A99" s="43">
        <v>3</v>
      </c>
      <c r="B99" s="45">
        <v>1</v>
      </c>
      <c r="C99" s="51">
        <v>1</v>
      </c>
      <c r="D99" s="51"/>
      <c r="E99" s="61" t="s">
        <v>184</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67.5">
      <c r="A100" s="43">
        <v>3</v>
      </c>
      <c r="B100" s="45">
        <v>1</v>
      </c>
      <c r="C100" s="51">
        <v>1</v>
      </c>
      <c r="D100" s="62">
        <v>2</v>
      </c>
      <c r="E100" s="63" t="s">
        <v>185</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ht="33.75">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21">
      <c r="A103" s="58">
        <v>3</v>
      </c>
      <c r="B103" s="59">
        <v>3</v>
      </c>
      <c r="C103" s="59"/>
      <c r="D103" s="59"/>
      <c r="E103" s="46" t="s">
        <v>188</v>
      </c>
      <c r="F103" s="47">
        <f>F104+F106</f>
        <v>0</v>
      </c>
      <c r="G103" s="47">
        <f>G104+G106</f>
        <v>0</v>
      </c>
      <c r="H103" s="47">
        <f>H104+H106</f>
        <v>738</v>
      </c>
      <c r="I103" s="47">
        <f>I104+I106</f>
        <v>144</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v>0</v>
      </c>
      <c r="G104" s="53">
        <v>0</v>
      </c>
      <c r="H104" s="53">
        <v>738</v>
      </c>
      <c r="I104" s="53">
        <v>144</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ht="22.5">
      <c r="A105" s="43">
        <v>3</v>
      </c>
      <c r="B105" s="45">
        <v>3</v>
      </c>
      <c r="C105" s="51">
        <v>1</v>
      </c>
      <c r="D105" s="62">
        <v>1</v>
      </c>
      <c r="E105" s="63" t="s">
        <v>190</v>
      </c>
      <c r="F105" s="56">
        <v>0</v>
      </c>
      <c r="G105" s="56">
        <v>0</v>
      </c>
      <c r="H105" s="56">
        <v>738</v>
      </c>
      <c r="I105" s="56">
        <v>144</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ht="22.5">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ht="22.5">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9" firstPageNumber="0" orientation="portrait" r:id="rId1"/>
</worksheet>
</file>

<file path=xl/worksheets/sheet21.xml><?xml version="1.0" encoding="utf-8"?>
<worksheet xmlns="http://schemas.openxmlformats.org/spreadsheetml/2006/main" xmlns:r="http://schemas.openxmlformats.org/officeDocument/2006/relationships">
  <dimension ref="A1:AF107"/>
  <sheetViews>
    <sheetView zoomScaleNormal="100" workbookViewId="0">
      <selection activeCell="E1" sqref="E1:G1"/>
    </sheetView>
  </sheetViews>
  <sheetFormatPr defaultRowHeight="15"/>
  <cols>
    <col min="1" max="3" width="1.5703125"/>
    <col min="4" max="4" width="2.42578125"/>
    <col min="5" max="5" width="65"/>
    <col min="6" max="6" width="12.85546875" customWidth="1"/>
    <col min="7" max="8" width="13.85546875"/>
    <col min="9"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257</v>
      </c>
      <c r="G4" s="150" t="s">
        <v>274</v>
      </c>
      <c r="H4" s="149" t="s">
        <v>322</v>
      </c>
      <c r="I4" s="151" t="s">
        <v>323</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F9+F51+F97</f>
        <v>7780.0999999999995</v>
      </c>
      <c r="G8" s="35">
        <f>G9+G51+G97</f>
        <v>9134.2999999999993</v>
      </c>
      <c r="H8" s="35">
        <f>H9+H51+H97</f>
        <v>8119.2</v>
      </c>
      <c r="I8" s="35">
        <f>I9+I51+I97</f>
        <v>8026.9</v>
      </c>
      <c r="J8" s="35">
        <f>J9+J51+J97</f>
        <v>7693.9780000000001</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F10+F14+F17+F29+F45+F48</f>
        <v>7686.2</v>
      </c>
      <c r="G9" s="35">
        <f>G10+G14+G17+G29+G45+G48</f>
        <v>8667</v>
      </c>
      <c r="H9" s="35">
        <f>H10+H14+H17+H29+H45+H48</f>
        <v>6882.9</v>
      </c>
      <c r="I9" s="35">
        <f>I10+I14+I17+I29+I45+I48</f>
        <v>7867.9</v>
      </c>
      <c r="J9" s="35">
        <f>J10+J14+J17+J29+J45+J48</f>
        <v>7453.9269999999997</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5553.6</v>
      </c>
      <c r="G10" s="47">
        <f>G12</f>
        <v>6928.4</v>
      </c>
      <c r="H10" s="47">
        <f>H12</f>
        <v>487.1</v>
      </c>
      <c r="I10" s="47">
        <v>7352.9</v>
      </c>
      <c r="J10" s="47">
        <f>J12</f>
        <v>161.55799999999999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5553.6</v>
      </c>
      <c r="G11" s="53">
        <f>G13+G12</f>
        <v>6928.4</v>
      </c>
      <c r="H11" s="53">
        <f>H13+H12</f>
        <v>487.1</v>
      </c>
      <c r="I11" s="53">
        <f>I13+I12</f>
        <v>7352.9</v>
      </c>
      <c r="J11" s="53">
        <f>J13+J12</f>
        <v>161.55799999999999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5553.6</v>
      </c>
      <c r="G12" s="56">
        <v>6928.4</v>
      </c>
      <c r="H12" s="56">
        <v>487.1</v>
      </c>
      <c r="I12" s="56">
        <v>7352.9</v>
      </c>
      <c r="J12" s="56">
        <v>161.55799999999999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3151.9</v>
      </c>
      <c r="G17" s="47">
        <f>G27+G24+G21+G18</f>
        <v>1738.6000000000001</v>
      </c>
      <c r="H17" s="47">
        <f>H27+H24+H21+H18</f>
        <v>6382.7999999999993</v>
      </c>
      <c r="I17" s="47">
        <f>I18+I21+I24+I27</f>
        <v>510</v>
      </c>
      <c r="J17" s="47">
        <f>J27+J24+J21+J18</f>
        <v>7292.3689999999997</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11.3</v>
      </c>
      <c r="G18" s="53">
        <f>G20+G19</f>
        <v>34.4</v>
      </c>
      <c r="H18" s="53">
        <f>H20+H19</f>
        <v>26.5</v>
      </c>
      <c r="I18" s="53">
        <f>I20+I19</f>
        <v>10</v>
      </c>
      <c r="J18" s="53">
        <f>J20+J19</f>
        <v>45.238999999999997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11.3</v>
      </c>
      <c r="G20" s="56">
        <v>34.4</v>
      </c>
      <c r="H20" s="56">
        <v>26.5</v>
      </c>
      <c r="I20" s="56">
        <v>10</v>
      </c>
      <c r="J20" s="56">
        <v>45.238999999999997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124.1</v>
      </c>
      <c r="G21" s="53">
        <f>G23+G22</f>
        <v>240.2</v>
      </c>
      <c r="H21" s="53">
        <f>H23+H22</f>
        <v>24.9</v>
      </c>
      <c r="I21" s="53">
        <f>I23+I22</f>
        <v>0</v>
      </c>
      <c r="J21" s="53">
        <f>J23+J22</f>
        <v>559.173</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124.1</v>
      </c>
      <c r="G22" s="56">
        <v>240.2</v>
      </c>
      <c r="H22" s="56">
        <v>24.9</v>
      </c>
      <c r="I22" s="56">
        <v>0</v>
      </c>
      <c r="J22" s="56">
        <v>559.173</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3016.5</v>
      </c>
      <c r="G24" s="53">
        <f>SUM(G25:G26)</f>
        <v>1306.7</v>
      </c>
      <c r="H24" s="53">
        <f>SUM(H25:H26)</f>
        <v>6119</v>
      </c>
      <c r="I24" s="53">
        <f>SUM(I25:I26)</f>
        <v>500</v>
      </c>
      <c r="J24" s="53">
        <f>SUM(J25:J26)</f>
        <v>6402.1289999999999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0</v>
      </c>
      <c r="H25" s="56">
        <v>37.6</v>
      </c>
      <c r="I25" s="56">
        <v>0</v>
      </c>
      <c r="J25" s="56">
        <v>673.077</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3016.5</v>
      </c>
      <c r="G26" s="56">
        <v>1306.7</v>
      </c>
      <c r="H26" s="56">
        <v>6081.4</v>
      </c>
      <c r="I26" s="56">
        <v>500</v>
      </c>
      <c r="J26" s="56">
        <v>5729.0519999999997</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v>157.30000000000001</v>
      </c>
      <c r="H27" s="53">
        <v>212.4</v>
      </c>
      <c r="I27" s="53">
        <v>0</v>
      </c>
      <c r="J27" s="53">
        <v>285.82799999999997</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v>157.30000000000001</v>
      </c>
      <c r="H28" s="56">
        <v>212.4</v>
      </c>
      <c r="I28" s="56">
        <v>0</v>
      </c>
      <c r="J28" s="56">
        <v>285.82799999999997</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F30+F34+F36+F43</f>
        <v>-1019.3</v>
      </c>
      <c r="G29" s="47">
        <f>G30+G34+G36+G43</f>
        <v>0</v>
      </c>
      <c r="H29" s="47">
        <f>H30+H34+H36+H43</f>
        <v>13</v>
      </c>
      <c r="I29" s="47">
        <f>I30+I34+I36+I43</f>
        <v>5</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-1019.3</v>
      </c>
      <c r="G34" s="53">
        <v>0</v>
      </c>
      <c r="H34" s="53">
        <v>13</v>
      </c>
      <c r="I34" s="53">
        <v>5</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-1019.3</v>
      </c>
      <c r="G35" s="56">
        <v>0</v>
      </c>
      <c r="H35" s="56">
        <v>13</v>
      </c>
      <c r="I35" s="56">
        <v>5</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f>F52+F72+F75+F78+F85+F90</f>
        <v>29.5</v>
      </c>
      <c r="G51" s="35">
        <f>G52+G72+G75+G78+G85+G90</f>
        <v>35.299999999999997</v>
      </c>
      <c r="H51" s="35">
        <f>H52+H72+H75+H78+H85+H90</f>
        <v>1092.3</v>
      </c>
      <c r="I51" s="35">
        <f>I52+I72+I75+I78+I85+I90</f>
        <v>15</v>
      </c>
      <c r="J51" s="35">
        <f>J52+J72+J75+J78+J85+J90</f>
        <v>96.051000000000002</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f>F53+F55+F57+F59+F63+F69</f>
        <v>29.5</v>
      </c>
      <c r="G52" s="47">
        <f>G53+G55+G57+G59+G63+G69</f>
        <v>35.299999999999997</v>
      </c>
      <c r="H52" s="47">
        <f>H53+H55+H57+H59+H63+H69</f>
        <v>35.6</v>
      </c>
      <c r="I52" s="47">
        <f>I53+I55+I57+I59+I63+I69</f>
        <v>15</v>
      </c>
      <c r="J52" s="47">
        <f>J53+J55+J57+J59+J63+J69</f>
        <v>96.051000000000002</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c r="G53" s="53"/>
      <c r="H53" s="53"/>
      <c r="I53" s="53"/>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c r="G55" s="53"/>
      <c r="H55" s="53"/>
      <c r="I55" s="53"/>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c r="G57" s="53"/>
      <c r="H57" s="53"/>
      <c r="I57" s="53"/>
      <c r="J57" s="53"/>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29.5</v>
      </c>
      <c r="G59" s="53">
        <v>35.299999999999997</v>
      </c>
      <c r="H59" s="53">
        <v>35.6</v>
      </c>
      <c r="I59" s="53">
        <v>15</v>
      </c>
      <c r="J59" s="53">
        <v>96.051000000000002</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29.5</v>
      </c>
      <c r="G62" s="56">
        <v>35.299999999999997</v>
      </c>
      <c r="H62" s="56">
        <v>35.6</v>
      </c>
      <c r="I62" s="56">
        <v>15</v>
      </c>
      <c r="J62" s="56">
        <v>96.051000000000002</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f>F91</f>
        <v>0</v>
      </c>
      <c r="G90" s="47">
        <f>G91</f>
        <v>0</v>
      </c>
      <c r="H90" s="47">
        <f>H91</f>
        <v>1056.7</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v>1056.7</v>
      </c>
      <c r="I91" s="53"/>
      <c r="J91" s="53">
        <v>0</v>
      </c>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v>1056.7</v>
      </c>
      <c r="I94" s="56"/>
      <c r="J94" s="56">
        <v>0</v>
      </c>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f>F98+F103</f>
        <v>64.400000000000006</v>
      </c>
      <c r="G97" s="35">
        <f>G98+G103</f>
        <v>432</v>
      </c>
      <c r="H97" s="35">
        <f>H98+H103</f>
        <v>144</v>
      </c>
      <c r="I97" s="35">
        <f>I98+I103</f>
        <v>144</v>
      </c>
      <c r="J97" s="35">
        <f>J98+J103</f>
        <v>144</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f>F104+F106</f>
        <v>64.400000000000006</v>
      </c>
      <c r="G103" s="47">
        <f>G104+G106</f>
        <v>432</v>
      </c>
      <c r="H103" s="47">
        <f>H104+H106</f>
        <v>144</v>
      </c>
      <c r="I103" s="47">
        <f>I104+I106</f>
        <v>144</v>
      </c>
      <c r="J103" s="47">
        <f>J104+J106</f>
        <v>144</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v>64.400000000000006</v>
      </c>
      <c r="G104" s="53">
        <v>432</v>
      </c>
      <c r="H104" s="53">
        <v>144</v>
      </c>
      <c r="I104" s="53">
        <v>144</v>
      </c>
      <c r="J104" s="53">
        <v>144</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v>64.400000000000006</v>
      </c>
      <c r="G105" s="56">
        <v>432</v>
      </c>
      <c r="H105" s="56">
        <v>144</v>
      </c>
      <c r="I105" s="56">
        <v>144</v>
      </c>
      <c r="J105" s="56">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2.xml><?xml version="1.0" encoding="utf-8"?>
<worksheet xmlns="http://schemas.openxmlformats.org/spreadsheetml/2006/main" xmlns:r="http://schemas.openxmlformats.org/officeDocument/2006/relationships">
  <dimension ref="A1:AF107"/>
  <sheetViews>
    <sheetView zoomScaleNormal="100" workbookViewId="0">
      <selection sqref="A1:J107"/>
    </sheetView>
  </sheetViews>
  <sheetFormatPr defaultRowHeight="15"/>
  <cols>
    <col min="1" max="3" width="1.5703125"/>
    <col min="4" max="4" width="2.42578125"/>
    <col min="5" max="5" width="38.5703125" customWidth="1"/>
    <col min="6" max="6" width="11.85546875"/>
    <col min="7" max="8" width="13.85546875"/>
    <col min="9"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324</v>
      </c>
      <c r="G4" s="150" t="s">
        <v>275</v>
      </c>
      <c r="H4" s="149" t="s">
        <v>325</v>
      </c>
      <c r="I4" s="151" t="s">
        <v>326</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F9+F51+F97</f>
        <v>7780.0999999999995</v>
      </c>
      <c r="G8" s="35">
        <f>G9+G51+G97</f>
        <v>9134.2999999999993</v>
      </c>
      <c r="H8" s="35">
        <f>H9+H51+H97</f>
        <v>8119.2</v>
      </c>
      <c r="I8" s="35">
        <f>I9+I51+I97</f>
        <v>8026.9</v>
      </c>
      <c r="J8" s="35">
        <f>J9+J51+J97</f>
        <v>7693.9780000000001</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F10+F14+F17+F29+F45+F48</f>
        <v>7686.2</v>
      </c>
      <c r="G9" s="35">
        <f>G10+G14+G17+G29+G45+G48</f>
        <v>8667</v>
      </c>
      <c r="H9" s="35">
        <f>H10+H14+H17+H29+H45+H48</f>
        <v>6882.9</v>
      </c>
      <c r="I9" s="35">
        <f>I10+I14+I17+I29+I45+I48</f>
        <v>7867.9</v>
      </c>
      <c r="J9" s="35">
        <f>J10+J14+J17+J29+J45+J48</f>
        <v>7453.9269999999997</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5553.6</v>
      </c>
      <c r="G10" s="47">
        <f>G12</f>
        <v>6928.4</v>
      </c>
      <c r="H10" s="47">
        <f>H12</f>
        <v>487.1</v>
      </c>
      <c r="I10" s="47">
        <v>7352.9</v>
      </c>
      <c r="J10" s="47">
        <f>J12</f>
        <v>161.55799999999999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5553.6</v>
      </c>
      <c r="G11" s="53">
        <f>G13+G12</f>
        <v>6928.4</v>
      </c>
      <c r="H11" s="53">
        <f>H13+H12</f>
        <v>487.1</v>
      </c>
      <c r="I11" s="53">
        <f>I13+I12</f>
        <v>7352.9</v>
      </c>
      <c r="J11" s="53">
        <f>J13+J12</f>
        <v>161.55799999999999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ht="22.5">
      <c r="A12" s="43">
        <v>1</v>
      </c>
      <c r="B12" s="45">
        <v>1</v>
      </c>
      <c r="C12" s="50">
        <v>2</v>
      </c>
      <c r="D12" s="54">
        <v>2</v>
      </c>
      <c r="E12" s="55" t="s">
        <v>126</v>
      </c>
      <c r="F12" s="56">
        <v>5553.6</v>
      </c>
      <c r="G12" s="56">
        <v>6928.4</v>
      </c>
      <c r="H12" s="56">
        <v>487.1</v>
      </c>
      <c r="I12" s="56">
        <v>7352.9</v>
      </c>
      <c r="J12" s="56">
        <v>161.55799999999999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33.7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3151.9</v>
      </c>
      <c r="G17" s="47">
        <f>G27+G24+G21+G18</f>
        <v>1738.6000000000001</v>
      </c>
      <c r="H17" s="47">
        <f>H27+H24+H21+H18</f>
        <v>6382.7999999999993</v>
      </c>
      <c r="I17" s="47">
        <f>I18+I21+I24+I27</f>
        <v>510</v>
      </c>
      <c r="J17" s="47">
        <f>J27+J24+J21+J18</f>
        <v>7292.3689999999997</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11.3</v>
      </c>
      <c r="G18" s="53">
        <f>G20+G19</f>
        <v>34.4</v>
      </c>
      <c r="H18" s="53">
        <f>H20+H19</f>
        <v>26.5</v>
      </c>
      <c r="I18" s="53">
        <f>I20+I19</f>
        <v>10</v>
      </c>
      <c r="J18" s="53">
        <f>J20+J19</f>
        <v>45.238999999999997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ht="22.5">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11.3</v>
      </c>
      <c r="G20" s="56">
        <v>34.4</v>
      </c>
      <c r="H20" s="56">
        <v>26.5</v>
      </c>
      <c r="I20" s="56">
        <v>10</v>
      </c>
      <c r="J20" s="56">
        <v>45.238999999999997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124.1</v>
      </c>
      <c r="G21" s="53">
        <f>G23+G22</f>
        <v>240.2</v>
      </c>
      <c r="H21" s="53">
        <f>H23+H22</f>
        <v>24.9</v>
      </c>
      <c r="I21" s="53">
        <f>I23+I22</f>
        <v>0</v>
      </c>
      <c r="J21" s="53">
        <f>J23+J22</f>
        <v>559.173</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124.1</v>
      </c>
      <c r="G22" s="56">
        <v>240.2</v>
      </c>
      <c r="H22" s="56">
        <v>24.9</v>
      </c>
      <c r="I22" s="56">
        <v>0</v>
      </c>
      <c r="J22" s="56">
        <v>559.173</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3016.5</v>
      </c>
      <c r="G24" s="53">
        <f>SUM(G25:G26)</f>
        <v>1306.7</v>
      </c>
      <c r="H24" s="53">
        <f>SUM(H25:H26)</f>
        <v>6119</v>
      </c>
      <c r="I24" s="53">
        <f>SUM(I25:I26)</f>
        <v>500</v>
      </c>
      <c r="J24" s="53">
        <f>SUM(J25:J26)</f>
        <v>6402.1289999999999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0</v>
      </c>
      <c r="G25" s="56">
        <v>0</v>
      </c>
      <c r="H25" s="56">
        <v>37.6</v>
      </c>
      <c r="I25" s="56">
        <v>0</v>
      </c>
      <c r="J25" s="56">
        <v>673.077</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3016.5</v>
      </c>
      <c r="G26" s="56">
        <v>1306.7</v>
      </c>
      <c r="H26" s="56">
        <v>6081.4</v>
      </c>
      <c r="I26" s="56">
        <v>500</v>
      </c>
      <c r="J26" s="56">
        <v>5729.0519999999997</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v>157.30000000000001</v>
      </c>
      <c r="H27" s="53">
        <v>212.4</v>
      </c>
      <c r="I27" s="53">
        <v>0</v>
      </c>
      <c r="J27" s="53">
        <v>285.82799999999997</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v>157.30000000000001</v>
      </c>
      <c r="H28" s="56">
        <v>212.4</v>
      </c>
      <c r="I28" s="56">
        <v>0</v>
      </c>
      <c r="J28" s="56">
        <v>285.82799999999997</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F30+F34+F36+F43</f>
        <v>-1019.3</v>
      </c>
      <c r="G29" s="47">
        <f>G30+G34+G36+G43</f>
        <v>0</v>
      </c>
      <c r="H29" s="47">
        <f>H30+H34+H36+H43</f>
        <v>13</v>
      </c>
      <c r="I29" s="47">
        <f>I30+I34+I36+I43</f>
        <v>5</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33.7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56.2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33.7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22.5">
      <c r="A34" s="43">
        <v>1</v>
      </c>
      <c r="B34" s="45">
        <v>5</v>
      </c>
      <c r="C34" s="51">
        <v>3</v>
      </c>
      <c r="D34" s="51" t="s">
        <v>33</v>
      </c>
      <c r="E34" s="61" t="s">
        <v>141</v>
      </c>
      <c r="F34" s="53">
        <v>-1019.3</v>
      </c>
      <c r="G34" s="53">
        <v>0</v>
      </c>
      <c r="H34" s="53">
        <v>13</v>
      </c>
      <c r="I34" s="53">
        <v>5</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142</v>
      </c>
      <c r="F35" s="56">
        <v>-1019.3</v>
      </c>
      <c r="G35" s="56">
        <v>0</v>
      </c>
      <c r="H35" s="56">
        <v>13</v>
      </c>
      <c r="I35" s="56">
        <v>5</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ht="22.5">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ht="22.5">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112.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22.5">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101.2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52.5">
      <c r="A48" s="58">
        <v>1</v>
      </c>
      <c r="B48" s="59">
        <v>8</v>
      </c>
      <c r="C48" s="59"/>
      <c r="D48" s="59"/>
      <c r="E48" s="46" t="s">
        <v>152</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ht="22.5">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f>F52+F72+F75+F78+F85+F90</f>
        <v>29.5</v>
      </c>
      <c r="G51" s="35">
        <f>G52+G72+G75+G78+G85+G90</f>
        <v>35.299999999999997</v>
      </c>
      <c r="H51" s="35">
        <f>H52+H72+H75+H78+H85+H90</f>
        <v>1092.3</v>
      </c>
      <c r="I51" s="35">
        <f>I52+I72+I75+I78+I85+I90</f>
        <v>15</v>
      </c>
      <c r="J51" s="35">
        <f>J52+J72+J75+J78+J85+J90</f>
        <v>96.051000000000002</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f>F53+F55+F57+F59+F63+F69</f>
        <v>29.5</v>
      </c>
      <c r="G52" s="47">
        <f>G53+G55+G57+G59+G63+G69</f>
        <v>35.299999999999997</v>
      </c>
      <c r="H52" s="47">
        <f>H53+H55+H57+H59+H63+H69</f>
        <v>35.6</v>
      </c>
      <c r="I52" s="47">
        <f>I53+I55+I57+I59+I63+I69</f>
        <v>15</v>
      </c>
      <c r="J52" s="47">
        <f>J53+J55+J57+J59+J63+J69</f>
        <v>96.051000000000002</v>
      </c>
      <c r="K52" s="48"/>
      <c r="L52" s="48"/>
      <c r="M52" s="48"/>
      <c r="N52" s="48"/>
      <c r="O52" s="48"/>
      <c r="P52" s="48"/>
      <c r="Q52" s="48"/>
      <c r="R52" s="48"/>
      <c r="S52" s="38"/>
      <c r="T52" s="39"/>
      <c r="U52" s="39"/>
      <c r="V52" s="39"/>
      <c r="W52" s="39"/>
      <c r="X52" s="39"/>
      <c r="Y52" s="39"/>
      <c r="Z52" s="39"/>
      <c r="AA52" s="39"/>
      <c r="AB52" s="39"/>
      <c r="AC52" s="39"/>
      <c r="AD52" s="39"/>
      <c r="AE52" s="39"/>
      <c r="AF52" s="39"/>
    </row>
    <row r="53" spans="1:32" ht="22.5">
      <c r="A53" s="43">
        <v>2</v>
      </c>
      <c r="B53" s="45">
        <v>1</v>
      </c>
      <c r="C53" s="51">
        <v>1</v>
      </c>
      <c r="D53" s="51"/>
      <c r="E53" s="61" t="s">
        <v>157</v>
      </c>
      <c r="F53" s="53"/>
      <c r="G53" s="53"/>
      <c r="H53" s="53"/>
      <c r="I53" s="53"/>
      <c r="J53" s="53"/>
      <c r="K53" s="48"/>
      <c r="L53" s="48"/>
      <c r="M53" s="48"/>
      <c r="N53" s="49"/>
      <c r="O53" s="48"/>
      <c r="P53" s="48"/>
      <c r="Q53" s="48"/>
      <c r="R53" s="48"/>
      <c r="S53" s="38"/>
      <c r="T53" s="39"/>
      <c r="U53" s="39"/>
      <c r="V53" s="39"/>
      <c r="W53" s="39"/>
      <c r="X53" s="39"/>
      <c r="Y53" s="39"/>
      <c r="Z53" s="39"/>
      <c r="AA53" s="39"/>
      <c r="AB53" s="39"/>
      <c r="AC53" s="39"/>
      <c r="AD53" s="39"/>
      <c r="AE53" s="39"/>
      <c r="AF53" s="39"/>
    </row>
    <row r="54" spans="1:32" ht="22.5">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22.5">
      <c r="A55" s="43">
        <v>2</v>
      </c>
      <c r="B55" s="45">
        <v>1</v>
      </c>
      <c r="C55" s="51">
        <v>3</v>
      </c>
      <c r="D55" s="51"/>
      <c r="E55" s="61" t="s">
        <v>159</v>
      </c>
      <c r="F55" s="53"/>
      <c r="G55" s="53"/>
      <c r="H55" s="53"/>
      <c r="I55" s="53"/>
      <c r="J55" s="53"/>
      <c r="K55" s="48"/>
      <c r="L55" s="48"/>
      <c r="M55" s="48"/>
      <c r="N55" s="49"/>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33.75">
      <c r="A57" s="43">
        <v>2</v>
      </c>
      <c r="B57" s="45">
        <v>1</v>
      </c>
      <c r="C57" s="51">
        <v>4</v>
      </c>
      <c r="D57" s="51"/>
      <c r="E57" s="61" t="s">
        <v>161</v>
      </c>
      <c r="F57" s="53"/>
      <c r="G57" s="53"/>
      <c r="H57" s="53"/>
      <c r="I57" s="53"/>
      <c r="J57" s="53"/>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ht="22.5">
      <c r="A59" s="43">
        <v>2</v>
      </c>
      <c r="B59" s="45">
        <v>1</v>
      </c>
      <c r="C59" s="51">
        <v>5</v>
      </c>
      <c r="D59" s="51"/>
      <c r="E59" s="61" t="s">
        <v>163</v>
      </c>
      <c r="F59" s="53">
        <v>29.5</v>
      </c>
      <c r="G59" s="53">
        <v>35.299999999999997</v>
      </c>
      <c r="H59" s="53">
        <v>35.6</v>
      </c>
      <c r="I59" s="53">
        <v>15</v>
      </c>
      <c r="J59" s="53">
        <v>96.051000000000002</v>
      </c>
      <c r="K59" s="48"/>
      <c r="L59" s="48"/>
      <c r="M59" s="48"/>
      <c r="N59" s="48"/>
      <c r="O59" s="48"/>
      <c r="P59" s="48"/>
      <c r="Q59" s="48"/>
      <c r="R59" s="48"/>
      <c r="S59" s="38"/>
      <c r="T59" s="39"/>
      <c r="U59" s="39"/>
      <c r="V59" s="39"/>
      <c r="W59" s="39"/>
      <c r="X59" s="39"/>
      <c r="Y59" s="39"/>
      <c r="Z59" s="39"/>
      <c r="AA59" s="39"/>
      <c r="AB59" s="39"/>
      <c r="AC59" s="39"/>
      <c r="AD59" s="39"/>
      <c r="AE59" s="39"/>
      <c r="AF59" s="39"/>
    </row>
    <row r="60" spans="1:32" ht="78.7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78.7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33.75">
      <c r="A62" s="43">
        <v>2</v>
      </c>
      <c r="B62" s="45">
        <v>1</v>
      </c>
      <c r="C62" s="51">
        <v>5</v>
      </c>
      <c r="D62" s="62">
        <v>10</v>
      </c>
      <c r="E62" s="63" t="s">
        <v>197</v>
      </c>
      <c r="F62" s="56">
        <v>29.5</v>
      </c>
      <c r="G62" s="56">
        <v>35.299999999999997</v>
      </c>
      <c r="H62" s="56">
        <v>35.6</v>
      </c>
      <c r="I62" s="56">
        <v>15</v>
      </c>
      <c r="J62" s="56">
        <v>96.051000000000002</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7</v>
      </c>
      <c r="D63" s="51"/>
      <c r="E63" s="61" t="s">
        <v>166</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33.7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33.7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33.7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4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168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67.5">
      <c r="A70" s="43">
        <v>2</v>
      </c>
      <c r="B70" s="45">
        <v>1</v>
      </c>
      <c r="C70" s="51">
        <v>9</v>
      </c>
      <c r="D70" s="62">
        <v>7</v>
      </c>
      <c r="E70" s="63" t="s">
        <v>169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ht="22.5">
      <c r="A71" s="43">
        <v>2</v>
      </c>
      <c r="B71" s="45">
        <v>1</v>
      </c>
      <c r="C71" s="51">
        <v>9</v>
      </c>
      <c r="D71" s="62">
        <v>10</v>
      </c>
      <c r="E71" s="63" t="s">
        <v>170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31.5">
      <c r="A72" s="58">
        <v>2</v>
      </c>
      <c r="B72" s="59">
        <v>2</v>
      </c>
      <c r="C72" s="59"/>
      <c r="D72" s="59"/>
      <c r="E72" s="46" t="s">
        <v>171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33.7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33.7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42">
      <c r="A75" s="58">
        <v>2</v>
      </c>
      <c r="B75" s="59">
        <v>3</v>
      </c>
      <c r="C75" s="59"/>
      <c r="D75" s="59"/>
      <c r="E75" s="46" t="s">
        <v>173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45">
      <c r="A76" s="43">
        <v>2</v>
      </c>
      <c r="B76" s="45">
        <v>3</v>
      </c>
      <c r="C76" s="51">
        <v>1</v>
      </c>
      <c r="D76" s="51" t="s">
        <v>33</v>
      </c>
      <c r="E76" s="61" t="s">
        <v>173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4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63">
      <c r="A78" s="58">
        <v>2</v>
      </c>
      <c r="B78" s="59">
        <v>4</v>
      </c>
      <c r="C78" s="59"/>
      <c r="D78" s="59"/>
      <c r="E78" s="46" t="s">
        <v>175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78.7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33.7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4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78.7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33.7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56.2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t="22.5"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t="22.5"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180</v>
      </c>
      <c r="F90" s="47">
        <f>F91</f>
        <v>0</v>
      </c>
      <c r="G90" s="47">
        <f>G91</f>
        <v>0</v>
      </c>
      <c r="H90" s="47">
        <f>H91</f>
        <v>1056.7</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180</v>
      </c>
      <c r="F91" s="53"/>
      <c r="G91" s="53"/>
      <c r="H91" s="53">
        <v>1056.7</v>
      </c>
      <c r="I91" s="53"/>
      <c r="J91" s="53">
        <v>0</v>
      </c>
      <c r="K91" s="48"/>
      <c r="L91" s="48"/>
      <c r="M91" s="48"/>
      <c r="N91" s="48"/>
      <c r="O91" s="48"/>
      <c r="P91" s="48"/>
      <c r="Q91" s="48"/>
      <c r="R91" s="48"/>
      <c r="S91" s="38"/>
      <c r="T91" s="39"/>
      <c r="U91" s="39"/>
      <c r="V91" s="39"/>
      <c r="W91" s="39"/>
      <c r="X91" s="39"/>
      <c r="Y91" s="39"/>
      <c r="Z91" s="39"/>
      <c r="AA91" s="39"/>
      <c r="AB91" s="39"/>
      <c r="AC91" s="39"/>
      <c r="AD91" s="39"/>
      <c r="AE91" s="39"/>
      <c r="AF91" s="39"/>
    </row>
    <row r="92" spans="1:32" ht="33.7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ht="22.5">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182</v>
      </c>
      <c r="F94" s="56"/>
      <c r="G94" s="56"/>
      <c r="H94" s="56">
        <v>1056.7</v>
      </c>
      <c r="I94" s="56"/>
      <c r="J94" s="56">
        <v>0</v>
      </c>
      <c r="K94" s="48"/>
      <c r="L94" s="48"/>
      <c r="M94" s="48"/>
      <c r="N94" s="48"/>
      <c r="O94" s="48"/>
      <c r="P94" s="48"/>
      <c r="Q94" s="48"/>
      <c r="R94" s="48"/>
      <c r="S94" s="38"/>
      <c r="T94" s="39"/>
      <c r="U94" s="39"/>
      <c r="V94" s="39"/>
      <c r="W94" s="39"/>
      <c r="X94" s="39"/>
      <c r="Y94" s="39"/>
      <c r="Z94" s="39"/>
      <c r="AA94" s="39"/>
      <c r="AB94" s="39"/>
      <c r="AC94" s="39"/>
      <c r="AD94" s="39"/>
      <c r="AE94" s="39"/>
      <c r="AF94" s="39"/>
    </row>
    <row r="95" spans="1:32" ht="22.5">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183</v>
      </c>
      <c r="F97" s="35">
        <f>F98+F103</f>
        <v>64.400000000000006</v>
      </c>
      <c r="G97" s="35">
        <f>G98+G103</f>
        <v>432</v>
      </c>
      <c r="H97" s="35">
        <f>H98+H103</f>
        <v>144</v>
      </c>
      <c r="I97" s="35">
        <f>I98+I103</f>
        <v>144</v>
      </c>
      <c r="J97" s="35">
        <f>J98+J103</f>
        <v>144</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31.5">
      <c r="A98" s="58">
        <v>3</v>
      </c>
      <c r="B98" s="59">
        <v>1</v>
      </c>
      <c r="C98" s="59"/>
      <c r="D98" s="59"/>
      <c r="E98" s="46" t="s">
        <v>184</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22.5">
      <c r="A99" s="43">
        <v>3</v>
      </c>
      <c r="B99" s="45">
        <v>1</v>
      </c>
      <c r="C99" s="51">
        <v>1</v>
      </c>
      <c r="D99" s="51"/>
      <c r="E99" s="61" t="s">
        <v>184</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33.75">
      <c r="A100" s="43">
        <v>3</v>
      </c>
      <c r="B100" s="45">
        <v>1</v>
      </c>
      <c r="C100" s="51">
        <v>1</v>
      </c>
      <c r="D100" s="62">
        <v>2</v>
      </c>
      <c r="E100" s="63" t="s">
        <v>185</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ht="22.5">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188</v>
      </c>
      <c r="F103" s="47">
        <f>F104+F106</f>
        <v>64.400000000000006</v>
      </c>
      <c r="G103" s="47">
        <f>G104+G106</f>
        <v>432</v>
      </c>
      <c r="H103" s="47">
        <f>H104+H106</f>
        <v>144</v>
      </c>
      <c r="I103" s="47">
        <f>I104+I106</f>
        <v>144</v>
      </c>
      <c r="J103" s="47">
        <f>J104+J106</f>
        <v>144</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v>64.400000000000006</v>
      </c>
      <c r="G104" s="53">
        <v>432</v>
      </c>
      <c r="H104" s="53">
        <v>144</v>
      </c>
      <c r="I104" s="53">
        <v>144</v>
      </c>
      <c r="J104" s="53">
        <v>144</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190</v>
      </c>
      <c r="F105" s="56">
        <v>64.400000000000006</v>
      </c>
      <c r="G105" s="56">
        <v>432</v>
      </c>
      <c r="H105" s="56">
        <v>144</v>
      </c>
      <c r="I105" s="56">
        <v>144</v>
      </c>
      <c r="J105" s="56">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9" firstPageNumber="0" orientation="portrait" r:id="rId1"/>
</worksheet>
</file>

<file path=xl/worksheets/sheet23.xml><?xml version="1.0" encoding="utf-8"?>
<worksheet xmlns="http://schemas.openxmlformats.org/spreadsheetml/2006/main" xmlns:r="http://schemas.openxmlformats.org/officeDocument/2006/relationships">
  <dimension ref="A1:AF107"/>
  <sheetViews>
    <sheetView zoomScaleNormal="100" workbookViewId="0">
      <selection activeCell="I9" sqref="I9"/>
    </sheetView>
  </sheetViews>
  <sheetFormatPr defaultRowHeight="15"/>
  <cols>
    <col min="1" max="3" width="1.5703125"/>
    <col min="4" max="4" width="2.42578125"/>
    <col min="5" max="5" width="65"/>
    <col min="6" max="6" width="11.85546875"/>
    <col min="7" max="8" width="13.85546875"/>
    <col min="9"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258</v>
      </c>
      <c r="G4" s="150" t="s">
        <v>276</v>
      </c>
      <c r="H4" s="149" t="s">
        <v>327</v>
      </c>
      <c r="I4" s="151" t="s">
        <v>328</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F9+F51+F97</f>
        <v>2546.9</v>
      </c>
      <c r="G8" s="35">
        <f>G9+G51+G97</f>
        <v>3473.8</v>
      </c>
      <c r="H8" s="35">
        <f>H9+H51+H97</f>
        <v>6940.07</v>
      </c>
      <c r="I8" s="35">
        <f>I9+I51+I97</f>
        <v>9153.1</v>
      </c>
      <c r="J8" s="35">
        <f>J9+J51+J97</f>
        <v>6965.0029999999997</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F10+F14+F17+F29+F45+F48</f>
        <v>2538.8000000000002</v>
      </c>
      <c r="G9" s="35">
        <f>G10+G14+G17+G29+G45+G48</f>
        <v>3435.5</v>
      </c>
      <c r="H9" s="35">
        <f>H10+H14+H17+H29+H45+H48</f>
        <v>6668.8530000000001</v>
      </c>
      <c r="I9" s="35">
        <f>I10+I14+I17+I29+I45+I48</f>
        <v>9106.5</v>
      </c>
      <c r="J9" s="35">
        <f>J10+J14+J17+J29+J45+J48</f>
        <v>6810.4059999999999</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794</v>
      </c>
      <c r="G10" s="47">
        <f>G12</f>
        <v>546.70000000000005</v>
      </c>
      <c r="H10" s="47">
        <f>H12</f>
        <v>3225.5610000000001</v>
      </c>
      <c r="I10" s="47">
        <v>1628</v>
      </c>
      <c r="J10" s="47">
        <f>J12</f>
        <v>4314.2150000000001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794</v>
      </c>
      <c r="G11" s="53">
        <f>G13+G12</f>
        <v>546.70000000000005</v>
      </c>
      <c r="H11" s="53">
        <f>H13+H12</f>
        <v>3225.5610000000001</v>
      </c>
      <c r="I11" s="53">
        <f>I13+I12</f>
        <v>1628</v>
      </c>
      <c r="J11" s="53">
        <f>J13+J12</f>
        <v>4314.2150000000001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794</v>
      </c>
      <c r="G12" s="56">
        <v>546.70000000000005</v>
      </c>
      <c r="H12" s="56">
        <v>3225.5610000000001</v>
      </c>
      <c r="I12" s="56">
        <v>1628</v>
      </c>
      <c r="J12" s="56">
        <v>4314.2150000000001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1744.8</v>
      </c>
      <c r="G17" s="47">
        <f>G27+G24+G21+G18</f>
        <v>2888.8</v>
      </c>
      <c r="H17" s="47">
        <f>H27+H24+H21+H18</f>
        <v>3443.2919999999999</v>
      </c>
      <c r="I17" s="47">
        <f>I18+I21+I24+I27</f>
        <v>7438</v>
      </c>
      <c r="J17" s="47">
        <f>J27+J24+J21+J18</f>
        <v>2496.1909999999998</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1.1000000000000001</v>
      </c>
      <c r="G18" s="53">
        <v>34.4</v>
      </c>
      <c r="H18" s="53">
        <v>18.271999999999998</v>
      </c>
      <c r="I18" s="53">
        <f>I20+I19</f>
        <v>32</v>
      </c>
      <c r="J18" s="53">
        <v>-25.94</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1.1000000000000001</v>
      </c>
      <c r="G20" s="56">
        <v>34.5</v>
      </c>
      <c r="H20" s="56">
        <v>18.271999999999998</v>
      </c>
      <c r="I20" s="56">
        <v>32</v>
      </c>
      <c r="J20" s="56">
        <v>-25.94</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11.7</v>
      </c>
      <c r="G21" s="53">
        <f>G23+G22</f>
        <v>102.8</v>
      </c>
      <c r="H21" s="53">
        <f>H23+H22</f>
        <v>158.44399999999999</v>
      </c>
      <c r="I21" s="53">
        <f>I23+I22</f>
        <v>0</v>
      </c>
      <c r="J21" s="53">
        <f>J23+J22</f>
        <v>33.027000000000001</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11.7</v>
      </c>
      <c r="G22" s="56">
        <v>102.8</v>
      </c>
      <c r="H22" s="56">
        <v>158.44399999999999</v>
      </c>
      <c r="I22" s="56">
        <v>0</v>
      </c>
      <c r="J22" s="56">
        <v>33.027000000000001</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1732</v>
      </c>
      <c r="G24" s="53">
        <f>SUM(G25:G26)</f>
        <v>2749.1</v>
      </c>
      <c r="H24" s="53">
        <f>SUM(H25:H26)</f>
        <v>3266.576</v>
      </c>
      <c r="I24" s="53">
        <f>SUM(I25:I26)</f>
        <v>7194</v>
      </c>
      <c r="J24" s="53">
        <f>SUM(J25:J26)</f>
        <v>2440.3789999999999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3.2</v>
      </c>
      <c r="G25" s="56">
        <v>5</v>
      </c>
      <c r="H25" s="56">
        <v>0.35</v>
      </c>
      <c r="I25" s="56">
        <v>0</v>
      </c>
      <c r="J25" s="56">
        <v>8.3230000000000004</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1728.8</v>
      </c>
      <c r="G26" s="56">
        <v>2744.1</v>
      </c>
      <c r="H26" s="56">
        <v>3266.2260000000001</v>
      </c>
      <c r="I26" s="56">
        <v>7194</v>
      </c>
      <c r="J26" s="56">
        <v>2432.056</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v>2.5</v>
      </c>
      <c r="H27" s="53">
        <v>0</v>
      </c>
      <c r="I27" s="53">
        <v>212</v>
      </c>
      <c r="J27" s="53">
        <v>48.725000000000001</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v>2.5</v>
      </c>
      <c r="H28" s="56">
        <v>0</v>
      </c>
      <c r="I28" s="56">
        <v>212</v>
      </c>
      <c r="J28" s="56">
        <v>48.725000000000001</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F30+F34+F36+F43</f>
        <v>0</v>
      </c>
      <c r="G29" s="47">
        <f>G30+G34+G36+G43</f>
        <v>0</v>
      </c>
      <c r="H29" s="47">
        <f>H30+H34+H36+H43</f>
        <v>0</v>
      </c>
      <c r="I29" s="47">
        <f>I30+I34+I36+I43</f>
        <v>40.5</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0</v>
      </c>
      <c r="G34" s="53">
        <v>0</v>
      </c>
      <c r="H34" s="53">
        <v>0</v>
      </c>
      <c r="I34" s="53">
        <v>40.5</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0</v>
      </c>
      <c r="G35" s="56">
        <v>0</v>
      </c>
      <c r="H35" s="56">
        <v>0</v>
      </c>
      <c r="I35" s="56">
        <v>40.5</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f>F52+F72+F75+F78+F85+F90</f>
        <v>8.1</v>
      </c>
      <c r="G51" s="35">
        <f>G52+G72+G75+G78+G85+G90</f>
        <v>38.299999999999997</v>
      </c>
      <c r="H51" s="35">
        <f>H52+H72+H75+H78+H85+H90</f>
        <v>127.217</v>
      </c>
      <c r="I51" s="35">
        <f>I52+I72+I75+I78+I85+I90</f>
        <v>46.6</v>
      </c>
      <c r="J51" s="35">
        <f>J52+J72+J75+J78+J85+J90</f>
        <v>10.597</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f>F53+F55+F57+F59+F63+F69</f>
        <v>8.1</v>
      </c>
      <c r="G52" s="47">
        <f>G53+G55+G57+G59+G63+G69</f>
        <v>38.299999999999997</v>
      </c>
      <c r="H52" s="47">
        <f>H53+H55+H57+H59+H63+H69</f>
        <v>127.217</v>
      </c>
      <c r="I52" s="47">
        <f>I53+I55+I57+I59+I63+I69</f>
        <v>46.6</v>
      </c>
      <c r="J52" s="47">
        <f>J53+J55+J57+J59+J63+J69</f>
        <v>10.597</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v>0</v>
      </c>
      <c r="G53" s="53">
        <v>0</v>
      </c>
      <c r="H53" s="53">
        <v>0</v>
      </c>
      <c r="I53" s="53"/>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8.1</v>
      </c>
      <c r="G59" s="53">
        <v>38.299999999999997</v>
      </c>
      <c r="H59" s="53">
        <v>127.217</v>
      </c>
      <c r="I59" s="53">
        <v>46.6</v>
      </c>
      <c r="J59" s="53">
        <v>10.597</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8.1</v>
      </c>
      <c r="G62" s="56">
        <v>38.299999999999997</v>
      </c>
      <c r="H62" s="56">
        <v>127.217</v>
      </c>
      <c r="I62" s="56">
        <v>46.6</v>
      </c>
      <c r="J62" s="56">
        <v>10.597</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f>F98+F103</f>
        <v>0</v>
      </c>
      <c r="G97" s="35">
        <f>G98+G103</f>
        <v>0</v>
      </c>
      <c r="H97" s="35">
        <f>H98+H103</f>
        <v>144</v>
      </c>
      <c r="I97" s="35">
        <f>I98+I103</f>
        <v>0</v>
      </c>
      <c r="J97" s="35">
        <f>J98+J103</f>
        <v>144</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f>F104+F106</f>
        <v>0</v>
      </c>
      <c r="G103" s="47">
        <f>G104+G106</f>
        <v>0</v>
      </c>
      <c r="H103" s="47">
        <f>H104+H106</f>
        <v>144</v>
      </c>
      <c r="I103" s="47">
        <f>I104+I106</f>
        <v>0</v>
      </c>
      <c r="J103" s="47">
        <f>J104+J106</f>
        <v>144</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c r="G104" s="53">
        <v>0</v>
      </c>
      <c r="H104" s="53">
        <v>144</v>
      </c>
      <c r="I104" s="53"/>
      <c r="J104" s="53">
        <v>144</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c r="G105" s="56">
        <v>0</v>
      </c>
      <c r="H105" s="56">
        <v>144</v>
      </c>
      <c r="I105" s="56"/>
      <c r="J105" s="56">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4.xml><?xml version="1.0" encoding="utf-8"?>
<worksheet xmlns="http://schemas.openxmlformats.org/spreadsheetml/2006/main" xmlns:r="http://schemas.openxmlformats.org/officeDocument/2006/relationships">
  <dimension ref="A1:AF107"/>
  <sheetViews>
    <sheetView zoomScaleNormal="100" workbookViewId="0">
      <selection activeCell="E12" sqref="E12"/>
    </sheetView>
  </sheetViews>
  <sheetFormatPr defaultRowHeight="15"/>
  <cols>
    <col min="1" max="3" width="1.5703125"/>
    <col min="4" max="4" width="2.42578125"/>
    <col min="5" max="5" width="73" customWidth="1"/>
    <col min="6" max="6" width="11.85546875"/>
    <col min="7" max="8" width="13.85546875"/>
    <col min="9"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329</v>
      </c>
      <c r="G4" s="150" t="s">
        <v>277</v>
      </c>
      <c r="H4" s="149" t="s">
        <v>330</v>
      </c>
      <c r="I4" s="151" t="s">
        <v>331</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F9+F51+F97</f>
        <v>2546.9</v>
      </c>
      <c r="G8" s="35">
        <f>G9+G51+G97</f>
        <v>3473.8</v>
      </c>
      <c r="H8" s="35">
        <f>H9+H51+H97</f>
        <v>6940.07</v>
      </c>
      <c r="I8" s="35">
        <f>I9+I51+I97</f>
        <v>9153.1</v>
      </c>
      <c r="J8" s="35">
        <f>J9+J51+J97</f>
        <v>6965.0029999999997</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F10+F14+F17+F29+F45+F48</f>
        <v>2538.8000000000002</v>
      </c>
      <c r="G9" s="35">
        <f>G10+G14+G17+G29+G45+G48</f>
        <v>3435.5</v>
      </c>
      <c r="H9" s="35">
        <f>H10+H14+H17+H29+H45+H48</f>
        <v>6668.8530000000001</v>
      </c>
      <c r="I9" s="35">
        <f>I10+I14+I17+I29+I45+I48</f>
        <v>9106.5</v>
      </c>
      <c r="J9" s="35">
        <f>J10+J14+J17+J29+J45+J48</f>
        <v>6810.4059999999999</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794</v>
      </c>
      <c r="G10" s="47">
        <f>G12</f>
        <v>546.70000000000005</v>
      </c>
      <c r="H10" s="47">
        <f>H12</f>
        <v>3225.5610000000001</v>
      </c>
      <c r="I10" s="47">
        <v>1628</v>
      </c>
      <c r="J10" s="47">
        <f>J12</f>
        <v>4314.2150000000001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794</v>
      </c>
      <c r="G11" s="53">
        <f>G13+G12</f>
        <v>546.70000000000005</v>
      </c>
      <c r="H11" s="53">
        <f>H13+H12</f>
        <v>3225.5610000000001</v>
      </c>
      <c r="I11" s="53">
        <f>I13+I12</f>
        <v>1628</v>
      </c>
      <c r="J11" s="53">
        <f>J13+J12</f>
        <v>4314.2150000000001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794</v>
      </c>
      <c r="G12" s="56">
        <v>546.70000000000005</v>
      </c>
      <c r="H12" s="56">
        <v>3225.5610000000001</v>
      </c>
      <c r="I12" s="56">
        <v>1628</v>
      </c>
      <c r="J12" s="56">
        <v>4314.2150000000001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1744.8</v>
      </c>
      <c r="G17" s="47">
        <f>G27+G24+G21+G18</f>
        <v>2888.8</v>
      </c>
      <c r="H17" s="47">
        <f>H27+H24+H21+H18</f>
        <v>3443.2919999999999</v>
      </c>
      <c r="I17" s="47">
        <f>I18+I21+I24+I27</f>
        <v>7438</v>
      </c>
      <c r="J17" s="47">
        <f>J27+J24+J21+J18</f>
        <v>2496.1909999999998</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1.1000000000000001</v>
      </c>
      <c r="G18" s="53">
        <v>34.4</v>
      </c>
      <c r="H18" s="53">
        <v>18.271999999999998</v>
      </c>
      <c r="I18" s="53">
        <f>I20+I19</f>
        <v>32</v>
      </c>
      <c r="J18" s="53">
        <v>-25.94</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1.1000000000000001</v>
      </c>
      <c r="G20" s="56">
        <v>34.5</v>
      </c>
      <c r="H20" s="56">
        <v>18.271999999999998</v>
      </c>
      <c r="I20" s="56">
        <v>32</v>
      </c>
      <c r="J20" s="56">
        <v>-25.94</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11.7</v>
      </c>
      <c r="G21" s="53">
        <f>G23+G22</f>
        <v>102.8</v>
      </c>
      <c r="H21" s="53">
        <f>H23+H22</f>
        <v>158.44399999999999</v>
      </c>
      <c r="I21" s="53">
        <f>I23+I22</f>
        <v>0</v>
      </c>
      <c r="J21" s="53">
        <f>J23+J22</f>
        <v>33.027000000000001</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11.7</v>
      </c>
      <c r="G22" s="56">
        <v>102.8</v>
      </c>
      <c r="H22" s="56">
        <v>158.44399999999999</v>
      </c>
      <c r="I22" s="56">
        <v>0</v>
      </c>
      <c r="J22" s="56">
        <v>33.027000000000001</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1732</v>
      </c>
      <c r="G24" s="53">
        <f>SUM(G25:G26)</f>
        <v>2749.1</v>
      </c>
      <c r="H24" s="53">
        <f>SUM(H25:H26)</f>
        <v>3266.576</v>
      </c>
      <c r="I24" s="53">
        <f>SUM(I25:I26)</f>
        <v>7194</v>
      </c>
      <c r="J24" s="53">
        <f>SUM(J25:J26)</f>
        <v>2440.3789999999999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3.2</v>
      </c>
      <c r="G25" s="56">
        <v>5</v>
      </c>
      <c r="H25" s="56">
        <v>0.35</v>
      </c>
      <c r="I25" s="56">
        <v>0</v>
      </c>
      <c r="J25" s="56">
        <v>8.3230000000000004</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1728.8</v>
      </c>
      <c r="G26" s="56">
        <v>2744.1</v>
      </c>
      <c r="H26" s="56">
        <v>3266.2260000000001</v>
      </c>
      <c r="I26" s="56">
        <v>7194</v>
      </c>
      <c r="J26" s="56">
        <v>2432.056</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v>2.5</v>
      </c>
      <c r="H27" s="53">
        <v>0</v>
      </c>
      <c r="I27" s="53">
        <v>212</v>
      </c>
      <c r="J27" s="53">
        <v>48.725000000000001</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v>2.5</v>
      </c>
      <c r="H28" s="56">
        <v>0</v>
      </c>
      <c r="I28" s="56">
        <v>212</v>
      </c>
      <c r="J28" s="56">
        <v>48.725000000000001</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F30+F34+F36+F43</f>
        <v>0</v>
      </c>
      <c r="G29" s="47">
        <f>G30+G34+G36+G43</f>
        <v>0</v>
      </c>
      <c r="H29" s="47">
        <f>H30+H34+H36+H43</f>
        <v>0</v>
      </c>
      <c r="I29" s="47">
        <f>I30+I34+I36+I43</f>
        <v>40.5</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0</v>
      </c>
      <c r="G34" s="53">
        <v>0</v>
      </c>
      <c r="H34" s="53">
        <v>0</v>
      </c>
      <c r="I34" s="53">
        <v>40.5</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142</v>
      </c>
      <c r="F35" s="56">
        <v>0</v>
      </c>
      <c r="G35" s="56">
        <v>0</v>
      </c>
      <c r="H35" s="56">
        <v>0</v>
      </c>
      <c r="I35" s="56">
        <v>40.5</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56.2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56.2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f t="shared" ref="F45:J46" si="0">F46</f>
        <v>0</v>
      </c>
      <c r="G45" s="47">
        <f t="shared" si="0"/>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f t="shared" si="0"/>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152</v>
      </c>
      <c r="F48" s="47">
        <f>F49</f>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f>F52+F72+F75+F78+F85+F90</f>
        <v>8.1</v>
      </c>
      <c r="G51" s="35">
        <f>G52+G72+G75+G78+G85+G90</f>
        <v>38.299999999999997</v>
      </c>
      <c r="H51" s="35">
        <f>H52+H72+H75+H78+H85+H90</f>
        <v>127.217</v>
      </c>
      <c r="I51" s="35">
        <f>I52+I72+I75+I78+I85+I90</f>
        <v>46.6</v>
      </c>
      <c r="J51" s="35">
        <f>J52+J72+J75+J78+J85+J90</f>
        <v>10.597</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f>F53+F55+F57+F59+F63+F69</f>
        <v>8.1</v>
      </c>
      <c r="G52" s="47">
        <f>G53+G55+G57+G59+G63+G69</f>
        <v>38.299999999999997</v>
      </c>
      <c r="H52" s="47">
        <f>H53+H55+H57+H59+H63+H69</f>
        <v>127.217</v>
      </c>
      <c r="I52" s="47">
        <f>I53+I55+I57+I59+I63+I69</f>
        <v>46.6</v>
      </c>
      <c r="J52" s="47">
        <f>J53+J55+J57+J59+J63+J69</f>
        <v>10.597</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157</v>
      </c>
      <c r="F53" s="53">
        <v>0</v>
      </c>
      <c r="G53" s="53">
        <v>0</v>
      </c>
      <c r="H53" s="53">
        <v>0</v>
      </c>
      <c r="I53" s="53"/>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159</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161</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163</v>
      </c>
      <c r="F59" s="53">
        <v>8.1</v>
      </c>
      <c r="G59" s="53">
        <v>38.299999999999997</v>
      </c>
      <c r="H59" s="53">
        <v>127.217</v>
      </c>
      <c r="I59" s="53">
        <v>46.6</v>
      </c>
      <c r="J59" s="53">
        <v>10.597</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197</v>
      </c>
      <c r="F62" s="56">
        <v>8.1</v>
      </c>
      <c r="G62" s="56">
        <v>38.299999999999997</v>
      </c>
      <c r="H62" s="56">
        <v>127.217</v>
      </c>
      <c r="I62" s="56">
        <v>46.6</v>
      </c>
      <c r="J62" s="56">
        <v>10.597</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166</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168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169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170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171</v>
      </c>
      <c r="F72" s="47">
        <f>F73</f>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173</v>
      </c>
      <c r="F75" s="47">
        <f t="shared" ref="F75:J76" si="1">F76</f>
        <v>0</v>
      </c>
      <c r="G75" s="47">
        <f t="shared" si="1"/>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173</v>
      </c>
      <c r="F76" s="53">
        <f t="shared" si="1"/>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31.5">
      <c r="A78" s="58">
        <v>2</v>
      </c>
      <c r="B78" s="59">
        <v>4</v>
      </c>
      <c r="C78" s="59"/>
      <c r="D78" s="59"/>
      <c r="E78" s="46" t="s">
        <v>175</v>
      </c>
      <c r="F78" s="47">
        <f>F79</f>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f>'районный бюджет'!F80</f>
        <v>0</v>
      </c>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f>F86+F88</f>
        <v>0</v>
      </c>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f>F87</f>
        <v>0</v>
      </c>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f>'районный бюджет'!F83</f>
        <v>0</v>
      </c>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f>F89</f>
        <v>0</v>
      </c>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f>'районный бюджет'!F85</f>
        <v>0</v>
      </c>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180</v>
      </c>
      <c r="F90" s="47">
        <f>F91</f>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180</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182</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183</v>
      </c>
      <c r="F97" s="35">
        <f>F98+F103</f>
        <v>0</v>
      </c>
      <c r="G97" s="35">
        <f>G98+G103</f>
        <v>0</v>
      </c>
      <c r="H97" s="35">
        <f>H98+H103</f>
        <v>144</v>
      </c>
      <c r="I97" s="35">
        <f>I98+I103</f>
        <v>0</v>
      </c>
      <c r="J97" s="35">
        <f>J98+J103</f>
        <v>144</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184</v>
      </c>
      <c r="F98" s="47">
        <f>F99</f>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184</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185</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188</v>
      </c>
      <c r="F103" s="47">
        <f>F104+F106</f>
        <v>0</v>
      </c>
      <c r="G103" s="47">
        <f>G104+G106</f>
        <v>0</v>
      </c>
      <c r="H103" s="47">
        <f>H104+H106</f>
        <v>144</v>
      </c>
      <c r="I103" s="47">
        <f>I104+I106</f>
        <v>0</v>
      </c>
      <c r="J103" s="47">
        <f>J104+J106</f>
        <v>144</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c r="G104" s="53">
        <v>0</v>
      </c>
      <c r="H104" s="53">
        <v>144</v>
      </c>
      <c r="I104" s="53"/>
      <c r="J104" s="53">
        <v>144</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190</v>
      </c>
      <c r="F105" s="56"/>
      <c r="G105" s="56">
        <v>0</v>
      </c>
      <c r="H105" s="56">
        <v>144</v>
      </c>
      <c r="I105" s="56"/>
      <c r="J105" s="56">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9" firstPageNumber="0" orientation="portrait" r:id="rId1"/>
</worksheet>
</file>

<file path=xl/worksheets/sheet25.xml><?xml version="1.0" encoding="utf-8"?>
<worksheet xmlns="http://schemas.openxmlformats.org/spreadsheetml/2006/main" xmlns:r="http://schemas.openxmlformats.org/officeDocument/2006/relationships">
  <dimension ref="A1:AF108"/>
  <sheetViews>
    <sheetView zoomScaleNormal="100" workbookViewId="0">
      <selection activeCell="F18" sqref="F18"/>
    </sheetView>
  </sheetViews>
  <sheetFormatPr defaultRowHeight="15"/>
  <cols>
    <col min="1" max="3" width="1.5703125"/>
    <col min="4" max="4" width="2.7109375" bestFit="1" customWidth="1"/>
    <col min="5" max="5" width="65"/>
    <col min="6" max="6" width="12.5703125" customWidth="1"/>
    <col min="7" max="8" width="13.85546875"/>
    <col min="9" max="9" width="8.42578125"/>
    <col min="10" max="10" width="7.85546875" bestFit="1" customWidth="1"/>
    <col min="11"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259</v>
      </c>
      <c r="G4" s="150" t="s">
        <v>278</v>
      </c>
      <c r="H4" s="149" t="s">
        <v>332</v>
      </c>
      <c r="I4" s="151" t="s">
        <v>333</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F9+F52+F98</f>
        <v>1510.1999999999998</v>
      </c>
      <c r="G8" s="35">
        <f>G9+G52+G98</f>
        <v>6171.0000000000009</v>
      </c>
      <c r="H8" s="35">
        <f>H9+H52+H98</f>
        <v>5155.7250000000004</v>
      </c>
      <c r="I8" s="35">
        <f>I9+I52+I98</f>
        <v>2562</v>
      </c>
      <c r="J8" s="35">
        <f>J9+J52+J98</f>
        <v>1856.788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F10+F14+F17+F29+F46+F49</f>
        <v>1037.5999999999999</v>
      </c>
      <c r="G9" s="35">
        <f>G10+G14+G17+G29+G46+G49</f>
        <v>6015.9000000000005</v>
      </c>
      <c r="H9" s="35">
        <f>H10+H14+H17+H29+H46+H49</f>
        <v>4988.4250000000002</v>
      </c>
      <c r="I9" s="35">
        <f>I10+I14+I17+I29+I46+I49</f>
        <v>2404.6</v>
      </c>
      <c r="J9" s="35">
        <f>J10+J14+J17+J29+J46+J49</f>
        <v>1548.788</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7</v>
      </c>
      <c r="G10" s="47">
        <f>G12</f>
        <v>1950.4</v>
      </c>
      <c r="H10" s="47">
        <f>H12</f>
        <v>3070.4</v>
      </c>
      <c r="I10" s="47">
        <v>2304.6</v>
      </c>
      <c r="J10" s="47">
        <f>J12</f>
        <v>522.07000000000005</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7</v>
      </c>
      <c r="G11" s="53">
        <f>G13+G12</f>
        <v>1950.4</v>
      </c>
      <c r="H11" s="53">
        <f>H13+H12</f>
        <v>3070.4</v>
      </c>
      <c r="I11" s="53">
        <f>I13+I12</f>
        <v>2304.6</v>
      </c>
      <c r="J11" s="53">
        <f>J13+J12</f>
        <v>522.07000000000005</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7</v>
      </c>
      <c r="G12" s="56">
        <v>1950.4</v>
      </c>
      <c r="H12" s="56">
        <v>3070.4</v>
      </c>
      <c r="I12" s="56">
        <v>2304.6</v>
      </c>
      <c r="J12" s="56">
        <v>522.07000000000005</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1005</v>
      </c>
      <c r="G17" s="47">
        <f>G18+G22+G24</f>
        <v>4045.7</v>
      </c>
      <c r="H17" s="47">
        <f>H18+H22+H24</f>
        <v>1874.325</v>
      </c>
      <c r="I17" s="47">
        <f>I18+I21+I24+I27</f>
        <v>0</v>
      </c>
      <c r="J17" s="47">
        <f>J18+J22+J24</f>
        <v>950.75300000000004</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6.7</v>
      </c>
      <c r="G18" s="53">
        <f>G20+G19</f>
        <v>5.5</v>
      </c>
      <c r="H18" s="53">
        <f>H20+H19</f>
        <v>0.22500000000000001</v>
      </c>
      <c r="I18" s="53">
        <f>I20+I19</f>
        <v>0</v>
      </c>
      <c r="J18" s="53">
        <f>J20+J19</f>
        <v>0</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6.7</v>
      </c>
      <c r="G20" s="56">
        <v>5.5</v>
      </c>
      <c r="H20" s="56">
        <v>0.22500000000000001</v>
      </c>
      <c r="I20" s="56">
        <v>0</v>
      </c>
      <c r="J20" s="56">
        <v>0</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v>432.4</v>
      </c>
      <c r="G21" s="53">
        <v>636.5</v>
      </c>
      <c r="H21" s="53">
        <v>1063.9000000000001</v>
      </c>
      <c r="I21" s="53">
        <f>I23+I22</f>
        <v>0</v>
      </c>
      <c r="J21" s="53">
        <v>3.6150000000000002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432.4</v>
      </c>
      <c r="G22" s="56">
        <v>636.5</v>
      </c>
      <c r="H22" s="56">
        <v>1063.9000000000001</v>
      </c>
      <c r="I22" s="56">
        <v>0</v>
      </c>
      <c r="J22" s="56">
        <v>3.6150000000000002</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565.9</v>
      </c>
      <c r="G24" s="53">
        <f>SUM(G25:G26)</f>
        <v>3403.7</v>
      </c>
      <c r="H24" s="53">
        <f>SUM(H25:H26)</f>
        <v>810.2</v>
      </c>
      <c r="I24" s="53">
        <f>SUM(I25:I26)</f>
        <v>0</v>
      </c>
      <c r="J24" s="53">
        <f>SUM(J25:J26)</f>
        <v>947.13800000000003</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565.9</v>
      </c>
      <c r="G26" s="56">
        <v>3403.7</v>
      </c>
      <c r="H26" s="56">
        <v>810.2</v>
      </c>
      <c r="I26" s="56">
        <v>0</v>
      </c>
      <c r="J26" s="56">
        <v>947.13800000000003</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v>0</v>
      </c>
      <c r="H27" s="53">
        <v>0</v>
      </c>
      <c r="I27" s="53">
        <v>0</v>
      </c>
      <c r="J27" s="53">
        <v>0.255</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v>0</v>
      </c>
      <c r="H28" s="56">
        <v>0</v>
      </c>
      <c r="I28" s="56">
        <v>0</v>
      </c>
      <c r="J28" s="56">
        <v>0.255</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F30+F34+F37+F44</f>
        <v>25.6</v>
      </c>
      <c r="G29" s="47">
        <f>G30+G34+G37+G44</f>
        <v>19.8</v>
      </c>
      <c r="H29" s="47">
        <f>H30+H34+H37+H44</f>
        <v>43.7</v>
      </c>
      <c r="I29" s="47">
        <f>I30+I34+I37+I44</f>
        <v>100</v>
      </c>
      <c r="J29" s="47">
        <f>J30+J34+J37+J44</f>
        <v>75.965000000000003</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25.6</v>
      </c>
      <c r="G34" s="53">
        <v>19.8</v>
      </c>
      <c r="H34" s="53">
        <v>43.7</v>
      </c>
      <c r="I34" s="53">
        <v>100</v>
      </c>
      <c r="J34" s="53">
        <v>75.965000000000003</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10</v>
      </c>
      <c r="E35" s="63" t="s">
        <v>337</v>
      </c>
      <c r="F35" s="56">
        <v>0</v>
      </c>
      <c r="G35" s="56">
        <v>0</v>
      </c>
      <c r="H35" s="56">
        <v>0</v>
      </c>
      <c r="I35" s="56">
        <v>100</v>
      </c>
      <c r="J35" s="56">
        <v>54.186</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35</v>
      </c>
      <c r="F36" s="56">
        <v>25.6</v>
      </c>
      <c r="G36" s="56">
        <v>19.8</v>
      </c>
      <c r="H36" s="56">
        <v>43.7</v>
      </c>
      <c r="I36" s="56">
        <v>0</v>
      </c>
      <c r="J36" s="56">
        <v>21.779</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36</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37</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38</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40</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67.5">
      <c r="A42" s="43">
        <v>1</v>
      </c>
      <c r="B42" s="45">
        <v>5</v>
      </c>
      <c r="C42" s="51">
        <v>4</v>
      </c>
      <c r="D42" s="62">
        <v>30</v>
      </c>
      <c r="E42" s="63" t="s">
        <v>41</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22.5">
      <c r="A43" s="43">
        <v>1</v>
      </c>
      <c r="B43" s="45">
        <v>5</v>
      </c>
      <c r="C43" s="51">
        <v>4</v>
      </c>
      <c r="D43" s="62">
        <v>34</v>
      </c>
      <c r="E43" s="63" t="s">
        <v>42</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43</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44</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45</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45</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46</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47</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48</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49</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50</v>
      </c>
      <c r="F52" s="35">
        <f>F53+F73+F76+F79+F86+F91</f>
        <v>18.8</v>
      </c>
      <c r="G52" s="35">
        <f>G53+G73+G76+G79+G86+G91</f>
        <v>11.1</v>
      </c>
      <c r="H52" s="35">
        <f>H53+H73+H76+H79+H86+H91</f>
        <v>23.3</v>
      </c>
      <c r="I52" s="35">
        <f>I53+I73+I76+I79+I86+I91</f>
        <v>13.4</v>
      </c>
      <c r="J52" s="35">
        <f>J53+J73+J76+J79+J86+J91</f>
        <v>20</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51</v>
      </c>
      <c r="F53" s="47">
        <f>F54+F56+F58+F60+F64+F70</f>
        <v>18.8</v>
      </c>
      <c r="G53" s="47">
        <f>G54+G56+G58+G60+G64+G70</f>
        <v>11.1</v>
      </c>
      <c r="H53" s="47">
        <f>H54+H56+H58+H60+H64+H70</f>
        <v>23.3</v>
      </c>
      <c r="I53" s="47">
        <f>I54+I56+I58+I60+I64+I70</f>
        <v>13.4</v>
      </c>
      <c r="J53" s="47">
        <f>J54+J56+J58+J60+J64+J70</f>
        <v>20</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52</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53</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51"/>
      <c r="E56" s="61" t="s">
        <v>54</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c r="A57" s="43">
        <v>2</v>
      </c>
      <c r="B57" s="45">
        <v>1</v>
      </c>
      <c r="C57" s="51">
        <v>3</v>
      </c>
      <c r="D57" s="62">
        <v>2</v>
      </c>
      <c r="E57" s="63" t="s">
        <v>55</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c r="A58" s="43">
        <v>2</v>
      </c>
      <c r="B58" s="45">
        <v>1</v>
      </c>
      <c r="C58" s="51">
        <v>4</v>
      </c>
      <c r="D58" s="51"/>
      <c r="E58" s="61" t="s">
        <v>56</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57</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58</v>
      </c>
      <c r="F60" s="53">
        <v>18.8</v>
      </c>
      <c r="G60" s="53">
        <v>11.1</v>
      </c>
      <c r="H60" s="53">
        <v>23.3</v>
      </c>
      <c r="I60" s="53">
        <v>13.4</v>
      </c>
      <c r="J60" s="53">
        <v>20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59</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60</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61</v>
      </c>
      <c r="F63" s="56">
        <v>18.8</v>
      </c>
      <c r="G63" s="56">
        <v>11.1</v>
      </c>
      <c r="H63" s="56">
        <v>23.3</v>
      </c>
      <c r="I63" s="56">
        <v>13.4</v>
      </c>
      <c r="J63" s="56">
        <v>20</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62</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63</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7</v>
      </c>
      <c r="E71" s="63" t="s">
        <v>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80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86</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86</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88</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89</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90</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91</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92</v>
      </c>
      <c r="F98" s="35">
        <f>F99+F104</f>
        <v>453.8</v>
      </c>
      <c r="G98" s="35">
        <f>G99+G104</f>
        <v>144</v>
      </c>
      <c r="H98" s="35">
        <f>H99+H104</f>
        <v>144</v>
      </c>
      <c r="I98" s="35">
        <f>I99+I104</f>
        <v>144</v>
      </c>
      <c r="J98" s="35">
        <f>J99+J104</f>
        <v>288</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10.5">
      <c r="A99" s="58">
        <v>3</v>
      </c>
      <c r="B99" s="59">
        <v>1</v>
      </c>
      <c r="C99" s="59"/>
      <c r="D99" s="59"/>
      <c r="E99" s="46" t="s">
        <v>93</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11.25">
      <c r="A100" s="43">
        <v>3</v>
      </c>
      <c r="B100" s="45">
        <v>1</v>
      </c>
      <c r="C100" s="51">
        <v>1</v>
      </c>
      <c r="D100" s="51"/>
      <c r="E100" s="61" t="s">
        <v>93</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94</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95</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96</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97</v>
      </c>
      <c r="F104" s="47">
        <f>F105+F107</f>
        <v>453.8</v>
      </c>
      <c r="G104" s="47">
        <f>G105+G107</f>
        <v>144</v>
      </c>
      <c r="H104" s="47">
        <f>H105+H107</f>
        <v>144</v>
      </c>
      <c r="I104" s="47">
        <f>I105+I107</f>
        <v>144</v>
      </c>
      <c r="J104" s="47">
        <f>J105+J107</f>
        <v>288</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98</v>
      </c>
      <c r="F105" s="53">
        <v>453.8</v>
      </c>
      <c r="G105" s="53">
        <v>144</v>
      </c>
      <c r="H105" s="53">
        <v>144</v>
      </c>
      <c r="I105" s="53">
        <v>144</v>
      </c>
      <c r="J105" s="53">
        <v>288</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99</v>
      </c>
      <c r="F106" s="56">
        <v>453.8</v>
      </c>
      <c r="G106" s="56">
        <v>144</v>
      </c>
      <c r="H106" s="56">
        <v>144</v>
      </c>
      <c r="I106" s="56">
        <v>144</v>
      </c>
      <c r="J106" s="56">
        <v>288</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100</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101</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6.xml><?xml version="1.0" encoding="utf-8"?>
<worksheet xmlns="http://schemas.openxmlformats.org/spreadsheetml/2006/main" xmlns:r="http://schemas.openxmlformats.org/officeDocument/2006/relationships">
  <dimension ref="A1:AF108"/>
  <sheetViews>
    <sheetView zoomScaleNormal="100" workbookViewId="0">
      <selection sqref="A1:XFD108"/>
    </sheetView>
  </sheetViews>
  <sheetFormatPr defaultRowHeight="15"/>
  <cols>
    <col min="1" max="3" width="1.5703125"/>
    <col min="4" max="4" width="2.7109375" bestFit="1" customWidth="1"/>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334</v>
      </c>
      <c r="G4" s="150" t="s">
        <v>279</v>
      </c>
      <c r="H4" s="149" t="s">
        <v>335</v>
      </c>
      <c r="I4" s="151" t="s">
        <v>336</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F9+F52+F98</f>
        <v>1510.1999999999998</v>
      </c>
      <c r="G8" s="35">
        <f>G9+G52+G98</f>
        <v>6171.0000000000009</v>
      </c>
      <c r="H8" s="35">
        <f>H9+H52+H98</f>
        <v>5155.7250000000004</v>
      </c>
      <c r="I8" s="35">
        <f>I9+I52+I98</f>
        <v>2562</v>
      </c>
      <c r="J8" s="35">
        <f>J9+J52+J98</f>
        <v>1856.788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F10+F14+F17+F29+F46+F49</f>
        <v>1037.5999999999999</v>
      </c>
      <c r="G9" s="35">
        <f>G10+G14+G17+G29+G46+G49</f>
        <v>6015.9000000000005</v>
      </c>
      <c r="H9" s="35">
        <f>H10+H14+H17+H29+H46+H49</f>
        <v>4988.4250000000002</v>
      </c>
      <c r="I9" s="35">
        <f>I10+I14+I17+I29+I46+I49</f>
        <v>2404.6</v>
      </c>
      <c r="J9" s="35">
        <f>J10+J14+J17+J29+J46+J49</f>
        <v>1548.788</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7</v>
      </c>
      <c r="G10" s="47">
        <f>G12</f>
        <v>1950.4</v>
      </c>
      <c r="H10" s="47">
        <f>H12</f>
        <v>3070.4</v>
      </c>
      <c r="I10" s="47">
        <v>2304.6</v>
      </c>
      <c r="J10" s="47">
        <f>J12</f>
        <v>522.07000000000005</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7</v>
      </c>
      <c r="G11" s="53">
        <f>G13+G12</f>
        <v>1950.4</v>
      </c>
      <c r="H11" s="53">
        <f>H13+H12</f>
        <v>3070.4</v>
      </c>
      <c r="I11" s="53">
        <f>I13+I12</f>
        <v>2304.6</v>
      </c>
      <c r="J11" s="53">
        <f>J13+J12</f>
        <v>522.07000000000005</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7</v>
      </c>
      <c r="G12" s="56">
        <v>1950.4</v>
      </c>
      <c r="H12" s="56">
        <v>3070.4</v>
      </c>
      <c r="I12" s="56">
        <v>2304.6</v>
      </c>
      <c r="J12" s="56">
        <v>522.07000000000005</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1005</v>
      </c>
      <c r="G17" s="47">
        <f>G18+G22+G24</f>
        <v>4045.7</v>
      </c>
      <c r="H17" s="47">
        <f>H18+H22+H24</f>
        <v>1874.325</v>
      </c>
      <c r="I17" s="47">
        <f>I18+I21+I24+I27</f>
        <v>0</v>
      </c>
      <c r="J17" s="47">
        <f>J18+J22+J24</f>
        <v>950.75300000000004</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6.7</v>
      </c>
      <c r="G18" s="53">
        <f>G20+G19</f>
        <v>5.5</v>
      </c>
      <c r="H18" s="53">
        <f>H20+H19</f>
        <v>0.22500000000000001</v>
      </c>
      <c r="I18" s="53">
        <f>I20+I19</f>
        <v>0</v>
      </c>
      <c r="J18" s="53">
        <f>J20+J19</f>
        <v>0</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6.7</v>
      </c>
      <c r="G20" s="56">
        <v>5.5</v>
      </c>
      <c r="H20" s="56">
        <v>0.22500000000000001</v>
      </c>
      <c r="I20" s="56">
        <v>0</v>
      </c>
      <c r="J20" s="56">
        <v>0</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v>432.4</v>
      </c>
      <c r="G21" s="53">
        <v>636.5</v>
      </c>
      <c r="H21" s="53">
        <v>1063.9000000000001</v>
      </c>
      <c r="I21" s="53">
        <f>I23+I22</f>
        <v>0</v>
      </c>
      <c r="J21" s="53">
        <v>3.6150000000000002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432.4</v>
      </c>
      <c r="G22" s="56">
        <v>636.5</v>
      </c>
      <c r="H22" s="56">
        <v>1063.9000000000001</v>
      </c>
      <c r="I22" s="56">
        <v>0</v>
      </c>
      <c r="J22" s="56">
        <v>3.6150000000000002</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565.9</v>
      </c>
      <c r="G24" s="53">
        <f>SUM(G25:G26)</f>
        <v>3403.7</v>
      </c>
      <c r="H24" s="53">
        <f>SUM(H25:H26)</f>
        <v>810.2</v>
      </c>
      <c r="I24" s="53">
        <f>SUM(I25:I26)</f>
        <v>0</v>
      </c>
      <c r="J24" s="53">
        <f>SUM(J25:J26)</f>
        <v>947.13800000000003</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565.9</v>
      </c>
      <c r="G26" s="56">
        <v>3403.7</v>
      </c>
      <c r="H26" s="56">
        <v>810.2</v>
      </c>
      <c r="I26" s="56">
        <v>0</v>
      </c>
      <c r="J26" s="56">
        <v>947.13800000000003</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v>0</v>
      </c>
      <c r="H27" s="53">
        <v>0</v>
      </c>
      <c r="I27" s="53">
        <v>0</v>
      </c>
      <c r="J27" s="53">
        <v>0.255</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v>0</v>
      </c>
      <c r="H28" s="56">
        <v>0</v>
      </c>
      <c r="I28" s="56">
        <v>0</v>
      </c>
      <c r="J28" s="56">
        <v>0.255</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F30+F34+F37+F44</f>
        <v>25.6</v>
      </c>
      <c r="G29" s="47">
        <f>G30+G34+G37+G44</f>
        <v>19.8</v>
      </c>
      <c r="H29" s="47">
        <f>H30+H34+H37+H44</f>
        <v>43.7</v>
      </c>
      <c r="I29" s="47">
        <f>I30+I34+I37+I44</f>
        <v>100</v>
      </c>
      <c r="J29" s="47">
        <f>J30+J34+J37+J44</f>
        <v>75.965000000000003</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25.6</v>
      </c>
      <c r="G34" s="53">
        <v>19.8</v>
      </c>
      <c r="H34" s="53">
        <v>43.7</v>
      </c>
      <c r="I34" s="53">
        <v>100</v>
      </c>
      <c r="J34" s="53">
        <v>75.965000000000003</v>
      </c>
      <c r="K34" s="48"/>
      <c r="L34" s="48"/>
      <c r="M34" s="48"/>
      <c r="N34" s="49"/>
      <c r="O34" s="48"/>
      <c r="P34" s="48"/>
      <c r="Q34" s="48"/>
      <c r="R34" s="48"/>
      <c r="S34" s="38"/>
      <c r="T34" s="39"/>
      <c r="U34" s="39"/>
      <c r="V34" s="39"/>
      <c r="W34" s="39"/>
      <c r="X34" s="39"/>
      <c r="Y34" s="39"/>
      <c r="Z34" s="39"/>
      <c r="AA34" s="39"/>
      <c r="AB34" s="39"/>
      <c r="AC34" s="39"/>
      <c r="AD34" s="39"/>
      <c r="AE34" s="39"/>
      <c r="AF34" s="39"/>
    </row>
    <row r="35" spans="1:32" ht="33.75">
      <c r="A35" s="43">
        <v>1</v>
      </c>
      <c r="B35" s="45">
        <v>5</v>
      </c>
      <c r="C35" s="51">
        <v>3</v>
      </c>
      <c r="D35" s="62">
        <v>10</v>
      </c>
      <c r="E35" s="63" t="s">
        <v>338</v>
      </c>
      <c r="F35" s="56">
        <v>0</v>
      </c>
      <c r="G35" s="56">
        <v>0</v>
      </c>
      <c r="H35" s="56">
        <v>0</v>
      </c>
      <c r="I35" s="56">
        <v>100</v>
      </c>
      <c r="J35" s="56">
        <v>54.186</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142</v>
      </c>
      <c r="F36" s="56">
        <v>25.6</v>
      </c>
      <c r="G36" s="56">
        <v>19.8</v>
      </c>
      <c r="H36" s="56">
        <v>43.7</v>
      </c>
      <c r="I36" s="56">
        <v>0</v>
      </c>
      <c r="J36" s="56">
        <v>21.779</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143</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144</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145</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146</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56.25">
      <c r="A42" s="43">
        <v>1</v>
      </c>
      <c r="B42" s="45">
        <v>5</v>
      </c>
      <c r="C42" s="51">
        <v>4</v>
      </c>
      <c r="D42" s="62">
        <v>30</v>
      </c>
      <c r="E42" s="63" t="s">
        <v>194</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4</v>
      </c>
      <c r="D43" s="62">
        <v>34</v>
      </c>
      <c r="E43" s="63" t="s">
        <v>147</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148</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149</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150</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150</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151</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152</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153</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154</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155</v>
      </c>
      <c r="F52" s="35">
        <f>F53+F73+F76+F79+F86+F91</f>
        <v>18.8</v>
      </c>
      <c r="G52" s="35">
        <f>G53+G73+G76+G79+G86+G91</f>
        <v>11.1</v>
      </c>
      <c r="H52" s="35">
        <f>H53+H73+H76+H79+H86+H91</f>
        <v>23.3</v>
      </c>
      <c r="I52" s="35">
        <f>I53+I73+I76+I79+I86+I91</f>
        <v>13.4</v>
      </c>
      <c r="J52" s="35">
        <f>J53+J73+J76+J79+J86+J91</f>
        <v>20</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156</v>
      </c>
      <c r="F53" s="47">
        <f>F54+F56+F58+F60+F64+F70</f>
        <v>18.8</v>
      </c>
      <c r="G53" s="47">
        <f>G54+G56+G58+G60+G64+G70</f>
        <v>11.1</v>
      </c>
      <c r="H53" s="47">
        <f>H54+H56+H58+H60+H64+H70</f>
        <v>23.3</v>
      </c>
      <c r="I53" s="47">
        <f>I54+I56+I58+I60+I64+I70</f>
        <v>13.4</v>
      </c>
      <c r="J53" s="47">
        <f>J54+J56+J58+J60+J64+J70</f>
        <v>20</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157</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158</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51"/>
      <c r="E56" s="61" t="s">
        <v>159</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ht="22.5">
      <c r="A57" s="43">
        <v>2</v>
      </c>
      <c r="B57" s="45">
        <v>1</v>
      </c>
      <c r="C57" s="51">
        <v>3</v>
      </c>
      <c r="D57" s="62">
        <v>2</v>
      </c>
      <c r="E57" s="63" t="s">
        <v>160</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ht="22.5">
      <c r="A58" s="43">
        <v>2</v>
      </c>
      <c r="B58" s="45">
        <v>1</v>
      </c>
      <c r="C58" s="51">
        <v>4</v>
      </c>
      <c r="D58" s="51"/>
      <c r="E58" s="61" t="s">
        <v>161</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162</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163</v>
      </c>
      <c r="F60" s="53">
        <v>18.8</v>
      </c>
      <c r="G60" s="53">
        <v>11.1</v>
      </c>
      <c r="H60" s="53">
        <v>23.3</v>
      </c>
      <c r="I60" s="53">
        <v>13.4</v>
      </c>
      <c r="J60" s="53">
        <v>20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164</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165</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197</v>
      </c>
      <c r="F63" s="56">
        <v>18.8</v>
      </c>
      <c r="G63" s="56">
        <v>11.1</v>
      </c>
      <c r="H63" s="56">
        <v>23.3</v>
      </c>
      <c r="I63" s="56">
        <v>13.4</v>
      </c>
      <c r="J63" s="56">
        <v>20</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166</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167</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168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45">
      <c r="A71" s="43">
        <v>2</v>
      </c>
      <c r="B71" s="45">
        <v>1</v>
      </c>
      <c r="C71" s="51">
        <v>9</v>
      </c>
      <c r="D71" s="62">
        <v>7</v>
      </c>
      <c r="E71" s="63" t="s">
        <v>169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170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171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171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172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173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173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174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175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176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177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178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179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200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180</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180</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181</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182</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201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202</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183</v>
      </c>
      <c r="F98" s="35">
        <f>F99+F104</f>
        <v>453.8</v>
      </c>
      <c r="G98" s="35">
        <f>G99+G104</f>
        <v>144</v>
      </c>
      <c r="H98" s="35">
        <f>H99+H104</f>
        <v>144</v>
      </c>
      <c r="I98" s="35">
        <f>I99+I104</f>
        <v>144</v>
      </c>
      <c r="J98" s="35">
        <f>J99+J104</f>
        <v>288</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21">
      <c r="A99" s="58">
        <v>3</v>
      </c>
      <c r="B99" s="59">
        <v>1</v>
      </c>
      <c r="C99" s="59"/>
      <c r="D99" s="59"/>
      <c r="E99" s="46" t="s">
        <v>184</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22.5">
      <c r="A100" s="43">
        <v>3</v>
      </c>
      <c r="B100" s="45">
        <v>1</v>
      </c>
      <c r="C100" s="51">
        <v>1</v>
      </c>
      <c r="D100" s="51"/>
      <c r="E100" s="61" t="s">
        <v>184</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185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186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187</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188</v>
      </c>
      <c r="F104" s="47">
        <f>F105+F107</f>
        <v>453.8</v>
      </c>
      <c r="G104" s="47">
        <f>G105+G107</f>
        <v>144</v>
      </c>
      <c r="H104" s="47">
        <f>H105+H107</f>
        <v>144</v>
      </c>
      <c r="I104" s="47">
        <f>I105+I107</f>
        <v>144</v>
      </c>
      <c r="J104" s="47">
        <f>J105+J107</f>
        <v>288</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189</v>
      </c>
      <c r="F105" s="53">
        <v>453.8</v>
      </c>
      <c r="G105" s="53">
        <v>144</v>
      </c>
      <c r="H105" s="53">
        <v>144</v>
      </c>
      <c r="I105" s="53">
        <v>144</v>
      </c>
      <c r="J105" s="53">
        <v>288</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190</v>
      </c>
      <c r="F106" s="56">
        <v>453.8</v>
      </c>
      <c r="G106" s="56">
        <v>144</v>
      </c>
      <c r="H106" s="56">
        <v>144</v>
      </c>
      <c r="I106" s="56">
        <v>144</v>
      </c>
      <c r="J106" s="56">
        <v>288</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191</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192</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7.xml><?xml version="1.0" encoding="utf-8"?>
<worksheet xmlns="http://schemas.openxmlformats.org/spreadsheetml/2006/main" xmlns:r="http://schemas.openxmlformats.org/officeDocument/2006/relationships">
  <dimension ref="A1:AF108"/>
  <sheetViews>
    <sheetView zoomScaleNormal="100" workbookViewId="0">
      <selection activeCell="A8" sqref="A8:XFD108"/>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260</v>
      </c>
      <c r="G4" s="150" t="s">
        <v>280</v>
      </c>
      <c r="H4" s="149" t="s">
        <v>339</v>
      </c>
      <c r="I4" s="151" t="s">
        <v>340</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144" t="s">
        <v>10</v>
      </c>
      <c r="K7" s="31"/>
      <c r="L7" s="31"/>
      <c r="M7" s="31"/>
      <c r="N7" s="32"/>
      <c r="O7" s="31"/>
      <c r="P7" s="31"/>
      <c r="Q7" s="31"/>
      <c r="R7" s="31"/>
    </row>
    <row r="8" spans="1:32">
      <c r="A8" s="33"/>
      <c r="B8" s="33"/>
      <c r="C8" s="33"/>
      <c r="D8" s="33"/>
      <c r="E8" s="34" t="s">
        <v>11</v>
      </c>
      <c r="F8" s="35">
        <f>F9+F52+F98</f>
        <v>3001.7069999999999</v>
      </c>
      <c r="G8" s="35">
        <f>G9+G52+G98</f>
        <v>5909.5929999999998</v>
      </c>
      <c r="H8" s="35">
        <f>H9+H52+H98</f>
        <v>6727.7219999999998</v>
      </c>
      <c r="I8" s="35">
        <f>I9+I52+I98</f>
        <v>219</v>
      </c>
      <c r="J8" s="35">
        <f>J9+J52+J98</f>
        <v>1946.405</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F10+F14+F17+F29+F46+F49</f>
        <v>2115.2069999999999</v>
      </c>
      <c r="G9" s="35">
        <f>G10+G14+G17+G29+G46+G49</f>
        <v>5898.143</v>
      </c>
      <c r="H9" s="35">
        <f>H10+H14+H17+H29+H46+H49</f>
        <v>6574.0889999999999</v>
      </c>
      <c r="I9" s="35">
        <f>I10+I14+I17+I29+I46+I49</f>
        <v>55</v>
      </c>
      <c r="J9" s="35">
        <f>J10+J14+J17+J29+J46+J49</f>
        <v>1886.405</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7</v>
      </c>
      <c r="G10" s="47">
        <f>G12</f>
        <v>1490.873</v>
      </c>
      <c r="H10" s="47">
        <f>H12</f>
        <v>4018.3090000000002</v>
      </c>
      <c r="I10" s="47">
        <v>0</v>
      </c>
      <c r="J10" s="47">
        <f>J12</f>
        <v>997.95799999999997</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7</v>
      </c>
      <c r="G11" s="53">
        <f>G13+G12</f>
        <v>1490.873</v>
      </c>
      <c r="H11" s="53">
        <f>H13+H12</f>
        <v>4018.3090000000002</v>
      </c>
      <c r="I11" s="53">
        <f>I13+I12</f>
        <v>0</v>
      </c>
      <c r="J11" s="53">
        <f>J13+J12</f>
        <v>997.95799999999997</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7</v>
      </c>
      <c r="G12" s="56">
        <v>1490.873</v>
      </c>
      <c r="H12" s="56">
        <v>4018.3090000000002</v>
      </c>
      <c r="I12" s="56">
        <v>0</v>
      </c>
      <c r="J12" s="56">
        <v>997.95799999999997</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2108.2069999999999</v>
      </c>
      <c r="G17" s="47">
        <f>G27+G24+G21+G18</f>
        <v>2943.7270000000003</v>
      </c>
      <c r="H17" s="47">
        <f>H18+H22+H24</f>
        <v>2555.0779999999995</v>
      </c>
      <c r="I17" s="47">
        <f>I18+I21+I24+I27</f>
        <v>0</v>
      </c>
      <c r="J17" s="47">
        <f>J18+J22+J24</f>
        <v>491.24700000000001</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29.626000000000001</v>
      </c>
      <c r="G18" s="53">
        <f>G20+G19</f>
        <v>254.786</v>
      </c>
      <c r="H18" s="53">
        <f>H20+H19</f>
        <v>182.238</v>
      </c>
      <c r="I18" s="53">
        <f>I20+I19</f>
        <v>0</v>
      </c>
      <c r="J18" s="53">
        <f>J20+J19</f>
        <v>5.1719999999999997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29.626000000000001</v>
      </c>
      <c r="G20" s="56">
        <v>254.786</v>
      </c>
      <c r="H20" s="56">
        <v>182.238</v>
      </c>
      <c r="I20" s="56">
        <v>0</v>
      </c>
      <c r="J20" s="56">
        <v>5.1719999999999997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v>127.282</v>
      </c>
      <c r="G21" s="53">
        <v>-15.023999999999999</v>
      </c>
      <c r="H21" s="53">
        <v>142.45500000000001</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127.282</v>
      </c>
      <c r="G22" s="56">
        <v>-15.023999999999999</v>
      </c>
      <c r="H22" s="56">
        <v>142.45500000000001</v>
      </c>
      <c r="I22" s="56">
        <v>0</v>
      </c>
      <c r="J22" s="56">
        <v>4.9000000000000002E-2</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1951.299</v>
      </c>
      <c r="G24" s="53">
        <f>SUM(G25:G26)</f>
        <v>2675.7200000000003</v>
      </c>
      <c r="H24" s="53">
        <f>SUM(H25:H26)</f>
        <v>2230.3849999999998</v>
      </c>
      <c r="I24" s="53">
        <f>SUM(I25:I26)</f>
        <v>0</v>
      </c>
      <c r="J24" s="53">
        <f>SUM(J25:J26)</f>
        <v>486.02600000000001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1566.8879999999999</v>
      </c>
      <c r="G25" s="56">
        <v>1600.635</v>
      </c>
      <c r="H25" s="56">
        <v>2013.1479999999999</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384.411</v>
      </c>
      <c r="G26" s="56">
        <v>1075.085</v>
      </c>
      <c r="H26" s="56">
        <v>217.23699999999999</v>
      </c>
      <c r="I26" s="56">
        <v>0</v>
      </c>
      <c r="J26" s="56">
        <v>486.02600000000001</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v>0</v>
      </c>
      <c r="G27" s="53">
        <v>28.245000000000001</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v>0</v>
      </c>
      <c r="G28" s="56">
        <v>28.245000000000001</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F30+F34+F37+F44</f>
        <v>0</v>
      </c>
      <c r="G29" s="47">
        <f>G30+G34+G37+G44</f>
        <v>1463.5429999999999</v>
      </c>
      <c r="H29" s="47">
        <f>H30+H34+H37+H44</f>
        <v>0.70199999999999996</v>
      </c>
      <c r="I29" s="47">
        <f>I30+I34+I37+I44</f>
        <v>55</v>
      </c>
      <c r="J29" s="47">
        <f>J30+J34+J37+J44</f>
        <v>397.2</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0</v>
      </c>
      <c r="G34" s="53">
        <v>1463.5429999999999</v>
      </c>
      <c r="H34" s="53">
        <v>0.70199999999999996</v>
      </c>
      <c r="I34" s="53">
        <v>55</v>
      </c>
      <c r="J34" s="53">
        <v>397.2</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10</v>
      </c>
      <c r="E35" s="63" t="s">
        <v>337</v>
      </c>
      <c r="F35" s="56">
        <v>0</v>
      </c>
      <c r="G35" s="56">
        <v>0</v>
      </c>
      <c r="H35" s="56">
        <v>0</v>
      </c>
      <c r="I35" s="56">
        <v>20</v>
      </c>
      <c r="J35" s="56">
        <v>397.21300000000002</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35</v>
      </c>
      <c r="F36" s="56">
        <v>0</v>
      </c>
      <c r="G36" s="56">
        <v>1463.5429999999999</v>
      </c>
      <c r="H36" s="56">
        <v>0.70199999999999996</v>
      </c>
      <c r="I36" s="56">
        <v>35</v>
      </c>
      <c r="J36" s="56">
        <v>0</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36</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37</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38</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40</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67.5">
      <c r="A42" s="43">
        <v>1</v>
      </c>
      <c r="B42" s="45">
        <v>5</v>
      </c>
      <c r="C42" s="51">
        <v>4</v>
      </c>
      <c r="D42" s="62">
        <v>30</v>
      </c>
      <c r="E42" s="63" t="s">
        <v>41</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22.5">
      <c r="A43" s="43">
        <v>1</v>
      </c>
      <c r="B43" s="45">
        <v>5</v>
      </c>
      <c r="C43" s="51">
        <v>4</v>
      </c>
      <c r="D43" s="62">
        <v>34</v>
      </c>
      <c r="E43" s="63" t="s">
        <v>42</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43</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44</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45</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45</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46</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47</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48</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49</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50</v>
      </c>
      <c r="F52" s="35">
        <f>F53+F73+F76+F79+F86+F91</f>
        <v>0</v>
      </c>
      <c r="G52" s="35">
        <f>G53+G73+G76+G79+G86+G91</f>
        <v>11.45</v>
      </c>
      <c r="H52" s="35">
        <f>H53+H73+H76+H79+H86+H91</f>
        <v>9.6329999999999991</v>
      </c>
      <c r="I52" s="35">
        <f>I53+I73+I76+I79+I86+I91</f>
        <v>20</v>
      </c>
      <c r="J52" s="35">
        <f>J53+J73+J76+J79+J86+J91</f>
        <v>60</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51</v>
      </c>
      <c r="F53" s="47">
        <f>F54+F56+F58+F60+F64+F70</f>
        <v>0</v>
      </c>
      <c r="G53" s="47">
        <f>G54+G56+G58+G60+G64+G70</f>
        <v>11.45</v>
      </c>
      <c r="H53" s="47">
        <f>H54+H56+H58+H60+H64+H70</f>
        <v>9.6329999999999991</v>
      </c>
      <c r="I53" s="47">
        <f>I54+I56+I58+I60+I64+I70</f>
        <v>20</v>
      </c>
      <c r="J53" s="47">
        <f>J54+J56+J58+J60+J64+J70</f>
        <v>60</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52</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53</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51"/>
      <c r="E56" s="61" t="s">
        <v>54</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c r="A57" s="43">
        <v>2</v>
      </c>
      <c r="B57" s="45">
        <v>1</v>
      </c>
      <c r="C57" s="51">
        <v>3</v>
      </c>
      <c r="D57" s="62">
        <v>2</v>
      </c>
      <c r="E57" s="63" t="s">
        <v>55</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c r="A58" s="43">
        <v>2</v>
      </c>
      <c r="B58" s="45">
        <v>1</v>
      </c>
      <c r="C58" s="51">
        <v>4</v>
      </c>
      <c r="D58" s="51"/>
      <c r="E58" s="61" t="s">
        <v>56</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57</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58</v>
      </c>
      <c r="F60" s="53">
        <v>0</v>
      </c>
      <c r="G60" s="53">
        <v>11.45</v>
      </c>
      <c r="H60" s="53">
        <v>9.6329999999999991</v>
      </c>
      <c r="I60" s="53">
        <v>20</v>
      </c>
      <c r="J60" s="53">
        <v>60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59</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60</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61</v>
      </c>
      <c r="F63" s="56">
        <v>0</v>
      </c>
      <c r="G63" s="56">
        <v>11.45</v>
      </c>
      <c r="H63" s="56">
        <v>9.6329999999999991</v>
      </c>
      <c r="I63" s="56">
        <v>20</v>
      </c>
      <c r="J63" s="56">
        <v>60</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62</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63</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7</v>
      </c>
      <c r="E71" s="63" t="s">
        <v>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80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86</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86</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88</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89</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90</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91</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92</v>
      </c>
      <c r="F98" s="35">
        <f>F99+F104</f>
        <v>886.5</v>
      </c>
      <c r="G98" s="35">
        <f>G99+G104</f>
        <v>0</v>
      </c>
      <c r="H98" s="35">
        <f>H99+H104</f>
        <v>144</v>
      </c>
      <c r="I98" s="35">
        <f>I99+I104</f>
        <v>144</v>
      </c>
      <c r="J98" s="35">
        <f>J99+J104</f>
        <v>0</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10.5">
      <c r="A99" s="58">
        <v>3</v>
      </c>
      <c r="B99" s="59">
        <v>1</v>
      </c>
      <c r="C99" s="59"/>
      <c r="D99" s="59"/>
      <c r="E99" s="46" t="s">
        <v>93</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11.25">
      <c r="A100" s="43">
        <v>3</v>
      </c>
      <c r="B100" s="45">
        <v>1</v>
      </c>
      <c r="C100" s="51">
        <v>1</v>
      </c>
      <c r="D100" s="51"/>
      <c r="E100" s="61" t="s">
        <v>93</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94</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95</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96</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97</v>
      </c>
      <c r="F104" s="47">
        <f>F105+F107</f>
        <v>886.5</v>
      </c>
      <c r="G104" s="47">
        <f>G105+G107</f>
        <v>0</v>
      </c>
      <c r="H104" s="47">
        <f>H105+H107</f>
        <v>144</v>
      </c>
      <c r="I104" s="47">
        <f>I105+I107</f>
        <v>144</v>
      </c>
      <c r="J104" s="47">
        <f>J105+J107</f>
        <v>0</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98</v>
      </c>
      <c r="F105" s="53">
        <v>886.5</v>
      </c>
      <c r="G105" s="53">
        <v>0</v>
      </c>
      <c r="H105" s="53">
        <v>144</v>
      </c>
      <c r="I105" s="53">
        <v>144</v>
      </c>
      <c r="J105" s="53">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99</v>
      </c>
      <c r="F106" s="56">
        <v>886.5</v>
      </c>
      <c r="G106" s="56">
        <v>0</v>
      </c>
      <c r="H106" s="56">
        <v>144</v>
      </c>
      <c r="I106" s="56">
        <v>144</v>
      </c>
      <c r="J106" s="56">
        <v>0</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100</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101</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8.xml><?xml version="1.0" encoding="utf-8"?>
<worksheet xmlns="http://schemas.openxmlformats.org/spreadsheetml/2006/main" xmlns:r="http://schemas.openxmlformats.org/officeDocument/2006/relationships">
  <dimension ref="A1:AF108"/>
  <sheetViews>
    <sheetView zoomScaleNormal="100" workbookViewId="0">
      <selection activeCell="A8" sqref="A8:XFD108"/>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341</v>
      </c>
      <c r="G4" s="150" t="s">
        <v>281</v>
      </c>
      <c r="H4" s="149" t="s">
        <v>342</v>
      </c>
      <c r="I4" s="151" t="s">
        <v>343</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144" t="s">
        <v>250</v>
      </c>
      <c r="K7" s="31"/>
      <c r="L7" s="31"/>
      <c r="M7" s="31"/>
      <c r="N7" s="32"/>
      <c r="O7" s="31"/>
      <c r="P7" s="31"/>
      <c r="Q7" s="31"/>
      <c r="R7" s="31"/>
    </row>
    <row r="8" spans="1:32">
      <c r="A8" s="33"/>
      <c r="B8" s="33"/>
      <c r="C8" s="33"/>
      <c r="D8" s="33"/>
      <c r="E8" s="34" t="s">
        <v>122</v>
      </c>
      <c r="F8" s="35">
        <f>F9+F52+F98</f>
        <v>3001.7069999999999</v>
      </c>
      <c r="G8" s="35">
        <f>G9+G52+G98</f>
        <v>5909.5929999999998</v>
      </c>
      <c r="H8" s="35">
        <f>H9+H52+H98</f>
        <v>6727.7219999999998</v>
      </c>
      <c r="I8" s="35">
        <f>I9+I52+I98</f>
        <v>219</v>
      </c>
      <c r="J8" s="35">
        <f>J9+J52+J98</f>
        <v>1946.405</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F10+F14+F17+F29+F46+F49</f>
        <v>2115.2069999999999</v>
      </c>
      <c r="G9" s="35">
        <f>G10+G14+G17+G29+G46+G49</f>
        <v>5898.143</v>
      </c>
      <c r="H9" s="35">
        <f>H10+H14+H17+H29+H46+H49</f>
        <v>6574.0889999999999</v>
      </c>
      <c r="I9" s="35">
        <f>I10+I14+I17+I29+I46+I49</f>
        <v>55</v>
      </c>
      <c r="J9" s="35">
        <f>J10+J14+J17+J29+J46+J49</f>
        <v>1886.405</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7</v>
      </c>
      <c r="G10" s="47">
        <f>G12</f>
        <v>1490.873</v>
      </c>
      <c r="H10" s="47">
        <f>H12</f>
        <v>4018.3090000000002</v>
      </c>
      <c r="I10" s="47">
        <v>0</v>
      </c>
      <c r="J10" s="47">
        <f>J12</f>
        <v>997.95799999999997</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7</v>
      </c>
      <c r="G11" s="53">
        <f>G13+G12</f>
        <v>1490.873</v>
      </c>
      <c r="H11" s="53">
        <f>H13+H12</f>
        <v>4018.3090000000002</v>
      </c>
      <c r="I11" s="53">
        <f>I13+I12</f>
        <v>0</v>
      </c>
      <c r="J11" s="53">
        <f>J13+J12</f>
        <v>997.95799999999997</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7</v>
      </c>
      <c r="G12" s="56">
        <v>1490.873</v>
      </c>
      <c r="H12" s="56">
        <v>4018.3090000000002</v>
      </c>
      <c r="I12" s="56">
        <v>0</v>
      </c>
      <c r="J12" s="56">
        <v>997.95799999999997</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2108.2069999999999</v>
      </c>
      <c r="G17" s="47">
        <f>G27+G24+G21+G18</f>
        <v>2943.7270000000003</v>
      </c>
      <c r="H17" s="47">
        <f>H18+H22+H24</f>
        <v>2555.0779999999995</v>
      </c>
      <c r="I17" s="47">
        <f>I18+I21+I24+I27</f>
        <v>0</v>
      </c>
      <c r="J17" s="47">
        <f>J18+J22+J24</f>
        <v>491.24700000000001</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29.626000000000001</v>
      </c>
      <c r="G18" s="53">
        <f>G20+G19</f>
        <v>254.786</v>
      </c>
      <c r="H18" s="53">
        <f>H20+H19</f>
        <v>182.238</v>
      </c>
      <c r="I18" s="53">
        <f>I20+I19</f>
        <v>0</v>
      </c>
      <c r="J18" s="53">
        <f>J20+J19</f>
        <v>5.1719999999999997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29.626000000000001</v>
      </c>
      <c r="G20" s="56">
        <v>254.786</v>
      </c>
      <c r="H20" s="56">
        <v>182.238</v>
      </c>
      <c r="I20" s="56">
        <v>0</v>
      </c>
      <c r="J20" s="56">
        <v>5.1719999999999997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v>127.282</v>
      </c>
      <c r="G21" s="53">
        <v>-15.023999999999999</v>
      </c>
      <c r="H21" s="53">
        <v>142.45500000000001</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127.282</v>
      </c>
      <c r="G22" s="56">
        <v>-15.023999999999999</v>
      </c>
      <c r="H22" s="56">
        <v>142.45500000000001</v>
      </c>
      <c r="I22" s="56">
        <v>0</v>
      </c>
      <c r="J22" s="56">
        <v>4.9000000000000002E-2</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1951.299</v>
      </c>
      <c r="G24" s="53">
        <f>SUM(G25:G26)</f>
        <v>2675.7200000000003</v>
      </c>
      <c r="H24" s="53">
        <f>SUM(H25:H26)</f>
        <v>2230.3849999999998</v>
      </c>
      <c r="I24" s="53">
        <f>SUM(I25:I26)</f>
        <v>0</v>
      </c>
      <c r="J24" s="53">
        <f>SUM(J25:J26)</f>
        <v>486.02600000000001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1566.8879999999999</v>
      </c>
      <c r="G25" s="56">
        <v>1600.635</v>
      </c>
      <c r="H25" s="56">
        <v>2013.1479999999999</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384.411</v>
      </c>
      <c r="G26" s="56">
        <v>1075.085</v>
      </c>
      <c r="H26" s="56">
        <v>217.23699999999999</v>
      </c>
      <c r="I26" s="56">
        <v>0</v>
      </c>
      <c r="J26" s="56">
        <v>486.02600000000001</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v>0</v>
      </c>
      <c r="G27" s="53">
        <v>28.245000000000001</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v>0</v>
      </c>
      <c r="G28" s="56">
        <v>28.245000000000001</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F30+F34+F37+F44</f>
        <v>0</v>
      </c>
      <c r="G29" s="47">
        <f>G30+G34+G37+G44</f>
        <v>1463.5429999999999</v>
      </c>
      <c r="H29" s="47">
        <f>H30+H34+H37+H44</f>
        <v>0.70199999999999996</v>
      </c>
      <c r="I29" s="47">
        <f>I30+I34+I37+I44</f>
        <v>55</v>
      </c>
      <c r="J29" s="47">
        <f>J30+J34+J37+J44</f>
        <v>397.2</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0</v>
      </c>
      <c r="G34" s="53">
        <v>1463.5429999999999</v>
      </c>
      <c r="H34" s="53">
        <v>0.70199999999999996</v>
      </c>
      <c r="I34" s="53">
        <v>55</v>
      </c>
      <c r="J34" s="53">
        <v>397.2</v>
      </c>
      <c r="K34" s="48"/>
      <c r="L34" s="48"/>
      <c r="M34" s="48"/>
      <c r="N34" s="49"/>
      <c r="O34" s="48"/>
      <c r="P34" s="48"/>
      <c r="Q34" s="48"/>
      <c r="R34" s="48"/>
      <c r="S34" s="38"/>
      <c r="T34" s="39"/>
      <c r="U34" s="39"/>
      <c r="V34" s="39"/>
      <c r="W34" s="39"/>
      <c r="X34" s="39"/>
      <c r="Y34" s="39"/>
      <c r="Z34" s="39"/>
      <c r="AA34" s="39"/>
      <c r="AB34" s="39"/>
      <c r="AC34" s="39"/>
      <c r="AD34" s="39"/>
      <c r="AE34" s="39"/>
      <c r="AF34" s="39"/>
    </row>
    <row r="35" spans="1:32" ht="33.75">
      <c r="A35" s="43">
        <v>1</v>
      </c>
      <c r="B35" s="45">
        <v>5</v>
      </c>
      <c r="C35" s="51">
        <v>3</v>
      </c>
      <c r="D35" s="62">
        <v>10</v>
      </c>
      <c r="E35" s="63" t="s">
        <v>338</v>
      </c>
      <c r="F35" s="56">
        <v>0</v>
      </c>
      <c r="G35" s="56">
        <v>0</v>
      </c>
      <c r="H35" s="56">
        <v>0</v>
      </c>
      <c r="I35" s="56">
        <v>20</v>
      </c>
      <c r="J35" s="56">
        <v>397.21300000000002</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142</v>
      </c>
      <c r="F36" s="56">
        <v>0</v>
      </c>
      <c r="G36" s="56">
        <v>1463.5429999999999</v>
      </c>
      <c r="H36" s="56">
        <v>0.70199999999999996</v>
      </c>
      <c r="I36" s="56">
        <v>35</v>
      </c>
      <c r="J36" s="56">
        <v>0</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143</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144</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145</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146</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56.25">
      <c r="A42" s="43">
        <v>1</v>
      </c>
      <c r="B42" s="45">
        <v>5</v>
      </c>
      <c r="C42" s="51">
        <v>4</v>
      </c>
      <c r="D42" s="62">
        <v>30</v>
      </c>
      <c r="E42" s="63" t="s">
        <v>194</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4</v>
      </c>
      <c r="D43" s="62">
        <v>34</v>
      </c>
      <c r="E43" s="63" t="s">
        <v>147</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148</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149</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150</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150</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151</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152</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153</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154</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155</v>
      </c>
      <c r="F52" s="35">
        <f>F53+F73+F76+F79+F86+F91</f>
        <v>0</v>
      </c>
      <c r="G52" s="35">
        <f>G53+G73+G76+G79+G86+G91</f>
        <v>11.45</v>
      </c>
      <c r="H52" s="35">
        <f>H53+H73+H76+H79+H86+H91</f>
        <v>9.6329999999999991</v>
      </c>
      <c r="I52" s="35">
        <f>I53+I73+I76+I79+I86+I91</f>
        <v>20</v>
      </c>
      <c r="J52" s="35">
        <f>J53+J73+J76+J79+J86+J91</f>
        <v>60</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156</v>
      </c>
      <c r="F53" s="47">
        <f>F54+F56+F58+F60+F64+F70</f>
        <v>0</v>
      </c>
      <c r="G53" s="47">
        <f>G54+G56+G58+G60+G64+G70</f>
        <v>11.45</v>
      </c>
      <c r="H53" s="47">
        <f>H54+H56+H58+H60+H64+H70</f>
        <v>9.6329999999999991</v>
      </c>
      <c r="I53" s="47">
        <f>I54+I56+I58+I60+I64+I70</f>
        <v>20</v>
      </c>
      <c r="J53" s="47">
        <f>J54+J56+J58+J60+J64+J70</f>
        <v>60</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157</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158</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51"/>
      <c r="E56" s="61" t="s">
        <v>159</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ht="22.5">
      <c r="A57" s="43">
        <v>2</v>
      </c>
      <c r="B57" s="45">
        <v>1</v>
      </c>
      <c r="C57" s="51">
        <v>3</v>
      </c>
      <c r="D57" s="62">
        <v>2</v>
      </c>
      <c r="E57" s="63" t="s">
        <v>160</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ht="22.5">
      <c r="A58" s="43">
        <v>2</v>
      </c>
      <c r="B58" s="45">
        <v>1</v>
      </c>
      <c r="C58" s="51">
        <v>4</v>
      </c>
      <c r="D58" s="51"/>
      <c r="E58" s="61" t="s">
        <v>161</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162</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163</v>
      </c>
      <c r="F60" s="53">
        <v>0</v>
      </c>
      <c r="G60" s="53">
        <v>11.45</v>
      </c>
      <c r="H60" s="53">
        <v>9.6329999999999991</v>
      </c>
      <c r="I60" s="53">
        <v>20</v>
      </c>
      <c r="J60" s="53">
        <v>60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164</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165</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197</v>
      </c>
      <c r="F63" s="56">
        <v>0</v>
      </c>
      <c r="G63" s="56">
        <v>11.45</v>
      </c>
      <c r="H63" s="56">
        <v>9.6329999999999991</v>
      </c>
      <c r="I63" s="56">
        <v>20</v>
      </c>
      <c r="J63" s="56">
        <v>60</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166</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167</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168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45">
      <c r="A71" s="43">
        <v>2</v>
      </c>
      <c r="B71" s="45">
        <v>1</v>
      </c>
      <c r="C71" s="51">
        <v>9</v>
      </c>
      <c r="D71" s="62">
        <v>7</v>
      </c>
      <c r="E71" s="63" t="s">
        <v>169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170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171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171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172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173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173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174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175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176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177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178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179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200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180</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180</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181</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182</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201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202</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183</v>
      </c>
      <c r="F98" s="35">
        <f>F99+F104</f>
        <v>886.5</v>
      </c>
      <c r="G98" s="35">
        <f>G99+G104</f>
        <v>0</v>
      </c>
      <c r="H98" s="35">
        <f>H99+H104</f>
        <v>144</v>
      </c>
      <c r="I98" s="35">
        <f>I99+I104</f>
        <v>144</v>
      </c>
      <c r="J98" s="35">
        <f>J99+J104</f>
        <v>0</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21">
      <c r="A99" s="58">
        <v>3</v>
      </c>
      <c r="B99" s="59">
        <v>1</v>
      </c>
      <c r="C99" s="59"/>
      <c r="D99" s="59"/>
      <c r="E99" s="46" t="s">
        <v>184</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22.5">
      <c r="A100" s="43">
        <v>3</v>
      </c>
      <c r="B100" s="45">
        <v>1</v>
      </c>
      <c r="C100" s="51">
        <v>1</v>
      </c>
      <c r="D100" s="51"/>
      <c r="E100" s="61" t="s">
        <v>184</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185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186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187</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188</v>
      </c>
      <c r="F104" s="47">
        <f>F105+F107</f>
        <v>886.5</v>
      </c>
      <c r="G104" s="47">
        <f>G105+G107</f>
        <v>0</v>
      </c>
      <c r="H104" s="47">
        <f>H105+H107</f>
        <v>144</v>
      </c>
      <c r="I104" s="47">
        <f>I105+I107</f>
        <v>144</v>
      </c>
      <c r="J104" s="47">
        <f>J105+J107</f>
        <v>0</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189</v>
      </c>
      <c r="F105" s="53">
        <v>886.5</v>
      </c>
      <c r="G105" s="53">
        <v>0</v>
      </c>
      <c r="H105" s="53">
        <v>144</v>
      </c>
      <c r="I105" s="53">
        <v>144</v>
      </c>
      <c r="J105" s="53">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190</v>
      </c>
      <c r="F106" s="56">
        <v>886.5</v>
      </c>
      <c r="G106" s="56">
        <v>0</v>
      </c>
      <c r="H106" s="56">
        <v>144</v>
      </c>
      <c r="I106" s="56">
        <v>144</v>
      </c>
      <c r="J106" s="56">
        <v>0</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191</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192</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29.xml><?xml version="1.0" encoding="utf-8"?>
<worksheet xmlns="http://schemas.openxmlformats.org/spreadsheetml/2006/main" xmlns:r="http://schemas.openxmlformats.org/officeDocument/2006/relationships">
  <dimension ref="A1:AF108"/>
  <sheetViews>
    <sheetView zoomScaleNormal="100" workbookViewId="0">
      <selection activeCell="A8" sqref="A8:XFD108"/>
    </sheetView>
  </sheetViews>
  <sheetFormatPr defaultRowHeight="15"/>
  <cols>
    <col min="1" max="3" width="1.5703125"/>
    <col min="4" max="4" width="2.42578125"/>
    <col min="5" max="5" width="65"/>
    <col min="6" max="6" width="11.85546875"/>
    <col min="7" max="8" width="13.85546875"/>
    <col min="9"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261</v>
      </c>
      <c r="G4" s="150" t="s">
        <v>282</v>
      </c>
      <c r="H4" s="149" t="s">
        <v>344</v>
      </c>
      <c r="I4" s="151" t="s">
        <v>345</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F9+F52+F98</f>
        <v>1164.4289999999999</v>
      </c>
      <c r="G8" s="35">
        <f>G9+G52+G98</f>
        <v>1664.6589999999999</v>
      </c>
      <c r="H8" s="35">
        <f>H9+H52+H98</f>
        <v>1579.3890000000001</v>
      </c>
      <c r="I8" s="35">
        <f>I9+I52+I98</f>
        <v>1159.4000000000001</v>
      </c>
      <c r="J8" s="35">
        <f>J9+J52+J98</f>
        <v>1148.826</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F10+F14+F17+F29+F46+F49</f>
        <v>1164.4289999999999</v>
      </c>
      <c r="G9" s="35">
        <f>G10+G14+G17+G29+G46+G49</f>
        <v>1601.4969999999998</v>
      </c>
      <c r="H9" s="35">
        <f>H10+H14+H17+H29+H46+H49</f>
        <v>1384.8390000000002</v>
      </c>
      <c r="I9" s="35">
        <f>I10+I14+I17+I29+I46+I49</f>
        <v>980.4</v>
      </c>
      <c r="J9" s="35">
        <f>J10+J14+J17+J29+J46+J49</f>
        <v>971.2120000000001</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195.53100000000001</v>
      </c>
      <c r="G10" s="47">
        <f>G12</f>
        <v>576.56299999999999</v>
      </c>
      <c r="H10" s="47">
        <f>H12</f>
        <v>652.11599999999999</v>
      </c>
      <c r="I10" s="47">
        <v>849.4</v>
      </c>
      <c r="J10" s="47">
        <f>J12</f>
        <v>841.23500000000001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195.53100000000001</v>
      </c>
      <c r="G11" s="53">
        <f>G13+G12</f>
        <v>576.56299999999999</v>
      </c>
      <c r="H11" s="53">
        <f>H13+H12</f>
        <v>652.11599999999999</v>
      </c>
      <c r="I11" s="53">
        <f>I13+I12</f>
        <v>849.4</v>
      </c>
      <c r="J11" s="53">
        <f>J13+J12</f>
        <v>841.23500000000001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195.53100000000001</v>
      </c>
      <c r="G12" s="56">
        <v>576.56299999999999</v>
      </c>
      <c r="H12" s="56">
        <v>652.11599999999999</v>
      </c>
      <c r="I12" s="56">
        <v>849.4</v>
      </c>
      <c r="J12" s="56">
        <v>841.23500000000001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968.89799999999991</v>
      </c>
      <c r="G17" s="47">
        <f>G27+G24+G21+G18</f>
        <v>1024.934</v>
      </c>
      <c r="H17" s="47">
        <f>H18+H22+H24</f>
        <v>756.59300000000007</v>
      </c>
      <c r="I17" s="47">
        <f>I18+I21+I24+I27</f>
        <v>31</v>
      </c>
      <c r="J17" s="47">
        <f>J18+J22+J24</f>
        <v>121.652</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239.43199999999999</v>
      </c>
      <c r="G18" s="53">
        <f>G20+G19</f>
        <v>153.31200000000001</v>
      </c>
      <c r="H18" s="53">
        <f>H20+H19</f>
        <v>266.94</v>
      </c>
      <c r="I18" s="53">
        <f>I20+I19</f>
        <v>31</v>
      </c>
      <c r="J18" s="53">
        <f>J20+J19</f>
        <v>30.757999999999999</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239.43199999999999</v>
      </c>
      <c r="G20" s="56">
        <v>153.31200000000001</v>
      </c>
      <c r="H20" s="56">
        <v>266.94</v>
      </c>
      <c r="I20" s="56">
        <v>31</v>
      </c>
      <c r="J20" s="56">
        <v>30.757999999999999</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v>23.041</v>
      </c>
      <c r="G21" s="53">
        <v>23.375</v>
      </c>
      <c r="H21" s="53">
        <v>13.563000000000001</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23.041</v>
      </c>
      <c r="G22" s="56">
        <v>23.375</v>
      </c>
      <c r="H22" s="56">
        <v>13.563000000000001</v>
      </c>
      <c r="I22" s="56">
        <v>0</v>
      </c>
      <c r="J22" s="56">
        <v>0.105</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706.42499999999995</v>
      </c>
      <c r="G24" s="53">
        <f>SUM(G25:G26)</f>
        <v>848.24699999999996</v>
      </c>
      <c r="H24" s="53">
        <f>SUM(H25:H26)</f>
        <v>476.09000000000003</v>
      </c>
      <c r="I24" s="53">
        <f>SUM(I25:I26)</f>
        <v>0</v>
      </c>
      <c r="J24" s="53">
        <f>SUM(J25:J26)</f>
        <v>90.789000000000001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148.38999999999999</v>
      </c>
      <c r="G25" s="56">
        <v>232.81800000000001</v>
      </c>
      <c r="H25" s="56">
        <v>191.56399999999999</v>
      </c>
      <c r="I25" s="56">
        <v>0</v>
      </c>
      <c r="J25" s="56">
        <v>3.4039999999999999</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558.03499999999997</v>
      </c>
      <c r="G26" s="56">
        <v>615.42899999999997</v>
      </c>
      <c r="H26" s="56">
        <v>284.52600000000001</v>
      </c>
      <c r="I26" s="56">
        <v>0</v>
      </c>
      <c r="J26" s="56">
        <v>87.385000000000005</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v>0</v>
      </c>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v>0</v>
      </c>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F30+F34+F37+F44</f>
        <v>0</v>
      </c>
      <c r="G29" s="47">
        <f>G30+G34+G37+G44</f>
        <v>0</v>
      </c>
      <c r="H29" s="47">
        <f>H30+H34+H37+H44</f>
        <v>-23.87</v>
      </c>
      <c r="I29" s="47">
        <f>I30+I34+I37+I44</f>
        <v>100</v>
      </c>
      <c r="J29" s="47">
        <f>J30+J34+J37+J44</f>
        <v>8.3249999999999993</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0</v>
      </c>
      <c r="G34" s="53">
        <v>0</v>
      </c>
      <c r="H34" s="53">
        <v>-23.87</v>
      </c>
      <c r="I34" s="53">
        <v>100</v>
      </c>
      <c r="J34" s="53">
        <v>8.3249999999999993</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10</v>
      </c>
      <c r="E35" s="63" t="s">
        <v>337</v>
      </c>
      <c r="F35" s="56">
        <v>0</v>
      </c>
      <c r="G35" s="56">
        <v>0</v>
      </c>
      <c r="H35" s="56">
        <v>0</v>
      </c>
      <c r="I35" s="56">
        <v>100</v>
      </c>
      <c r="J35" s="56">
        <v>7.9749999999999996</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35</v>
      </c>
      <c r="F36" s="56">
        <v>0</v>
      </c>
      <c r="G36" s="56">
        <v>0</v>
      </c>
      <c r="H36" s="56">
        <v>-23.87</v>
      </c>
      <c r="I36" s="56">
        <v>0</v>
      </c>
      <c r="J36" s="56">
        <v>0.35</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36</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37</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38</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40</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67.5">
      <c r="A42" s="43">
        <v>1</v>
      </c>
      <c r="B42" s="45">
        <v>5</v>
      </c>
      <c r="C42" s="51">
        <v>4</v>
      </c>
      <c r="D42" s="62">
        <v>30</v>
      </c>
      <c r="E42" s="63" t="s">
        <v>41</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22.5">
      <c r="A43" s="43">
        <v>1</v>
      </c>
      <c r="B43" s="45">
        <v>5</v>
      </c>
      <c r="C43" s="51">
        <v>4</v>
      </c>
      <c r="D43" s="62">
        <v>34</v>
      </c>
      <c r="E43" s="63" t="s">
        <v>42</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43</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44</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45</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45</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46</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47</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48</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49</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50</v>
      </c>
      <c r="F52" s="35">
        <f>F53+F73+F76+F79+F86+F91</f>
        <v>0</v>
      </c>
      <c r="G52" s="35">
        <f>G53+G73+G76+G79+G86+G91</f>
        <v>63.161999999999999</v>
      </c>
      <c r="H52" s="35">
        <f>H53+H73+H76+H79+H86+H91</f>
        <v>50.55</v>
      </c>
      <c r="I52" s="35">
        <f>I53+I73+I76+I79+I86+I91</f>
        <v>35</v>
      </c>
      <c r="J52" s="35">
        <f>J53+J73+J76+J79+J86+J91</f>
        <v>33.613999999999997</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51</v>
      </c>
      <c r="F53" s="47">
        <f>F54+F56+F58+F60+F64+F70</f>
        <v>0</v>
      </c>
      <c r="G53" s="47">
        <f>G54+G56+G58+G60+G64+G70</f>
        <v>63.161999999999999</v>
      </c>
      <c r="H53" s="47">
        <f>H54+H56+H58+H60+H64+H70</f>
        <v>50.55</v>
      </c>
      <c r="I53" s="47">
        <f>I54+I56+I58+I60+I64+I70</f>
        <v>35</v>
      </c>
      <c r="J53" s="47">
        <f>J54+J56+J58+J60+J64+J70</f>
        <v>33.613999999999997</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52</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53</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51"/>
      <c r="E56" s="61" t="s">
        <v>54</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c r="A57" s="43">
        <v>2</v>
      </c>
      <c r="B57" s="45">
        <v>1</v>
      </c>
      <c r="C57" s="51">
        <v>3</v>
      </c>
      <c r="D57" s="62">
        <v>2</v>
      </c>
      <c r="E57" s="63" t="s">
        <v>55</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c r="A58" s="43">
        <v>2</v>
      </c>
      <c r="B58" s="45">
        <v>1</v>
      </c>
      <c r="C58" s="51">
        <v>4</v>
      </c>
      <c r="D58" s="51"/>
      <c r="E58" s="61" t="s">
        <v>56</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57</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58</v>
      </c>
      <c r="F60" s="53">
        <v>0</v>
      </c>
      <c r="G60" s="53">
        <v>63.161999999999999</v>
      </c>
      <c r="H60" s="53">
        <v>50.55</v>
      </c>
      <c r="I60" s="53">
        <v>35</v>
      </c>
      <c r="J60" s="53">
        <v>33.613999999999997</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59</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60</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61</v>
      </c>
      <c r="F63" s="56">
        <v>0</v>
      </c>
      <c r="G63" s="56">
        <v>63.161999999999999</v>
      </c>
      <c r="H63" s="56">
        <v>50.55</v>
      </c>
      <c r="I63" s="56">
        <v>35</v>
      </c>
      <c r="J63" s="56">
        <v>33.613999999999997</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62</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63</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7</v>
      </c>
      <c r="E71" s="63" t="s">
        <v>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80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86</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86</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88</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89</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90</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91</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92</v>
      </c>
      <c r="F98" s="35">
        <f>F99+F104</f>
        <v>0</v>
      </c>
      <c r="G98" s="35">
        <f>G99+G104</f>
        <v>0</v>
      </c>
      <c r="H98" s="35">
        <f>H99+H104</f>
        <v>144</v>
      </c>
      <c r="I98" s="35">
        <f>I99+I104</f>
        <v>144</v>
      </c>
      <c r="J98" s="35">
        <f>J99+J104</f>
        <v>144</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10.5">
      <c r="A99" s="58">
        <v>3</v>
      </c>
      <c r="B99" s="59">
        <v>1</v>
      </c>
      <c r="C99" s="59"/>
      <c r="D99" s="59"/>
      <c r="E99" s="46" t="s">
        <v>93</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11.25">
      <c r="A100" s="43">
        <v>3</v>
      </c>
      <c r="B100" s="45">
        <v>1</v>
      </c>
      <c r="C100" s="51">
        <v>1</v>
      </c>
      <c r="D100" s="51"/>
      <c r="E100" s="61" t="s">
        <v>93</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94</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95</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96</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97</v>
      </c>
      <c r="F104" s="47">
        <f>F105+F107</f>
        <v>0</v>
      </c>
      <c r="G104" s="47">
        <f>G105+G107</f>
        <v>0</v>
      </c>
      <c r="H104" s="47">
        <f>H105+H107</f>
        <v>144</v>
      </c>
      <c r="I104" s="47">
        <f>I105+I107</f>
        <v>144</v>
      </c>
      <c r="J104" s="47">
        <f>J105+J107</f>
        <v>144</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98</v>
      </c>
      <c r="F105" s="53">
        <v>0</v>
      </c>
      <c r="G105" s="53">
        <v>0</v>
      </c>
      <c r="H105" s="53">
        <v>144</v>
      </c>
      <c r="I105" s="53">
        <v>144</v>
      </c>
      <c r="J105" s="53">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99</v>
      </c>
      <c r="F106" s="56">
        <v>0</v>
      </c>
      <c r="G106" s="56">
        <v>0</v>
      </c>
      <c r="H106" s="56">
        <v>144</v>
      </c>
      <c r="I106" s="56">
        <v>144</v>
      </c>
      <c r="J106" s="56">
        <v>144</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100</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101</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0.xml><?xml version="1.0" encoding="utf-8"?>
<worksheet xmlns="http://schemas.openxmlformats.org/spreadsheetml/2006/main" xmlns:r="http://schemas.openxmlformats.org/officeDocument/2006/relationships">
  <dimension ref="A1:AF108"/>
  <sheetViews>
    <sheetView zoomScaleNormal="100" workbookViewId="0">
      <selection activeCell="A8" sqref="A8:XFD108"/>
    </sheetView>
  </sheetViews>
  <sheetFormatPr defaultRowHeight="15"/>
  <cols>
    <col min="1" max="3" width="1.5703125"/>
    <col min="4" max="4" width="2.42578125"/>
    <col min="5" max="5" width="65"/>
    <col min="6" max="6" width="11.85546875"/>
    <col min="7" max="8" width="13.85546875"/>
    <col min="9"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346</v>
      </c>
      <c r="G4" s="150" t="s">
        <v>283</v>
      </c>
      <c r="H4" s="149" t="s">
        <v>347</v>
      </c>
      <c r="I4" s="151" t="s">
        <v>348</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F9+F52+F98</f>
        <v>1164.4289999999999</v>
      </c>
      <c r="G8" s="35">
        <f>G9+G52+G98</f>
        <v>1664.6589999999999</v>
      </c>
      <c r="H8" s="35">
        <f>H9+H52+H98</f>
        <v>1579.3890000000001</v>
      </c>
      <c r="I8" s="35">
        <f>I9+I52+I98</f>
        <v>1159.4000000000001</v>
      </c>
      <c r="J8" s="35">
        <f>J9+J52+J98</f>
        <v>1148.826</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F10+F14+F17+F29+F46+F49</f>
        <v>1164.4289999999999</v>
      </c>
      <c r="G9" s="35">
        <f>G10+G14+G17+G29+G46+G49</f>
        <v>1601.4969999999998</v>
      </c>
      <c r="H9" s="35">
        <f>H10+H14+H17+H29+H46+H49</f>
        <v>1384.8390000000002</v>
      </c>
      <c r="I9" s="35">
        <f>I10+I14+I17+I29+I46+I49</f>
        <v>980.4</v>
      </c>
      <c r="J9" s="35">
        <f>J10+J14+J17+J29+J46+J49</f>
        <v>971.2120000000001</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195.53100000000001</v>
      </c>
      <c r="G10" s="47">
        <f>G12</f>
        <v>576.56299999999999</v>
      </c>
      <c r="H10" s="47">
        <f>H12</f>
        <v>652.11599999999999</v>
      </c>
      <c r="I10" s="47">
        <v>849.4</v>
      </c>
      <c r="J10" s="47">
        <f>J12</f>
        <v>841.23500000000001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195.53100000000001</v>
      </c>
      <c r="G11" s="53">
        <f>G13+G12</f>
        <v>576.56299999999999</v>
      </c>
      <c r="H11" s="53">
        <f>H13+H12</f>
        <v>652.11599999999999</v>
      </c>
      <c r="I11" s="53">
        <f>I13+I12</f>
        <v>849.4</v>
      </c>
      <c r="J11" s="53">
        <f>J13+J12</f>
        <v>841.23500000000001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195.53100000000001</v>
      </c>
      <c r="G12" s="56">
        <v>576.56299999999999</v>
      </c>
      <c r="H12" s="56">
        <v>652.11599999999999</v>
      </c>
      <c r="I12" s="56">
        <v>849.4</v>
      </c>
      <c r="J12" s="56">
        <v>841.23500000000001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968.89799999999991</v>
      </c>
      <c r="G17" s="47">
        <f>G27+G24+G21+G18</f>
        <v>1024.934</v>
      </c>
      <c r="H17" s="47">
        <f>H18+H22+H24</f>
        <v>756.59300000000007</v>
      </c>
      <c r="I17" s="47">
        <f>I18+I21+I24+I27</f>
        <v>31</v>
      </c>
      <c r="J17" s="47">
        <f>J18+J22+J24</f>
        <v>121.652</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239.43199999999999</v>
      </c>
      <c r="G18" s="53">
        <f>G20+G19</f>
        <v>153.31200000000001</v>
      </c>
      <c r="H18" s="53">
        <f>H20+H19</f>
        <v>266.94</v>
      </c>
      <c r="I18" s="53">
        <f>I20+I19</f>
        <v>31</v>
      </c>
      <c r="J18" s="53">
        <f>J20+J19</f>
        <v>30.757999999999999</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239.43199999999999</v>
      </c>
      <c r="G20" s="56">
        <v>153.31200000000001</v>
      </c>
      <c r="H20" s="56">
        <v>266.94</v>
      </c>
      <c r="I20" s="56">
        <v>31</v>
      </c>
      <c r="J20" s="56">
        <v>30.757999999999999</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v>23.041</v>
      </c>
      <c r="G21" s="53">
        <v>23.375</v>
      </c>
      <c r="H21" s="53">
        <v>13.563000000000001</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23.041</v>
      </c>
      <c r="G22" s="56">
        <v>23.375</v>
      </c>
      <c r="H22" s="56">
        <v>13.563000000000001</v>
      </c>
      <c r="I22" s="56">
        <v>0</v>
      </c>
      <c r="J22" s="56">
        <v>0.105</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706.42499999999995</v>
      </c>
      <c r="G24" s="53">
        <f>SUM(G25:G26)</f>
        <v>848.24699999999996</v>
      </c>
      <c r="H24" s="53">
        <f>SUM(H25:H26)</f>
        <v>476.09000000000003</v>
      </c>
      <c r="I24" s="53">
        <f>SUM(I25:I26)</f>
        <v>0</v>
      </c>
      <c r="J24" s="53">
        <f>SUM(J25:J26)</f>
        <v>90.789000000000001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148.38999999999999</v>
      </c>
      <c r="G25" s="56">
        <v>232.81800000000001</v>
      </c>
      <c r="H25" s="56">
        <v>191.56399999999999</v>
      </c>
      <c r="I25" s="56">
        <v>0</v>
      </c>
      <c r="J25" s="56">
        <v>3.4039999999999999</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558.03499999999997</v>
      </c>
      <c r="G26" s="56">
        <v>615.42899999999997</v>
      </c>
      <c r="H26" s="56">
        <v>284.52600000000001</v>
      </c>
      <c r="I26" s="56">
        <v>0</v>
      </c>
      <c r="J26" s="56">
        <v>87.385000000000005</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v>0</v>
      </c>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v>0</v>
      </c>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F30+F34+F37+F44</f>
        <v>0</v>
      </c>
      <c r="G29" s="47">
        <f>G30+G34+G37+G44</f>
        <v>0</v>
      </c>
      <c r="H29" s="47">
        <f>H30+H34+H37+H44</f>
        <v>-23.87</v>
      </c>
      <c r="I29" s="47">
        <f>I30+I34+I37+I44</f>
        <v>100</v>
      </c>
      <c r="J29" s="47">
        <f>J30+J34+J37+J44</f>
        <v>8.3249999999999993</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0</v>
      </c>
      <c r="G34" s="53">
        <v>0</v>
      </c>
      <c r="H34" s="53">
        <v>-23.87</v>
      </c>
      <c r="I34" s="53">
        <v>100</v>
      </c>
      <c r="J34" s="53">
        <v>8.3249999999999993</v>
      </c>
      <c r="K34" s="48"/>
      <c r="L34" s="48"/>
      <c r="M34" s="48"/>
      <c r="N34" s="49"/>
      <c r="O34" s="48"/>
      <c r="P34" s="48"/>
      <c r="Q34" s="48"/>
      <c r="R34" s="48"/>
      <c r="S34" s="38"/>
      <c r="T34" s="39"/>
      <c r="U34" s="39"/>
      <c r="V34" s="39"/>
      <c r="W34" s="39"/>
      <c r="X34" s="39"/>
      <c r="Y34" s="39"/>
      <c r="Z34" s="39"/>
      <c r="AA34" s="39"/>
      <c r="AB34" s="39"/>
      <c r="AC34" s="39"/>
      <c r="AD34" s="39"/>
      <c r="AE34" s="39"/>
      <c r="AF34" s="39"/>
    </row>
    <row r="35" spans="1:32" ht="33.75">
      <c r="A35" s="43">
        <v>1</v>
      </c>
      <c r="B35" s="45">
        <v>5</v>
      </c>
      <c r="C35" s="51">
        <v>3</v>
      </c>
      <c r="D35" s="62">
        <v>10</v>
      </c>
      <c r="E35" s="63" t="s">
        <v>338</v>
      </c>
      <c r="F35" s="56">
        <v>0</v>
      </c>
      <c r="G35" s="56">
        <v>0</v>
      </c>
      <c r="H35" s="56">
        <v>0</v>
      </c>
      <c r="I35" s="56">
        <v>100</v>
      </c>
      <c r="J35" s="56">
        <v>7.9749999999999996</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142</v>
      </c>
      <c r="F36" s="56">
        <v>0</v>
      </c>
      <c r="G36" s="56">
        <v>0</v>
      </c>
      <c r="H36" s="56">
        <v>-23.87</v>
      </c>
      <c r="I36" s="56">
        <v>0</v>
      </c>
      <c r="J36" s="56">
        <v>0.35</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143</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144</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145</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146</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56.25">
      <c r="A42" s="43">
        <v>1</v>
      </c>
      <c r="B42" s="45">
        <v>5</v>
      </c>
      <c r="C42" s="51">
        <v>4</v>
      </c>
      <c r="D42" s="62">
        <v>30</v>
      </c>
      <c r="E42" s="63" t="s">
        <v>194</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4</v>
      </c>
      <c r="D43" s="62">
        <v>34</v>
      </c>
      <c r="E43" s="63" t="s">
        <v>147</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148</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149</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150</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150</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151</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152</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153</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154</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155</v>
      </c>
      <c r="F52" s="35">
        <f>F53+F73+F76+F79+F86+F91</f>
        <v>0</v>
      </c>
      <c r="G52" s="35">
        <f>G53+G73+G76+G79+G86+G91</f>
        <v>63.161999999999999</v>
      </c>
      <c r="H52" s="35">
        <f>H53+H73+H76+H79+H86+H91</f>
        <v>50.55</v>
      </c>
      <c r="I52" s="35">
        <f>I53+I73+I76+I79+I86+I91</f>
        <v>35</v>
      </c>
      <c r="J52" s="35">
        <f>J53+J73+J76+J79+J86+J91</f>
        <v>33.613999999999997</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156</v>
      </c>
      <c r="F53" s="47">
        <f>F54+F56+F58+F60+F64+F70</f>
        <v>0</v>
      </c>
      <c r="G53" s="47">
        <f>G54+G56+G58+G60+G64+G70</f>
        <v>63.161999999999999</v>
      </c>
      <c r="H53" s="47">
        <f>H54+H56+H58+H60+H64+H70</f>
        <v>50.55</v>
      </c>
      <c r="I53" s="47">
        <f>I54+I56+I58+I60+I64+I70</f>
        <v>35</v>
      </c>
      <c r="J53" s="47">
        <f>J54+J56+J58+J60+J64+J70</f>
        <v>33.613999999999997</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157</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158</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51"/>
      <c r="E56" s="61" t="s">
        <v>159</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ht="22.5">
      <c r="A57" s="43">
        <v>2</v>
      </c>
      <c r="B57" s="45">
        <v>1</v>
      </c>
      <c r="C57" s="51">
        <v>3</v>
      </c>
      <c r="D57" s="62">
        <v>2</v>
      </c>
      <c r="E57" s="63" t="s">
        <v>160</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ht="22.5">
      <c r="A58" s="43">
        <v>2</v>
      </c>
      <c r="B58" s="45">
        <v>1</v>
      </c>
      <c r="C58" s="51">
        <v>4</v>
      </c>
      <c r="D58" s="51"/>
      <c r="E58" s="61" t="s">
        <v>161</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162</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163</v>
      </c>
      <c r="F60" s="53">
        <v>0</v>
      </c>
      <c r="G60" s="53">
        <v>63.161999999999999</v>
      </c>
      <c r="H60" s="53">
        <v>50.55</v>
      </c>
      <c r="I60" s="53">
        <v>35</v>
      </c>
      <c r="J60" s="53">
        <v>33.613999999999997</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164</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165</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197</v>
      </c>
      <c r="F63" s="56">
        <v>0</v>
      </c>
      <c r="G63" s="56">
        <v>63.161999999999999</v>
      </c>
      <c r="H63" s="56">
        <v>50.55</v>
      </c>
      <c r="I63" s="56">
        <v>35</v>
      </c>
      <c r="J63" s="56">
        <v>33.613999999999997</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166</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167</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168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45">
      <c r="A71" s="43">
        <v>2</v>
      </c>
      <c r="B71" s="45">
        <v>1</v>
      </c>
      <c r="C71" s="51">
        <v>9</v>
      </c>
      <c r="D71" s="62">
        <v>7</v>
      </c>
      <c r="E71" s="63" t="s">
        <v>169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170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171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171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172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173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173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174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175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176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177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178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179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200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180</v>
      </c>
      <c r="F91" s="47">
        <f>F92</f>
        <v>0</v>
      </c>
      <c r="G91" s="47">
        <f>G92</f>
        <v>0</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180</v>
      </c>
      <c r="F92" s="53"/>
      <c r="G92" s="53"/>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181</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182</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201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202</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183</v>
      </c>
      <c r="F98" s="35">
        <f>F99+F104</f>
        <v>0</v>
      </c>
      <c r="G98" s="35">
        <f>G99+G104</f>
        <v>0</v>
      </c>
      <c r="H98" s="35">
        <f>H99+H104</f>
        <v>144</v>
      </c>
      <c r="I98" s="35">
        <f>I99+I104</f>
        <v>144</v>
      </c>
      <c r="J98" s="35">
        <f>J99+J104</f>
        <v>144</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21">
      <c r="A99" s="58">
        <v>3</v>
      </c>
      <c r="B99" s="59">
        <v>1</v>
      </c>
      <c r="C99" s="59"/>
      <c r="D99" s="59"/>
      <c r="E99" s="46" t="s">
        <v>184</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22.5">
      <c r="A100" s="43">
        <v>3</v>
      </c>
      <c r="B100" s="45">
        <v>1</v>
      </c>
      <c r="C100" s="51">
        <v>1</v>
      </c>
      <c r="D100" s="51"/>
      <c r="E100" s="61" t="s">
        <v>184</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185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186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187</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188</v>
      </c>
      <c r="F104" s="47">
        <f>F105+F107</f>
        <v>0</v>
      </c>
      <c r="G104" s="47">
        <f>G105+G107</f>
        <v>0</v>
      </c>
      <c r="H104" s="47">
        <f>H105+H107</f>
        <v>144</v>
      </c>
      <c r="I104" s="47">
        <f>I105+I107</f>
        <v>144</v>
      </c>
      <c r="J104" s="47">
        <f>J105+J107</f>
        <v>144</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189</v>
      </c>
      <c r="F105" s="53">
        <v>0</v>
      </c>
      <c r="G105" s="53">
        <v>0</v>
      </c>
      <c r="H105" s="53">
        <v>144</v>
      </c>
      <c r="I105" s="53">
        <v>144</v>
      </c>
      <c r="J105" s="53">
        <v>144</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190</v>
      </c>
      <c r="F106" s="56">
        <v>0</v>
      </c>
      <c r="G106" s="56">
        <v>0</v>
      </c>
      <c r="H106" s="56">
        <v>144</v>
      </c>
      <c r="I106" s="56">
        <v>144</v>
      </c>
      <c r="J106" s="56">
        <v>144</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191</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192</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1.xml><?xml version="1.0" encoding="utf-8"?>
<worksheet xmlns="http://schemas.openxmlformats.org/spreadsheetml/2006/main" xmlns:r="http://schemas.openxmlformats.org/officeDocument/2006/relationships">
  <dimension ref="A1:AF108"/>
  <sheetViews>
    <sheetView zoomScaleNormal="100" workbookViewId="0">
      <selection activeCell="K12" sqref="K12"/>
    </sheetView>
  </sheetViews>
  <sheetFormatPr defaultRowHeight="15"/>
  <cols>
    <col min="1" max="3" width="1.5703125"/>
    <col min="4" max="4" width="2.42578125"/>
    <col min="5" max="5" width="65"/>
    <col min="6" max="6" width="11.85546875"/>
    <col min="7" max="8" width="13.85546875"/>
    <col min="9" max="9" width="8.42578125"/>
    <col min="10" max="10" width="7"/>
    <col min="11" max="1025" width="8.42578125"/>
  </cols>
  <sheetData>
    <row r="1" spans="1:32" s="28" customFormat="1" ht="15.75" customHeight="1">
      <c r="A1" s="3"/>
      <c r="B1" s="3"/>
      <c r="C1" s="3"/>
      <c r="D1" s="3"/>
      <c r="E1" s="147" t="s">
        <v>302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262</v>
      </c>
      <c r="G4" s="150" t="s">
        <v>284</v>
      </c>
      <c r="H4" s="149" t="s">
        <v>349</v>
      </c>
      <c r="I4" s="151" t="s">
        <v>350</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F9+F52+F98</f>
        <v>4682.933</v>
      </c>
      <c r="G8" s="35">
        <f>G9+G52+G98</f>
        <v>13736.754999999997</v>
      </c>
      <c r="H8" s="35">
        <f>H9+H52+H98</f>
        <v>8727.4439999999995</v>
      </c>
      <c r="I8" s="35">
        <f>I9+I52+I98</f>
        <v>16254.9</v>
      </c>
      <c r="J8" s="35">
        <f>J9+J52+J98</f>
        <v>16077.321000000002</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F10+F14+F17+F29+F46+F49</f>
        <v>4436.4129999999996</v>
      </c>
      <c r="G9" s="35">
        <f>G10+G14+G17+G29+G46+G49</f>
        <v>10010.024999999998</v>
      </c>
      <c r="H9" s="35">
        <f>H10+H14+H17+H29+H46+H49</f>
        <v>8583.4439999999995</v>
      </c>
      <c r="I9" s="35">
        <f>I10+I14+I17+I29+I46+I49</f>
        <v>16078.9</v>
      </c>
      <c r="J9" s="35">
        <f>J10+J14+J17+J29+J46+J49</f>
        <v>12214.828000000001</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F12</f>
        <v>3316.431</v>
      </c>
      <c r="G10" s="47">
        <f>G12</f>
        <v>8943.64</v>
      </c>
      <c r="H10" s="47">
        <f>H12</f>
        <v>7741.64</v>
      </c>
      <c r="I10" s="47">
        <v>15614.9</v>
      </c>
      <c r="J10" s="47">
        <f>J12</f>
        <v>11709.402</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3316.431</v>
      </c>
      <c r="G11" s="53">
        <f>G13+G12</f>
        <v>8943.64</v>
      </c>
      <c r="H11" s="53">
        <f>H13+H12</f>
        <v>7741.64</v>
      </c>
      <c r="I11" s="53">
        <f>I13+I12</f>
        <v>15614.9</v>
      </c>
      <c r="J11" s="53">
        <f>J13+J12</f>
        <v>11709.402</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3316.431</v>
      </c>
      <c r="G12" s="56">
        <v>8943.64</v>
      </c>
      <c r="H12" s="56">
        <v>7741.64</v>
      </c>
      <c r="I12" s="56">
        <v>15614.9</v>
      </c>
      <c r="J12" s="56">
        <v>11709.402</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F18+F22+F24</f>
        <v>1119.9319999999998</v>
      </c>
      <c r="G17" s="47">
        <f>G27+G24+G21+G18</f>
        <v>1046.5849999999998</v>
      </c>
      <c r="H17" s="47">
        <f>H18+H22+H24</f>
        <v>812.27100000000007</v>
      </c>
      <c r="I17" s="47">
        <f>I18+I21+I24+I27</f>
        <v>369</v>
      </c>
      <c r="J17" s="47">
        <f>J18+J22+J24</f>
        <v>223.869</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102.804</v>
      </c>
      <c r="G18" s="53">
        <f>G20+G19</f>
        <v>34.898000000000003</v>
      </c>
      <c r="H18" s="53">
        <f>H20+H19</f>
        <v>89.844999999999999</v>
      </c>
      <c r="I18" s="53">
        <f>I20+I19</f>
        <v>369</v>
      </c>
      <c r="J18" s="53">
        <f>J20+J19</f>
        <v>89.608000000000004</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102.804</v>
      </c>
      <c r="G20" s="56">
        <v>34.898000000000003</v>
      </c>
      <c r="H20" s="56">
        <v>89.844999999999999</v>
      </c>
      <c r="I20" s="56">
        <v>369</v>
      </c>
      <c r="J20" s="56">
        <v>89.608000000000004</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v>471.87599999999998</v>
      </c>
      <c r="G21" s="53">
        <v>544.94899999999996</v>
      </c>
      <c r="H21" s="53">
        <v>610.32600000000002</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471.87599999999998</v>
      </c>
      <c r="G22" s="56">
        <v>544.94899999999996</v>
      </c>
      <c r="H22" s="56">
        <v>610.32600000000002</v>
      </c>
      <c r="I22" s="56">
        <v>0</v>
      </c>
      <c r="J22" s="56">
        <v>1.5</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SUM(F25:F26)</f>
        <v>545.25199999999995</v>
      </c>
      <c r="G24" s="53">
        <f>SUM(G25:G26)</f>
        <v>466.738</v>
      </c>
      <c r="H24" s="53">
        <f>SUM(H25:H26)</f>
        <v>112.1</v>
      </c>
      <c r="I24" s="53">
        <f>SUM(I25:I26)</f>
        <v>0</v>
      </c>
      <c r="J24" s="53">
        <f>SUM(J25:J26)</f>
        <v>132.761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545.25199999999995</v>
      </c>
      <c r="G26" s="56">
        <v>466.738</v>
      </c>
      <c r="H26" s="56">
        <v>112.1</v>
      </c>
      <c r="I26" s="56">
        <v>0</v>
      </c>
      <c r="J26" s="56">
        <v>132.761</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v>0</v>
      </c>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v>0</v>
      </c>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f>F30+F34+F37+F44</f>
        <v>0.05</v>
      </c>
      <c r="G29" s="47">
        <f>G30+G34+G37+G44</f>
        <v>19.8</v>
      </c>
      <c r="H29" s="47">
        <f>H30+H34+H37+H44</f>
        <v>29.533000000000001</v>
      </c>
      <c r="I29" s="47">
        <f>I30+I34+I37+I44</f>
        <v>95</v>
      </c>
      <c r="J29" s="47">
        <f>J30+J34+J37+J44</f>
        <v>281.55700000000002</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0.05</v>
      </c>
      <c r="G34" s="53">
        <v>19.8</v>
      </c>
      <c r="H34" s="53">
        <v>29.533000000000001</v>
      </c>
      <c r="I34" s="53">
        <v>95</v>
      </c>
      <c r="J34" s="53">
        <v>281.55700000000002</v>
      </c>
      <c r="K34" s="48"/>
      <c r="L34" s="48"/>
      <c r="M34" s="48"/>
      <c r="N34" s="49"/>
      <c r="O34" s="48"/>
      <c r="P34" s="48"/>
      <c r="Q34" s="48"/>
      <c r="R34" s="48"/>
      <c r="S34" s="38"/>
      <c r="T34" s="39"/>
      <c r="U34" s="39"/>
      <c r="V34" s="39"/>
      <c r="W34" s="39"/>
      <c r="X34" s="39"/>
      <c r="Y34" s="39"/>
      <c r="Z34" s="39"/>
      <c r="AA34" s="39"/>
      <c r="AB34" s="39"/>
      <c r="AC34" s="39"/>
      <c r="AD34" s="39"/>
      <c r="AE34" s="39"/>
      <c r="AF34" s="39"/>
    </row>
    <row r="35" spans="1:32" ht="22.5">
      <c r="A35" s="43">
        <v>1</v>
      </c>
      <c r="B35" s="45">
        <v>5</v>
      </c>
      <c r="C35" s="51">
        <v>3</v>
      </c>
      <c r="D35" s="62">
        <v>10</v>
      </c>
      <c r="E35" s="63" t="s">
        <v>337</v>
      </c>
      <c r="F35" s="56">
        <v>0</v>
      </c>
      <c r="G35" s="56">
        <v>0</v>
      </c>
      <c r="H35" s="56">
        <v>0</v>
      </c>
      <c r="I35" s="56">
        <v>50</v>
      </c>
      <c r="J35" s="56">
        <v>259.77800000000002</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35</v>
      </c>
      <c r="F36" s="56">
        <v>0.05</v>
      </c>
      <c r="G36" s="56">
        <v>19.8</v>
      </c>
      <c r="H36" s="56">
        <v>29.533000000000001</v>
      </c>
      <c r="I36" s="56">
        <v>45</v>
      </c>
      <c r="J36" s="56">
        <v>21.779</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36</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37</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38</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40</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67.5">
      <c r="A42" s="43">
        <v>1</v>
      </c>
      <c r="B42" s="45">
        <v>5</v>
      </c>
      <c r="C42" s="51">
        <v>4</v>
      </c>
      <c r="D42" s="62">
        <v>30</v>
      </c>
      <c r="E42" s="63" t="s">
        <v>41</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ht="22.5">
      <c r="A43" s="43">
        <v>1</v>
      </c>
      <c r="B43" s="45">
        <v>5</v>
      </c>
      <c r="C43" s="51">
        <v>4</v>
      </c>
      <c r="D43" s="62">
        <v>34</v>
      </c>
      <c r="E43" s="63" t="s">
        <v>42</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43</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44</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45</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45</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46</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47</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48</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49</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50</v>
      </c>
      <c r="F52" s="35">
        <f>F53+F73+F76+F79+F86+F91</f>
        <v>13.52</v>
      </c>
      <c r="G52" s="35">
        <f>G53+G73+G76+G79+G86+G91</f>
        <v>3438.73</v>
      </c>
      <c r="H52" s="35">
        <f>H53+H73+H76+H79+H86+H91</f>
        <v>0</v>
      </c>
      <c r="I52" s="35">
        <f>I53+I73+I76+I79+I86+I91</f>
        <v>32</v>
      </c>
      <c r="J52" s="35">
        <f>J53+J73+J76+J79+J86+J91</f>
        <v>41</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51</v>
      </c>
      <c r="F53" s="47">
        <f>F54+F56+F58+F60+F64+F70</f>
        <v>13.52</v>
      </c>
      <c r="G53" s="47">
        <f>G54+G56+G58+G60+G64+G70</f>
        <v>0</v>
      </c>
      <c r="H53" s="47">
        <f>H54+H56+H58+H60+H64+H70</f>
        <v>0</v>
      </c>
      <c r="I53" s="47">
        <f>I54+I56+I58+I60+I64+I70</f>
        <v>32</v>
      </c>
      <c r="J53" s="47">
        <f>J54+J56+J58+J60+J64+J70</f>
        <v>41</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52</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53</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51"/>
      <c r="E56" s="61" t="s">
        <v>54</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c r="A57" s="43">
        <v>2</v>
      </c>
      <c r="B57" s="45">
        <v>1</v>
      </c>
      <c r="C57" s="51">
        <v>3</v>
      </c>
      <c r="D57" s="62">
        <v>2</v>
      </c>
      <c r="E57" s="63" t="s">
        <v>55</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c r="A58" s="43">
        <v>2</v>
      </c>
      <c r="B58" s="45">
        <v>1</v>
      </c>
      <c r="C58" s="51">
        <v>4</v>
      </c>
      <c r="D58" s="51"/>
      <c r="E58" s="61" t="s">
        <v>56</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57</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58</v>
      </c>
      <c r="F60" s="53">
        <v>13.52</v>
      </c>
      <c r="G60" s="53">
        <v>0</v>
      </c>
      <c r="H60" s="53">
        <v>0</v>
      </c>
      <c r="I60" s="53">
        <v>32</v>
      </c>
      <c r="J60" s="53">
        <v>41</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59</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60</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61</v>
      </c>
      <c r="F63" s="56">
        <v>13.52</v>
      </c>
      <c r="G63" s="56">
        <v>0</v>
      </c>
      <c r="H63" s="56">
        <v>0</v>
      </c>
      <c r="I63" s="56">
        <v>32</v>
      </c>
      <c r="J63" s="56">
        <v>41</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62</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63</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33.75">
      <c r="A71" s="43">
        <v>2</v>
      </c>
      <c r="B71" s="45">
        <v>1</v>
      </c>
      <c r="C71" s="51">
        <v>9</v>
      </c>
      <c r="D71" s="62">
        <v>7</v>
      </c>
      <c r="E71" s="63" t="s">
        <v>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80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86</v>
      </c>
      <c r="F91" s="47">
        <f>F92</f>
        <v>0</v>
      </c>
      <c r="G91" s="47">
        <f>G92</f>
        <v>3438.73</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86</v>
      </c>
      <c r="F92" s="53"/>
      <c r="G92" s="53">
        <v>3438.73</v>
      </c>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88</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89</v>
      </c>
      <c r="F95" s="56"/>
      <c r="G95" s="56">
        <v>3438.73</v>
      </c>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90</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91</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92</v>
      </c>
      <c r="F98" s="35">
        <f>F99+F104</f>
        <v>233</v>
      </c>
      <c r="G98" s="35">
        <f>G99+G104</f>
        <v>288</v>
      </c>
      <c r="H98" s="35">
        <f>H99+H104</f>
        <v>144</v>
      </c>
      <c r="I98" s="35">
        <f>I99+I104</f>
        <v>144</v>
      </c>
      <c r="J98" s="35">
        <f>J99+J104</f>
        <v>3821.4929999999999</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10.5">
      <c r="A99" s="58">
        <v>3</v>
      </c>
      <c r="B99" s="59">
        <v>1</v>
      </c>
      <c r="C99" s="59"/>
      <c r="D99" s="59"/>
      <c r="E99" s="46" t="s">
        <v>93</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11.25">
      <c r="A100" s="43">
        <v>3</v>
      </c>
      <c r="B100" s="45">
        <v>1</v>
      </c>
      <c r="C100" s="51">
        <v>1</v>
      </c>
      <c r="D100" s="51"/>
      <c r="E100" s="61" t="s">
        <v>93</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94</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95</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96</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97</v>
      </c>
      <c r="F104" s="47">
        <f>F105+F107</f>
        <v>233</v>
      </c>
      <c r="G104" s="47">
        <f>G105+G107</f>
        <v>288</v>
      </c>
      <c r="H104" s="47">
        <f>H105+H107</f>
        <v>144</v>
      </c>
      <c r="I104" s="47">
        <f>I105+I107</f>
        <v>144</v>
      </c>
      <c r="J104" s="47">
        <f>J105+J107</f>
        <v>3821.4929999999999</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98</v>
      </c>
      <c r="F105" s="53">
        <v>233</v>
      </c>
      <c r="G105" s="53">
        <v>288</v>
      </c>
      <c r="H105" s="53">
        <v>144</v>
      </c>
      <c r="I105" s="53">
        <v>144</v>
      </c>
      <c r="J105" s="53">
        <v>3821.4929999999999</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99</v>
      </c>
      <c r="F106" s="56">
        <v>233</v>
      </c>
      <c r="G106" s="56">
        <v>288</v>
      </c>
      <c r="H106" s="56">
        <v>144</v>
      </c>
      <c r="I106" s="56">
        <v>144</v>
      </c>
      <c r="J106" s="56">
        <v>3821.4929999999999</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100</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101</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2.xml><?xml version="1.0" encoding="utf-8"?>
<worksheet xmlns="http://schemas.openxmlformats.org/spreadsheetml/2006/main" xmlns:r="http://schemas.openxmlformats.org/officeDocument/2006/relationships">
  <dimension ref="A1:AF108"/>
  <sheetViews>
    <sheetView tabSelected="1" zoomScaleNormal="100" workbookViewId="0">
      <selection activeCell="N9" sqref="N9"/>
    </sheetView>
  </sheetViews>
  <sheetFormatPr defaultRowHeight="15"/>
  <cols>
    <col min="1" max="3" width="1.5703125"/>
    <col min="4" max="4" width="2.42578125"/>
    <col min="5" max="5" width="65"/>
    <col min="6" max="6" width="11.85546875"/>
    <col min="7" max="8" width="13.85546875"/>
    <col min="9" max="9" width="8.42578125"/>
    <col min="10" max="10" width="7"/>
    <col min="11" max="1025" width="8.42578125"/>
  </cols>
  <sheetData>
    <row r="1" spans="1:32" s="28" customFormat="1" ht="15.75" customHeight="1">
      <c r="A1" s="3"/>
      <c r="B1" s="3"/>
      <c r="C1" s="3"/>
      <c r="D1" s="3"/>
      <c r="E1" s="147" t="s">
        <v>311</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351</v>
      </c>
      <c r="G4" s="150" t="s">
        <v>285</v>
      </c>
      <c r="H4" s="149" t="s">
        <v>352</v>
      </c>
      <c r="I4" s="151" t="s">
        <v>353</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F9+F52+F98</f>
        <v>4682.933</v>
      </c>
      <c r="G8" s="35">
        <f>G9+G52+G98</f>
        <v>13736.754999999997</v>
      </c>
      <c r="H8" s="35">
        <f>H9+H52+H98</f>
        <v>8727.4439999999995</v>
      </c>
      <c r="I8" s="35">
        <f>I9+I52+I98</f>
        <v>16254.9</v>
      </c>
      <c r="J8" s="35">
        <f>J9+J52+J98</f>
        <v>16077.321000000002</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F10+F14+F17+F29+F46+F49</f>
        <v>4436.4129999999996</v>
      </c>
      <c r="G9" s="35">
        <f>G10+G14+G17+G29+G46+G49</f>
        <v>10010.024999999998</v>
      </c>
      <c r="H9" s="35">
        <f>H10+H14+H17+H29+H46+H49</f>
        <v>8583.4439999999995</v>
      </c>
      <c r="I9" s="35">
        <f>I10+I14+I17+I29+I46+I49</f>
        <v>16078.9</v>
      </c>
      <c r="J9" s="35">
        <f>J10+J14+J17+J29+J46+J49</f>
        <v>12214.828000000001</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F12</f>
        <v>3316.431</v>
      </c>
      <c r="G10" s="47">
        <f>G12</f>
        <v>8943.64</v>
      </c>
      <c r="H10" s="47">
        <f>H12</f>
        <v>7741.64</v>
      </c>
      <c r="I10" s="47">
        <v>15614.9</v>
      </c>
      <c r="J10" s="47">
        <f>J12</f>
        <v>11709.402</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3316.431</v>
      </c>
      <c r="G11" s="53">
        <f>G13+G12</f>
        <v>8943.64</v>
      </c>
      <c r="H11" s="53">
        <f>H13+H12</f>
        <v>7741.64</v>
      </c>
      <c r="I11" s="53">
        <f>I13+I12</f>
        <v>15614.9</v>
      </c>
      <c r="J11" s="53">
        <f>J13+J12</f>
        <v>11709.402</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3316.431</v>
      </c>
      <c r="G12" s="56">
        <v>8943.64</v>
      </c>
      <c r="H12" s="56">
        <v>7741.64</v>
      </c>
      <c r="I12" s="56">
        <v>15614.9</v>
      </c>
      <c r="J12" s="56">
        <v>11709.402</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f>I15</f>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F18+F22+F24</f>
        <v>1119.9319999999998</v>
      </c>
      <c r="G17" s="47">
        <f>G27+G24+G21+G18</f>
        <v>1046.5849999999998</v>
      </c>
      <c r="H17" s="47">
        <f>H18+H22+H24</f>
        <v>812.27100000000007</v>
      </c>
      <c r="I17" s="47">
        <f>I18+I21+I24+I27</f>
        <v>369</v>
      </c>
      <c r="J17" s="47">
        <f>J18+J22+J24</f>
        <v>223.869</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102.804</v>
      </c>
      <c r="G18" s="53">
        <f>G20+G19</f>
        <v>34.898000000000003</v>
      </c>
      <c r="H18" s="53">
        <f>H20+H19</f>
        <v>89.844999999999999</v>
      </c>
      <c r="I18" s="53">
        <f>I20+I19</f>
        <v>369</v>
      </c>
      <c r="J18" s="53">
        <f>J20+J19</f>
        <v>89.608000000000004</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102.804</v>
      </c>
      <c r="G20" s="56">
        <v>34.898000000000003</v>
      </c>
      <c r="H20" s="56">
        <v>89.844999999999999</v>
      </c>
      <c r="I20" s="56">
        <v>369</v>
      </c>
      <c r="J20" s="56">
        <v>89.608000000000004</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v>471.87599999999998</v>
      </c>
      <c r="G21" s="53">
        <v>544.94899999999996</v>
      </c>
      <c r="H21" s="53">
        <v>610.32600000000002</v>
      </c>
      <c r="I21" s="53">
        <f>I23+I22</f>
        <v>0</v>
      </c>
      <c r="J21" s="53">
        <v>4.9000000000000002E-2</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471.87599999999998</v>
      </c>
      <c r="G22" s="56">
        <v>544.94899999999996</v>
      </c>
      <c r="H22" s="56">
        <v>610.32600000000002</v>
      </c>
      <c r="I22" s="56">
        <v>0</v>
      </c>
      <c r="J22" s="56">
        <v>1.5</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SUM(F25:F26)</f>
        <v>545.25199999999995</v>
      </c>
      <c r="G24" s="53">
        <f>SUM(G25:G26)</f>
        <v>466.738</v>
      </c>
      <c r="H24" s="53">
        <f>SUM(H25:H26)</f>
        <v>112.1</v>
      </c>
      <c r="I24" s="53">
        <f>SUM(I25:I26)</f>
        <v>0</v>
      </c>
      <c r="J24" s="53">
        <f>SUM(J25:J26)</f>
        <v>132.761</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0</v>
      </c>
      <c r="G25" s="56">
        <v>0</v>
      </c>
      <c r="H25" s="56">
        <v>0</v>
      </c>
      <c r="I25" s="56">
        <v>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545.25199999999995</v>
      </c>
      <c r="G26" s="56">
        <v>466.738</v>
      </c>
      <c r="H26" s="56">
        <v>112.1</v>
      </c>
      <c r="I26" s="56">
        <v>0</v>
      </c>
      <c r="J26" s="56">
        <v>132.761</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v>0</v>
      </c>
      <c r="G27" s="53">
        <v>0</v>
      </c>
      <c r="H27" s="53">
        <v>0</v>
      </c>
      <c r="I27" s="53">
        <v>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v>0</v>
      </c>
      <c r="G28" s="56">
        <v>0</v>
      </c>
      <c r="H28" s="56">
        <v>0</v>
      </c>
      <c r="I28" s="56">
        <v>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f>F30+F34+F37+F44</f>
        <v>0.05</v>
      </c>
      <c r="G29" s="47">
        <f>G30+G34+G37+G44</f>
        <v>19.8</v>
      </c>
      <c r="H29" s="47">
        <f>H30+H34+H37+H44</f>
        <v>29.533000000000001</v>
      </c>
      <c r="I29" s="47">
        <f>I30+I34+I37+I44</f>
        <v>95</v>
      </c>
      <c r="J29" s="47">
        <f>J30+J34+J37+J44</f>
        <v>281.55700000000002</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0.05</v>
      </c>
      <c r="G34" s="53">
        <v>19.8</v>
      </c>
      <c r="H34" s="53">
        <v>29.533000000000001</v>
      </c>
      <c r="I34" s="53">
        <v>95</v>
      </c>
      <c r="J34" s="53">
        <v>281.55700000000002</v>
      </c>
      <c r="K34" s="48"/>
      <c r="L34" s="48"/>
      <c r="M34" s="48"/>
      <c r="N34" s="49"/>
      <c r="O34" s="48"/>
      <c r="P34" s="48"/>
      <c r="Q34" s="48"/>
      <c r="R34" s="48"/>
      <c r="S34" s="38"/>
      <c r="T34" s="39"/>
      <c r="U34" s="39"/>
      <c r="V34" s="39"/>
      <c r="W34" s="39"/>
      <c r="X34" s="39"/>
      <c r="Y34" s="39"/>
      <c r="Z34" s="39"/>
      <c r="AA34" s="39"/>
      <c r="AB34" s="39"/>
      <c r="AC34" s="39"/>
      <c r="AD34" s="39"/>
      <c r="AE34" s="39"/>
      <c r="AF34" s="39"/>
    </row>
    <row r="35" spans="1:32" ht="33.75">
      <c r="A35" s="43">
        <v>1</v>
      </c>
      <c r="B35" s="45">
        <v>5</v>
      </c>
      <c r="C35" s="51">
        <v>3</v>
      </c>
      <c r="D35" s="62">
        <v>10</v>
      </c>
      <c r="E35" s="63" t="s">
        <v>338</v>
      </c>
      <c r="F35" s="56">
        <v>0</v>
      </c>
      <c r="G35" s="56">
        <v>0</v>
      </c>
      <c r="H35" s="56">
        <v>0</v>
      </c>
      <c r="I35" s="56">
        <v>50</v>
      </c>
      <c r="J35" s="56">
        <v>259.77800000000002</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3</v>
      </c>
      <c r="D36" s="62">
        <v>15</v>
      </c>
      <c r="E36" s="63" t="s">
        <v>142</v>
      </c>
      <c r="F36" s="56">
        <v>0.05</v>
      </c>
      <c r="G36" s="56">
        <v>19.8</v>
      </c>
      <c r="H36" s="56">
        <v>29.533000000000001</v>
      </c>
      <c r="I36" s="56">
        <v>45</v>
      </c>
      <c r="J36" s="56">
        <v>21.779</v>
      </c>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51"/>
      <c r="E37" s="61" t="s">
        <v>143</v>
      </c>
      <c r="F37" s="53"/>
      <c r="G37" s="53"/>
      <c r="H37" s="53"/>
      <c r="I37" s="53"/>
      <c r="J37" s="53"/>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2</v>
      </c>
      <c r="E38" s="63" t="s">
        <v>144</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c r="A39" s="43">
        <v>1</v>
      </c>
      <c r="B39" s="45">
        <v>5</v>
      </c>
      <c r="C39" s="51">
        <v>4</v>
      </c>
      <c r="D39" s="62">
        <v>4</v>
      </c>
      <c r="E39" s="63" t="s">
        <v>145</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ht="67.5" hidden="1">
      <c r="A40" s="43">
        <v>1</v>
      </c>
      <c r="B40" s="45">
        <v>5</v>
      </c>
      <c r="C40" s="51">
        <v>4</v>
      </c>
      <c r="D40" s="62">
        <v>25</v>
      </c>
      <c r="E40" s="63" t="s">
        <v>39</v>
      </c>
      <c r="F40" s="56"/>
      <c r="G40" s="56"/>
      <c r="H40" s="56"/>
      <c r="I40" s="56"/>
      <c r="J40" s="56"/>
      <c r="K40" s="48"/>
      <c r="L40" s="48"/>
      <c r="M40" s="48"/>
      <c r="N40" s="48"/>
      <c r="O40" s="48"/>
      <c r="P40" s="48"/>
      <c r="Q40" s="48"/>
      <c r="R40" s="48"/>
      <c r="S40" s="38"/>
      <c r="T40" s="39"/>
      <c r="U40" s="39"/>
      <c r="V40" s="39"/>
      <c r="W40" s="39"/>
      <c r="X40" s="39"/>
      <c r="Y40" s="39"/>
      <c r="Z40" s="39"/>
      <c r="AA40" s="39"/>
      <c r="AB40" s="39"/>
      <c r="AC40" s="39"/>
      <c r="AD40" s="39"/>
      <c r="AE40" s="39"/>
      <c r="AF40" s="39"/>
    </row>
    <row r="41" spans="1:32">
      <c r="A41" s="43">
        <v>1</v>
      </c>
      <c r="B41" s="45">
        <v>5</v>
      </c>
      <c r="C41" s="51">
        <v>4</v>
      </c>
      <c r="D41" s="62">
        <v>29</v>
      </c>
      <c r="E41" s="63" t="s">
        <v>146</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56.25">
      <c r="A42" s="43">
        <v>1</v>
      </c>
      <c r="B42" s="45">
        <v>5</v>
      </c>
      <c r="C42" s="51">
        <v>4</v>
      </c>
      <c r="D42" s="62">
        <v>30</v>
      </c>
      <c r="E42" s="63" t="s">
        <v>194</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4</v>
      </c>
      <c r="D43" s="62">
        <v>34</v>
      </c>
      <c r="E43" s="63" t="s">
        <v>147</v>
      </c>
      <c r="F43" s="56"/>
      <c r="G43" s="56"/>
      <c r="H43" s="56"/>
      <c r="I43" s="56"/>
      <c r="J43" s="56"/>
      <c r="K43" s="48"/>
      <c r="L43" s="48"/>
      <c r="M43" s="48"/>
      <c r="N43" s="48"/>
      <c r="O43" s="48"/>
      <c r="P43" s="48"/>
      <c r="Q43" s="48"/>
      <c r="R43" s="48"/>
      <c r="T43" s="39"/>
      <c r="U43" s="39"/>
      <c r="V43" s="39"/>
      <c r="W43" s="39"/>
      <c r="X43" s="39"/>
      <c r="Y43" s="39"/>
      <c r="Z43" s="39"/>
      <c r="AA43" s="39"/>
      <c r="AB43" s="39"/>
      <c r="AC43" s="39"/>
      <c r="AD43" s="39"/>
      <c r="AE43" s="39"/>
      <c r="AF43" s="39"/>
    </row>
    <row r="44" spans="1:32">
      <c r="A44" s="43">
        <v>1</v>
      </c>
      <c r="B44" s="45">
        <v>5</v>
      </c>
      <c r="C44" s="51">
        <v>5</v>
      </c>
      <c r="D44" s="51"/>
      <c r="E44" s="61" t="s">
        <v>148</v>
      </c>
      <c r="F44" s="53"/>
      <c r="G44" s="53"/>
      <c r="H44" s="53"/>
      <c r="I44" s="53"/>
      <c r="J44" s="53"/>
      <c r="K44" s="48"/>
      <c r="L44" s="48"/>
      <c r="M44" s="48"/>
      <c r="N44" s="49"/>
      <c r="O44" s="48"/>
      <c r="P44" s="48"/>
      <c r="Q44" s="48"/>
      <c r="R44" s="48"/>
      <c r="S44" s="38"/>
      <c r="T44" s="39"/>
      <c r="U44" s="39"/>
      <c r="V44" s="39"/>
      <c r="W44" s="39"/>
      <c r="X44" s="39"/>
      <c r="Y44" s="39"/>
      <c r="Z44" s="39"/>
      <c r="AA44" s="39"/>
      <c r="AB44" s="39"/>
      <c r="AC44" s="39"/>
      <c r="AD44" s="39"/>
      <c r="AE44" s="39"/>
      <c r="AF44" s="39"/>
    </row>
    <row r="45" spans="1:32">
      <c r="A45" s="43">
        <v>1</v>
      </c>
      <c r="B45" s="45">
        <v>5</v>
      </c>
      <c r="C45" s="51">
        <v>5</v>
      </c>
      <c r="D45" s="62">
        <v>2</v>
      </c>
      <c r="E45" s="63" t="s">
        <v>149</v>
      </c>
      <c r="F45" s="56"/>
      <c r="G45" s="56"/>
      <c r="H45" s="56"/>
      <c r="I45" s="56"/>
      <c r="J45" s="56"/>
      <c r="K45" s="48"/>
      <c r="L45" s="48"/>
      <c r="M45" s="48"/>
      <c r="N45" s="48"/>
      <c r="O45" s="48"/>
      <c r="P45" s="48"/>
      <c r="Q45" s="48"/>
      <c r="R45" s="48"/>
      <c r="S45" s="38"/>
      <c r="T45" s="39"/>
      <c r="U45" s="39"/>
      <c r="V45" s="39"/>
      <c r="W45" s="39"/>
      <c r="X45" s="39"/>
      <c r="Y45" s="39"/>
      <c r="Z45" s="39"/>
      <c r="AA45" s="39"/>
      <c r="AB45" s="39"/>
      <c r="AC45" s="39"/>
      <c r="AD45" s="39"/>
      <c r="AE45" s="39"/>
      <c r="AF45" s="39"/>
    </row>
    <row r="46" spans="1:32">
      <c r="A46" s="58">
        <v>1</v>
      </c>
      <c r="B46" s="59">
        <v>7</v>
      </c>
      <c r="C46" s="59"/>
      <c r="D46" s="59"/>
      <c r="E46" s="46" t="s">
        <v>150</v>
      </c>
      <c r="F46" s="47">
        <f t="shared" ref="F46:J47" si="0">F47</f>
        <v>0</v>
      </c>
      <c r="G46" s="47">
        <f t="shared" si="0"/>
        <v>0</v>
      </c>
      <c r="H46" s="47">
        <f t="shared" si="0"/>
        <v>0</v>
      </c>
      <c r="I46" s="47">
        <f t="shared" si="0"/>
        <v>0</v>
      </c>
      <c r="J46" s="47">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51"/>
      <c r="E47" s="61" t="s">
        <v>150</v>
      </c>
      <c r="F47" s="53">
        <f t="shared" si="0"/>
        <v>0</v>
      </c>
      <c r="G47" s="53">
        <f t="shared" si="0"/>
        <v>0</v>
      </c>
      <c r="H47" s="53">
        <f t="shared" si="0"/>
        <v>0</v>
      </c>
      <c r="I47" s="53">
        <f t="shared" si="0"/>
        <v>0</v>
      </c>
      <c r="J47" s="53">
        <f t="shared" si="0"/>
        <v>0</v>
      </c>
      <c r="K47" s="48"/>
      <c r="L47" s="48"/>
      <c r="M47" s="48"/>
      <c r="N47" s="49"/>
      <c r="O47" s="48"/>
      <c r="P47" s="48"/>
      <c r="Q47" s="48"/>
      <c r="R47" s="48"/>
      <c r="S47" s="38"/>
      <c r="T47" s="39"/>
      <c r="U47" s="39"/>
      <c r="V47" s="39"/>
      <c r="W47" s="39"/>
      <c r="X47" s="39"/>
      <c r="Y47" s="39"/>
      <c r="Z47" s="39"/>
      <c r="AA47" s="39"/>
      <c r="AB47" s="39"/>
      <c r="AC47" s="39"/>
      <c r="AD47" s="39"/>
      <c r="AE47" s="39"/>
      <c r="AF47" s="39"/>
    </row>
    <row r="48" spans="1:32">
      <c r="A48" s="43">
        <v>1</v>
      </c>
      <c r="B48" s="45">
        <v>7</v>
      </c>
      <c r="C48" s="51">
        <v>1</v>
      </c>
      <c r="D48" s="62">
        <v>10</v>
      </c>
      <c r="E48" s="63" t="s">
        <v>151</v>
      </c>
      <c r="F48" s="56"/>
      <c r="G48" s="56"/>
      <c r="H48" s="56"/>
      <c r="I48" s="56"/>
      <c r="J48" s="56"/>
      <c r="K48" s="48"/>
      <c r="L48" s="48"/>
      <c r="M48" s="48"/>
      <c r="N48" s="48"/>
      <c r="O48" s="48"/>
      <c r="P48" s="48"/>
      <c r="Q48" s="48"/>
      <c r="R48" s="48"/>
      <c r="S48" s="38"/>
      <c r="T48" s="39"/>
      <c r="U48" s="39"/>
      <c r="V48" s="39"/>
      <c r="W48" s="39"/>
      <c r="X48" s="39"/>
      <c r="Y48" s="39"/>
      <c r="Z48" s="39"/>
      <c r="AA48" s="39"/>
      <c r="AB48" s="39"/>
      <c r="AC48" s="39"/>
      <c r="AD48" s="39"/>
      <c r="AE48" s="39"/>
      <c r="AF48" s="39"/>
    </row>
    <row r="49" spans="1:32" ht="31.5">
      <c r="A49" s="58">
        <v>1</v>
      </c>
      <c r="B49" s="59">
        <v>8</v>
      </c>
      <c r="C49" s="59"/>
      <c r="D49" s="59"/>
      <c r="E49" s="46" t="s">
        <v>152</v>
      </c>
      <c r="F49" s="47">
        <f>F50</f>
        <v>0</v>
      </c>
      <c r="G49" s="47">
        <f>G50</f>
        <v>0</v>
      </c>
      <c r="H49" s="47">
        <f>H50</f>
        <v>0</v>
      </c>
      <c r="I49" s="47">
        <f>I50</f>
        <v>0</v>
      </c>
      <c r="J49" s="47">
        <f>J50</f>
        <v>0</v>
      </c>
      <c r="K49" s="48"/>
      <c r="L49" s="48"/>
      <c r="M49" s="48"/>
      <c r="N49" s="49"/>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51"/>
      <c r="E50" s="61" t="s">
        <v>153</v>
      </c>
      <c r="F50" s="53"/>
      <c r="G50" s="53"/>
      <c r="H50" s="53"/>
      <c r="I50" s="53"/>
      <c r="J50" s="53"/>
      <c r="K50" s="48"/>
      <c r="L50" s="48"/>
      <c r="M50" s="48"/>
      <c r="N50" s="48"/>
      <c r="O50" s="48"/>
      <c r="P50" s="48"/>
      <c r="Q50" s="48"/>
      <c r="R50" s="48"/>
      <c r="S50" s="38"/>
      <c r="T50" s="39"/>
      <c r="U50" s="39"/>
      <c r="V50" s="39"/>
      <c r="W50" s="39"/>
      <c r="X50" s="39"/>
      <c r="Y50" s="39"/>
      <c r="Z50" s="39"/>
      <c r="AA50" s="39"/>
      <c r="AB50" s="39"/>
      <c r="AC50" s="39"/>
      <c r="AD50" s="39"/>
      <c r="AE50" s="39"/>
      <c r="AF50" s="39"/>
    </row>
    <row r="51" spans="1:32">
      <c r="A51" s="43">
        <v>1</v>
      </c>
      <c r="B51" s="45">
        <v>8</v>
      </c>
      <c r="C51" s="51">
        <v>1</v>
      </c>
      <c r="D51" s="62">
        <v>26</v>
      </c>
      <c r="E51" s="63" t="s">
        <v>154</v>
      </c>
      <c r="F51" s="56"/>
      <c r="G51" s="56"/>
      <c r="H51" s="56"/>
      <c r="I51" s="56"/>
      <c r="J51" s="56"/>
      <c r="K51" s="48"/>
      <c r="L51" s="48"/>
      <c r="M51" s="48"/>
      <c r="N51" s="48"/>
      <c r="O51" s="48"/>
      <c r="P51" s="48"/>
      <c r="Q51" s="48"/>
      <c r="R51" s="48"/>
      <c r="S51" s="38"/>
      <c r="T51" s="39"/>
      <c r="U51" s="39"/>
      <c r="V51" s="39"/>
      <c r="W51" s="39"/>
      <c r="X51" s="39"/>
      <c r="Y51" s="39"/>
      <c r="Z51" s="39"/>
      <c r="AA51" s="39"/>
      <c r="AB51" s="39"/>
      <c r="AC51" s="39"/>
      <c r="AD51" s="39"/>
      <c r="AE51" s="39"/>
      <c r="AF51" s="39"/>
    </row>
    <row r="52" spans="1:32" ht="16.5" customHeight="1">
      <c r="A52" s="65">
        <v>2</v>
      </c>
      <c r="B52" s="65"/>
      <c r="C52" s="65"/>
      <c r="D52" s="40"/>
      <c r="E52" s="34" t="s">
        <v>155</v>
      </c>
      <c r="F52" s="35">
        <f>F53+F73+F76+F79+F86+F91</f>
        <v>13.52</v>
      </c>
      <c r="G52" s="35">
        <f>G53+G73+G76+G79+G86+G91</f>
        <v>3438.73</v>
      </c>
      <c r="H52" s="35">
        <f>H53+H73+H76+H79+H86+H91</f>
        <v>0</v>
      </c>
      <c r="I52" s="35">
        <f>I53+I73+I76+I79+I86+I91</f>
        <v>32</v>
      </c>
      <c r="J52" s="35">
        <f>J53+J73+J76+J79+J86+J91</f>
        <v>41</v>
      </c>
      <c r="K52" s="36"/>
      <c r="L52" s="36"/>
      <c r="M52" s="36"/>
      <c r="N52" s="37"/>
      <c r="O52" s="36"/>
      <c r="P52" s="36"/>
      <c r="Q52" s="36"/>
      <c r="R52" s="36"/>
      <c r="S52" s="38"/>
      <c r="T52" s="39"/>
      <c r="U52" s="39"/>
      <c r="V52" s="39"/>
      <c r="W52" s="39"/>
      <c r="X52" s="39"/>
      <c r="Y52" s="39"/>
      <c r="Z52" s="39"/>
      <c r="AA52" s="39"/>
      <c r="AB52" s="39"/>
      <c r="AC52" s="39"/>
      <c r="AD52" s="39"/>
      <c r="AE52" s="39"/>
      <c r="AF52" s="39"/>
    </row>
    <row r="53" spans="1:32" ht="21.75" customHeight="1">
      <c r="A53" s="58">
        <v>2</v>
      </c>
      <c r="B53" s="59">
        <v>1</v>
      </c>
      <c r="C53" s="59"/>
      <c r="D53" s="59"/>
      <c r="E53" s="46" t="s">
        <v>156</v>
      </c>
      <c r="F53" s="47">
        <f>F54+F56+F58+F60+F64+F70</f>
        <v>13.52</v>
      </c>
      <c r="G53" s="47">
        <f>G54+G56+G58+G60+G64+G70</f>
        <v>0</v>
      </c>
      <c r="H53" s="47">
        <f>H54+H56+H58+H60+H64+H70</f>
        <v>0</v>
      </c>
      <c r="I53" s="47">
        <f>I54+I56+I58+I60+I64+I70</f>
        <v>32</v>
      </c>
      <c r="J53" s="47">
        <f>J54+J56+J58+J60+J64+J70</f>
        <v>41</v>
      </c>
      <c r="K53" s="48"/>
      <c r="L53" s="48"/>
      <c r="M53" s="48"/>
      <c r="N53" s="48"/>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51"/>
      <c r="E54" s="61" t="s">
        <v>157</v>
      </c>
      <c r="F54" s="53">
        <v>0</v>
      </c>
      <c r="G54" s="53">
        <v>0</v>
      </c>
      <c r="H54" s="53">
        <v>0</v>
      </c>
      <c r="I54" s="53">
        <v>0</v>
      </c>
      <c r="J54" s="53">
        <v>0</v>
      </c>
      <c r="K54" s="48"/>
      <c r="L54" s="48"/>
      <c r="M54" s="48"/>
      <c r="N54" s="49"/>
      <c r="O54" s="48"/>
      <c r="P54" s="48"/>
      <c r="Q54" s="48"/>
      <c r="R54" s="48"/>
      <c r="S54" s="38"/>
      <c r="T54" s="39"/>
      <c r="U54" s="39"/>
      <c r="V54" s="39"/>
      <c r="W54" s="39"/>
      <c r="X54" s="39"/>
      <c r="Y54" s="39"/>
      <c r="Z54" s="39"/>
      <c r="AA54" s="39"/>
      <c r="AB54" s="39"/>
      <c r="AC54" s="39"/>
      <c r="AD54" s="39"/>
      <c r="AE54" s="39"/>
      <c r="AF54" s="39"/>
    </row>
    <row r="55" spans="1:32">
      <c r="A55" s="43">
        <v>2</v>
      </c>
      <c r="B55" s="45">
        <v>1</v>
      </c>
      <c r="C55" s="51">
        <v>1</v>
      </c>
      <c r="D55" s="62">
        <v>2</v>
      </c>
      <c r="E55" s="63" t="s">
        <v>158</v>
      </c>
      <c r="F55" s="56"/>
      <c r="G55" s="56"/>
      <c r="H55" s="56"/>
      <c r="I55" s="56"/>
      <c r="J55" s="56"/>
      <c r="K55" s="48"/>
      <c r="L55" s="48"/>
      <c r="M55" s="48"/>
      <c r="N55" s="48"/>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51"/>
      <c r="E56" s="61" t="s">
        <v>159</v>
      </c>
      <c r="F56" s="53">
        <v>0</v>
      </c>
      <c r="G56" s="53">
        <v>0</v>
      </c>
      <c r="H56" s="53">
        <v>0</v>
      </c>
      <c r="I56" s="53">
        <v>0</v>
      </c>
      <c r="J56" s="53">
        <v>0</v>
      </c>
      <c r="K56" s="48"/>
      <c r="L56" s="48"/>
      <c r="M56" s="48"/>
      <c r="N56" s="49"/>
      <c r="O56" s="48"/>
      <c r="P56" s="48"/>
      <c r="Q56" s="48"/>
      <c r="R56" s="48"/>
      <c r="S56" s="38"/>
      <c r="T56" s="39"/>
      <c r="U56" s="39"/>
      <c r="V56" s="39"/>
      <c r="W56" s="39"/>
      <c r="X56" s="39"/>
      <c r="Y56" s="39"/>
      <c r="Z56" s="39"/>
      <c r="AA56" s="39"/>
      <c r="AB56" s="39"/>
      <c r="AC56" s="39"/>
      <c r="AD56" s="39"/>
      <c r="AE56" s="39"/>
      <c r="AF56" s="39"/>
    </row>
    <row r="57" spans="1:32" ht="22.5">
      <c r="A57" s="43">
        <v>2</v>
      </c>
      <c r="B57" s="45">
        <v>1</v>
      </c>
      <c r="C57" s="51">
        <v>3</v>
      </c>
      <c r="D57" s="62">
        <v>2</v>
      </c>
      <c r="E57" s="63" t="s">
        <v>160</v>
      </c>
      <c r="F57" s="56"/>
      <c r="G57" s="56"/>
      <c r="H57" s="56"/>
      <c r="I57" s="56"/>
      <c r="J57" s="56"/>
      <c r="K57" s="48"/>
      <c r="L57" s="48"/>
      <c r="M57" s="48"/>
      <c r="N57" s="48"/>
      <c r="O57" s="48"/>
      <c r="P57" s="48"/>
      <c r="Q57" s="48"/>
      <c r="R57" s="48"/>
      <c r="S57" s="38"/>
      <c r="T57" s="39"/>
      <c r="U57" s="39"/>
      <c r="V57" s="39"/>
      <c r="W57" s="39"/>
      <c r="X57" s="39"/>
      <c r="Y57" s="39"/>
      <c r="Z57" s="39"/>
      <c r="AA57" s="39"/>
      <c r="AB57" s="39"/>
      <c r="AC57" s="39"/>
      <c r="AD57" s="39"/>
      <c r="AE57" s="39"/>
      <c r="AF57" s="39"/>
    </row>
    <row r="58" spans="1:32" ht="22.5">
      <c r="A58" s="43">
        <v>2</v>
      </c>
      <c r="B58" s="45">
        <v>1</v>
      </c>
      <c r="C58" s="51">
        <v>4</v>
      </c>
      <c r="D58" s="51"/>
      <c r="E58" s="61" t="s">
        <v>161</v>
      </c>
      <c r="F58" s="53">
        <v>0</v>
      </c>
      <c r="G58" s="53">
        <v>0</v>
      </c>
      <c r="H58" s="53">
        <v>0</v>
      </c>
      <c r="I58" s="53">
        <v>0</v>
      </c>
      <c r="J58" s="53">
        <v>0</v>
      </c>
      <c r="K58" s="48"/>
      <c r="L58" s="48"/>
      <c r="M58" s="48"/>
      <c r="N58" s="49"/>
      <c r="O58" s="48"/>
      <c r="P58" s="48"/>
      <c r="Q58" s="48"/>
      <c r="R58" s="48"/>
      <c r="S58" s="38"/>
      <c r="T58" s="39"/>
      <c r="U58" s="39"/>
      <c r="V58" s="39"/>
      <c r="W58" s="39"/>
      <c r="X58" s="39"/>
      <c r="Y58" s="39"/>
      <c r="Z58" s="39"/>
      <c r="AA58" s="39"/>
      <c r="AB58" s="39"/>
      <c r="AC58" s="39"/>
      <c r="AD58" s="39"/>
      <c r="AE58" s="39"/>
      <c r="AF58" s="39"/>
    </row>
    <row r="59" spans="1:32" ht="13.5" customHeight="1">
      <c r="A59" s="43">
        <v>2</v>
      </c>
      <c r="B59" s="45">
        <v>1</v>
      </c>
      <c r="C59" s="51">
        <v>4</v>
      </c>
      <c r="D59" s="62">
        <v>2</v>
      </c>
      <c r="E59" s="63" t="s">
        <v>162</v>
      </c>
      <c r="F59" s="56"/>
      <c r="G59" s="56"/>
      <c r="H59" s="56"/>
      <c r="I59" s="56"/>
      <c r="J59" s="56"/>
      <c r="K59" s="48"/>
      <c r="L59" s="48"/>
      <c r="M59" s="48"/>
      <c r="N59" s="48"/>
      <c r="O59" s="48"/>
      <c r="P59" s="48"/>
      <c r="Q59" s="48"/>
      <c r="R59" s="48"/>
      <c r="S59" s="38"/>
      <c r="T59" s="39"/>
      <c r="U59" s="39"/>
      <c r="V59" s="39"/>
      <c r="W59" s="39"/>
      <c r="X59" s="39"/>
      <c r="Y59" s="39"/>
      <c r="Z59" s="39"/>
      <c r="AA59" s="39"/>
      <c r="AB59" s="39"/>
      <c r="AC59" s="39"/>
      <c r="AD59" s="39"/>
      <c r="AE59" s="39"/>
      <c r="AF59" s="39"/>
    </row>
    <row r="60" spans="1:32">
      <c r="A60" s="43">
        <v>2</v>
      </c>
      <c r="B60" s="45">
        <v>1</v>
      </c>
      <c r="C60" s="51">
        <v>5</v>
      </c>
      <c r="D60" s="51"/>
      <c r="E60" s="61" t="s">
        <v>163</v>
      </c>
      <c r="F60" s="53">
        <v>13.52</v>
      </c>
      <c r="G60" s="53">
        <v>0</v>
      </c>
      <c r="H60" s="53">
        <v>0</v>
      </c>
      <c r="I60" s="53">
        <v>32</v>
      </c>
      <c r="J60" s="53">
        <v>41</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8</v>
      </c>
      <c r="E61" s="63" t="s">
        <v>164</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45">
      <c r="A62" s="43">
        <v>2</v>
      </c>
      <c r="B62" s="45">
        <v>1</v>
      </c>
      <c r="C62" s="51">
        <v>5</v>
      </c>
      <c r="D62" s="62">
        <v>9</v>
      </c>
      <c r="E62" s="63" t="s">
        <v>165</v>
      </c>
      <c r="F62" s="56">
        <v>0</v>
      </c>
      <c r="G62" s="56">
        <v>0</v>
      </c>
      <c r="H62" s="56">
        <v>0</v>
      </c>
      <c r="I62" s="56">
        <v>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ht="22.5">
      <c r="A63" s="43">
        <v>2</v>
      </c>
      <c r="B63" s="45">
        <v>1</v>
      </c>
      <c r="C63" s="51">
        <v>5</v>
      </c>
      <c r="D63" s="62">
        <v>10</v>
      </c>
      <c r="E63" s="63" t="s">
        <v>197</v>
      </c>
      <c r="F63" s="56">
        <v>13.52</v>
      </c>
      <c r="G63" s="56">
        <v>0</v>
      </c>
      <c r="H63" s="56">
        <v>0</v>
      </c>
      <c r="I63" s="56">
        <v>32</v>
      </c>
      <c r="J63" s="56">
        <v>41</v>
      </c>
      <c r="K63" s="48"/>
      <c r="L63" s="48"/>
      <c r="M63" s="48"/>
      <c r="N63" s="48"/>
      <c r="O63" s="48"/>
      <c r="P63" s="48"/>
      <c r="Q63" s="48"/>
      <c r="R63" s="48"/>
      <c r="S63" s="38"/>
      <c r="T63" s="39"/>
      <c r="U63" s="39"/>
      <c r="V63" s="39"/>
      <c r="W63" s="39"/>
      <c r="X63" s="39"/>
      <c r="Y63" s="39"/>
      <c r="Z63" s="39"/>
      <c r="AA63" s="39"/>
      <c r="AB63" s="39"/>
      <c r="AC63" s="39"/>
      <c r="AD63" s="39"/>
      <c r="AE63" s="39"/>
      <c r="AF63" s="39"/>
    </row>
    <row r="64" spans="1:32">
      <c r="A64" s="43">
        <v>2</v>
      </c>
      <c r="B64" s="45">
        <v>1</v>
      </c>
      <c r="C64" s="51">
        <v>7</v>
      </c>
      <c r="D64" s="51"/>
      <c r="E64" s="61" t="s">
        <v>166</v>
      </c>
      <c r="F64" s="53">
        <v>0</v>
      </c>
      <c r="G64" s="53">
        <v>0</v>
      </c>
      <c r="H64" s="53">
        <v>0</v>
      </c>
      <c r="I64" s="53">
        <v>0</v>
      </c>
      <c r="J64" s="53">
        <v>0</v>
      </c>
      <c r="K64" s="48"/>
      <c r="L64" s="48"/>
      <c r="M64" s="48"/>
      <c r="N64" s="48"/>
      <c r="O64" s="48"/>
      <c r="P64" s="48"/>
      <c r="Q64" s="48"/>
      <c r="R64" s="48"/>
      <c r="S64" s="38"/>
      <c r="T64" s="39"/>
      <c r="U64" s="39"/>
      <c r="V64" s="39"/>
      <c r="W64" s="39"/>
      <c r="X64" s="39"/>
      <c r="Y64" s="39"/>
      <c r="Z64" s="39"/>
      <c r="AA64" s="39"/>
      <c r="AB64" s="39"/>
      <c r="AC64" s="39"/>
      <c r="AD64" s="39"/>
      <c r="AE64" s="39"/>
      <c r="AF64" s="39"/>
    </row>
    <row r="65" spans="1:32" ht="22.5">
      <c r="A65" s="43">
        <v>2</v>
      </c>
      <c r="B65" s="45">
        <v>1</v>
      </c>
      <c r="C65" s="51">
        <v>7</v>
      </c>
      <c r="D65" s="62">
        <v>6</v>
      </c>
      <c r="E65" s="63" t="s">
        <v>167</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11</v>
      </c>
      <c r="E66" s="63" t="s">
        <v>64</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13</v>
      </c>
      <c r="E67" s="63" t="s">
        <v>65</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18</v>
      </c>
      <c r="E68" s="63" t="s">
        <v>66</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ht="22.5" hidden="1">
      <c r="A69" s="43">
        <v>2</v>
      </c>
      <c r="B69" s="45">
        <v>1</v>
      </c>
      <c r="C69" s="51">
        <v>7</v>
      </c>
      <c r="D69" s="62">
        <v>19</v>
      </c>
      <c r="E69" s="63" t="s">
        <v>67</v>
      </c>
      <c r="F69" s="56"/>
      <c r="G69" s="56"/>
      <c r="H69" s="56"/>
      <c r="I69" s="56"/>
      <c r="J69" s="56"/>
      <c r="K69" s="48"/>
      <c r="L69" s="48"/>
      <c r="M69" s="48"/>
      <c r="N69" s="48"/>
      <c r="O69" s="48"/>
      <c r="P69" s="48"/>
      <c r="Q69" s="48"/>
      <c r="R69" s="48"/>
      <c r="S69" s="38"/>
      <c r="T69" s="39"/>
      <c r="U69" s="39"/>
      <c r="V69" s="39"/>
      <c r="W69" s="39"/>
      <c r="X69" s="39"/>
      <c r="Y69" s="39"/>
      <c r="Z69" s="39"/>
      <c r="AA69" s="39"/>
      <c r="AB69" s="39"/>
      <c r="AC69" s="39"/>
      <c r="AD69" s="39"/>
      <c r="AE69" s="39"/>
      <c r="AF69" s="39"/>
    </row>
    <row r="70" spans="1:32">
      <c r="A70" s="43">
        <v>2</v>
      </c>
      <c r="B70" s="45">
        <v>1</v>
      </c>
      <c r="C70" s="51">
        <v>9</v>
      </c>
      <c r="D70" s="51" t="s">
        <v>33</v>
      </c>
      <c r="E70" s="61" t="s">
        <v>168</v>
      </c>
      <c r="F70" s="53">
        <v>0</v>
      </c>
      <c r="G70" s="53">
        <v>0</v>
      </c>
      <c r="H70" s="53">
        <v>0</v>
      </c>
      <c r="I70" s="53">
        <v>0</v>
      </c>
      <c r="J70" s="53">
        <v>0</v>
      </c>
      <c r="K70" s="48"/>
      <c r="L70" s="48"/>
      <c r="M70" s="48"/>
      <c r="N70" s="48"/>
      <c r="O70" s="48"/>
      <c r="P70" s="48"/>
      <c r="Q70" s="48"/>
      <c r="R70" s="48"/>
      <c r="S70" s="38"/>
      <c r="T70" s="39"/>
      <c r="U70" s="39"/>
      <c r="V70" s="39"/>
      <c r="W70" s="39"/>
      <c r="X70" s="39"/>
      <c r="Y70" s="39"/>
      <c r="Z70" s="39"/>
      <c r="AA70" s="39"/>
      <c r="AB70" s="39"/>
      <c r="AC70" s="39"/>
      <c r="AD70" s="39"/>
      <c r="AE70" s="39"/>
      <c r="AF70" s="39"/>
    </row>
    <row r="71" spans="1:32" ht="45">
      <c r="A71" s="43">
        <v>2</v>
      </c>
      <c r="B71" s="45">
        <v>1</v>
      </c>
      <c r="C71" s="51">
        <v>9</v>
      </c>
      <c r="D71" s="62">
        <v>7</v>
      </c>
      <c r="E71" s="63" t="s">
        <v>169</v>
      </c>
      <c r="F71" s="56">
        <v>0</v>
      </c>
      <c r="G71" s="56">
        <v>0</v>
      </c>
      <c r="H71" s="56">
        <v>0</v>
      </c>
      <c r="I71" s="56">
        <v>0</v>
      </c>
      <c r="J71" s="56">
        <v>0</v>
      </c>
      <c r="K71" s="48"/>
      <c r="L71" s="48"/>
      <c r="M71" s="48"/>
      <c r="N71" s="48"/>
      <c r="O71" s="48"/>
      <c r="P71" s="48"/>
      <c r="Q71" s="48"/>
      <c r="R71" s="48"/>
      <c r="S71" s="38"/>
      <c r="T71" s="39"/>
      <c r="U71" s="39"/>
      <c r="V71" s="39"/>
      <c r="W71" s="39"/>
      <c r="X71" s="39"/>
      <c r="Y71" s="39"/>
      <c r="Z71" s="39"/>
      <c r="AA71" s="39"/>
      <c r="AB71" s="39"/>
      <c r="AC71" s="39"/>
      <c r="AD71" s="39"/>
      <c r="AE71" s="39"/>
      <c r="AF71" s="39"/>
    </row>
    <row r="72" spans="1:32">
      <c r="A72" s="43">
        <v>2</v>
      </c>
      <c r="B72" s="45">
        <v>1</v>
      </c>
      <c r="C72" s="51">
        <v>9</v>
      </c>
      <c r="D72" s="62">
        <v>10</v>
      </c>
      <c r="E72" s="63" t="s">
        <v>170</v>
      </c>
      <c r="F72" s="56">
        <v>0</v>
      </c>
      <c r="G72" s="56">
        <v>0</v>
      </c>
      <c r="H72" s="56">
        <v>0</v>
      </c>
      <c r="I72" s="56">
        <v>0</v>
      </c>
      <c r="J72" s="56">
        <v>0</v>
      </c>
      <c r="K72" s="48"/>
      <c r="L72" s="48"/>
      <c r="M72" s="48"/>
      <c r="N72" s="48"/>
      <c r="O72" s="48"/>
      <c r="P72" s="48"/>
      <c r="Q72" s="48"/>
      <c r="R72" s="48"/>
      <c r="S72" s="38"/>
      <c r="T72" s="39"/>
      <c r="U72" s="39"/>
      <c r="V72" s="39"/>
      <c r="W72" s="39"/>
      <c r="X72" s="39"/>
      <c r="Y72" s="39"/>
      <c r="Z72" s="39"/>
      <c r="AA72" s="39"/>
      <c r="AB72" s="39"/>
      <c r="AC72" s="39"/>
      <c r="AD72" s="39"/>
      <c r="AE72" s="39"/>
      <c r="AF72" s="39"/>
    </row>
    <row r="73" spans="1:32" ht="21">
      <c r="A73" s="58">
        <v>2</v>
      </c>
      <c r="B73" s="59">
        <v>2</v>
      </c>
      <c r="C73" s="59"/>
      <c r="D73" s="59"/>
      <c r="E73" s="46" t="s">
        <v>171</v>
      </c>
      <c r="F73" s="47">
        <f>F74</f>
        <v>0</v>
      </c>
      <c r="G73" s="47">
        <f>G74</f>
        <v>0</v>
      </c>
      <c r="H73" s="47">
        <f>H74</f>
        <v>0</v>
      </c>
      <c r="I73" s="47">
        <f>I74</f>
        <v>0</v>
      </c>
      <c r="J73" s="47">
        <f>J74</f>
        <v>0</v>
      </c>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51"/>
      <c r="E74" s="61" t="s">
        <v>171</v>
      </c>
      <c r="F74" s="53"/>
      <c r="G74" s="53"/>
      <c r="H74" s="53"/>
      <c r="I74" s="53"/>
      <c r="J74" s="53"/>
      <c r="K74" s="48"/>
      <c r="L74" s="48"/>
      <c r="M74" s="48"/>
      <c r="N74" s="49"/>
      <c r="O74" s="48"/>
      <c r="P74" s="48"/>
      <c r="Q74" s="48"/>
      <c r="R74" s="48"/>
      <c r="S74" s="38"/>
      <c r="T74" s="39"/>
      <c r="U74" s="39"/>
      <c r="V74" s="39"/>
      <c r="W74" s="39"/>
      <c r="X74" s="39"/>
      <c r="Y74" s="39"/>
      <c r="Z74" s="39"/>
      <c r="AA74" s="39"/>
      <c r="AB74" s="39"/>
      <c r="AC74" s="39"/>
      <c r="AD74" s="39"/>
      <c r="AE74" s="39"/>
      <c r="AF74" s="39"/>
    </row>
    <row r="75" spans="1:32" ht="22.5">
      <c r="A75" s="43">
        <v>2</v>
      </c>
      <c r="B75" s="45">
        <v>2</v>
      </c>
      <c r="C75" s="51">
        <v>1</v>
      </c>
      <c r="D75" s="62">
        <v>2</v>
      </c>
      <c r="E75" s="63" t="s">
        <v>172</v>
      </c>
      <c r="F75" s="56"/>
      <c r="G75" s="56"/>
      <c r="H75" s="56"/>
      <c r="I75" s="56"/>
      <c r="J75" s="56"/>
      <c r="K75" s="48"/>
      <c r="L75" s="48"/>
      <c r="M75" s="48"/>
      <c r="N75" s="48"/>
      <c r="O75" s="48"/>
      <c r="P75" s="48"/>
      <c r="Q75" s="48"/>
      <c r="R75" s="48"/>
      <c r="S75" s="38"/>
      <c r="T75" s="39"/>
      <c r="U75" s="39"/>
      <c r="V75" s="39"/>
      <c r="W75" s="39"/>
      <c r="X75" s="39"/>
      <c r="Y75" s="39"/>
      <c r="Z75" s="39"/>
      <c r="AA75" s="39"/>
      <c r="AB75" s="39"/>
      <c r="AC75" s="39"/>
      <c r="AD75" s="39"/>
      <c r="AE75" s="39"/>
      <c r="AF75" s="39"/>
    </row>
    <row r="76" spans="1:32" s="68" customFormat="1" ht="21">
      <c r="A76" s="58">
        <v>2</v>
      </c>
      <c r="B76" s="59">
        <v>3</v>
      </c>
      <c r="C76" s="59"/>
      <c r="D76" s="59"/>
      <c r="E76" s="46" t="s">
        <v>173</v>
      </c>
      <c r="F76" s="47">
        <f t="shared" ref="F76:J77" si="1">F77</f>
        <v>0</v>
      </c>
      <c r="G76" s="47">
        <f t="shared" si="1"/>
        <v>0</v>
      </c>
      <c r="H76" s="47">
        <f t="shared" si="1"/>
        <v>0</v>
      </c>
      <c r="I76" s="47">
        <f t="shared" si="1"/>
        <v>0</v>
      </c>
      <c r="J76" s="47">
        <f t="shared" si="1"/>
        <v>0</v>
      </c>
      <c r="K76" s="36"/>
      <c r="L76" s="36"/>
      <c r="M76" s="36"/>
      <c r="N76" s="37"/>
      <c r="O76" s="36"/>
      <c r="P76" s="36"/>
      <c r="Q76" s="36"/>
      <c r="R76" s="36"/>
      <c r="S76" s="66"/>
      <c r="T76" s="67"/>
      <c r="U76" s="67"/>
      <c r="V76" s="67"/>
      <c r="W76" s="67"/>
      <c r="X76" s="67"/>
      <c r="Y76" s="67"/>
      <c r="Z76" s="67"/>
      <c r="AA76" s="67"/>
      <c r="AB76" s="67"/>
      <c r="AC76" s="67"/>
      <c r="AD76" s="67"/>
      <c r="AE76" s="67"/>
      <c r="AF76" s="67"/>
    </row>
    <row r="77" spans="1:32" s="28" customFormat="1" ht="22.5">
      <c r="A77" s="43">
        <v>2</v>
      </c>
      <c r="B77" s="45">
        <v>3</v>
      </c>
      <c r="C77" s="51">
        <v>1</v>
      </c>
      <c r="D77" s="51" t="s">
        <v>33</v>
      </c>
      <c r="E77" s="61" t="s">
        <v>173</v>
      </c>
      <c r="F77" s="53">
        <f t="shared" si="1"/>
        <v>0</v>
      </c>
      <c r="G77" s="53">
        <f t="shared" si="1"/>
        <v>0</v>
      </c>
      <c r="H77" s="53">
        <f t="shared" si="1"/>
        <v>0</v>
      </c>
      <c r="I77" s="53">
        <f t="shared" si="1"/>
        <v>0</v>
      </c>
      <c r="J77" s="53">
        <f t="shared" si="1"/>
        <v>0</v>
      </c>
      <c r="K77" s="48"/>
      <c r="L77" s="48"/>
      <c r="M77" s="48"/>
      <c r="N77" s="49"/>
      <c r="O77" s="48"/>
      <c r="P77" s="48"/>
      <c r="Q77" s="48"/>
      <c r="R77" s="48"/>
      <c r="S77" s="38"/>
      <c r="T77" s="39"/>
      <c r="U77" s="39"/>
      <c r="V77" s="39"/>
      <c r="W77" s="39"/>
      <c r="X77" s="39"/>
      <c r="Y77" s="39"/>
      <c r="Z77" s="39"/>
      <c r="AA77" s="39"/>
      <c r="AB77" s="39"/>
      <c r="AC77" s="39"/>
      <c r="AD77" s="39"/>
      <c r="AE77" s="39"/>
      <c r="AF77" s="39"/>
    </row>
    <row r="78" spans="1:32" ht="22.5">
      <c r="A78" s="43">
        <v>2</v>
      </c>
      <c r="B78" s="45">
        <v>3</v>
      </c>
      <c r="C78" s="51">
        <v>1</v>
      </c>
      <c r="D78" s="62">
        <v>2</v>
      </c>
      <c r="E78" s="63" t="s">
        <v>174</v>
      </c>
      <c r="F78" s="56">
        <v>0</v>
      </c>
      <c r="G78" s="56">
        <v>0</v>
      </c>
      <c r="H78" s="56">
        <v>0</v>
      </c>
      <c r="I78" s="56">
        <v>0</v>
      </c>
      <c r="J78" s="56">
        <v>0</v>
      </c>
      <c r="K78" s="48"/>
      <c r="L78" s="48"/>
      <c r="M78" s="48"/>
      <c r="N78" s="48"/>
      <c r="O78" s="48"/>
      <c r="P78" s="48"/>
      <c r="Q78" s="48"/>
      <c r="R78" s="48"/>
      <c r="S78" s="38"/>
      <c r="T78" s="39"/>
      <c r="U78" s="39"/>
      <c r="V78" s="39"/>
      <c r="W78" s="39"/>
      <c r="X78" s="39"/>
      <c r="Y78" s="39"/>
      <c r="Z78" s="39"/>
      <c r="AA78" s="39"/>
      <c r="AB78" s="39"/>
      <c r="AC78" s="39"/>
      <c r="AD78" s="39"/>
      <c r="AE78" s="39"/>
      <c r="AF78" s="39"/>
    </row>
    <row r="79" spans="1:32" s="68" customFormat="1" ht="42">
      <c r="A79" s="58">
        <v>2</v>
      </c>
      <c r="B79" s="59">
        <v>4</v>
      </c>
      <c r="C79" s="59"/>
      <c r="D79" s="59"/>
      <c r="E79" s="46" t="s">
        <v>175</v>
      </c>
      <c r="F79" s="47">
        <f>F80</f>
        <v>0</v>
      </c>
      <c r="G79" s="47">
        <f>G80</f>
        <v>0</v>
      </c>
      <c r="H79" s="47">
        <f>H80</f>
        <v>0</v>
      </c>
      <c r="I79" s="47">
        <f>I80</f>
        <v>0</v>
      </c>
      <c r="J79" s="47">
        <f>J80</f>
        <v>0</v>
      </c>
      <c r="K79" s="36"/>
      <c r="L79" s="36"/>
      <c r="M79" s="36"/>
      <c r="N79" s="37"/>
      <c r="O79" s="36"/>
      <c r="P79" s="36"/>
      <c r="Q79" s="36"/>
      <c r="R79" s="36"/>
      <c r="S79" s="66"/>
      <c r="T79" s="67"/>
      <c r="U79" s="67"/>
      <c r="V79" s="67"/>
      <c r="W79" s="67"/>
      <c r="X79" s="67"/>
      <c r="Y79" s="67"/>
      <c r="Z79" s="67"/>
      <c r="AA79" s="67"/>
      <c r="AB79" s="67"/>
      <c r="AC79" s="67"/>
      <c r="AD79" s="67"/>
      <c r="AE79" s="67"/>
      <c r="AF79" s="67"/>
    </row>
    <row r="80" spans="1:32" s="28" customFormat="1" ht="45">
      <c r="A80" s="43">
        <v>2</v>
      </c>
      <c r="B80" s="45">
        <v>4</v>
      </c>
      <c r="C80" s="51">
        <v>1</v>
      </c>
      <c r="D80" s="51"/>
      <c r="E80" s="61" t="s">
        <v>176</v>
      </c>
      <c r="F80" s="53"/>
      <c r="G80" s="53"/>
      <c r="H80" s="53"/>
      <c r="I80" s="53"/>
      <c r="J80" s="53"/>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14</v>
      </c>
      <c r="E81" s="63" t="s">
        <v>177</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22.5">
      <c r="A82" s="43">
        <v>2</v>
      </c>
      <c r="B82" s="45">
        <v>4</v>
      </c>
      <c r="C82" s="51">
        <v>1</v>
      </c>
      <c r="D82" s="62">
        <v>18</v>
      </c>
      <c r="E82" s="63" t="s">
        <v>178</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45">
      <c r="A83" s="43">
        <v>2</v>
      </c>
      <c r="B83" s="45">
        <v>4</v>
      </c>
      <c r="C83" s="51">
        <v>1</v>
      </c>
      <c r="D83" s="62">
        <v>54</v>
      </c>
      <c r="E83" s="63" t="s">
        <v>179</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22.5">
      <c r="A84" s="43">
        <v>2</v>
      </c>
      <c r="B84" s="45">
        <v>4</v>
      </c>
      <c r="C84" s="51">
        <v>1</v>
      </c>
      <c r="D84" s="62">
        <v>70</v>
      </c>
      <c r="E84" s="63" t="s">
        <v>200</v>
      </c>
      <c r="F84" s="56"/>
      <c r="G84" s="56"/>
      <c r="H84" s="56"/>
      <c r="I84" s="56"/>
      <c r="J84" s="56"/>
      <c r="K84" s="48"/>
      <c r="L84" s="48"/>
      <c r="M84" s="48"/>
      <c r="N84" s="48"/>
      <c r="O84" s="48"/>
      <c r="P84" s="48"/>
      <c r="Q84" s="48"/>
      <c r="R84" s="48"/>
      <c r="S84" s="38"/>
      <c r="T84" s="39"/>
      <c r="U84" s="39"/>
      <c r="V84" s="39"/>
      <c r="W84" s="39"/>
      <c r="X84" s="39"/>
      <c r="Y84" s="39"/>
      <c r="Z84" s="39"/>
      <c r="AA84" s="39"/>
      <c r="AB84" s="39"/>
      <c r="AC84" s="39"/>
      <c r="AD84" s="39"/>
      <c r="AE84" s="39"/>
      <c r="AF84" s="39"/>
    </row>
    <row r="85" spans="1:32" ht="33.75" hidden="1">
      <c r="A85" s="43">
        <v>2</v>
      </c>
      <c r="B85" s="45">
        <v>4</v>
      </c>
      <c r="C85" s="51">
        <v>1</v>
      </c>
      <c r="D85" s="62">
        <v>71</v>
      </c>
      <c r="E85" s="63" t="s">
        <v>81</v>
      </c>
      <c r="F85" s="56">
        <f>'районный бюджет'!F80</f>
        <v>0</v>
      </c>
      <c r="G85" s="56">
        <f>'районный бюджет'!G80</f>
        <v>0</v>
      </c>
      <c r="H85" s="56">
        <f>'районный бюджет'!H80</f>
        <v>0</v>
      </c>
      <c r="I85" s="56">
        <f>'районный бюджет'!I80</f>
        <v>0</v>
      </c>
      <c r="J85" s="56">
        <f>'районный бюджет'!J80</f>
        <v>0</v>
      </c>
      <c r="K85" s="48"/>
      <c r="L85" s="48"/>
      <c r="M85" s="48"/>
      <c r="N85" s="48"/>
      <c r="O85" s="48"/>
      <c r="P85" s="48"/>
      <c r="Q85" s="48"/>
      <c r="R85" s="48"/>
      <c r="S85" s="38"/>
      <c r="T85" s="39"/>
      <c r="U85" s="39"/>
      <c r="V85" s="39"/>
      <c r="W85" s="39"/>
      <c r="X85" s="39"/>
      <c r="Y85" s="39"/>
      <c r="Z85" s="39"/>
      <c r="AA85" s="39"/>
      <c r="AB85" s="39"/>
      <c r="AC85" s="39"/>
      <c r="AD85" s="39"/>
      <c r="AE85" s="39"/>
      <c r="AF85" s="39"/>
    </row>
    <row r="86" spans="1:32" hidden="1">
      <c r="A86" s="43">
        <v>2</v>
      </c>
      <c r="B86" s="45">
        <v>5</v>
      </c>
      <c r="C86" s="45"/>
      <c r="D86" s="45"/>
      <c r="E86" s="69" t="s">
        <v>82</v>
      </c>
      <c r="F86" s="70">
        <f>F87+F89</f>
        <v>0</v>
      </c>
      <c r="G86" s="70">
        <f>G87+G89</f>
        <v>0</v>
      </c>
      <c r="H86" s="70">
        <f>H87+H89</f>
        <v>0</v>
      </c>
      <c r="I86" s="70">
        <f>I87+I89</f>
        <v>0</v>
      </c>
      <c r="J86" s="70">
        <f>J87+J89</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51"/>
      <c r="E87" s="61" t="s">
        <v>83</v>
      </c>
      <c r="F87" s="53">
        <f>F88</f>
        <v>0</v>
      </c>
      <c r="G87" s="53">
        <f>G88</f>
        <v>0</v>
      </c>
      <c r="H87" s="53">
        <f>H88</f>
        <v>0</v>
      </c>
      <c r="I87" s="53">
        <f>I88</f>
        <v>0</v>
      </c>
      <c r="J87" s="53">
        <f>J88</f>
        <v>0</v>
      </c>
      <c r="K87" s="48"/>
      <c r="L87" s="48"/>
      <c r="M87" s="48"/>
      <c r="N87" s="49"/>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1</v>
      </c>
      <c r="D88" s="71">
        <v>2</v>
      </c>
      <c r="E88" s="63" t="s">
        <v>84</v>
      </c>
      <c r="F88" s="56">
        <f>'районный бюджет'!F83</f>
        <v>0</v>
      </c>
      <c r="G88" s="56">
        <f>'районный бюджет'!G83</f>
        <v>0</v>
      </c>
      <c r="H88" s="56">
        <f>'районный бюджет'!H83</f>
        <v>0</v>
      </c>
      <c r="I88" s="56">
        <f>'районный бюджет'!I83</f>
        <v>0</v>
      </c>
      <c r="J88" s="56">
        <f>'районный бюджет'!J83</f>
        <v>0</v>
      </c>
      <c r="K88" s="48"/>
      <c r="L88" s="48"/>
      <c r="M88" s="48"/>
      <c r="N88" s="48"/>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51"/>
      <c r="E89" s="61" t="s">
        <v>85</v>
      </c>
      <c r="F89" s="53">
        <f>F90</f>
        <v>0</v>
      </c>
      <c r="G89" s="53">
        <f>G90</f>
        <v>0</v>
      </c>
      <c r="H89" s="53">
        <f>H90</f>
        <v>0</v>
      </c>
      <c r="I89" s="53">
        <f>I90</f>
        <v>0</v>
      </c>
      <c r="J89" s="53">
        <f>J90</f>
        <v>0</v>
      </c>
      <c r="K89" s="48"/>
      <c r="L89" s="48"/>
      <c r="M89" s="48"/>
      <c r="N89" s="49"/>
      <c r="O89" s="48"/>
      <c r="P89" s="48"/>
      <c r="Q89" s="48"/>
      <c r="R89" s="48"/>
      <c r="S89" s="38"/>
      <c r="T89" s="39"/>
      <c r="U89" s="39"/>
      <c r="V89" s="39"/>
      <c r="W89" s="39"/>
      <c r="X89" s="39"/>
      <c r="Y89" s="39"/>
      <c r="Z89" s="39"/>
      <c r="AA89" s="39"/>
      <c r="AB89" s="39"/>
      <c r="AC89" s="39"/>
      <c r="AD89" s="39"/>
      <c r="AE89" s="39"/>
      <c r="AF89" s="39"/>
    </row>
    <row r="90" spans="1:32" hidden="1">
      <c r="A90" s="43">
        <v>2</v>
      </c>
      <c r="B90" s="45">
        <v>5</v>
      </c>
      <c r="C90" s="51">
        <v>2</v>
      </c>
      <c r="D90" s="62">
        <v>2</v>
      </c>
      <c r="E90" s="63" t="s">
        <v>84</v>
      </c>
      <c r="F90" s="56">
        <f>'районный бюджет'!F85</f>
        <v>0</v>
      </c>
      <c r="G90" s="56">
        <f>'районный бюджет'!G85</f>
        <v>0</v>
      </c>
      <c r="H90" s="56">
        <f>'районный бюджет'!H85</f>
        <v>0</v>
      </c>
      <c r="I90" s="56">
        <f>'районный бюджет'!I85</f>
        <v>0</v>
      </c>
      <c r="J90" s="56">
        <f>'районный бюджет'!J85</f>
        <v>0</v>
      </c>
      <c r="K90" s="48"/>
      <c r="L90" s="48"/>
      <c r="M90" s="48"/>
      <c r="N90" s="48"/>
      <c r="O90" s="48"/>
      <c r="P90" s="48"/>
      <c r="Q90" s="48"/>
      <c r="R90" s="48"/>
      <c r="S90" s="38"/>
      <c r="T90" s="39"/>
      <c r="U90" s="39"/>
      <c r="V90" s="39"/>
      <c r="W90" s="39"/>
      <c r="X90" s="39"/>
      <c r="Y90" s="39"/>
      <c r="Z90" s="39"/>
      <c r="AA90" s="39"/>
      <c r="AB90" s="39"/>
      <c r="AC90" s="39"/>
      <c r="AD90" s="39"/>
      <c r="AE90" s="39"/>
      <c r="AF90" s="39"/>
    </row>
    <row r="91" spans="1:32" s="68" customFormat="1" ht="10.5">
      <c r="A91" s="58">
        <v>2</v>
      </c>
      <c r="B91" s="59">
        <v>6</v>
      </c>
      <c r="C91" s="59"/>
      <c r="D91" s="59"/>
      <c r="E91" s="46" t="s">
        <v>180</v>
      </c>
      <c r="F91" s="47">
        <f>F92</f>
        <v>0</v>
      </c>
      <c r="G91" s="47">
        <f>G92</f>
        <v>3438.73</v>
      </c>
      <c r="H91" s="47">
        <f>H92</f>
        <v>0</v>
      </c>
      <c r="I91" s="47">
        <f>I92</f>
        <v>0</v>
      </c>
      <c r="J91" s="47">
        <f>J92</f>
        <v>0</v>
      </c>
      <c r="K91" s="36"/>
      <c r="L91" s="36"/>
      <c r="M91" s="36"/>
      <c r="N91" s="37"/>
      <c r="O91" s="36"/>
      <c r="P91" s="36"/>
      <c r="Q91" s="36"/>
      <c r="R91" s="36"/>
      <c r="S91" s="66"/>
      <c r="T91" s="67"/>
      <c r="U91" s="67"/>
      <c r="V91" s="67"/>
      <c r="W91" s="67"/>
      <c r="X91" s="67"/>
      <c r="Y91" s="67"/>
      <c r="Z91" s="67"/>
      <c r="AA91" s="67"/>
      <c r="AB91" s="67"/>
      <c r="AC91" s="67"/>
      <c r="AD91" s="67"/>
      <c r="AE91" s="67"/>
      <c r="AF91" s="67"/>
    </row>
    <row r="92" spans="1:32" s="28" customFormat="1" ht="11.25">
      <c r="A92" s="43">
        <v>2</v>
      </c>
      <c r="B92" s="45">
        <v>6</v>
      </c>
      <c r="C92" s="51">
        <v>1</v>
      </c>
      <c r="D92" s="51"/>
      <c r="E92" s="61" t="s">
        <v>180</v>
      </c>
      <c r="F92" s="53"/>
      <c r="G92" s="53">
        <v>3438.73</v>
      </c>
      <c r="H92" s="53"/>
      <c r="I92" s="53"/>
      <c r="J92" s="53"/>
      <c r="K92" s="48"/>
      <c r="L92" s="48"/>
      <c r="M92" s="48"/>
      <c r="N92" s="48"/>
      <c r="O92" s="48"/>
      <c r="P92" s="48"/>
      <c r="Q92" s="48"/>
      <c r="R92" s="48"/>
      <c r="S92" s="38"/>
      <c r="T92" s="39"/>
      <c r="U92" s="39"/>
      <c r="V92" s="39"/>
      <c r="W92" s="39"/>
      <c r="X92" s="39"/>
      <c r="Y92" s="39"/>
      <c r="Z92" s="39"/>
      <c r="AA92" s="39"/>
      <c r="AB92" s="39"/>
      <c r="AC92" s="39"/>
      <c r="AD92" s="39"/>
      <c r="AE92" s="39"/>
      <c r="AF92" s="39"/>
    </row>
    <row r="93" spans="1:32" ht="22.5" hidden="1">
      <c r="A93" s="43">
        <v>2</v>
      </c>
      <c r="B93" s="45">
        <v>6</v>
      </c>
      <c r="C93" s="51">
        <v>1</v>
      </c>
      <c r="D93" s="62">
        <v>5</v>
      </c>
      <c r="E93" s="63" t="s">
        <v>87</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7</v>
      </c>
      <c r="E94" s="63" t="s">
        <v>181</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9</v>
      </c>
      <c r="E95" s="63" t="s">
        <v>182</v>
      </c>
      <c r="F95" s="56"/>
      <c r="G95" s="56">
        <v>3438.73</v>
      </c>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c r="A96" s="43">
        <v>2</v>
      </c>
      <c r="B96" s="45">
        <v>6</v>
      </c>
      <c r="C96" s="51">
        <v>1</v>
      </c>
      <c r="D96" s="62">
        <v>15</v>
      </c>
      <c r="E96" s="63" t="s">
        <v>201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ht="22.5">
      <c r="A97" s="43">
        <v>2</v>
      </c>
      <c r="B97" s="45">
        <v>6</v>
      </c>
      <c r="C97" s="51">
        <v>1</v>
      </c>
      <c r="D97" s="62">
        <v>17</v>
      </c>
      <c r="E97" s="63" t="s">
        <v>202</v>
      </c>
      <c r="F97" s="56"/>
      <c r="G97" s="56"/>
      <c r="H97" s="56"/>
      <c r="I97" s="56"/>
      <c r="J97" s="56"/>
      <c r="K97" s="48"/>
      <c r="L97" s="48"/>
      <c r="M97" s="48"/>
      <c r="N97" s="48"/>
      <c r="O97" s="48"/>
      <c r="P97" s="48"/>
      <c r="Q97" s="48"/>
      <c r="R97" s="48"/>
      <c r="S97" s="38"/>
      <c r="T97" s="39"/>
      <c r="U97" s="39"/>
      <c r="V97" s="39"/>
      <c r="W97" s="39"/>
      <c r="X97" s="39"/>
      <c r="Y97" s="39"/>
      <c r="Z97" s="39"/>
      <c r="AA97" s="39"/>
      <c r="AB97" s="39"/>
      <c r="AC97" s="39"/>
      <c r="AD97" s="39"/>
      <c r="AE97" s="39"/>
      <c r="AF97" s="39"/>
    </row>
    <row r="98" spans="1:32">
      <c r="A98" s="40">
        <v>3</v>
      </c>
      <c r="B98" s="42"/>
      <c r="C98" s="42"/>
      <c r="D98" s="42"/>
      <c r="E98" s="72" t="s">
        <v>183</v>
      </c>
      <c r="F98" s="35">
        <f>F99+F104</f>
        <v>233</v>
      </c>
      <c r="G98" s="35">
        <f>G99+G104</f>
        <v>288</v>
      </c>
      <c r="H98" s="35">
        <f>H99+H104</f>
        <v>144</v>
      </c>
      <c r="I98" s="35">
        <f>I99+I104</f>
        <v>144</v>
      </c>
      <c r="J98" s="35">
        <f>J99+J104</f>
        <v>3821.4929999999999</v>
      </c>
      <c r="K98" s="36"/>
      <c r="L98" s="36"/>
      <c r="M98" s="36"/>
      <c r="N98" s="37"/>
      <c r="O98" s="36"/>
      <c r="P98" s="36"/>
      <c r="Q98" s="36"/>
      <c r="R98" s="36"/>
      <c r="S98" s="38"/>
      <c r="T98" s="39"/>
      <c r="U98" s="39"/>
      <c r="V98" s="39"/>
      <c r="W98" s="39"/>
      <c r="X98" s="39"/>
      <c r="Y98" s="39"/>
      <c r="Z98" s="39"/>
      <c r="AA98" s="39"/>
      <c r="AB98" s="39"/>
      <c r="AC98" s="39"/>
      <c r="AD98" s="39"/>
      <c r="AE98" s="39"/>
      <c r="AF98" s="39"/>
    </row>
    <row r="99" spans="1:32" s="68" customFormat="1" ht="21">
      <c r="A99" s="58">
        <v>3</v>
      </c>
      <c r="B99" s="59">
        <v>1</v>
      </c>
      <c r="C99" s="59"/>
      <c r="D99" s="59"/>
      <c r="E99" s="46" t="s">
        <v>184</v>
      </c>
      <c r="F99" s="47">
        <f>F100</f>
        <v>0</v>
      </c>
      <c r="G99" s="47">
        <f>G100</f>
        <v>0</v>
      </c>
      <c r="H99" s="47">
        <f>H100</f>
        <v>0</v>
      </c>
      <c r="I99" s="47">
        <f>I100</f>
        <v>0</v>
      </c>
      <c r="J99" s="47">
        <f>J100</f>
        <v>0</v>
      </c>
      <c r="K99" s="36"/>
      <c r="L99" s="36"/>
      <c r="M99" s="36"/>
      <c r="N99" s="37"/>
      <c r="O99" s="36"/>
      <c r="P99" s="36"/>
      <c r="Q99" s="36"/>
      <c r="R99" s="36"/>
      <c r="S99" s="66"/>
      <c r="T99" s="67"/>
      <c r="U99" s="67"/>
      <c r="V99" s="67"/>
      <c r="W99" s="67"/>
      <c r="X99" s="67"/>
      <c r="Y99" s="67"/>
      <c r="Z99" s="67"/>
      <c r="AA99" s="67"/>
      <c r="AB99" s="67"/>
      <c r="AC99" s="67"/>
      <c r="AD99" s="67"/>
      <c r="AE99" s="67"/>
      <c r="AF99" s="67"/>
    </row>
    <row r="100" spans="1:32" s="28" customFormat="1" ht="22.5">
      <c r="A100" s="43">
        <v>3</v>
      </c>
      <c r="B100" s="45">
        <v>1</v>
      </c>
      <c r="C100" s="51">
        <v>1</v>
      </c>
      <c r="D100" s="51"/>
      <c r="E100" s="61" t="s">
        <v>184</v>
      </c>
      <c r="F100" s="53"/>
      <c r="G100" s="53"/>
      <c r="H100" s="53"/>
      <c r="I100" s="53"/>
      <c r="J100" s="53"/>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ht="22.5">
      <c r="A101" s="43">
        <v>3</v>
      </c>
      <c r="B101" s="45">
        <v>1</v>
      </c>
      <c r="C101" s="51">
        <v>1</v>
      </c>
      <c r="D101" s="62">
        <v>2</v>
      </c>
      <c r="E101" s="63" t="s">
        <v>185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3</v>
      </c>
      <c r="E102" s="63" t="s">
        <v>186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c r="A103" s="43">
        <v>3</v>
      </c>
      <c r="B103" s="45">
        <v>1</v>
      </c>
      <c r="C103" s="51">
        <v>1</v>
      </c>
      <c r="D103" s="62">
        <v>7</v>
      </c>
      <c r="E103" s="63" t="s">
        <v>187</v>
      </c>
      <c r="F103" s="56"/>
      <c r="G103" s="56"/>
      <c r="H103" s="56"/>
      <c r="I103" s="56"/>
      <c r="J103" s="56"/>
      <c r="K103" s="48"/>
      <c r="L103" s="48"/>
      <c r="M103" s="48"/>
      <c r="N103" s="48"/>
      <c r="O103" s="48"/>
      <c r="P103" s="48"/>
      <c r="Q103" s="48"/>
      <c r="R103" s="48"/>
      <c r="S103" s="38"/>
      <c r="T103" s="39"/>
      <c r="U103" s="39"/>
      <c r="V103" s="39"/>
      <c r="W103" s="39"/>
      <c r="X103" s="39"/>
      <c r="Y103" s="39"/>
      <c r="Z103" s="39"/>
      <c r="AA103" s="39"/>
      <c r="AB103" s="39"/>
      <c r="AC103" s="39"/>
      <c r="AD103" s="39"/>
      <c r="AE103" s="39"/>
      <c r="AF103" s="39"/>
    </row>
    <row r="104" spans="1:32" s="68" customFormat="1" ht="10.5">
      <c r="A104" s="58">
        <v>3</v>
      </c>
      <c r="B104" s="59">
        <v>3</v>
      </c>
      <c r="C104" s="59"/>
      <c r="D104" s="59"/>
      <c r="E104" s="46" t="s">
        <v>188</v>
      </c>
      <c r="F104" s="47">
        <f>F105+F107</f>
        <v>233</v>
      </c>
      <c r="G104" s="47">
        <f>G105+G107</f>
        <v>288</v>
      </c>
      <c r="H104" s="47">
        <f>H105+H107</f>
        <v>144</v>
      </c>
      <c r="I104" s="47">
        <f>I105+I107</f>
        <v>144</v>
      </c>
      <c r="J104" s="47">
        <f>J105+J107</f>
        <v>3821.4929999999999</v>
      </c>
      <c r="K104" s="36"/>
      <c r="L104" s="36"/>
      <c r="M104" s="36"/>
      <c r="N104" s="37"/>
      <c r="O104" s="36"/>
      <c r="P104" s="36"/>
      <c r="Q104" s="36"/>
      <c r="R104" s="36"/>
      <c r="S104" s="66"/>
      <c r="T104" s="67"/>
      <c r="U104" s="67"/>
      <c r="V104" s="67"/>
      <c r="W104" s="67"/>
      <c r="X104" s="67"/>
      <c r="Y104" s="67"/>
      <c r="Z104" s="67"/>
      <c r="AA104" s="67"/>
      <c r="AB104" s="67"/>
      <c r="AC104" s="67"/>
      <c r="AD104" s="67"/>
      <c r="AE104" s="67"/>
      <c r="AF104" s="67"/>
    </row>
    <row r="105" spans="1:32" s="28" customFormat="1" ht="11.25">
      <c r="A105" s="43">
        <v>3</v>
      </c>
      <c r="B105" s="45">
        <v>3</v>
      </c>
      <c r="C105" s="51">
        <v>1</v>
      </c>
      <c r="D105" s="51"/>
      <c r="E105" s="61" t="s">
        <v>189</v>
      </c>
      <c r="F105" s="53">
        <v>233</v>
      </c>
      <c r="G105" s="53">
        <v>288</v>
      </c>
      <c r="H105" s="53">
        <v>144</v>
      </c>
      <c r="I105" s="53">
        <v>144</v>
      </c>
      <c r="J105" s="53">
        <v>3821.4929999999999</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1</v>
      </c>
      <c r="D106" s="62">
        <v>1</v>
      </c>
      <c r="E106" s="63" t="s">
        <v>190</v>
      </c>
      <c r="F106" s="56">
        <v>233</v>
      </c>
      <c r="G106" s="56">
        <v>288</v>
      </c>
      <c r="H106" s="56">
        <v>144</v>
      </c>
      <c r="I106" s="56">
        <v>144</v>
      </c>
      <c r="J106" s="56">
        <v>3821.4929999999999</v>
      </c>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53"/>
      <c r="E107" s="73" t="s">
        <v>191</v>
      </c>
      <c r="F107" s="53"/>
      <c r="G107" s="53"/>
      <c r="H107" s="53"/>
      <c r="I107" s="53"/>
      <c r="J107" s="53"/>
      <c r="K107" s="48"/>
      <c r="L107" s="48"/>
      <c r="M107" s="48"/>
      <c r="N107" s="48"/>
      <c r="O107" s="48"/>
      <c r="P107" s="48"/>
      <c r="Q107" s="48"/>
      <c r="R107" s="48"/>
      <c r="S107" s="38"/>
      <c r="T107" s="39"/>
      <c r="U107" s="39"/>
      <c r="V107" s="39"/>
      <c r="W107" s="39"/>
      <c r="X107" s="39"/>
      <c r="Y107" s="39"/>
      <c r="Z107" s="39"/>
      <c r="AA107" s="39"/>
      <c r="AB107" s="39"/>
      <c r="AC107" s="39"/>
      <c r="AD107" s="39"/>
      <c r="AE107" s="39"/>
      <c r="AF107" s="39"/>
    </row>
    <row r="108" spans="1:32">
      <c r="A108" s="43">
        <v>3</v>
      </c>
      <c r="B108" s="45">
        <v>3</v>
      </c>
      <c r="C108" s="51">
        <v>2</v>
      </c>
      <c r="D108" s="62">
        <v>2</v>
      </c>
      <c r="E108" s="63" t="s">
        <v>192</v>
      </c>
      <c r="F108" s="56"/>
      <c r="G108" s="56"/>
      <c r="H108" s="56"/>
      <c r="I108" s="56"/>
      <c r="J108" s="56"/>
      <c r="K108" s="48"/>
      <c r="L108" s="48"/>
      <c r="M108" s="48"/>
      <c r="N108" s="48"/>
      <c r="O108" s="48"/>
      <c r="P108" s="48"/>
      <c r="Q108" s="48"/>
      <c r="R108" s="48"/>
      <c r="S108" s="38"/>
      <c r="T108" s="39"/>
      <c r="U108" s="39"/>
      <c r="V108" s="39"/>
      <c r="W108" s="39"/>
      <c r="X108" s="39"/>
      <c r="Y108" s="39"/>
      <c r="Z108" s="39"/>
      <c r="AA108" s="39"/>
      <c r="AB108" s="39"/>
      <c r="AC108" s="39"/>
      <c r="AD108" s="39"/>
      <c r="AE108" s="39"/>
      <c r="AF108"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3.xml><?xml version="1.0" encoding="utf-8"?>
<worksheet xmlns="http://schemas.openxmlformats.org/spreadsheetml/2006/main" xmlns:r="http://schemas.openxmlformats.org/officeDocument/2006/relationships">
  <dimension ref="A1:AF107"/>
  <sheetViews>
    <sheetView zoomScaleNormal="100" workbookViewId="0">
      <selection activeCell="F8" sqref="F8"/>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263</v>
      </c>
      <c r="G4" s="150" t="s">
        <v>264</v>
      </c>
      <c r="H4" s="149" t="s">
        <v>286</v>
      </c>
      <c r="I4" s="151" t="s">
        <v>287</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F51+F9</f>
        <v>1186.6000000000004</v>
      </c>
      <c r="G8" s="35">
        <f>G9+G51+G97</f>
        <v>1031.9000000000001</v>
      </c>
      <c r="H8" s="35">
        <f>H9+H51+H97</f>
        <v>1553.6</v>
      </c>
      <c r="I8" s="35">
        <f>I9+I51+I97</f>
        <v>7695.6</v>
      </c>
      <c r="J8" s="35">
        <f>J9+J51+J97</f>
        <v>1137.5929999999998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F10+F14+F17+F29</f>
        <v>1179.4000000000003</v>
      </c>
      <c r="G9" s="35">
        <f>G10+G14+G17+G29+G45+G48</f>
        <v>855.10000000000014</v>
      </c>
      <c r="H9" s="35">
        <f>H10+H14+H17+H29+H45+H48</f>
        <v>1375.6999999999998</v>
      </c>
      <c r="I9" s="35">
        <f>I10+I14+I17+I29+I45+I48</f>
        <v>7675.6</v>
      </c>
      <c r="J9" s="35">
        <f>J10+J14+J17+J29+J45+J48</f>
        <v>849.59299999999996</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F11</f>
        <v>2.7</v>
      </c>
      <c r="G10" s="47">
        <f>G12</f>
        <v>147.69999999999999</v>
      </c>
      <c r="H10" s="47">
        <f>H12</f>
        <v>628.9</v>
      </c>
      <c r="I10" s="47">
        <v>6511.6</v>
      </c>
      <c r="J10" s="47">
        <f>J12</f>
        <v>164.601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2.7</v>
      </c>
      <c r="G11" s="53">
        <f>G13+G12</f>
        <v>147.69999999999999</v>
      </c>
      <c r="H11" s="53">
        <f>H13+H12</f>
        <v>628.9</v>
      </c>
      <c r="I11" s="53">
        <f>I13+I12</f>
        <v>6511.6</v>
      </c>
      <c r="J11" s="53">
        <f>J13+J12</f>
        <v>164.601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2.7</v>
      </c>
      <c r="G12" s="56">
        <v>147.69999999999999</v>
      </c>
      <c r="H12" s="56">
        <v>628.9</v>
      </c>
      <c r="I12" s="56">
        <v>6511.6</v>
      </c>
      <c r="J12" s="56">
        <v>164.601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f>G15</f>
        <v>0</v>
      </c>
      <c r="H14" s="47">
        <f>H15</f>
        <v>0</v>
      </c>
      <c r="I14" s="47">
        <v>0</v>
      </c>
      <c r="J14" s="47">
        <f>J15</f>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F24+F21+F18</f>
        <v>1170.3000000000002</v>
      </c>
      <c r="G17" s="47">
        <f>G18+G22+G24</f>
        <v>707.40000000000009</v>
      </c>
      <c r="H17" s="47">
        <f>H18+H22+H24</f>
        <v>746.8</v>
      </c>
      <c r="I17" s="47">
        <f>I18+I21+I24+I27</f>
        <v>1164</v>
      </c>
      <c r="J17" s="47">
        <f>J18+J22+J24</f>
        <v>684.99199999999996</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257.10000000000002</v>
      </c>
      <c r="G18" s="53">
        <f>G20+G19</f>
        <v>161.4</v>
      </c>
      <c r="H18" s="53">
        <f>H20+H19</f>
        <v>126.8</v>
      </c>
      <c r="I18" s="53">
        <f>I20+I19</f>
        <v>150</v>
      </c>
      <c r="J18" s="53">
        <f>J20+J19</f>
        <v>126.503</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257.10000000000002</v>
      </c>
      <c r="G20" s="56">
        <v>161.4</v>
      </c>
      <c r="H20" s="56">
        <v>126.8</v>
      </c>
      <c r="I20" s="56">
        <v>150</v>
      </c>
      <c r="J20" s="56">
        <v>126.503</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185.1</v>
      </c>
      <c r="G21" s="53">
        <f>G23+G22</f>
        <v>186.4</v>
      </c>
      <c r="H21" s="53">
        <f>H23+H22</f>
        <v>122.1</v>
      </c>
      <c r="I21" s="53">
        <f>I23+I22</f>
        <v>300</v>
      </c>
      <c r="J21" s="53">
        <f>J23+J22</f>
        <v>124.646</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185.1</v>
      </c>
      <c r="G22" s="56">
        <v>186.4</v>
      </c>
      <c r="H22" s="56">
        <v>122.1</v>
      </c>
      <c r="I22" s="56">
        <v>300</v>
      </c>
      <c r="J22" s="56">
        <v>124.646</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F26+F25</f>
        <v>728.1</v>
      </c>
      <c r="G24" s="53">
        <f>SUM(G25:G26)</f>
        <v>359.6</v>
      </c>
      <c r="H24" s="53">
        <f>SUM(H25:H26)</f>
        <v>497.9</v>
      </c>
      <c r="I24" s="53">
        <f>SUM(I25:I26)</f>
        <v>704</v>
      </c>
      <c r="J24" s="53">
        <f>SUM(J25:J26)</f>
        <v>433.84300000000002</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221.5</v>
      </c>
      <c r="G25" s="56">
        <v>-8</v>
      </c>
      <c r="H25" s="56">
        <v>0</v>
      </c>
      <c r="I25" s="56">
        <v>50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506.6</v>
      </c>
      <c r="G26" s="56">
        <v>367.6</v>
      </c>
      <c r="H26" s="56">
        <v>497.9</v>
      </c>
      <c r="I26" s="56">
        <v>654</v>
      </c>
      <c r="J26" s="56">
        <v>433.84300000000002</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c r="H27" s="53">
        <v>0</v>
      </c>
      <c r="I27" s="53">
        <v>10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c r="H28" s="56">
        <v>0</v>
      </c>
      <c r="I28" s="56">
        <v>10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v>6.4</v>
      </c>
      <c r="G29" s="47">
        <f>G30+G34+G36+G43</f>
        <v>0</v>
      </c>
      <c r="H29" s="47">
        <f>H30+H34+H36+H43</f>
        <v>0</v>
      </c>
      <c r="I29" s="47">
        <f>I30+I34+I36+I43</f>
        <v>0</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6.4</v>
      </c>
      <c r="G34" s="53"/>
      <c r="H34" s="53">
        <v>0</v>
      </c>
      <c r="I34" s="53">
        <v>0</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6.4</v>
      </c>
      <c r="G35" s="56"/>
      <c r="H35" s="56">
        <v>0</v>
      </c>
      <c r="I35" s="56">
        <v>0</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v>7.2</v>
      </c>
      <c r="G51" s="35">
        <f>G52+G72+G75+G78+G85+G90</f>
        <v>32.799999999999997</v>
      </c>
      <c r="H51" s="35">
        <f>H52+H72+H75+H78+H85+H90</f>
        <v>33.9</v>
      </c>
      <c r="I51" s="35">
        <f>I52+I72+I75+I78+I85+I90</f>
        <v>20</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v>7.2</v>
      </c>
      <c r="G52" s="47">
        <f>G53+G55+G57+G59+G63+G69</f>
        <v>32.799999999999997</v>
      </c>
      <c r="H52" s="47">
        <f>H53+H55+H57+H59+H63+H69</f>
        <v>33.9</v>
      </c>
      <c r="I52" s="47">
        <f>I53+I55+I57+I59+I63+I69</f>
        <v>20</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7.2</v>
      </c>
      <c r="G59" s="53">
        <v>32.799999999999997</v>
      </c>
      <c r="H59" s="53">
        <v>33.9</v>
      </c>
      <c r="I59" s="53">
        <v>20</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7.2</v>
      </c>
      <c r="G62" s="56">
        <v>32.799999999999997</v>
      </c>
      <c r="H62" s="56">
        <v>33.9</v>
      </c>
      <c r="I62" s="56">
        <v>20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v>0</v>
      </c>
      <c r="G97" s="35">
        <f>G98+G103</f>
        <v>144</v>
      </c>
      <c r="H97" s="35">
        <f>H98+H103</f>
        <v>144</v>
      </c>
      <c r="I97" s="35">
        <f>I98+I103</f>
        <v>0</v>
      </c>
      <c r="J97" s="35">
        <f>J98+J103</f>
        <v>288</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v>0</v>
      </c>
      <c r="G103" s="47">
        <f>G104+G106</f>
        <v>144</v>
      </c>
      <c r="H103" s="47">
        <f>H104+H106</f>
        <v>144</v>
      </c>
      <c r="I103" s="47">
        <f>I104+I106</f>
        <v>0</v>
      </c>
      <c r="J103" s="47">
        <f>J104+J106</f>
        <v>288</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c r="G104" s="53">
        <v>144</v>
      </c>
      <c r="H104" s="53">
        <v>144</v>
      </c>
      <c r="I104" s="53">
        <v>0</v>
      </c>
      <c r="J104" s="53">
        <v>288</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c r="G105" s="56">
        <v>144</v>
      </c>
      <c r="H105" s="56">
        <v>144</v>
      </c>
      <c r="I105" s="56">
        <v>0</v>
      </c>
      <c r="J105" s="56">
        <v>288</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4.xml><?xml version="1.0" encoding="utf-8"?>
<worksheet xmlns="http://schemas.openxmlformats.org/spreadsheetml/2006/main" xmlns:r="http://schemas.openxmlformats.org/officeDocument/2006/relationships">
  <dimension ref="A1:AF107"/>
  <sheetViews>
    <sheetView topLeftCell="A13" zoomScaleNormal="100" workbookViewId="0">
      <selection activeCell="M10" sqref="M10"/>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288</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289</v>
      </c>
      <c r="G4" s="150" t="s">
        <v>265</v>
      </c>
      <c r="H4" s="149" t="s">
        <v>290</v>
      </c>
      <c r="I4" s="151" t="s">
        <v>291</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F51+F9</f>
        <v>1186.6000000000004</v>
      </c>
      <c r="G8" s="35">
        <f>G9+G51+G97</f>
        <v>1031.9000000000001</v>
      </c>
      <c r="H8" s="35">
        <f>H9+H51+H97</f>
        <v>1553.6</v>
      </c>
      <c r="I8" s="35">
        <f>I9+I51+I97</f>
        <v>7695.6</v>
      </c>
      <c r="J8" s="35">
        <f>J9+J51+J97</f>
        <v>1137.5929999999998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F10+F14+F17+F29</f>
        <v>1179.4000000000003</v>
      </c>
      <c r="G9" s="35">
        <f>G10+G14+G17+G29+G45+G48</f>
        <v>855.10000000000014</v>
      </c>
      <c r="H9" s="35">
        <f>H10+H14+H17+H29+H45+H48</f>
        <v>1375.6999999999998</v>
      </c>
      <c r="I9" s="35">
        <f>I10+I14+I17+I29+I45+I48</f>
        <v>7675.6</v>
      </c>
      <c r="J9" s="35">
        <f>J10+J14+J17+J29+J45+J48</f>
        <v>849.59299999999996</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F11</f>
        <v>2.7</v>
      </c>
      <c r="G10" s="47">
        <f>G12</f>
        <v>147.69999999999999</v>
      </c>
      <c r="H10" s="47">
        <f>H12</f>
        <v>628.9</v>
      </c>
      <c r="I10" s="47">
        <v>6511.6</v>
      </c>
      <c r="J10" s="47">
        <f>J12</f>
        <v>164.601</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2.7</v>
      </c>
      <c r="G11" s="53">
        <f>G13+G12</f>
        <v>147.69999999999999</v>
      </c>
      <c r="H11" s="53">
        <f>H13+H12</f>
        <v>628.9</v>
      </c>
      <c r="I11" s="53">
        <f>I13+I12</f>
        <v>6511.6</v>
      </c>
      <c r="J11" s="53">
        <f>J13+J12</f>
        <v>164.601</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2.7</v>
      </c>
      <c r="G12" s="56">
        <v>147.69999999999999</v>
      </c>
      <c r="H12" s="56">
        <v>628.9</v>
      </c>
      <c r="I12" s="56">
        <v>6511.6</v>
      </c>
      <c r="J12" s="56">
        <v>164.601</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f>G15</f>
        <v>0</v>
      </c>
      <c r="H14" s="47">
        <f>H15</f>
        <v>0</v>
      </c>
      <c r="I14" s="47">
        <v>0</v>
      </c>
      <c r="J14" s="47">
        <f>J15</f>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F24+F21+F18</f>
        <v>1170.3000000000002</v>
      </c>
      <c r="G17" s="47">
        <f>G18+G22+G24</f>
        <v>707.40000000000009</v>
      </c>
      <c r="H17" s="47">
        <f>H18+H22+H24</f>
        <v>746.8</v>
      </c>
      <c r="I17" s="47">
        <f>I18+I21+I24+I27</f>
        <v>1164</v>
      </c>
      <c r="J17" s="47">
        <f>J18+J22+J24</f>
        <v>684.99199999999996</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257.10000000000002</v>
      </c>
      <c r="G18" s="53">
        <f>G20+G19</f>
        <v>161.4</v>
      </c>
      <c r="H18" s="53">
        <f>H20+H19</f>
        <v>126.8</v>
      </c>
      <c r="I18" s="53">
        <f>I20+I19</f>
        <v>150</v>
      </c>
      <c r="J18" s="53">
        <f>J20+J19</f>
        <v>126.503</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257.10000000000002</v>
      </c>
      <c r="G20" s="56">
        <v>161.4</v>
      </c>
      <c r="H20" s="56">
        <v>126.8</v>
      </c>
      <c r="I20" s="56">
        <v>150</v>
      </c>
      <c r="J20" s="56">
        <v>126.503</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185.1</v>
      </c>
      <c r="G21" s="53">
        <f>G23+G22</f>
        <v>186.4</v>
      </c>
      <c r="H21" s="53">
        <f>H23+H22</f>
        <v>122.1</v>
      </c>
      <c r="I21" s="53">
        <f>I23+I22</f>
        <v>300</v>
      </c>
      <c r="J21" s="53">
        <f>J23+J22</f>
        <v>124.646</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185.1</v>
      </c>
      <c r="G22" s="56">
        <v>186.4</v>
      </c>
      <c r="H22" s="56">
        <v>122.1</v>
      </c>
      <c r="I22" s="56">
        <v>300</v>
      </c>
      <c r="J22" s="56">
        <v>124.646</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F26+F25</f>
        <v>728.1</v>
      </c>
      <c r="G24" s="53">
        <f>SUM(G25:G26)</f>
        <v>359.6</v>
      </c>
      <c r="H24" s="53">
        <f>SUM(H25:H26)</f>
        <v>497.9</v>
      </c>
      <c r="I24" s="53">
        <f>SUM(I25:I26)</f>
        <v>704</v>
      </c>
      <c r="J24" s="53">
        <f>SUM(J25:J26)</f>
        <v>433.84300000000002</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221.5</v>
      </c>
      <c r="G25" s="56">
        <v>-8</v>
      </c>
      <c r="H25" s="56">
        <v>0</v>
      </c>
      <c r="I25" s="56">
        <v>50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506.6</v>
      </c>
      <c r="G26" s="56">
        <v>367.6</v>
      </c>
      <c r="H26" s="56">
        <v>497.9</v>
      </c>
      <c r="I26" s="56">
        <v>654</v>
      </c>
      <c r="J26" s="56">
        <v>433.84300000000002</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c r="H27" s="53">
        <v>0</v>
      </c>
      <c r="I27" s="53">
        <v>10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c r="H28" s="56">
        <v>0</v>
      </c>
      <c r="I28" s="56">
        <v>10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v>6.4</v>
      </c>
      <c r="G29" s="47">
        <f>G30+G34+G36+G43</f>
        <v>0</v>
      </c>
      <c r="H29" s="47">
        <f>H30+H34+H36+H43</f>
        <v>0</v>
      </c>
      <c r="I29" s="47">
        <f>I30+I34+I36+I43</f>
        <v>0</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6.4</v>
      </c>
      <c r="G34" s="53"/>
      <c r="H34" s="53">
        <v>0</v>
      </c>
      <c r="I34" s="53">
        <v>0</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142</v>
      </c>
      <c r="F35" s="56">
        <v>6.4</v>
      </c>
      <c r="G35" s="56"/>
      <c r="H35" s="56">
        <v>0</v>
      </c>
      <c r="I35" s="56">
        <v>0</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56.2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152</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v>7.2</v>
      </c>
      <c r="G51" s="35">
        <f>G52+G72+G75+G78+G85+G90</f>
        <v>32.799999999999997</v>
      </c>
      <c r="H51" s="35">
        <f>H52+H72+H75+H78+H85+H90</f>
        <v>33.9</v>
      </c>
      <c r="I51" s="35">
        <f>I52+I72+I75+I78+I85+I90</f>
        <v>20</v>
      </c>
      <c r="J51" s="35">
        <f>J52+J72+J75+J78+J85+J90</f>
        <v>0</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v>7.2</v>
      </c>
      <c r="G52" s="47">
        <f>G53+G55+G57+G59+G63+G69</f>
        <v>32.799999999999997</v>
      </c>
      <c r="H52" s="47">
        <f>H53+H55+H57+H59+H63+H69</f>
        <v>33.9</v>
      </c>
      <c r="I52" s="47">
        <f>I53+I55+I57+I59+I63+I69</f>
        <v>20</v>
      </c>
      <c r="J52" s="47">
        <f>J53+J55+J57+J59+J63+J69</f>
        <v>0</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157</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22.5">
      <c r="A55" s="43">
        <v>2</v>
      </c>
      <c r="B55" s="45">
        <v>1</v>
      </c>
      <c r="C55" s="51">
        <v>3</v>
      </c>
      <c r="D55" s="51"/>
      <c r="E55" s="61" t="s">
        <v>159</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22.5">
      <c r="A57" s="43">
        <v>2</v>
      </c>
      <c r="B57" s="45">
        <v>1</v>
      </c>
      <c r="C57" s="51">
        <v>4</v>
      </c>
      <c r="D57" s="51"/>
      <c r="E57" s="61" t="s">
        <v>161</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163</v>
      </c>
      <c r="F59" s="53">
        <v>7.2</v>
      </c>
      <c r="G59" s="53">
        <v>32.799999999999997</v>
      </c>
      <c r="H59" s="53">
        <v>33.9</v>
      </c>
      <c r="I59" s="53">
        <v>20</v>
      </c>
      <c r="J59" s="53">
        <v>0</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197</v>
      </c>
      <c r="F62" s="56">
        <v>7.2</v>
      </c>
      <c r="G62" s="56">
        <v>32.799999999999997</v>
      </c>
      <c r="H62" s="56">
        <v>33.9</v>
      </c>
      <c r="I62" s="56">
        <v>20</v>
      </c>
      <c r="J62" s="56">
        <v>0</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166</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168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45">
      <c r="A70" s="43">
        <v>2</v>
      </c>
      <c r="B70" s="45">
        <v>1</v>
      </c>
      <c r="C70" s="51">
        <v>9</v>
      </c>
      <c r="D70" s="62">
        <v>7</v>
      </c>
      <c r="E70" s="63" t="s">
        <v>169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170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171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173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173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175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180</v>
      </c>
      <c r="F90" s="47">
        <v>0</v>
      </c>
      <c r="G90" s="47">
        <f>G91</f>
        <v>0</v>
      </c>
      <c r="H90" s="47">
        <f>H91</f>
        <v>0</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180</v>
      </c>
      <c r="F91" s="53"/>
      <c r="G91" s="53"/>
      <c r="H91" s="53"/>
      <c r="I91" s="53"/>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182</v>
      </c>
      <c r="F94" s="56"/>
      <c r="G94" s="56"/>
      <c r="H94" s="56"/>
      <c r="I94" s="56"/>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183</v>
      </c>
      <c r="F97" s="35">
        <v>0</v>
      </c>
      <c r="G97" s="35">
        <f>G98+G103</f>
        <v>144</v>
      </c>
      <c r="H97" s="35">
        <f>H98+H103</f>
        <v>144</v>
      </c>
      <c r="I97" s="35">
        <f>I98+I103</f>
        <v>0</v>
      </c>
      <c r="J97" s="35">
        <f>J98+J103</f>
        <v>288</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21">
      <c r="A98" s="58">
        <v>3</v>
      </c>
      <c r="B98" s="59">
        <v>1</v>
      </c>
      <c r="C98" s="59"/>
      <c r="D98" s="59"/>
      <c r="E98" s="46" t="s">
        <v>184</v>
      </c>
      <c r="F98" s="47">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22.5">
      <c r="A99" s="43">
        <v>3</v>
      </c>
      <c r="B99" s="45">
        <v>1</v>
      </c>
      <c r="C99" s="51">
        <v>1</v>
      </c>
      <c r="D99" s="51"/>
      <c r="E99" s="61" t="s">
        <v>184</v>
      </c>
      <c r="F99" s="53"/>
      <c r="G99" s="53"/>
      <c r="H99" s="53"/>
      <c r="I99" s="53"/>
      <c r="J99" s="53"/>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185</v>
      </c>
      <c r="F100" s="56"/>
      <c r="G100" s="56"/>
      <c r="H100" s="56"/>
      <c r="I100" s="56"/>
      <c r="J100" s="56"/>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188</v>
      </c>
      <c r="F103" s="47">
        <v>0</v>
      </c>
      <c r="G103" s="47">
        <f>G104+G106</f>
        <v>144</v>
      </c>
      <c r="H103" s="47">
        <f>H104+H106</f>
        <v>144</v>
      </c>
      <c r="I103" s="47">
        <f>I104+I106</f>
        <v>0</v>
      </c>
      <c r="J103" s="47">
        <f>J104+J106</f>
        <v>288</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c r="G104" s="53">
        <v>144</v>
      </c>
      <c r="H104" s="53">
        <v>144</v>
      </c>
      <c r="I104" s="53">
        <v>0</v>
      </c>
      <c r="J104" s="53">
        <v>288</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190</v>
      </c>
      <c r="F105" s="56"/>
      <c r="G105" s="56">
        <v>144</v>
      </c>
      <c r="H105" s="56">
        <v>144</v>
      </c>
      <c r="I105" s="56">
        <v>0</v>
      </c>
      <c r="J105" s="56">
        <v>288</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5.xml><?xml version="1.0" encoding="utf-8"?>
<worksheet xmlns="http://schemas.openxmlformats.org/spreadsheetml/2006/main" xmlns:r="http://schemas.openxmlformats.org/officeDocument/2006/relationships">
  <dimension ref="A1:AF107"/>
  <sheetViews>
    <sheetView zoomScaleNormal="100" workbookViewId="0">
      <selection activeCell="F8" sqref="F8"/>
    </sheetView>
  </sheetViews>
  <sheetFormatPr defaultRowHeight="15"/>
  <cols>
    <col min="1" max="3" width="1.5703125"/>
    <col min="4" max="4" width="2.42578125"/>
    <col min="5" max="5" width="65"/>
    <col min="6" max="6" width="11.85546875"/>
    <col min="7" max="8" width="13.85546875"/>
    <col min="9" max="9" width="8.42578125"/>
    <col min="10" max="10" width="6.7109375"/>
    <col min="11" max="1025" width="8.42578125"/>
  </cols>
  <sheetData>
    <row r="1" spans="1:32" s="28" customFormat="1" ht="15.75" customHeight="1">
      <c r="A1" s="3"/>
      <c r="B1" s="3"/>
      <c r="C1" s="3"/>
      <c r="D1" s="3"/>
      <c r="E1" s="147" t="s">
        <v>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266</v>
      </c>
      <c r="G4" s="150" t="s">
        <v>267</v>
      </c>
      <c r="H4" s="149" t="s">
        <v>292</v>
      </c>
      <c r="I4" s="151" t="s">
        <v>293</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F51+F9</f>
        <v>620.1</v>
      </c>
      <c r="G8" s="35">
        <f>G9+G51+G97</f>
        <v>2976.7000000000007</v>
      </c>
      <c r="H8" s="35">
        <f>H9+H51+H97</f>
        <v>1545</v>
      </c>
      <c r="I8" s="35">
        <f>I9+I51+I97</f>
        <v>2096.4</v>
      </c>
      <c r="J8" s="35">
        <f>J9+J51+J97</f>
        <v>4343.8649999999998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F17+F14+F10</f>
        <v>612.9</v>
      </c>
      <c r="G9" s="35">
        <f>G10+G14+G17+G29+G45+G48</f>
        <v>2655.6000000000004</v>
      </c>
      <c r="H9" s="35">
        <f>H10+H14+H17+H29+H45+H48</f>
        <v>474.70000000000005</v>
      </c>
      <c r="I9" s="35">
        <f>I10+I14+I17+I29+I45+I48</f>
        <v>2076.4</v>
      </c>
      <c r="J9" s="35">
        <f>J10+J14+J17+J29+J45+J48</f>
        <v>2534.5870000000004</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F11</f>
        <v>0</v>
      </c>
      <c r="G10" s="47">
        <f>G12</f>
        <v>1537.5</v>
      </c>
      <c r="H10" s="47">
        <f>H12</f>
        <v>0.5</v>
      </c>
      <c r="I10" s="47">
        <v>1203.4000000000001</v>
      </c>
      <c r="J10" s="47">
        <f>J12</f>
        <v>2131.5390000000002</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0</v>
      </c>
      <c r="G11" s="53">
        <f>G13+G12</f>
        <v>1537.5</v>
      </c>
      <c r="H11" s="53">
        <f>H13+H12</f>
        <v>0.5</v>
      </c>
      <c r="I11" s="53">
        <f>I13+I12</f>
        <v>1203.4000000000001</v>
      </c>
      <c r="J11" s="53">
        <f>J13+J12</f>
        <v>2131.5390000000002</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0</v>
      </c>
      <c r="G12" s="56">
        <v>1537.5</v>
      </c>
      <c r="H12" s="56">
        <v>0.5</v>
      </c>
      <c r="I12" s="56">
        <v>1203.4000000000001</v>
      </c>
      <c r="J12" s="56">
        <v>2131.5390000000002</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F24+F21+F18</f>
        <v>612.9</v>
      </c>
      <c r="G17" s="47">
        <f>G18+G22+G24</f>
        <v>1093.8</v>
      </c>
      <c r="H17" s="47">
        <f>H18+H22+H24</f>
        <v>473.6</v>
      </c>
      <c r="I17" s="47">
        <f>I18+I21+I24+I27</f>
        <v>873</v>
      </c>
      <c r="J17" s="47">
        <f>J18+J22+J24</f>
        <v>403.048</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162.5</v>
      </c>
      <c r="G18" s="53">
        <f>G20+G19</f>
        <v>191.2</v>
      </c>
      <c r="H18" s="53">
        <f>H20+H19</f>
        <v>191.7</v>
      </c>
      <c r="I18" s="53">
        <f>I20+I19</f>
        <v>200</v>
      </c>
      <c r="J18" s="53">
        <f>J20+J19</f>
        <v>102.709</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162.5</v>
      </c>
      <c r="G20" s="56">
        <v>191.2</v>
      </c>
      <c r="H20" s="56">
        <v>191.7</v>
      </c>
      <c r="I20" s="56">
        <v>200</v>
      </c>
      <c r="J20" s="56">
        <v>102.709</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58.2</v>
      </c>
      <c r="G21" s="53">
        <f>G23+G22</f>
        <v>327.39999999999998</v>
      </c>
      <c r="H21" s="53">
        <f>H23+H22</f>
        <v>3.6</v>
      </c>
      <c r="I21" s="53">
        <f>I23+I22</f>
        <v>113</v>
      </c>
      <c r="J21" s="53">
        <f>J23+J22</f>
        <v>3.5310000000000001</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58.2</v>
      </c>
      <c r="G22" s="56">
        <v>327.39999999999998</v>
      </c>
      <c r="H22" s="56">
        <v>3.6</v>
      </c>
      <c r="I22" s="56">
        <v>113</v>
      </c>
      <c r="J22" s="56">
        <v>3.5310000000000001</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F26+F25</f>
        <v>392.2</v>
      </c>
      <c r="G24" s="53">
        <f>SUM(G25:G26)</f>
        <v>575.20000000000005</v>
      </c>
      <c r="H24" s="53">
        <f>SUM(H25:H26)</f>
        <v>278.3</v>
      </c>
      <c r="I24" s="53">
        <f>SUM(I25:I26)</f>
        <v>550</v>
      </c>
      <c r="J24" s="53">
        <f>SUM(J25:J26)</f>
        <v>296.80799999999999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0</v>
      </c>
      <c r="G25" s="56">
        <v>0</v>
      </c>
      <c r="H25" s="56">
        <v>0</v>
      </c>
      <c r="I25" s="56">
        <v>50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392.2</v>
      </c>
      <c r="G26" s="56">
        <v>575.20000000000005</v>
      </c>
      <c r="H26" s="56">
        <v>278.3</v>
      </c>
      <c r="I26" s="56">
        <v>500</v>
      </c>
      <c r="J26" s="56">
        <v>296.80799999999999</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c r="H27" s="53">
        <v>0</v>
      </c>
      <c r="I27" s="53">
        <v>10</v>
      </c>
      <c r="J27" s="53">
        <v>50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c r="H28" s="56">
        <v>0</v>
      </c>
      <c r="I28" s="56">
        <v>10</v>
      </c>
      <c r="J28" s="56">
        <v>50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v>0</v>
      </c>
      <c r="G29" s="47">
        <f>G30+G34+G36+G43</f>
        <v>24.3</v>
      </c>
      <c r="H29" s="47">
        <f>H30+H34+H36+H43</f>
        <v>0.6</v>
      </c>
      <c r="I29" s="47">
        <f>I30+I34+I36+I43</f>
        <v>0</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c r="G34" s="53">
        <v>24.3</v>
      </c>
      <c r="H34" s="53">
        <v>0.6</v>
      </c>
      <c r="I34" s="53">
        <v>0</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c r="G35" s="56">
        <v>24.3</v>
      </c>
      <c r="H35" s="56">
        <v>0.6</v>
      </c>
      <c r="I35" s="56">
        <v>0</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v>7.2</v>
      </c>
      <c r="G51" s="35">
        <f>G52+G72+G75+G78+G85+G90</f>
        <v>10.8</v>
      </c>
      <c r="H51" s="35">
        <f>H52+H72+H75+H78+H85+H90</f>
        <v>35.299999999999997</v>
      </c>
      <c r="I51" s="35">
        <f>I52+I72+I75+I78+I85+I90</f>
        <v>20</v>
      </c>
      <c r="J51" s="35">
        <f>J52+J72+J75+J78+J85+J90</f>
        <v>27.277999999999999</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v>7.2</v>
      </c>
      <c r="G52" s="47">
        <f>G53+G55+G57+G59+G63+G69</f>
        <v>10.8</v>
      </c>
      <c r="H52" s="47">
        <f>H53+H55+H57+H59+H63+H69</f>
        <v>22.5</v>
      </c>
      <c r="I52" s="47">
        <f>I53+I55+I57+I59+I63+I69</f>
        <v>20</v>
      </c>
      <c r="J52" s="47">
        <f>J53+J55+J57+J59+J63+J69</f>
        <v>27.277999999999999</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7.2</v>
      </c>
      <c r="G59" s="53">
        <v>10.8</v>
      </c>
      <c r="H59" s="53">
        <v>22.5</v>
      </c>
      <c r="I59" s="53">
        <v>20</v>
      </c>
      <c r="J59" s="53">
        <v>27.277999999999999</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7.2</v>
      </c>
      <c r="G62" s="56">
        <v>10.8</v>
      </c>
      <c r="H62" s="56">
        <v>22.5</v>
      </c>
      <c r="I62" s="56">
        <v>20</v>
      </c>
      <c r="J62" s="56">
        <v>27.277999999999999</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v>0</v>
      </c>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v>0</v>
      </c>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v>0</v>
      </c>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v>0</v>
      </c>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v>0</v>
      </c>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v>0</v>
      </c>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v>0</v>
      </c>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v>0</v>
      </c>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v>0</v>
      </c>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v>0</v>
      </c>
      <c r="G90" s="47">
        <f>G91</f>
        <v>0</v>
      </c>
      <c r="H90" s="47">
        <f>H91</f>
        <v>12.8</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v>12.8</v>
      </c>
      <c r="I91" s="53"/>
      <c r="J91" s="53">
        <v>0</v>
      </c>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v>0</v>
      </c>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v>12.8</v>
      </c>
      <c r="I94" s="56"/>
      <c r="J94" s="56">
        <v>0</v>
      </c>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v>0</v>
      </c>
      <c r="G97" s="35">
        <f>G98+G103</f>
        <v>310.3</v>
      </c>
      <c r="H97" s="35">
        <f>H98+H103</f>
        <v>1035</v>
      </c>
      <c r="I97" s="35">
        <f>I98+I103</f>
        <v>0</v>
      </c>
      <c r="J97" s="35">
        <f>J98+J103</f>
        <v>1782</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v>0</v>
      </c>
      <c r="H99" s="53">
        <v>0</v>
      </c>
      <c r="I99" s="53"/>
      <c r="J99" s="53">
        <v>0</v>
      </c>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c r="G100" s="56">
        <v>0</v>
      </c>
      <c r="H100" s="56">
        <v>0</v>
      </c>
      <c r="I100" s="56"/>
      <c r="J100" s="56">
        <v>0</v>
      </c>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v>0</v>
      </c>
      <c r="G103" s="47">
        <f>G104+G106</f>
        <v>310.3</v>
      </c>
      <c r="H103" s="47">
        <f>H104+H106</f>
        <v>1035</v>
      </c>
      <c r="I103" s="47">
        <f>I104+I106</f>
        <v>0</v>
      </c>
      <c r="J103" s="47">
        <f>J104+J106</f>
        <v>1782</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c r="G104" s="53">
        <v>310.3</v>
      </c>
      <c r="H104" s="53">
        <v>1035</v>
      </c>
      <c r="I104" s="53">
        <v>0</v>
      </c>
      <c r="J104" s="53">
        <v>1782</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c r="G105" s="56">
        <v>310.3</v>
      </c>
      <c r="H105" s="56">
        <v>1035</v>
      </c>
      <c r="I105" s="56">
        <v>0</v>
      </c>
      <c r="J105" s="56">
        <v>1782</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6.xml><?xml version="1.0" encoding="utf-8"?>
<worksheet xmlns="http://schemas.openxmlformats.org/spreadsheetml/2006/main" xmlns:r="http://schemas.openxmlformats.org/officeDocument/2006/relationships">
  <dimension ref="A1:AF107"/>
  <sheetViews>
    <sheetView zoomScaleNormal="100" workbookViewId="0">
      <selection activeCell="L12" sqref="L12"/>
    </sheetView>
  </sheetViews>
  <sheetFormatPr defaultRowHeight="15"/>
  <cols>
    <col min="1" max="3" width="1.5703125"/>
    <col min="4" max="4" width="2.42578125"/>
    <col min="5" max="5" width="65"/>
    <col min="6" max="6" width="11.85546875"/>
    <col min="7" max="8" width="13.85546875"/>
    <col min="9" max="9" width="8.42578125"/>
    <col min="10" max="10" width="6.7109375"/>
    <col min="11" max="1025" width="8.42578125"/>
  </cols>
  <sheetData>
    <row r="1" spans="1:32" s="28" customFormat="1" ht="15.75" customHeight="1">
      <c r="A1" s="3"/>
      <c r="B1" s="3"/>
      <c r="C1" s="3"/>
      <c r="D1" s="3"/>
      <c r="E1" s="147" t="s">
        <v>254</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294</v>
      </c>
      <c r="G4" s="150" t="s">
        <v>268</v>
      </c>
      <c r="H4" s="149" t="s">
        <v>295</v>
      </c>
      <c r="I4" s="151" t="s">
        <v>296</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F51+F9</f>
        <v>620.1</v>
      </c>
      <c r="G8" s="35">
        <f>G9+G51+G97</f>
        <v>2976.7000000000007</v>
      </c>
      <c r="H8" s="35">
        <f>H9+H51+H97</f>
        <v>1545</v>
      </c>
      <c r="I8" s="35">
        <f>I9+I51+I97</f>
        <v>2096.4</v>
      </c>
      <c r="J8" s="35">
        <f>J9+J51+J97</f>
        <v>4343.8649999999998</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F17+F14+F10</f>
        <v>612.9</v>
      </c>
      <c r="G9" s="35">
        <f>G10+G14+G17+G29+G45+G48</f>
        <v>2655.6000000000004</v>
      </c>
      <c r="H9" s="35">
        <f>H10+H14+H17+H29+H45+H48</f>
        <v>474.70000000000005</v>
      </c>
      <c r="I9" s="35">
        <f>I10+I14+I17+I29+I45+I48</f>
        <v>2076.4</v>
      </c>
      <c r="J9" s="35">
        <f>J10+J14+J17+J29+J45+J48</f>
        <v>2534.5870000000004</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F11</f>
        <v>0</v>
      </c>
      <c r="G10" s="47">
        <f>G12</f>
        <v>1537.5</v>
      </c>
      <c r="H10" s="47">
        <f>H12</f>
        <v>0.5</v>
      </c>
      <c r="I10" s="47">
        <v>1203.4000000000001</v>
      </c>
      <c r="J10" s="47">
        <f>J12</f>
        <v>2131.5390000000002</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0</v>
      </c>
      <c r="G11" s="53">
        <f>G13+G12</f>
        <v>1537.5</v>
      </c>
      <c r="H11" s="53">
        <f>H13+H12</f>
        <v>0.5</v>
      </c>
      <c r="I11" s="53">
        <f>I13+I12</f>
        <v>1203.4000000000001</v>
      </c>
      <c r="J11" s="53">
        <f>J13+J12</f>
        <v>2131.5390000000002</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0</v>
      </c>
      <c r="G12" s="56">
        <v>1537.5</v>
      </c>
      <c r="H12" s="56">
        <v>0.5</v>
      </c>
      <c r="I12" s="56">
        <v>1203.4000000000001</v>
      </c>
      <c r="J12" s="56">
        <v>2131.5390000000002</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v>0</v>
      </c>
      <c r="H14" s="47">
        <v>0</v>
      </c>
      <c r="I14" s="47">
        <v>0</v>
      </c>
      <c r="J14" s="47">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F24+F21+F18</f>
        <v>612.9</v>
      </c>
      <c r="G17" s="47">
        <f>G18+G22+G24</f>
        <v>1093.8</v>
      </c>
      <c r="H17" s="47">
        <f>H18+H22+H24</f>
        <v>473.6</v>
      </c>
      <c r="I17" s="47">
        <f>I18+I21+I24+I27</f>
        <v>873</v>
      </c>
      <c r="J17" s="47">
        <f>J18+J22+J24</f>
        <v>403.048</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162.5</v>
      </c>
      <c r="G18" s="53">
        <f>G20+G19</f>
        <v>191.2</v>
      </c>
      <c r="H18" s="53">
        <f>H20+H19</f>
        <v>191.7</v>
      </c>
      <c r="I18" s="53">
        <f>I20+I19</f>
        <v>200</v>
      </c>
      <c r="J18" s="53">
        <f>J20+J19</f>
        <v>102.709</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162.5</v>
      </c>
      <c r="G20" s="56">
        <v>191.2</v>
      </c>
      <c r="H20" s="56">
        <v>191.7</v>
      </c>
      <c r="I20" s="56">
        <v>200</v>
      </c>
      <c r="J20" s="56">
        <v>102.709</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58.2</v>
      </c>
      <c r="G21" s="53">
        <f>G23+G22</f>
        <v>327.39999999999998</v>
      </c>
      <c r="H21" s="53">
        <f>H23+H22</f>
        <v>3.6</v>
      </c>
      <c r="I21" s="53">
        <f>I23+I22</f>
        <v>113</v>
      </c>
      <c r="J21" s="53">
        <f>J23+J22</f>
        <v>3.5310000000000001</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58.2</v>
      </c>
      <c r="G22" s="56">
        <v>327.39999999999998</v>
      </c>
      <c r="H22" s="56">
        <v>3.6</v>
      </c>
      <c r="I22" s="56">
        <v>113</v>
      </c>
      <c r="J22" s="56">
        <v>3.5310000000000001</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F26+F25</f>
        <v>392.2</v>
      </c>
      <c r="G24" s="53">
        <f>SUM(G25:G26)</f>
        <v>575.20000000000005</v>
      </c>
      <c r="H24" s="53">
        <f>SUM(H25:H26)</f>
        <v>278.3</v>
      </c>
      <c r="I24" s="53">
        <f>SUM(I25:I26)</f>
        <v>550</v>
      </c>
      <c r="J24" s="53">
        <f>SUM(J25:J26)</f>
        <v>296.80799999999999</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0</v>
      </c>
      <c r="G25" s="56">
        <v>0</v>
      </c>
      <c r="H25" s="56">
        <v>0</v>
      </c>
      <c r="I25" s="56">
        <v>50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392.2</v>
      </c>
      <c r="G26" s="56">
        <v>575.20000000000005</v>
      </c>
      <c r="H26" s="56">
        <v>278.3</v>
      </c>
      <c r="I26" s="56">
        <v>500</v>
      </c>
      <c r="J26" s="56">
        <v>296.80799999999999</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c r="H27" s="53">
        <v>0</v>
      </c>
      <c r="I27" s="53">
        <v>10</v>
      </c>
      <c r="J27" s="53">
        <v>50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c r="H28" s="56">
        <v>0</v>
      </c>
      <c r="I28" s="56">
        <v>10</v>
      </c>
      <c r="J28" s="56">
        <v>50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v>0</v>
      </c>
      <c r="G29" s="47">
        <f>G30+G34+G36+G43</f>
        <v>24.3</v>
      </c>
      <c r="H29" s="47">
        <f>H30+H34+H36+H43</f>
        <v>0.6</v>
      </c>
      <c r="I29" s="47">
        <f>I30+I34+I36+I43</f>
        <v>0</v>
      </c>
      <c r="J29" s="47">
        <f>J30+J34+J36+J43</f>
        <v>0</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c r="G34" s="53">
        <v>24.3</v>
      </c>
      <c r="H34" s="53">
        <v>0.6</v>
      </c>
      <c r="I34" s="53">
        <v>0</v>
      </c>
      <c r="J34" s="53">
        <v>0</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142</v>
      </c>
      <c r="F35" s="56"/>
      <c r="G35" s="56">
        <v>24.3</v>
      </c>
      <c r="H35" s="56">
        <v>0.6</v>
      </c>
      <c r="I35" s="56">
        <v>0</v>
      </c>
      <c r="J35" s="56">
        <v>0</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56.2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152</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v>7.2</v>
      </c>
      <c r="G51" s="35">
        <f>G52+G72+G75+G78+G85+G90</f>
        <v>10.8</v>
      </c>
      <c r="H51" s="35">
        <f>H52+H72+H75+H78+H85+H90</f>
        <v>35.299999999999997</v>
      </c>
      <c r="I51" s="35">
        <f>I52+I72+I75+I78+I85+I90</f>
        <v>20</v>
      </c>
      <c r="J51" s="35">
        <f>J52+J72+J75+J78+J85+J90</f>
        <v>27.277999999999999</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v>7.2</v>
      </c>
      <c r="G52" s="47">
        <f>G53+G55+G57+G59+G63+G69</f>
        <v>10.8</v>
      </c>
      <c r="H52" s="47">
        <f>H53+H55+H57+H59+H63+H69</f>
        <v>22.5</v>
      </c>
      <c r="I52" s="47">
        <f>I53+I55+I57+I59+I63+I69</f>
        <v>20</v>
      </c>
      <c r="J52" s="47">
        <f>J53+J55+J57+J59+J63+J69</f>
        <v>27.277999999999999</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157</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22.5">
      <c r="A55" s="43">
        <v>2</v>
      </c>
      <c r="B55" s="45">
        <v>1</v>
      </c>
      <c r="C55" s="51">
        <v>3</v>
      </c>
      <c r="D55" s="51"/>
      <c r="E55" s="61" t="s">
        <v>159</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22.5">
      <c r="A57" s="43">
        <v>2</v>
      </c>
      <c r="B57" s="45">
        <v>1</v>
      </c>
      <c r="C57" s="51">
        <v>4</v>
      </c>
      <c r="D57" s="51"/>
      <c r="E57" s="61" t="s">
        <v>161</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163</v>
      </c>
      <c r="F59" s="53">
        <v>7.2</v>
      </c>
      <c r="G59" s="53">
        <v>10.8</v>
      </c>
      <c r="H59" s="53">
        <v>22.5</v>
      </c>
      <c r="I59" s="53">
        <v>20</v>
      </c>
      <c r="J59" s="53">
        <v>27.277999999999999</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197</v>
      </c>
      <c r="F62" s="56">
        <v>7.2</v>
      </c>
      <c r="G62" s="56">
        <v>10.8</v>
      </c>
      <c r="H62" s="56">
        <v>22.5</v>
      </c>
      <c r="I62" s="56">
        <v>20</v>
      </c>
      <c r="J62" s="56">
        <v>27.277999999999999</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166</v>
      </c>
      <c r="F63" s="53">
        <v>0</v>
      </c>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168</v>
      </c>
      <c r="F69" s="53">
        <v>0</v>
      </c>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45">
      <c r="A70" s="43">
        <v>2</v>
      </c>
      <c r="B70" s="45">
        <v>1</v>
      </c>
      <c r="C70" s="51">
        <v>9</v>
      </c>
      <c r="D70" s="62">
        <v>7</v>
      </c>
      <c r="E70" s="63" t="s">
        <v>169</v>
      </c>
      <c r="F70" s="56">
        <v>0</v>
      </c>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170</v>
      </c>
      <c r="F71" s="56">
        <v>0</v>
      </c>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171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173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173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175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176</v>
      </c>
      <c r="F79" s="53">
        <v>0</v>
      </c>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177</v>
      </c>
      <c r="F80" s="56">
        <v>0</v>
      </c>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178</v>
      </c>
      <c r="F81" s="56">
        <v>0</v>
      </c>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179</v>
      </c>
      <c r="F82" s="56">
        <v>0</v>
      </c>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200</v>
      </c>
      <c r="F83" s="56">
        <v>0</v>
      </c>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180</v>
      </c>
      <c r="F90" s="47">
        <v>0</v>
      </c>
      <c r="G90" s="47">
        <f>G91</f>
        <v>0</v>
      </c>
      <c r="H90" s="47">
        <f>H91</f>
        <v>12.8</v>
      </c>
      <c r="I90" s="47">
        <f>I91</f>
        <v>0</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180</v>
      </c>
      <c r="F91" s="53"/>
      <c r="G91" s="53"/>
      <c r="H91" s="53">
        <v>12.8</v>
      </c>
      <c r="I91" s="53"/>
      <c r="J91" s="53">
        <v>0</v>
      </c>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181</v>
      </c>
      <c r="F93" s="56"/>
      <c r="G93" s="56"/>
      <c r="H93" s="56"/>
      <c r="I93" s="56"/>
      <c r="J93" s="56">
        <v>0</v>
      </c>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182</v>
      </c>
      <c r="F94" s="56"/>
      <c r="G94" s="56"/>
      <c r="H94" s="56">
        <v>12.8</v>
      </c>
      <c r="I94" s="56"/>
      <c r="J94" s="56">
        <v>0</v>
      </c>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183</v>
      </c>
      <c r="F97" s="35">
        <v>0</v>
      </c>
      <c r="G97" s="35">
        <f>G98+G103</f>
        <v>310.3</v>
      </c>
      <c r="H97" s="35">
        <f>H98+H103</f>
        <v>1035</v>
      </c>
      <c r="I97" s="35">
        <f>I98+I103</f>
        <v>0</v>
      </c>
      <c r="J97" s="35">
        <f>J98+J103</f>
        <v>1782</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21">
      <c r="A98" s="58">
        <v>3</v>
      </c>
      <c r="B98" s="59">
        <v>1</v>
      </c>
      <c r="C98" s="59"/>
      <c r="D98" s="59"/>
      <c r="E98" s="46" t="s">
        <v>184</v>
      </c>
      <c r="F98" s="47">
        <v>0</v>
      </c>
      <c r="G98" s="47">
        <f>G99</f>
        <v>0</v>
      </c>
      <c r="H98" s="47">
        <f>H99</f>
        <v>0</v>
      </c>
      <c r="I98" s="47">
        <f>I99</f>
        <v>0</v>
      </c>
      <c r="J98" s="47">
        <f>J99</f>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22.5">
      <c r="A99" s="43">
        <v>3</v>
      </c>
      <c r="B99" s="45">
        <v>1</v>
      </c>
      <c r="C99" s="51">
        <v>1</v>
      </c>
      <c r="D99" s="51"/>
      <c r="E99" s="61" t="s">
        <v>184</v>
      </c>
      <c r="F99" s="53"/>
      <c r="G99" s="53">
        <v>0</v>
      </c>
      <c r="H99" s="53">
        <v>0</v>
      </c>
      <c r="I99" s="53"/>
      <c r="J99" s="53">
        <v>0</v>
      </c>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185</v>
      </c>
      <c r="F100" s="56"/>
      <c r="G100" s="56">
        <v>0</v>
      </c>
      <c r="H100" s="56">
        <v>0</v>
      </c>
      <c r="I100" s="56"/>
      <c r="J100" s="56">
        <v>0</v>
      </c>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188</v>
      </c>
      <c r="F103" s="47">
        <v>0</v>
      </c>
      <c r="G103" s="47">
        <f>G104+G106</f>
        <v>310.3</v>
      </c>
      <c r="H103" s="47">
        <f>H104+H106</f>
        <v>1035</v>
      </c>
      <c r="I103" s="47">
        <f>I104+I106</f>
        <v>0</v>
      </c>
      <c r="J103" s="47">
        <f>J104+J106</f>
        <v>1782</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c r="G104" s="53">
        <v>310.3</v>
      </c>
      <c r="H104" s="53">
        <v>1035</v>
      </c>
      <c r="I104" s="53">
        <v>0</v>
      </c>
      <c r="J104" s="53">
        <v>1782</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190</v>
      </c>
      <c r="F105" s="56"/>
      <c r="G105" s="56">
        <v>310.3</v>
      </c>
      <c r="H105" s="56">
        <v>1035</v>
      </c>
      <c r="I105" s="56">
        <v>0</v>
      </c>
      <c r="J105" s="56">
        <v>1782</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7.xml><?xml version="1.0" encoding="utf-8"?>
<worksheet xmlns="http://schemas.openxmlformats.org/spreadsheetml/2006/main" xmlns:r="http://schemas.openxmlformats.org/officeDocument/2006/relationships">
  <dimension ref="A1:AF107"/>
  <sheetViews>
    <sheetView zoomScaleNormal="100" workbookViewId="0">
      <selection activeCell="F8" sqref="F8:J107"/>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2</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3</v>
      </c>
      <c r="B4" s="148"/>
      <c r="C4" s="148"/>
      <c r="D4" s="148"/>
      <c r="E4" s="148"/>
      <c r="F4" s="149" t="s">
        <v>269</v>
      </c>
      <c r="G4" s="150" t="s">
        <v>270</v>
      </c>
      <c r="H4" s="149" t="s">
        <v>297</v>
      </c>
      <c r="I4" s="151" t="s">
        <v>298</v>
      </c>
      <c r="J4" s="151"/>
    </row>
    <row r="5" spans="1:32">
      <c r="A5" s="29"/>
      <c r="B5" s="152" t="s">
        <v>6</v>
      </c>
      <c r="C5" s="152"/>
      <c r="D5" s="152"/>
      <c r="E5" s="152"/>
      <c r="F5" s="149"/>
      <c r="G5" s="150"/>
      <c r="H5" s="149"/>
      <c r="I5" s="151"/>
      <c r="J5" s="151"/>
    </row>
    <row r="6" spans="1:32">
      <c r="A6" s="29"/>
      <c r="B6" s="29"/>
      <c r="C6" s="153" t="s">
        <v>7</v>
      </c>
      <c r="D6" s="153"/>
      <c r="E6" s="153"/>
      <c r="F6" s="149"/>
      <c r="G6" s="150"/>
      <c r="H6" s="149"/>
      <c r="I6" s="151"/>
      <c r="J6" s="151"/>
    </row>
    <row r="7" spans="1:32">
      <c r="A7" s="29"/>
      <c r="B7" s="29"/>
      <c r="C7" s="29"/>
      <c r="D7" s="154" t="s">
        <v>8</v>
      </c>
      <c r="E7" s="154"/>
      <c r="F7" s="149"/>
      <c r="G7" s="150"/>
      <c r="H7" s="149"/>
      <c r="I7" s="30" t="s">
        <v>9</v>
      </c>
      <c r="J7" s="25" t="s">
        <v>10</v>
      </c>
      <c r="K7" s="31"/>
      <c r="L7" s="31"/>
      <c r="M7" s="31"/>
      <c r="N7" s="32"/>
      <c r="O7" s="31"/>
      <c r="P7" s="31"/>
      <c r="Q7" s="31"/>
      <c r="R7" s="31"/>
    </row>
    <row r="8" spans="1:32">
      <c r="A8" s="33"/>
      <c r="B8" s="33"/>
      <c r="C8" s="33"/>
      <c r="D8" s="33"/>
      <c r="E8" s="34" t="s">
        <v>11</v>
      </c>
      <c r="F8" s="35">
        <f>F97+F51+F9</f>
        <v>10180.5</v>
      </c>
      <c r="G8" s="35">
        <f>G9+G51+G97</f>
        <v>9233.2000000000007</v>
      </c>
      <c r="H8" s="35">
        <f>H9+H51+H97</f>
        <v>6053.5999999999995</v>
      </c>
      <c r="I8" s="35">
        <f>I9+I51+I97</f>
        <v>6214.5</v>
      </c>
      <c r="J8" s="35">
        <f>J9+J51+J97</f>
        <v>9175.1090000000004</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v>
      </c>
      <c r="F9" s="35">
        <f>F29+F17+F14+F10</f>
        <v>9824.5</v>
      </c>
      <c r="G9" s="35">
        <f>G10+G14+G17+G29+G45+G48</f>
        <v>1039.5999999999999</v>
      </c>
      <c r="H9" s="35">
        <f>H10+H14+H17+H29+H45+H48</f>
        <v>5909.5999999999995</v>
      </c>
      <c r="I9" s="35">
        <f>I10+I14+I17+I29+I45+I48</f>
        <v>3075</v>
      </c>
      <c r="J9" s="35">
        <f>J10+J14+J17+J29+J45+J48</f>
        <v>9151.8369999999995</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13</v>
      </c>
      <c r="F10" s="47">
        <f>F11</f>
        <v>7456.1</v>
      </c>
      <c r="G10" s="47">
        <f>G12</f>
        <v>30.3</v>
      </c>
      <c r="H10" s="47">
        <f>H12</f>
        <v>4898.2</v>
      </c>
      <c r="I10" s="47">
        <v>939.5</v>
      </c>
      <c r="J10" s="47">
        <f>J12</f>
        <v>7784.9369999999999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14</v>
      </c>
      <c r="F11" s="53">
        <f>F13+F12</f>
        <v>7456.1</v>
      </c>
      <c r="G11" s="53">
        <f>G13+G12</f>
        <v>30.3</v>
      </c>
      <c r="H11" s="53">
        <f>H13+H12</f>
        <v>4898.2</v>
      </c>
      <c r="I11" s="53">
        <f>I13+I12</f>
        <v>939.5</v>
      </c>
      <c r="J11" s="53">
        <f>J13+J12</f>
        <v>7784.9369999999999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15</v>
      </c>
      <c r="F12" s="56">
        <v>7456.1</v>
      </c>
      <c r="G12" s="56">
        <v>30.3</v>
      </c>
      <c r="H12" s="56">
        <v>4898.2</v>
      </c>
      <c r="I12" s="56">
        <v>939.5</v>
      </c>
      <c r="J12" s="56">
        <v>7784.9369999999999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16</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17</v>
      </c>
      <c r="F14" s="47">
        <v>0</v>
      </c>
      <c r="G14" s="47">
        <f>G15</f>
        <v>0</v>
      </c>
      <c r="H14" s="47">
        <f>H15</f>
        <v>0</v>
      </c>
      <c r="I14" s="47">
        <f>I15</f>
        <v>0</v>
      </c>
      <c r="J14" s="47">
        <f>J15</f>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17</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17</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18</v>
      </c>
      <c r="F17" s="47">
        <f>F24+F21+F18</f>
        <v>1364.4</v>
      </c>
      <c r="G17" s="47">
        <f>G18+G22+G24</f>
        <v>1004.3</v>
      </c>
      <c r="H17" s="47">
        <f>H18+H22+H24</f>
        <v>1000.1999999999999</v>
      </c>
      <c r="I17" s="47">
        <f>I18+I21+I24+I27</f>
        <v>2074.5</v>
      </c>
      <c r="J17" s="47">
        <f>J18+J22+J24</f>
        <v>1346.9549999999999</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19</v>
      </c>
      <c r="F18" s="53">
        <f>F20+F19</f>
        <v>94</v>
      </c>
      <c r="G18" s="53">
        <f>G20+G19</f>
        <v>70.3</v>
      </c>
      <c r="H18" s="53">
        <f>H20+H19</f>
        <v>68.5</v>
      </c>
      <c r="I18" s="53">
        <f>I20+I19</f>
        <v>80</v>
      </c>
      <c r="J18" s="53">
        <f>J20+J19</f>
        <v>60.805999999999997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20</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21</v>
      </c>
      <c r="F20" s="56">
        <v>94</v>
      </c>
      <c r="G20" s="56">
        <v>70.3</v>
      </c>
      <c r="H20" s="56">
        <v>68.5</v>
      </c>
      <c r="I20" s="56">
        <v>80</v>
      </c>
      <c r="J20" s="56">
        <v>60.805999999999997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22</v>
      </c>
      <c r="F21" s="53">
        <f>F23+F22</f>
        <v>970.7</v>
      </c>
      <c r="G21" s="53">
        <f>G23+G22</f>
        <v>585.6</v>
      </c>
      <c r="H21" s="53">
        <f>H23+H22</f>
        <v>584.29999999999995</v>
      </c>
      <c r="I21" s="53">
        <f>I23+I22</f>
        <v>500</v>
      </c>
      <c r="J21" s="53">
        <f>J23+J22</f>
        <v>654.97299999999996</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22</v>
      </c>
      <c r="F22" s="56">
        <v>970.7</v>
      </c>
      <c r="G22" s="56">
        <v>585.6</v>
      </c>
      <c r="H22" s="56">
        <v>584.29999999999995</v>
      </c>
      <c r="I22" s="56">
        <v>500</v>
      </c>
      <c r="J22" s="56">
        <v>654.97299999999996</v>
      </c>
      <c r="K22" s="48"/>
      <c r="L22" s="48"/>
      <c r="M22" s="48"/>
      <c r="N22" s="48"/>
      <c r="O22" s="48"/>
      <c r="P22" s="48"/>
      <c r="Q22" s="48"/>
      <c r="R22" s="48"/>
      <c r="S22" s="38"/>
      <c r="T22" s="39"/>
      <c r="U22" s="39"/>
      <c r="V22" s="39"/>
      <c r="W22" s="39"/>
      <c r="X22" s="39"/>
      <c r="Y22" s="39"/>
      <c r="Z22" s="39"/>
      <c r="AA22" s="39"/>
      <c r="AB22" s="39"/>
      <c r="AC22" s="39"/>
      <c r="AD22" s="39"/>
      <c r="AE22" s="39"/>
      <c r="AF22" s="39"/>
    </row>
    <row r="23" spans="1:32" ht="22.5">
      <c r="A23" s="43">
        <v>1</v>
      </c>
      <c r="B23" s="45">
        <v>4</v>
      </c>
      <c r="C23" s="50">
        <v>3</v>
      </c>
      <c r="D23" s="62">
        <v>9</v>
      </c>
      <c r="E23" s="63" t="s">
        <v>23</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24</v>
      </c>
      <c r="F24" s="53">
        <f>F26+F25</f>
        <v>299.7</v>
      </c>
      <c r="G24" s="53">
        <f>SUM(G25:G26)</f>
        <v>348.4</v>
      </c>
      <c r="H24" s="53">
        <f>SUM(H25:H26)</f>
        <v>347.4</v>
      </c>
      <c r="I24" s="53">
        <f>SUM(I25:I26)</f>
        <v>1484.5</v>
      </c>
      <c r="J24" s="53">
        <f>SUM(J25:J26)</f>
        <v>631.17600000000004</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25</v>
      </c>
      <c r="F25" s="56">
        <v>9.9</v>
      </c>
      <c r="G25" s="56">
        <v>0</v>
      </c>
      <c r="H25" s="56">
        <v>0</v>
      </c>
      <c r="I25" s="56">
        <v>100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26</v>
      </c>
      <c r="F26" s="56">
        <v>289.8</v>
      </c>
      <c r="G26" s="56">
        <v>348.4</v>
      </c>
      <c r="H26" s="56">
        <v>347.4</v>
      </c>
      <c r="I26" s="56">
        <v>1384.5</v>
      </c>
      <c r="J26" s="56">
        <v>631.17600000000004</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27</v>
      </c>
      <c r="F27" s="53"/>
      <c r="G27" s="53"/>
      <c r="H27" s="53">
        <v>0</v>
      </c>
      <c r="I27" s="53">
        <v>10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27</v>
      </c>
      <c r="F28" s="56"/>
      <c r="G28" s="56"/>
      <c r="H28" s="56">
        <v>0</v>
      </c>
      <c r="I28" s="56">
        <v>10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28</v>
      </c>
      <c r="F29" s="47">
        <v>1004</v>
      </c>
      <c r="G29" s="47">
        <f>G30+G34+G36+G43</f>
        <v>5</v>
      </c>
      <c r="H29" s="47">
        <f>H30+H34+H36+H43</f>
        <v>11.2</v>
      </c>
      <c r="I29" s="47">
        <f>I30+I34+I36+I43</f>
        <v>61</v>
      </c>
      <c r="J29" s="47">
        <f>J30+J34+J36+J43</f>
        <v>19.945</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29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4" t="s">
        <v>32</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34</v>
      </c>
      <c r="F34" s="53">
        <v>1003.9</v>
      </c>
      <c r="G34" s="53">
        <v>5</v>
      </c>
      <c r="H34" s="53">
        <v>11.2</v>
      </c>
      <c r="I34" s="53">
        <v>61</v>
      </c>
      <c r="J34" s="53">
        <v>19.945</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35</v>
      </c>
      <c r="F35" s="56">
        <v>1003.9</v>
      </c>
      <c r="G35" s="56">
        <v>5</v>
      </c>
      <c r="H35" s="56">
        <v>11.2</v>
      </c>
      <c r="I35" s="56">
        <v>61</v>
      </c>
      <c r="J35" s="56">
        <v>19.945</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36</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37</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38</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40</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67.5">
      <c r="A41" s="43">
        <v>1</v>
      </c>
      <c r="B41" s="45">
        <v>5</v>
      </c>
      <c r="C41" s="51">
        <v>4</v>
      </c>
      <c r="D41" s="62">
        <v>30</v>
      </c>
      <c r="E41" s="63" t="s">
        <v>41</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ht="22.5">
      <c r="A42" s="43">
        <v>1</v>
      </c>
      <c r="B42" s="45">
        <v>5</v>
      </c>
      <c r="C42" s="51">
        <v>4</v>
      </c>
      <c r="D42" s="62">
        <v>34</v>
      </c>
      <c r="E42" s="63" t="s">
        <v>42</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43</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44</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45</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45</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46</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47</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48</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49</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50</v>
      </c>
      <c r="F51" s="35">
        <v>35.6</v>
      </c>
      <c r="G51" s="35">
        <f>G52+G72+G75+G78+G85+G90</f>
        <v>10.8</v>
      </c>
      <c r="H51" s="35">
        <f>H52+H72+H75+H78+H85+H90</f>
        <v>0</v>
      </c>
      <c r="I51" s="35">
        <f>I52+I72+I75+I78+I85+I90</f>
        <v>1066</v>
      </c>
      <c r="J51" s="35">
        <f>J52+J72+J75+J78+J85+J90</f>
        <v>23.271999999999998</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51</v>
      </c>
      <c r="F52" s="47">
        <v>35.6</v>
      </c>
      <c r="G52" s="47">
        <f>G53+G55+G57+G59+G63+G69</f>
        <v>10.8</v>
      </c>
      <c r="H52" s="47">
        <f>H53+H55+H57+H59+H63+H69</f>
        <v>0</v>
      </c>
      <c r="I52" s="47">
        <f>I53+I55+I57+I59+I63+I69</f>
        <v>10</v>
      </c>
      <c r="J52" s="47">
        <f>J53+J55+J57+J59+J63+J69</f>
        <v>23.271999999999998</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52</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53</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c r="A55" s="43">
        <v>2</v>
      </c>
      <c r="B55" s="45">
        <v>1</v>
      </c>
      <c r="C55" s="51">
        <v>3</v>
      </c>
      <c r="D55" s="51"/>
      <c r="E55" s="61" t="s">
        <v>54</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c r="A56" s="43">
        <v>2</v>
      </c>
      <c r="B56" s="45">
        <v>1</v>
      </c>
      <c r="C56" s="51">
        <v>3</v>
      </c>
      <c r="D56" s="62">
        <v>2</v>
      </c>
      <c r="E56" s="63" t="s">
        <v>55</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c r="A57" s="43">
        <v>2</v>
      </c>
      <c r="B57" s="45">
        <v>1</v>
      </c>
      <c r="C57" s="51">
        <v>4</v>
      </c>
      <c r="D57" s="51"/>
      <c r="E57" s="61" t="s">
        <v>56</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57</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58</v>
      </c>
      <c r="F59" s="53">
        <v>35.6</v>
      </c>
      <c r="G59" s="53">
        <v>10.8</v>
      </c>
      <c r="H59" s="53">
        <v>0</v>
      </c>
      <c r="I59" s="53">
        <v>10</v>
      </c>
      <c r="J59" s="53">
        <v>23.271999999999998</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59</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60</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61</v>
      </c>
      <c r="F62" s="56">
        <v>35.6</v>
      </c>
      <c r="G62" s="56">
        <v>10.8</v>
      </c>
      <c r="H62" s="56">
        <v>0</v>
      </c>
      <c r="I62" s="56">
        <v>10</v>
      </c>
      <c r="J62" s="56">
        <v>23.271999999999998</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62</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63</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33.75">
      <c r="A70" s="43">
        <v>2</v>
      </c>
      <c r="B70" s="45">
        <v>1</v>
      </c>
      <c r="C70" s="51">
        <v>9</v>
      </c>
      <c r="D70" s="62">
        <v>7</v>
      </c>
      <c r="E70" s="63" t="s">
        <v>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80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86</v>
      </c>
      <c r="F90" s="47">
        <v>0</v>
      </c>
      <c r="G90" s="47">
        <f>G91</f>
        <v>0</v>
      </c>
      <c r="H90" s="47">
        <f>H91</f>
        <v>0</v>
      </c>
      <c r="I90" s="47">
        <f>I91</f>
        <v>1056</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86</v>
      </c>
      <c r="F91" s="53"/>
      <c r="G91" s="53"/>
      <c r="H91" s="53"/>
      <c r="I91" s="53">
        <v>1056</v>
      </c>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88</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89</v>
      </c>
      <c r="F94" s="56"/>
      <c r="G94" s="56"/>
      <c r="H94" s="56"/>
      <c r="I94" s="56">
        <v>1056</v>
      </c>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90</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91</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92</v>
      </c>
      <c r="F97" s="35">
        <v>320.39999999999998</v>
      </c>
      <c r="G97" s="35">
        <f>G98+G103</f>
        <v>8182.8</v>
      </c>
      <c r="H97" s="35">
        <f>H98+H103</f>
        <v>144</v>
      </c>
      <c r="I97" s="35">
        <f>I98+I103</f>
        <v>2073.5</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10.5">
      <c r="A98" s="58">
        <v>3</v>
      </c>
      <c r="B98" s="59">
        <v>1</v>
      </c>
      <c r="C98" s="59"/>
      <c r="D98" s="59"/>
      <c r="E98" s="46" t="s">
        <v>93</v>
      </c>
      <c r="F98" s="47">
        <v>320.39999999999998</v>
      </c>
      <c r="G98" s="47">
        <v>0</v>
      </c>
      <c r="H98" s="47">
        <v>0</v>
      </c>
      <c r="I98" s="47">
        <f>I99</f>
        <v>0</v>
      </c>
      <c r="J98" s="47">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11.25">
      <c r="A99" s="43">
        <v>3</v>
      </c>
      <c r="B99" s="45">
        <v>1</v>
      </c>
      <c r="C99" s="51">
        <v>1</v>
      </c>
      <c r="D99" s="51"/>
      <c r="E99" s="61" t="s">
        <v>93</v>
      </c>
      <c r="F99" s="53"/>
      <c r="G99" s="53">
        <v>0</v>
      </c>
      <c r="H99" s="53">
        <v>0</v>
      </c>
      <c r="I99" s="53"/>
      <c r="J99" s="53">
        <v>0</v>
      </c>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94</v>
      </c>
      <c r="F100" s="56">
        <v>320.39999999999998</v>
      </c>
      <c r="G100" s="56">
        <v>0</v>
      </c>
      <c r="H100" s="56">
        <v>0</v>
      </c>
      <c r="I100" s="56"/>
      <c r="J100" s="56">
        <v>0</v>
      </c>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95</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96</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97</v>
      </c>
      <c r="F103" s="47">
        <v>0</v>
      </c>
      <c r="G103" s="47">
        <f>G104+G106</f>
        <v>8182.8</v>
      </c>
      <c r="H103" s="47">
        <f>H104+H106</f>
        <v>144</v>
      </c>
      <c r="I103" s="47">
        <f>I104+I106</f>
        <v>2073.5</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98</v>
      </c>
      <c r="F104" s="53"/>
      <c r="G104" s="53">
        <v>8182.8</v>
      </c>
      <c r="H104" s="53">
        <v>144</v>
      </c>
      <c r="I104" s="53">
        <v>2073.5</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99</v>
      </c>
      <c r="F105" s="56"/>
      <c r="G105" s="56">
        <v>8182.8</v>
      </c>
      <c r="H105" s="56">
        <v>144</v>
      </c>
      <c r="I105" s="56">
        <v>2073.5</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100</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101</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38.xml><?xml version="1.0" encoding="utf-8"?>
<worksheet xmlns="http://schemas.openxmlformats.org/spreadsheetml/2006/main" xmlns:r="http://schemas.openxmlformats.org/officeDocument/2006/relationships">
  <dimension ref="A1:AF107"/>
  <sheetViews>
    <sheetView zoomScaleNormal="100" workbookViewId="0">
      <selection activeCell="L14" sqref="L14"/>
    </sheetView>
  </sheetViews>
  <sheetFormatPr defaultRowHeight="15"/>
  <cols>
    <col min="1" max="3" width="1.5703125"/>
    <col min="4" max="4" width="2.42578125"/>
    <col min="5" max="5" width="65"/>
    <col min="6" max="6" width="11.85546875"/>
    <col min="7" max="8" width="13.85546875"/>
    <col min="9" max="9" width="8.42578125"/>
    <col min="10" max="10" width="6.140625"/>
    <col min="11" max="1025" width="8.42578125"/>
  </cols>
  <sheetData>
    <row r="1" spans="1:32" s="28" customFormat="1" ht="15.75" customHeight="1">
      <c r="A1" s="3"/>
      <c r="B1" s="3"/>
      <c r="C1" s="3"/>
      <c r="D1" s="3"/>
      <c r="E1" s="147" t="s">
        <v>254</v>
      </c>
      <c r="F1" s="147"/>
      <c r="G1" s="147"/>
      <c r="H1" s="11"/>
      <c r="I1" s="11"/>
      <c r="J1" s="11"/>
      <c r="K1" s="11"/>
      <c r="L1" s="11"/>
      <c r="M1" s="11"/>
      <c r="N1" s="11"/>
      <c r="O1" s="11"/>
      <c r="P1" s="20"/>
      <c r="Q1" s="20"/>
      <c r="R1" s="20"/>
    </row>
    <row r="2" spans="1:32" hidden="1">
      <c r="A2" s="3"/>
      <c r="B2" s="3"/>
      <c r="C2" s="3"/>
      <c r="D2" s="14"/>
      <c r="E2" s="15"/>
      <c r="F2" s="16"/>
      <c r="G2" s="14"/>
      <c r="H2" s="17"/>
      <c r="I2" s="14"/>
      <c r="J2" s="14"/>
      <c r="K2" s="14"/>
      <c r="L2" s="14"/>
      <c r="M2" s="14"/>
      <c r="N2" s="18"/>
      <c r="O2" s="19"/>
      <c r="P2" s="20"/>
      <c r="Q2" s="20"/>
      <c r="R2" s="20"/>
    </row>
    <row r="3" spans="1:32">
      <c r="A3" s="3"/>
      <c r="B3" s="3"/>
      <c r="C3" s="3"/>
      <c r="D3" s="3"/>
      <c r="E3" s="21"/>
      <c r="F3" s="22"/>
      <c r="G3" s="22"/>
      <c r="H3" s="22"/>
      <c r="I3" s="22"/>
      <c r="J3" s="22"/>
      <c r="K3" s="22"/>
      <c r="L3" s="23"/>
      <c r="M3" s="23"/>
      <c r="N3" s="24"/>
      <c r="O3" s="20"/>
      <c r="P3" s="20"/>
      <c r="Q3" s="20"/>
      <c r="R3" s="20"/>
    </row>
    <row r="4" spans="1:32" ht="15" customHeight="1">
      <c r="A4" s="148" t="s">
        <v>104</v>
      </c>
      <c r="B4" s="148"/>
      <c r="C4" s="148"/>
      <c r="D4" s="148"/>
      <c r="E4" s="148"/>
      <c r="F4" s="149" t="s">
        <v>299</v>
      </c>
      <c r="G4" s="150" t="s">
        <v>271</v>
      </c>
      <c r="H4" s="149" t="s">
        <v>300</v>
      </c>
      <c r="I4" s="151" t="s">
        <v>301</v>
      </c>
      <c r="J4" s="151"/>
    </row>
    <row r="5" spans="1:32">
      <c r="A5" s="29"/>
      <c r="B5" s="152" t="s">
        <v>107</v>
      </c>
      <c r="C5" s="152"/>
      <c r="D5" s="152"/>
      <c r="E5" s="152"/>
      <c r="F5" s="149"/>
      <c r="G5" s="150"/>
      <c r="H5" s="149"/>
      <c r="I5" s="151"/>
      <c r="J5" s="151"/>
    </row>
    <row r="6" spans="1:32">
      <c r="A6" s="29"/>
      <c r="B6" s="29"/>
      <c r="C6" s="153" t="s">
        <v>108</v>
      </c>
      <c r="D6" s="153"/>
      <c r="E6" s="153"/>
      <c r="F6" s="149"/>
      <c r="G6" s="150"/>
      <c r="H6" s="149"/>
      <c r="I6" s="151"/>
      <c r="J6" s="151"/>
    </row>
    <row r="7" spans="1:32">
      <c r="A7" s="29"/>
      <c r="B7" s="29"/>
      <c r="C7" s="29"/>
      <c r="D7" s="154" t="s">
        <v>109</v>
      </c>
      <c r="E7" s="154"/>
      <c r="F7" s="149"/>
      <c r="G7" s="150"/>
      <c r="H7" s="149"/>
      <c r="I7" s="30" t="s">
        <v>249</v>
      </c>
      <c r="J7" s="25" t="s">
        <v>250</v>
      </c>
      <c r="K7" s="31"/>
      <c r="L7" s="31"/>
      <c r="M7" s="31"/>
      <c r="N7" s="32"/>
      <c r="O7" s="31"/>
      <c r="P7" s="31"/>
      <c r="Q7" s="31"/>
      <c r="R7" s="31"/>
    </row>
    <row r="8" spans="1:32">
      <c r="A8" s="33"/>
      <c r="B8" s="33"/>
      <c r="C8" s="33"/>
      <c r="D8" s="33"/>
      <c r="E8" s="34" t="s">
        <v>122</v>
      </c>
      <c r="F8" s="35">
        <f>F97+F51+F9</f>
        <v>10180.5</v>
      </c>
      <c r="G8" s="35">
        <f>G9+G51+G97</f>
        <v>9233.2000000000007</v>
      </c>
      <c r="H8" s="35">
        <f>H9+H51+H97</f>
        <v>6053.5999999999995</v>
      </c>
      <c r="I8" s="35">
        <f>I9+I51+I97</f>
        <v>6214.5</v>
      </c>
      <c r="J8" s="35">
        <f>J9+J51+J97</f>
        <v>9175.1090000000004</v>
      </c>
      <c r="K8" s="36"/>
      <c r="L8" s="36"/>
      <c r="M8" s="36"/>
      <c r="N8" s="37"/>
      <c r="O8" s="36"/>
      <c r="P8" s="36"/>
      <c r="Q8" s="36"/>
      <c r="R8" s="36"/>
      <c r="S8" s="38"/>
      <c r="T8" s="39"/>
      <c r="U8" s="39"/>
      <c r="V8" s="39"/>
      <c r="W8" s="39"/>
      <c r="X8" s="39"/>
      <c r="Y8" s="39"/>
      <c r="Z8" s="39"/>
      <c r="AA8" s="39"/>
      <c r="AB8" s="39"/>
      <c r="AC8" s="39"/>
      <c r="AD8" s="39"/>
      <c r="AE8" s="39"/>
      <c r="AF8" s="39"/>
    </row>
    <row r="9" spans="1:32">
      <c r="A9" s="40">
        <v>1</v>
      </c>
      <c r="B9" s="40"/>
      <c r="C9" s="41"/>
      <c r="D9" s="42"/>
      <c r="E9" s="34" t="s">
        <v>123</v>
      </c>
      <c r="F9" s="35">
        <f>F29+F17+F14+F10</f>
        <v>9824.5</v>
      </c>
      <c r="G9" s="35">
        <f>G10+G14+G17+G29+G45+G48</f>
        <v>1039.5999999999999</v>
      </c>
      <c r="H9" s="35">
        <f>H10+H14+H17+H29+H45+H48</f>
        <v>5909.5999999999995</v>
      </c>
      <c r="I9" s="35">
        <f>I10+I14+I17+I29+I45+I48</f>
        <v>3075</v>
      </c>
      <c r="J9" s="35">
        <f>J10+J14+J17+J29+J45+J48</f>
        <v>9151.8369999999995</v>
      </c>
      <c r="K9" s="36"/>
      <c r="L9" s="36"/>
      <c r="M9" s="36"/>
      <c r="N9" s="37"/>
      <c r="O9" s="36"/>
      <c r="P9" s="36"/>
      <c r="Q9" s="36"/>
      <c r="R9" s="36"/>
      <c r="S9" s="38"/>
      <c r="T9" s="39"/>
      <c r="U9" s="39"/>
      <c r="V9" s="39"/>
      <c r="W9" s="39"/>
      <c r="X9" s="39"/>
      <c r="Y9" s="39"/>
      <c r="Z9" s="39"/>
      <c r="AA9" s="39"/>
      <c r="AB9" s="39"/>
      <c r="AC9" s="39"/>
      <c r="AD9" s="39"/>
      <c r="AE9" s="39"/>
      <c r="AF9" s="39"/>
    </row>
    <row r="10" spans="1:32">
      <c r="A10" s="43">
        <v>1</v>
      </c>
      <c r="B10" s="44">
        <v>1</v>
      </c>
      <c r="C10" s="45"/>
      <c r="D10" s="44"/>
      <c r="E10" s="46" t="s">
        <v>124</v>
      </c>
      <c r="F10" s="47">
        <f>F11</f>
        <v>7456.1</v>
      </c>
      <c r="G10" s="47">
        <f>G12</f>
        <v>30.3</v>
      </c>
      <c r="H10" s="47">
        <f>H12</f>
        <v>4898.2</v>
      </c>
      <c r="I10" s="47">
        <v>939.5</v>
      </c>
      <c r="J10" s="47">
        <f>J12</f>
        <v>7784.9369999999999</v>
      </c>
      <c r="K10" s="48"/>
      <c r="L10" s="48"/>
      <c r="M10" s="48"/>
      <c r="N10" s="49"/>
      <c r="O10" s="48"/>
      <c r="P10" s="48"/>
      <c r="Q10" s="48"/>
      <c r="R10" s="48"/>
      <c r="S10" s="38"/>
      <c r="T10" s="39"/>
      <c r="U10" s="39"/>
      <c r="V10" s="39"/>
      <c r="W10" s="39"/>
      <c r="X10" s="39"/>
      <c r="Y10" s="39"/>
      <c r="Z10" s="39"/>
      <c r="AA10" s="39"/>
      <c r="AB10" s="39"/>
      <c r="AC10" s="39"/>
      <c r="AD10" s="39"/>
      <c r="AE10" s="39"/>
      <c r="AF10" s="39"/>
    </row>
    <row r="11" spans="1:32">
      <c r="A11" s="43">
        <v>1</v>
      </c>
      <c r="B11" s="45">
        <v>1</v>
      </c>
      <c r="C11" s="50">
        <v>2</v>
      </c>
      <c r="D11" s="51"/>
      <c r="E11" s="52" t="s">
        <v>125</v>
      </c>
      <c r="F11" s="53">
        <f>F13+F12</f>
        <v>7456.1</v>
      </c>
      <c r="G11" s="53">
        <f>G13+G12</f>
        <v>30.3</v>
      </c>
      <c r="H11" s="53">
        <f>H13+H12</f>
        <v>4898.2</v>
      </c>
      <c r="I11" s="53">
        <f>I13+I12</f>
        <v>939.5</v>
      </c>
      <c r="J11" s="53">
        <f>J13+J12</f>
        <v>7784.9369999999999</v>
      </c>
      <c r="K11" s="48"/>
      <c r="L11" s="48"/>
      <c r="M11" s="48"/>
      <c r="N11" s="48"/>
      <c r="O11" s="48"/>
      <c r="P11" s="48"/>
      <c r="Q11" s="48"/>
      <c r="R11" s="48"/>
      <c r="S11" s="38"/>
      <c r="T11" s="39"/>
      <c r="U11" s="39"/>
      <c r="V11" s="39"/>
      <c r="W11" s="39"/>
      <c r="X11" s="39"/>
      <c r="Y11" s="39"/>
      <c r="Z11" s="39"/>
      <c r="AA11" s="39"/>
      <c r="AB11" s="39"/>
      <c r="AC11" s="39"/>
      <c r="AD11" s="39"/>
      <c r="AE11" s="39"/>
      <c r="AF11" s="39"/>
    </row>
    <row r="12" spans="1:32">
      <c r="A12" s="43">
        <v>1</v>
      </c>
      <c r="B12" s="45">
        <v>1</v>
      </c>
      <c r="C12" s="50">
        <v>2</v>
      </c>
      <c r="D12" s="54">
        <v>2</v>
      </c>
      <c r="E12" s="55" t="s">
        <v>126</v>
      </c>
      <c r="F12" s="56">
        <v>7456.1</v>
      </c>
      <c r="G12" s="56">
        <v>30.3</v>
      </c>
      <c r="H12" s="56">
        <v>4898.2</v>
      </c>
      <c r="I12" s="56">
        <v>939.5</v>
      </c>
      <c r="J12" s="56">
        <v>7784.9369999999999</v>
      </c>
      <c r="K12" s="48"/>
      <c r="L12" s="48"/>
      <c r="M12" s="48"/>
      <c r="N12" s="48"/>
      <c r="O12" s="48"/>
      <c r="P12" s="48"/>
      <c r="Q12" s="48"/>
      <c r="R12" s="48"/>
      <c r="S12" s="38"/>
      <c r="T12" s="39"/>
      <c r="U12" s="39"/>
      <c r="V12" s="39"/>
      <c r="W12" s="39"/>
      <c r="X12" s="39"/>
      <c r="Y12" s="39"/>
      <c r="Z12" s="39"/>
      <c r="AA12" s="39"/>
      <c r="AB12" s="39"/>
      <c r="AC12" s="39"/>
      <c r="AD12" s="39"/>
      <c r="AE12" s="39"/>
      <c r="AF12" s="39"/>
    </row>
    <row r="13" spans="1:32" ht="22.5">
      <c r="A13" s="43">
        <v>1</v>
      </c>
      <c r="B13" s="45">
        <v>1</v>
      </c>
      <c r="C13" s="50">
        <v>2</v>
      </c>
      <c r="D13" s="54">
        <v>5</v>
      </c>
      <c r="E13" s="57" t="s">
        <v>127</v>
      </c>
      <c r="F13" s="56">
        <v>0</v>
      </c>
      <c r="G13" s="56">
        <v>0</v>
      </c>
      <c r="H13" s="56">
        <v>0</v>
      </c>
      <c r="I13" s="56">
        <v>0</v>
      </c>
      <c r="J13" s="56">
        <v>0</v>
      </c>
      <c r="K13" s="48"/>
      <c r="L13" s="48"/>
      <c r="M13" s="48"/>
      <c r="N13" s="48"/>
      <c r="O13" s="48"/>
      <c r="P13" s="48"/>
      <c r="Q13" s="48"/>
      <c r="R13" s="48"/>
      <c r="S13" s="38"/>
      <c r="T13" s="39"/>
      <c r="U13" s="39"/>
      <c r="V13" s="39"/>
      <c r="W13" s="39"/>
      <c r="X13" s="39"/>
      <c r="Y13" s="39"/>
      <c r="Z13" s="39"/>
      <c r="AA13" s="39"/>
      <c r="AB13" s="39"/>
      <c r="AC13" s="39"/>
      <c r="AD13" s="39"/>
      <c r="AE13" s="39"/>
      <c r="AF13" s="39"/>
    </row>
    <row r="14" spans="1:32">
      <c r="A14" s="58">
        <v>1</v>
      </c>
      <c r="B14" s="59">
        <v>3</v>
      </c>
      <c r="C14" s="60"/>
      <c r="D14" s="59"/>
      <c r="E14" s="46" t="s">
        <v>128</v>
      </c>
      <c r="F14" s="47">
        <v>0</v>
      </c>
      <c r="G14" s="47">
        <f>G15</f>
        <v>0</v>
      </c>
      <c r="H14" s="47">
        <f>H15</f>
        <v>0</v>
      </c>
      <c r="I14" s="47">
        <f>I15</f>
        <v>0</v>
      </c>
      <c r="J14" s="47">
        <f>J15</f>
        <v>0</v>
      </c>
      <c r="K14" s="48"/>
      <c r="L14" s="48"/>
      <c r="M14" s="48"/>
      <c r="N14" s="49"/>
      <c r="O14" s="48"/>
      <c r="P14" s="48"/>
      <c r="Q14" s="48"/>
      <c r="R14" s="48"/>
      <c r="S14" s="38"/>
      <c r="T14" s="39"/>
      <c r="U14" s="39"/>
      <c r="V14" s="39"/>
      <c r="W14" s="39"/>
      <c r="X14" s="39"/>
      <c r="Y14" s="39"/>
      <c r="Z14" s="39"/>
      <c r="AA14" s="39"/>
      <c r="AB14" s="39"/>
      <c r="AC14" s="39"/>
      <c r="AD14" s="39"/>
      <c r="AE14" s="39"/>
      <c r="AF14" s="39"/>
    </row>
    <row r="15" spans="1:32">
      <c r="A15" s="43">
        <v>1</v>
      </c>
      <c r="B15" s="45">
        <v>3</v>
      </c>
      <c r="C15" s="50">
        <v>1</v>
      </c>
      <c r="D15" s="51"/>
      <c r="E15" s="61" t="s">
        <v>128</v>
      </c>
      <c r="F15" s="53">
        <v>0</v>
      </c>
      <c r="G15" s="53">
        <v>0</v>
      </c>
      <c r="H15" s="53">
        <v>0</v>
      </c>
      <c r="I15" s="53">
        <v>0</v>
      </c>
      <c r="J15" s="53">
        <v>0</v>
      </c>
      <c r="K15" s="48"/>
      <c r="L15" s="48"/>
      <c r="M15" s="48"/>
      <c r="N15" s="49"/>
      <c r="O15" s="48"/>
      <c r="P15" s="48"/>
      <c r="Q15" s="48"/>
      <c r="R15" s="48"/>
      <c r="S15" s="38"/>
      <c r="T15" s="39"/>
      <c r="U15" s="39"/>
      <c r="V15" s="39"/>
      <c r="W15" s="39"/>
      <c r="X15" s="39"/>
      <c r="Y15" s="39"/>
      <c r="Z15" s="39"/>
      <c r="AA15" s="39"/>
      <c r="AB15" s="39"/>
      <c r="AC15" s="39"/>
      <c r="AD15" s="39"/>
      <c r="AE15" s="39"/>
      <c r="AF15" s="39"/>
    </row>
    <row r="16" spans="1:32">
      <c r="A16" s="43">
        <v>1</v>
      </c>
      <c r="B16" s="45">
        <v>3</v>
      </c>
      <c r="C16" s="50">
        <v>1</v>
      </c>
      <c r="D16" s="54">
        <v>1</v>
      </c>
      <c r="E16" s="55" t="s">
        <v>128</v>
      </c>
      <c r="F16" s="56">
        <v>0</v>
      </c>
      <c r="G16" s="56">
        <v>0</v>
      </c>
      <c r="H16" s="56">
        <v>0</v>
      </c>
      <c r="I16" s="56">
        <v>0</v>
      </c>
      <c r="J16" s="56">
        <v>0</v>
      </c>
      <c r="K16" s="48"/>
      <c r="L16" s="48"/>
      <c r="M16" s="48"/>
      <c r="N16" s="48"/>
      <c r="O16" s="48"/>
      <c r="P16" s="48"/>
      <c r="Q16" s="48"/>
      <c r="R16" s="48"/>
      <c r="S16" s="38"/>
      <c r="T16" s="39"/>
      <c r="U16" s="39"/>
      <c r="V16" s="39"/>
      <c r="W16" s="39"/>
      <c r="X16" s="39"/>
      <c r="Y16" s="39"/>
      <c r="Z16" s="39"/>
      <c r="AA16" s="39"/>
      <c r="AB16" s="39"/>
      <c r="AC16" s="39"/>
      <c r="AD16" s="39"/>
      <c r="AE16" s="39"/>
      <c r="AF16" s="39"/>
    </row>
    <row r="17" spans="1:32">
      <c r="A17" s="58">
        <v>1</v>
      </c>
      <c r="B17" s="59">
        <v>4</v>
      </c>
      <c r="C17" s="59"/>
      <c r="D17" s="59"/>
      <c r="E17" s="46" t="s">
        <v>129</v>
      </c>
      <c r="F17" s="47">
        <f>F24+F21+F18</f>
        <v>1364.4</v>
      </c>
      <c r="G17" s="47">
        <f>G18+G22+G24</f>
        <v>1004.3</v>
      </c>
      <c r="H17" s="47">
        <f>H18+H22+H24</f>
        <v>1000.1999999999999</v>
      </c>
      <c r="I17" s="47">
        <f>I18+I21+I24+I27</f>
        <v>2074.5</v>
      </c>
      <c r="J17" s="47">
        <f>J18+J22+J24</f>
        <v>1346.9549999999999</v>
      </c>
      <c r="K17" s="48"/>
      <c r="L17" s="48"/>
      <c r="M17" s="48"/>
      <c r="N17" s="49"/>
      <c r="O17" s="48"/>
      <c r="P17" s="48"/>
      <c r="Q17" s="48"/>
      <c r="R17" s="48"/>
      <c r="S17" s="38"/>
      <c r="T17" s="39"/>
      <c r="U17" s="39"/>
      <c r="V17" s="39"/>
      <c r="W17" s="39"/>
      <c r="X17" s="39"/>
      <c r="Y17" s="39"/>
      <c r="Z17" s="39"/>
      <c r="AA17" s="39"/>
      <c r="AB17" s="39"/>
      <c r="AC17" s="39"/>
      <c r="AD17" s="39"/>
      <c r="AE17" s="39"/>
      <c r="AF17" s="39"/>
    </row>
    <row r="18" spans="1:32">
      <c r="A18" s="43">
        <v>1</v>
      </c>
      <c r="B18" s="45">
        <v>4</v>
      </c>
      <c r="C18" s="50">
        <v>1</v>
      </c>
      <c r="D18" s="51"/>
      <c r="E18" s="61" t="s">
        <v>130</v>
      </c>
      <c r="F18" s="53">
        <f>F20+F19</f>
        <v>94</v>
      </c>
      <c r="G18" s="53">
        <f>G20+G19</f>
        <v>70.3</v>
      </c>
      <c r="H18" s="53">
        <f>H20+H19</f>
        <v>68.5</v>
      </c>
      <c r="I18" s="53">
        <f>I20+I19</f>
        <v>80</v>
      </c>
      <c r="J18" s="53">
        <f>J20+J19</f>
        <v>60.805999999999997</v>
      </c>
      <c r="K18" s="48"/>
      <c r="L18" s="48"/>
      <c r="M18" s="48"/>
      <c r="N18" s="49"/>
      <c r="O18" s="48"/>
      <c r="P18" s="48"/>
      <c r="Q18" s="48"/>
      <c r="R18" s="48"/>
      <c r="S18" s="38"/>
      <c r="T18" s="39"/>
      <c r="U18" s="39"/>
      <c r="V18" s="39"/>
      <c r="W18" s="39"/>
      <c r="X18" s="39"/>
      <c r="Y18" s="39"/>
      <c r="Z18" s="39"/>
      <c r="AA18" s="39"/>
      <c r="AB18" s="39"/>
      <c r="AC18" s="39"/>
      <c r="AD18" s="39"/>
      <c r="AE18" s="39"/>
      <c r="AF18" s="39"/>
    </row>
    <row r="19" spans="1:32">
      <c r="A19" s="43">
        <v>1</v>
      </c>
      <c r="B19" s="45">
        <v>4</v>
      </c>
      <c r="C19" s="50">
        <v>1</v>
      </c>
      <c r="D19" s="54">
        <v>1</v>
      </c>
      <c r="E19" s="57" t="s">
        <v>131</v>
      </c>
      <c r="F19" s="56">
        <v>0</v>
      </c>
      <c r="G19" s="56">
        <v>0</v>
      </c>
      <c r="H19" s="56">
        <v>0</v>
      </c>
      <c r="I19" s="56">
        <v>0</v>
      </c>
      <c r="J19" s="56">
        <v>0</v>
      </c>
      <c r="K19" s="48"/>
      <c r="L19" s="48"/>
      <c r="M19" s="48"/>
      <c r="N19" s="48"/>
      <c r="O19" s="48"/>
      <c r="P19" s="48"/>
      <c r="Q19" s="48"/>
      <c r="R19" s="48"/>
      <c r="S19" s="38"/>
      <c r="T19" s="39"/>
      <c r="U19" s="39"/>
      <c r="V19" s="39"/>
      <c r="W19" s="39"/>
      <c r="X19" s="39"/>
      <c r="Y19" s="39"/>
      <c r="Z19" s="39"/>
      <c r="AA19" s="39"/>
      <c r="AB19" s="39"/>
      <c r="AC19" s="39"/>
      <c r="AD19" s="39"/>
      <c r="AE19" s="39"/>
      <c r="AF19" s="39"/>
    </row>
    <row r="20" spans="1:32">
      <c r="A20" s="43">
        <v>1</v>
      </c>
      <c r="B20" s="45">
        <v>4</v>
      </c>
      <c r="C20" s="50">
        <v>1</v>
      </c>
      <c r="D20" s="54">
        <v>2</v>
      </c>
      <c r="E20" s="57" t="s">
        <v>132</v>
      </c>
      <c r="F20" s="56">
        <v>94</v>
      </c>
      <c r="G20" s="56">
        <v>70.3</v>
      </c>
      <c r="H20" s="56">
        <v>68.5</v>
      </c>
      <c r="I20" s="56">
        <v>80</v>
      </c>
      <c r="J20" s="56">
        <v>60.805999999999997</v>
      </c>
      <c r="K20" s="48"/>
      <c r="L20" s="48"/>
      <c r="M20" s="48"/>
      <c r="N20" s="48"/>
      <c r="O20" s="48"/>
      <c r="P20" s="48"/>
      <c r="Q20" s="48"/>
      <c r="R20" s="48"/>
      <c r="S20" s="38"/>
      <c r="T20" s="39"/>
      <c r="U20" s="39"/>
      <c r="V20" s="39"/>
      <c r="W20" s="39"/>
      <c r="X20" s="39"/>
      <c r="Y20" s="39"/>
      <c r="Z20" s="39"/>
      <c r="AA20" s="39"/>
      <c r="AB20" s="39"/>
      <c r="AC20" s="39"/>
      <c r="AD20" s="39"/>
      <c r="AE20" s="39"/>
      <c r="AF20" s="39"/>
    </row>
    <row r="21" spans="1:32">
      <c r="A21" s="43">
        <v>1</v>
      </c>
      <c r="B21" s="45">
        <v>4</v>
      </c>
      <c r="C21" s="50">
        <v>3</v>
      </c>
      <c r="D21" s="51"/>
      <c r="E21" s="61" t="s">
        <v>133</v>
      </c>
      <c r="F21" s="53">
        <f>F23+F22</f>
        <v>970.7</v>
      </c>
      <c r="G21" s="53">
        <f>G23+G22</f>
        <v>585.6</v>
      </c>
      <c r="H21" s="53">
        <f>H23+H22</f>
        <v>584.29999999999995</v>
      </c>
      <c r="I21" s="53">
        <f>I23+I22</f>
        <v>500</v>
      </c>
      <c r="J21" s="53">
        <f>J23+J22</f>
        <v>654.97299999999996</v>
      </c>
      <c r="K21" s="48"/>
      <c r="L21" s="48"/>
      <c r="M21" s="48"/>
      <c r="N21" s="48"/>
      <c r="O21" s="48"/>
      <c r="P21" s="48"/>
      <c r="Q21" s="48"/>
      <c r="R21" s="48"/>
      <c r="S21" s="38"/>
      <c r="T21" s="39"/>
      <c r="U21" s="39"/>
      <c r="V21" s="39"/>
      <c r="W21" s="39"/>
      <c r="X21" s="39"/>
      <c r="Y21" s="39"/>
      <c r="Z21" s="39"/>
      <c r="AA21" s="39"/>
      <c r="AB21" s="39"/>
      <c r="AC21" s="39"/>
      <c r="AD21" s="39"/>
      <c r="AE21" s="39"/>
      <c r="AF21" s="39"/>
    </row>
    <row r="22" spans="1:32">
      <c r="A22" s="43">
        <v>1</v>
      </c>
      <c r="B22" s="45">
        <v>4</v>
      </c>
      <c r="C22" s="50">
        <v>3</v>
      </c>
      <c r="D22" s="62">
        <v>2</v>
      </c>
      <c r="E22" s="63" t="s">
        <v>133</v>
      </c>
      <c r="F22" s="56">
        <v>970.7</v>
      </c>
      <c r="G22" s="56">
        <v>585.6</v>
      </c>
      <c r="H22" s="56">
        <v>584.29999999999995</v>
      </c>
      <c r="I22" s="56">
        <v>500</v>
      </c>
      <c r="J22" s="56">
        <v>654.97299999999996</v>
      </c>
      <c r="K22" s="48"/>
      <c r="L22" s="48"/>
      <c r="M22" s="48"/>
      <c r="N22" s="48"/>
      <c r="O22" s="48"/>
      <c r="P22" s="48"/>
      <c r="Q22" s="48"/>
      <c r="R22" s="48"/>
      <c r="S22" s="38"/>
      <c r="T22" s="39"/>
      <c r="U22" s="39"/>
      <c r="V22" s="39"/>
      <c r="W22" s="39"/>
      <c r="X22" s="39"/>
      <c r="Y22" s="39"/>
      <c r="Z22" s="39"/>
      <c r="AA22" s="39"/>
      <c r="AB22" s="39"/>
      <c r="AC22" s="39"/>
      <c r="AD22" s="39"/>
      <c r="AE22" s="39"/>
      <c r="AF22" s="39"/>
    </row>
    <row r="23" spans="1:32">
      <c r="A23" s="43">
        <v>1</v>
      </c>
      <c r="B23" s="45">
        <v>4</v>
      </c>
      <c r="C23" s="50">
        <v>3</v>
      </c>
      <c r="D23" s="62">
        <v>9</v>
      </c>
      <c r="E23" s="63" t="s">
        <v>251</v>
      </c>
      <c r="F23" s="56">
        <v>0</v>
      </c>
      <c r="G23" s="56">
        <v>0</v>
      </c>
      <c r="H23" s="56">
        <v>0</v>
      </c>
      <c r="I23" s="56">
        <v>0</v>
      </c>
      <c r="J23" s="56">
        <v>0</v>
      </c>
      <c r="K23" s="48"/>
      <c r="L23" s="48"/>
      <c r="M23" s="48"/>
      <c r="N23" s="48"/>
      <c r="O23" s="48"/>
      <c r="P23" s="48"/>
      <c r="Q23" s="48"/>
      <c r="R23" s="48"/>
      <c r="S23" s="38"/>
      <c r="T23" s="39"/>
      <c r="U23" s="39"/>
      <c r="V23" s="39"/>
      <c r="W23" s="39"/>
      <c r="X23" s="39"/>
      <c r="Y23" s="39"/>
      <c r="Z23" s="39"/>
      <c r="AA23" s="39"/>
      <c r="AB23" s="39"/>
      <c r="AC23" s="39"/>
      <c r="AD23" s="39"/>
      <c r="AE23" s="39"/>
      <c r="AF23" s="39"/>
    </row>
    <row r="24" spans="1:32">
      <c r="A24" s="43">
        <v>1</v>
      </c>
      <c r="B24" s="45">
        <v>4</v>
      </c>
      <c r="C24" s="50">
        <v>4</v>
      </c>
      <c r="D24" s="51"/>
      <c r="E24" s="61" t="s">
        <v>134</v>
      </c>
      <c r="F24" s="53">
        <f>F26+F25</f>
        <v>299.7</v>
      </c>
      <c r="G24" s="53">
        <f>SUM(G25:G26)</f>
        <v>348.4</v>
      </c>
      <c r="H24" s="53">
        <f>SUM(H25:H26)</f>
        <v>347.4</v>
      </c>
      <c r="I24" s="53">
        <f>SUM(I25:I26)</f>
        <v>1484.5</v>
      </c>
      <c r="J24" s="53">
        <f>SUM(J25:J26)</f>
        <v>631.17600000000004</v>
      </c>
      <c r="K24" s="48"/>
      <c r="L24" s="48"/>
      <c r="M24" s="48"/>
      <c r="N24" s="48"/>
      <c r="O24" s="48"/>
      <c r="P24" s="48"/>
      <c r="Q24" s="48"/>
      <c r="R24" s="48"/>
      <c r="S24" s="38"/>
      <c r="T24" s="39"/>
      <c r="U24" s="39"/>
      <c r="V24" s="39"/>
      <c r="W24" s="39"/>
      <c r="X24" s="39"/>
      <c r="Y24" s="39"/>
      <c r="Z24" s="39"/>
      <c r="AA24" s="39"/>
      <c r="AB24" s="39"/>
      <c r="AC24" s="39"/>
      <c r="AD24" s="39"/>
      <c r="AE24" s="39"/>
      <c r="AF24" s="39"/>
    </row>
    <row r="25" spans="1:32">
      <c r="A25" s="43">
        <v>1</v>
      </c>
      <c r="B25" s="45">
        <v>4</v>
      </c>
      <c r="C25" s="50">
        <v>4</v>
      </c>
      <c r="D25" s="62">
        <v>1</v>
      </c>
      <c r="E25" s="63" t="s">
        <v>135</v>
      </c>
      <c r="F25" s="56">
        <v>9.9</v>
      </c>
      <c r="G25" s="56">
        <v>0</v>
      </c>
      <c r="H25" s="56">
        <v>0</v>
      </c>
      <c r="I25" s="56">
        <v>100</v>
      </c>
      <c r="J25" s="56">
        <v>0</v>
      </c>
      <c r="K25" s="48"/>
      <c r="L25" s="48"/>
      <c r="M25" s="48"/>
      <c r="N25" s="48"/>
      <c r="O25" s="48"/>
      <c r="P25" s="48"/>
      <c r="Q25" s="48"/>
      <c r="R25" s="48"/>
      <c r="S25" s="38"/>
      <c r="T25" s="39"/>
      <c r="U25" s="39"/>
      <c r="V25" s="39"/>
      <c r="W25" s="39"/>
      <c r="X25" s="39"/>
      <c r="Y25" s="39"/>
      <c r="Z25" s="39"/>
      <c r="AA25" s="39"/>
      <c r="AB25" s="39"/>
      <c r="AC25" s="39"/>
      <c r="AD25" s="39"/>
      <c r="AE25" s="39"/>
      <c r="AF25" s="39"/>
    </row>
    <row r="26" spans="1:32">
      <c r="A26" s="43">
        <v>1</v>
      </c>
      <c r="B26" s="45">
        <v>4</v>
      </c>
      <c r="C26" s="50">
        <v>4</v>
      </c>
      <c r="D26" s="62">
        <v>2</v>
      </c>
      <c r="E26" s="63" t="s">
        <v>136</v>
      </c>
      <c r="F26" s="56">
        <v>289.8</v>
      </c>
      <c r="G26" s="56">
        <v>348.4</v>
      </c>
      <c r="H26" s="56">
        <v>347.4</v>
      </c>
      <c r="I26" s="56">
        <v>1384.5</v>
      </c>
      <c r="J26" s="56">
        <v>631.17600000000004</v>
      </c>
      <c r="K26" s="48"/>
      <c r="L26" s="48"/>
      <c r="M26" s="48"/>
      <c r="N26" s="48"/>
      <c r="O26" s="48"/>
      <c r="P26" s="48"/>
      <c r="Q26" s="48"/>
      <c r="R26" s="48"/>
      <c r="S26" s="38"/>
      <c r="T26" s="39"/>
      <c r="U26" s="39"/>
      <c r="V26" s="39"/>
      <c r="W26" s="39"/>
      <c r="X26" s="39"/>
      <c r="Y26" s="39"/>
      <c r="Z26" s="39"/>
      <c r="AA26" s="39"/>
      <c r="AB26" s="39"/>
      <c r="AC26" s="39"/>
      <c r="AD26" s="39"/>
      <c r="AE26" s="39"/>
      <c r="AF26" s="39"/>
    </row>
    <row r="27" spans="1:32">
      <c r="A27" s="43">
        <v>1</v>
      </c>
      <c r="B27" s="45">
        <v>4</v>
      </c>
      <c r="C27" s="50">
        <v>5</v>
      </c>
      <c r="D27" s="51"/>
      <c r="E27" s="61" t="s">
        <v>137</v>
      </c>
      <c r="F27" s="53"/>
      <c r="G27" s="53"/>
      <c r="H27" s="53">
        <v>0</v>
      </c>
      <c r="I27" s="53">
        <v>10</v>
      </c>
      <c r="J27" s="53">
        <v>0</v>
      </c>
      <c r="K27" s="48"/>
      <c r="L27" s="48"/>
      <c r="M27" s="48"/>
      <c r="N27" s="49"/>
      <c r="O27" s="48"/>
      <c r="P27" s="48"/>
      <c r="Q27" s="48"/>
      <c r="R27" s="48"/>
      <c r="S27" s="38"/>
      <c r="T27" s="39"/>
      <c r="U27" s="39"/>
      <c r="V27" s="39"/>
      <c r="W27" s="39"/>
      <c r="X27" s="39"/>
      <c r="Y27" s="39"/>
      <c r="Z27" s="39"/>
      <c r="AA27" s="39"/>
      <c r="AB27" s="39"/>
      <c r="AC27" s="39"/>
      <c r="AD27" s="39"/>
      <c r="AE27" s="39"/>
      <c r="AF27" s="39"/>
    </row>
    <row r="28" spans="1:32">
      <c r="A28" s="43">
        <v>1</v>
      </c>
      <c r="B28" s="45">
        <v>4</v>
      </c>
      <c r="C28" s="50">
        <v>5</v>
      </c>
      <c r="D28" s="62">
        <v>1</v>
      </c>
      <c r="E28" s="63" t="s">
        <v>137</v>
      </c>
      <c r="F28" s="56"/>
      <c r="G28" s="56"/>
      <c r="H28" s="56">
        <v>0</v>
      </c>
      <c r="I28" s="56">
        <v>10</v>
      </c>
      <c r="J28" s="56">
        <v>0</v>
      </c>
      <c r="K28" s="48"/>
      <c r="L28" s="48"/>
      <c r="M28" s="48"/>
      <c r="N28" s="48"/>
      <c r="O28" s="48"/>
      <c r="P28" s="48"/>
      <c r="Q28" s="48"/>
      <c r="R28" s="48"/>
      <c r="S28" s="38"/>
      <c r="T28" s="39"/>
      <c r="U28" s="39"/>
      <c r="V28" s="39"/>
      <c r="W28" s="39"/>
      <c r="X28" s="39"/>
      <c r="Y28" s="39"/>
      <c r="Z28" s="39"/>
      <c r="AA28" s="39"/>
      <c r="AB28" s="39"/>
      <c r="AC28" s="39"/>
      <c r="AD28" s="39"/>
      <c r="AE28" s="39"/>
      <c r="AF28" s="39"/>
    </row>
    <row r="29" spans="1:32">
      <c r="A29" s="58">
        <v>1</v>
      </c>
      <c r="B29" s="59">
        <v>5</v>
      </c>
      <c r="C29" s="60"/>
      <c r="D29" s="59"/>
      <c r="E29" s="46" t="s">
        <v>138</v>
      </c>
      <c r="F29" s="47">
        <v>1004</v>
      </c>
      <c r="G29" s="47">
        <f>G30+G34+G36+G43</f>
        <v>5</v>
      </c>
      <c r="H29" s="47">
        <f>H30+H34+H36+H43</f>
        <v>11.2</v>
      </c>
      <c r="I29" s="47">
        <f>I30+I34+I36+I43</f>
        <v>61</v>
      </c>
      <c r="J29" s="47">
        <f>J30+J34+J36+J43</f>
        <v>19.945</v>
      </c>
      <c r="K29" s="48"/>
      <c r="L29" s="48"/>
      <c r="M29" s="48"/>
      <c r="N29" s="49"/>
      <c r="O29" s="48"/>
      <c r="P29" s="48"/>
      <c r="Q29" s="48"/>
      <c r="R29" s="48"/>
      <c r="S29" s="38"/>
      <c r="T29" s="39"/>
      <c r="U29" s="39"/>
      <c r="V29" s="39"/>
      <c r="W29" s="39"/>
      <c r="X29" s="39"/>
      <c r="Y29" s="39"/>
      <c r="Z29" s="39"/>
      <c r="AA29" s="39"/>
      <c r="AB29" s="39"/>
      <c r="AC29" s="39"/>
      <c r="AD29" s="39"/>
      <c r="AE29" s="39"/>
      <c r="AF29" s="39"/>
    </row>
    <row r="30" spans="1:32">
      <c r="A30" s="43">
        <v>1</v>
      </c>
      <c r="B30" s="45">
        <v>5</v>
      </c>
      <c r="C30" s="50">
        <v>2</v>
      </c>
      <c r="D30" s="51"/>
      <c r="E30" s="61" t="s">
        <v>139</v>
      </c>
      <c r="F30" s="53"/>
      <c r="G30" s="53"/>
      <c r="H30" s="53"/>
      <c r="I30" s="53"/>
      <c r="J30" s="53"/>
      <c r="K30" s="48"/>
      <c r="L30" s="48"/>
      <c r="M30" s="48"/>
      <c r="N30" s="49"/>
      <c r="O30" s="48"/>
      <c r="P30" s="48"/>
      <c r="Q30" s="48"/>
      <c r="R30" s="48"/>
      <c r="S30" s="38"/>
      <c r="T30" s="39"/>
      <c r="U30" s="39"/>
      <c r="V30" s="39"/>
      <c r="W30" s="39"/>
      <c r="X30" s="39"/>
      <c r="Y30" s="39"/>
      <c r="Z30" s="39"/>
      <c r="AA30" s="39"/>
      <c r="AB30" s="39"/>
      <c r="AC30" s="39"/>
      <c r="AD30" s="39"/>
      <c r="AE30" s="39"/>
      <c r="AF30" s="39"/>
    </row>
    <row r="31" spans="1:32" ht="22.5" hidden="1">
      <c r="A31" s="43">
        <v>1</v>
      </c>
      <c r="B31" s="45">
        <v>5</v>
      </c>
      <c r="C31" s="50">
        <v>2</v>
      </c>
      <c r="D31" s="62">
        <v>74</v>
      </c>
      <c r="E31" s="63" t="s">
        <v>30</v>
      </c>
      <c r="F31" s="56"/>
      <c r="G31" s="56"/>
      <c r="H31" s="56"/>
      <c r="I31" s="56"/>
      <c r="J31" s="56"/>
      <c r="K31" s="48"/>
      <c r="L31" s="48"/>
      <c r="M31" s="48"/>
      <c r="N31" s="48"/>
      <c r="O31" s="48"/>
      <c r="P31" s="48"/>
      <c r="Q31" s="48"/>
      <c r="R31" s="48"/>
      <c r="T31" s="39"/>
      <c r="U31" s="39"/>
      <c r="V31" s="39"/>
      <c r="W31" s="39"/>
      <c r="X31" s="39"/>
      <c r="Y31" s="39"/>
      <c r="Z31" s="39"/>
      <c r="AA31" s="39"/>
      <c r="AB31" s="39"/>
      <c r="AC31" s="39"/>
      <c r="AD31" s="39"/>
      <c r="AE31" s="39"/>
      <c r="AF31" s="39"/>
    </row>
    <row r="32" spans="1:32" ht="33.75" hidden="1">
      <c r="A32" s="43">
        <v>1</v>
      </c>
      <c r="B32" s="45">
        <v>5</v>
      </c>
      <c r="C32" s="50">
        <v>2</v>
      </c>
      <c r="D32" s="62">
        <v>75</v>
      </c>
      <c r="E32" s="63" t="s">
        <v>31</v>
      </c>
      <c r="F32" s="56"/>
      <c r="G32" s="56"/>
      <c r="H32" s="56"/>
      <c r="I32" s="56"/>
      <c r="J32" s="56"/>
      <c r="K32" s="48"/>
      <c r="L32" s="48"/>
      <c r="M32" s="48"/>
      <c r="N32" s="48"/>
      <c r="O32" s="48"/>
      <c r="P32" s="48"/>
      <c r="Q32" s="48"/>
      <c r="R32" s="48"/>
      <c r="T32" s="39"/>
      <c r="U32" s="39"/>
      <c r="V32" s="39"/>
      <c r="W32" s="39"/>
      <c r="X32" s="39"/>
      <c r="Y32" s="39"/>
      <c r="Z32" s="39"/>
      <c r="AA32" s="39"/>
      <c r="AB32" s="39"/>
      <c r="AC32" s="39"/>
      <c r="AD32" s="39"/>
      <c r="AE32" s="39"/>
      <c r="AF32" s="39"/>
    </row>
    <row r="33" spans="1:32" s="28" customFormat="1" ht="22.5">
      <c r="A33" s="43">
        <v>1</v>
      </c>
      <c r="B33" s="45">
        <v>5</v>
      </c>
      <c r="C33" s="50">
        <v>2</v>
      </c>
      <c r="D33" s="62">
        <v>84</v>
      </c>
      <c r="E33" s="63" t="s">
        <v>140</v>
      </c>
      <c r="F33" s="56"/>
      <c r="G33" s="56"/>
      <c r="H33" s="56"/>
      <c r="I33" s="56"/>
      <c r="J33" s="56"/>
      <c r="K33" s="48"/>
      <c r="L33" s="48"/>
      <c r="M33" s="48"/>
      <c r="N33" s="48"/>
      <c r="O33" s="48"/>
      <c r="P33" s="48"/>
      <c r="Q33" s="48"/>
      <c r="R33" s="48"/>
      <c r="T33" s="39"/>
      <c r="U33" s="39"/>
      <c r="V33" s="39"/>
      <c r="W33" s="39"/>
      <c r="X33" s="39"/>
      <c r="Y33" s="39"/>
      <c r="Z33" s="39"/>
      <c r="AA33" s="39"/>
      <c r="AB33" s="39"/>
      <c r="AC33" s="39"/>
      <c r="AD33" s="39"/>
      <c r="AE33" s="39"/>
      <c r="AF33" s="39"/>
    </row>
    <row r="34" spans="1:32" s="28" customFormat="1" ht="11.25">
      <c r="A34" s="43">
        <v>1</v>
      </c>
      <c r="B34" s="45">
        <v>5</v>
      </c>
      <c r="C34" s="51">
        <v>3</v>
      </c>
      <c r="D34" s="51" t="s">
        <v>33</v>
      </c>
      <c r="E34" s="61" t="s">
        <v>141</v>
      </c>
      <c r="F34" s="53">
        <v>1003.9</v>
      </c>
      <c r="G34" s="53">
        <v>5</v>
      </c>
      <c r="H34" s="53">
        <v>11.2</v>
      </c>
      <c r="I34" s="53">
        <v>61</v>
      </c>
      <c r="J34" s="53">
        <v>19.945</v>
      </c>
      <c r="K34" s="48"/>
      <c r="L34" s="48"/>
      <c r="M34" s="48"/>
      <c r="N34" s="49"/>
      <c r="O34" s="48"/>
      <c r="P34" s="48"/>
      <c r="Q34" s="48"/>
      <c r="R34" s="48"/>
      <c r="S34" s="38"/>
      <c r="T34" s="39"/>
      <c r="U34" s="39"/>
      <c r="V34" s="39"/>
      <c r="W34" s="39"/>
      <c r="X34" s="39"/>
      <c r="Y34" s="39"/>
      <c r="Z34" s="39"/>
      <c r="AA34" s="39"/>
      <c r="AB34" s="39"/>
      <c r="AC34" s="39"/>
      <c r="AD34" s="39"/>
      <c r="AE34" s="39"/>
      <c r="AF34" s="39"/>
    </row>
    <row r="35" spans="1:32">
      <c r="A35" s="43">
        <v>1</v>
      </c>
      <c r="B35" s="45">
        <v>5</v>
      </c>
      <c r="C35" s="51">
        <v>3</v>
      </c>
      <c r="D35" s="62">
        <v>15</v>
      </c>
      <c r="E35" s="63" t="s">
        <v>142</v>
      </c>
      <c r="F35" s="56">
        <v>1003.9</v>
      </c>
      <c r="G35" s="56">
        <v>5</v>
      </c>
      <c r="H35" s="56">
        <v>11.2</v>
      </c>
      <c r="I35" s="56">
        <v>61</v>
      </c>
      <c r="J35" s="56">
        <v>19.945</v>
      </c>
      <c r="K35" s="48"/>
      <c r="L35" s="48"/>
      <c r="M35" s="48"/>
      <c r="N35" s="48"/>
      <c r="O35" s="48"/>
      <c r="P35" s="48"/>
      <c r="Q35" s="48"/>
      <c r="R35" s="48"/>
      <c r="S35" s="38"/>
      <c r="T35" s="39"/>
      <c r="U35" s="39"/>
      <c r="V35" s="39"/>
      <c r="W35" s="39"/>
      <c r="X35" s="39"/>
      <c r="Y35" s="39"/>
      <c r="Z35" s="39"/>
      <c r="AA35" s="39"/>
      <c r="AB35" s="39"/>
      <c r="AC35" s="39"/>
      <c r="AD35" s="39"/>
      <c r="AE35" s="39"/>
      <c r="AF35" s="39"/>
    </row>
    <row r="36" spans="1:32">
      <c r="A36" s="43">
        <v>1</v>
      </c>
      <c r="B36" s="45">
        <v>5</v>
      </c>
      <c r="C36" s="51">
        <v>4</v>
      </c>
      <c r="D36" s="51"/>
      <c r="E36" s="61" t="s">
        <v>143</v>
      </c>
      <c r="F36" s="53"/>
      <c r="G36" s="53"/>
      <c r="H36" s="53"/>
      <c r="I36" s="53"/>
      <c r="J36" s="53"/>
      <c r="K36" s="48"/>
      <c r="L36" s="48"/>
      <c r="M36" s="48"/>
      <c r="N36" s="48"/>
      <c r="O36" s="48"/>
      <c r="P36" s="48"/>
      <c r="Q36" s="48"/>
      <c r="R36" s="48"/>
      <c r="S36" s="38"/>
      <c r="T36" s="39"/>
      <c r="U36" s="39"/>
      <c r="V36" s="39"/>
      <c r="W36" s="39"/>
      <c r="X36" s="39"/>
      <c r="Y36" s="39"/>
      <c r="Z36" s="39"/>
      <c r="AA36" s="39"/>
      <c r="AB36" s="39"/>
      <c r="AC36" s="39"/>
      <c r="AD36" s="39"/>
      <c r="AE36" s="39"/>
      <c r="AF36" s="39"/>
    </row>
    <row r="37" spans="1:32">
      <c r="A37" s="43">
        <v>1</v>
      </c>
      <c r="B37" s="45">
        <v>5</v>
      </c>
      <c r="C37" s="51">
        <v>4</v>
      </c>
      <c r="D37" s="62">
        <v>2</v>
      </c>
      <c r="E37" s="63" t="s">
        <v>144</v>
      </c>
      <c r="F37" s="56"/>
      <c r="G37" s="56"/>
      <c r="H37" s="56"/>
      <c r="I37" s="56"/>
      <c r="J37" s="56"/>
      <c r="K37" s="48"/>
      <c r="L37" s="48"/>
      <c r="M37" s="48"/>
      <c r="N37" s="48"/>
      <c r="O37" s="48"/>
      <c r="P37" s="48"/>
      <c r="Q37" s="48"/>
      <c r="R37" s="48"/>
      <c r="S37" s="38"/>
      <c r="T37" s="39"/>
      <c r="U37" s="39"/>
      <c r="V37" s="39"/>
      <c r="W37" s="39"/>
      <c r="X37" s="39"/>
      <c r="Y37" s="39"/>
      <c r="Z37" s="39"/>
      <c r="AA37" s="39"/>
      <c r="AB37" s="39"/>
      <c r="AC37" s="39"/>
      <c r="AD37" s="39"/>
      <c r="AE37" s="39"/>
      <c r="AF37" s="39"/>
    </row>
    <row r="38" spans="1:32">
      <c r="A38" s="43">
        <v>1</v>
      </c>
      <c r="B38" s="45">
        <v>5</v>
      </c>
      <c r="C38" s="51">
        <v>4</v>
      </c>
      <c r="D38" s="62">
        <v>4</v>
      </c>
      <c r="E38" s="63" t="s">
        <v>145</v>
      </c>
      <c r="F38" s="56"/>
      <c r="G38" s="56"/>
      <c r="H38" s="56"/>
      <c r="I38" s="56"/>
      <c r="J38" s="56"/>
      <c r="K38" s="48"/>
      <c r="L38" s="48"/>
      <c r="M38" s="48"/>
      <c r="N38" s="48"/>
      <c r="O38" s="48"/>
      <c r="P38" s="48"/>
      <c r="Q38" s="48"/>
      <c r="R38" s="48"/>
      <c r="S38" s="38"/>
      <c r="T38" s="39"/>
      <c r="U38" s="39"/>
      <c r="V38" s="39"/>
      <c r="W38" s="39"/>
      <c r="X38" s="39"/>
      <c r="Y38" s="39"/>
      <c r="Z38" s="39"/>
      <c r="AA38" s="39"/>
      <c r="AB38" s="39"/>
      <c r="AC38" s="39"/>
      <c r="AD38" s="39"/>
      <c r="AE38" s="39"/>
      <c r="AF38" s="39"/>
    </row>
    <row r="39" spans="1:32" ht="67.5" hidden="1">
      <c r="A39" s="43">
        <v>1</v>
      </c>
      <c r="B39" s="45">
        <v>5</v>
      </c>
      <c r="C39" s="51">
        <v>4</v>
      </c>
      <c r="D39" s="62">
        <v>25</v>
      </c>
      <c r="E39" s="63" t="s">
        <v>39</v>
      </c>
      <c r="F39" s="56"/>
      <c r="G39" s="56"/>
      <c r="H39" s="56"/>
      <c r="I39" s="56"/>
      <c r="J39" s="56"/>
      <c r="K39" s="48"/>
      <c r="L39" s="48"/>
      <c r="M39" s="48"/>
      <c r="N39" s="48"/>
      <c r="O39" s="48"/>
      <c r="P39" s="48"/>
      <c r="Q39" s="48"/>
      <c r="R39" s="48"/>
      <c r="S39" s="38"/>
      <c r="T39" s="39"/>
      <c r="U39" s="39"/>
      <c r="V39" s="39"/>
      <c r="W39" s="39"/>
      <c r="X39" s="39"/>
      <c r="Y39" s="39"/>
      <c r="Z39" s="39"/>
      <c r="AA39" s="39"/>
      <c r="AB39" s="39"/>
      <c r="AC39" s="39"/>
      <c r="AD39" s="39"/>
      <c r="AE39" s="39"/>
      <c r="AF39" s="39"/>
    </row>
    <row r="40" spans="1:32">
      <c r="A40" s="43">
        <v>1</v>
      </c>
      <c r="B40" s="45">
        <v>5</v>
      </c>
      <c r="C40" s="51">
        <v>4</v>
      </c>
      <c r="D40" s="62">
        <v>29</v>
      </c>
      <c r="E40" s="63" t="s">
        <v>146</v>
      </c>
      <c r="F40" s="56"/>
      <c r="G40" s="56"/>
      <c r="H40" s="56"/>
      <c r="I40" s="56"/>
      <c r="J40" s="56"/>
      <c r="K40" s="48"/>
      <c r="L40" s="48"/>
      <c r="M40" s="48"/>
      <c r="N40" s="48"/>
      <c r="O40" s="48"/>
      <c r="P40" s="48"/>
      <c r="Q40" s="48"/>
      <c r="R40" s="48"/>
      <c r="T40" s="39"/>
      <c r="U40" s="39"/>
      <c r="V40" s="39"/>
      <c r="W40" s="39"/>
      <c r="X40" s="39"/>
      <c r="Y40" s="39"/>
      <c r="Z40" s="39"/>
      <c r="AA40" s="39"/>
      <c r="AB40" s="39"/>
      <c r="AC40" s="39"/>
      <c r="AD40" s="39"/>
      <c r="AE40" s="39"/>
      <c r="AF40" s="39"/>
    </row>
    <row r="41" spans="1:32" ht="56.25">
      <c r="A41" s="43">
        <v>1</v>
      </c>
      <c r="B41" s="45">
        <v>5</v>
      </c>
      <c r="C41" s="51">
        <v>4</v>
      </c>
      <c r="D41" s="62">
        <v>30</v>
      </c>
      <c r="E41" s="63" t="s">
        <v>194</v>
      </c>
      <c r="F41" s="56"/>
      <c r="G41" s="56"/>
      <c r="H41" s="56"/>
      <c r="I41" s="56"/>
      <c r="J41" s="56"/>
      <c r="K41" s="48"/>
      <c r="L41" s="48"/>
      <c r="M41" s="48"/>
      <c r="N41" s="48"/>
      <c r="O41" s="48"/>
      <c r="P41" s="48"/>
      <c r="Q41" s="48"/>
      <c r="R41" s="48"/>
      <c r="T41" s="39"/>
      <c r="U41" s="39"/>
      <c r="V41" s="39"/>
      <c r="W41" s="39"/>
      <c r="X41" s="39"/>
      <c r="Y41" s="39"/>
      <c r="Z41" s="39"/>
      <c r="AA41" s="39"/>
      <c r="AB41" s="39"/>
      <c r="AC41" s="39"/>
      <c r="AD41" s="39"/>
      <c r="AE41" s="39"/>
      <c r="AF41" s="39"/>
    </row>
    <row r="42" spans="1:32">
      <c r="A42" s="43">
        <v>1</v>
      </c>
      <c r="B42" s="45">
        <v>5</v>
      </c>
      <c r="C42" s="51">
        <v>4</v>
      </c>
      <c r="D42" s="62">
        <v>34</v>
      </c>
      <c r="E42" s="63" t="s">
        <v>147</v>
      </c>
      <c r="F42" s="56"/>
      <c r="G42" s="56"/>
      <c r="H42" s="56"/>
      <c r="I42" s="56"/>
      <c r="J42" s="56"/>
      <c r="K42" s="48"/>
      <c r="L42" s="48"/>
      <c r="M42" s="48"/>
      <c r="N42" s="48"/>
      <c r="O42" s="48"/>
      <c r="P42" s="48"/>
      <c r="Q42" s="48"/>
      <c r="R42" s="48"/>
      <c r="T42" s="39"/>
      <c r="U42" s="39"/>
      <c r="V42" s="39"/>
      <c r="W42" s="39"/>
      <c r="X42" s="39"/>
      <c r="Y42" s="39"/>
      <c r="Z42" s="39"/>
      <c r="AA42" s="39"/>
      <c r="AB42" s="39"/>
      <c r="AC42" s="39"/>
      <c r="AD42" s="39"/>
      <c r="AE42" s="39"/>
      <c r="AF42" s="39"/>
    </row>
    <row r="43" spans="1:32">
      <c r="A43" s="43">
        <v>1</v>
      </c>
      <c r="B43" s="45">
        <v>5</v>
      </c>
      <c r="C43" s="51">
        <v>5</v>
      </c>
      <c r="D43" s="51"/>
      <c r="E43" s="61" t="s">
        <v>148</v>
      </c>
      <c r="F43" s="53"/>
      <c r="G43" s="53"/>
      <c r="H43" s="53"/>
      <c r="I43" s="53"/>
      <c r="J43" s="53"/>
      <c r="K43" s="48"/>
      <c r="L43" s="48"/>
      <c r="M43" s="48"/>
      <c r="N43" s="49"/>
      <c r="O43" s="48"/>
      <c r="P43" s="48"/>
      <c r="Q43" s="48"/>
      <c r="R43" s="48"/>
      <c r="S43" s="38"/>
      <c r="T43" s="39"/>
      <c r="U43" s="39"/>
      <c r="V43" s="39"/>
      <c r="W43" s="39"/>
      <c r="X43" s="39"/>
      <c r="Y43" s="39"/>
      <c r="Z43" s="39"/>
      <c r="AA43" s="39"/>
      <c r="AB43" s="39"/>
      <c r="AC43" s="39"/>
      <c r="AD43" s="39"/>
      <c r="AE43" s="39"/>
      <c r="AF43" s="39"/>
    </row>
    <row r="44" spans="1:32">
      <c r="A44" s="43">
        <v>1</v>
      </c>
      <c r="B44" s="45">
        <v>5</v>
      </c>
      <c r="C44" s="51">
        <v>5</v>
      </c>
      <c r="D44" s="62">
        <v>2</v>
      </c>
      <c r="E44" s="63" t="s">
        <v>149</v>
      </c>
      <c r="F44" s="56"/>
      <c r="G44" s="56"/>
      <c r="H44" s="56"/>
      <c r="I44" s="56"/>
      <c r="J44" s="56"/>
      <c r="K44" s="48"/>
      <c r="L44" s="48"/>
      <c r="M44" s="48"/>
      <c r="N44" s="48"/>
      <c r="O44" s="48"/>
      <c r="P44" s="48"/>
      <c r="Q44" s="48"/>
      <c r="R44" s="48"/>
      <c r="S44" s="38"/>
      <c r="T44" s="39"/>
      <c r="U44" s="39"/>
      <c r="V44" s="39"/>
      <c r="W44" s="39"/>
      <c r="X44" s="39"/>
      <c r="Y44" s="39"/>
      <c r="Z44" s="39"/>
      <c r="AA44" s="39"/>
      <c r="AB44" s="39"/>
      <c r="AC44" s="39"/>
      <c r="AD44" s="39"/>
      <c r="AE44" s="39"/>
      <c r="AF44" s="39"/>
    </row>
    <row r="45" spans="1:32">
      <c r="A45" s="58">
        <v>1</v>
      </c>
      <c r="B45" s="59">
        <v>7</v>
      </c>
      <c r="C45" s="59"/>
      <c r="D45" s="59"/>
      <c r="E45" s="46" t="s">
        <v>150</v>
      </c>
      <c r="F45" s="47">
        <v>0</v>
      </c>
      <c r="G45" s="47">
        <f t="shared" ref="G45:J46" si="0">G46</f>
        <v>0</v>
      </c>
      <c r="H45" s="47">
        <f t="shared" si="0"/>
        <v>0</v>
      </c>
      <c r="I45" s="47">
        <f t="shared" si="0"/>
        <v>0</v>
      </c>
      <c r="J45" s="47">
        <f t="shared" si="0"/>
        <v>0</v>
      </c>
      <c r="K45" s="48"/>
      <c r="L45" s="48"/>
      <c r="M45" s="48"/>
      <c r="N45" s="49"/>
      <c r="O45" s="48"/>
      <c r="P45" s="48"/>
      <c r="Q45" s="48"/>
      <c r="R45" s="48"/>
      <c r="S45" s="38"/>
      <c r="T45" s="39"/>
      <c r="U45" s="39"/>
      <c r="V45" s="39"/>
      <c r="W45" s="39"/>
      <c r="X45" s="39"/>
      <c r="Y45" s="39"/>
      <c r="Z45" s="39"/>
      <c r="AA45" s="39"/>
      <c r="AB45" s="39"/>
      <c r="AC45" s="39"/>
      <c r="AD45" s="39"/>
      <c r="AE45" s="39"/>
      <c r="AF45" s="39"/>
    </row>
    <row r="46" spans="1:32">
      <c r="A46" s="43">
        <v>1</v>
      </c>
      <c r="B46" s="45">
        <v>7</v>
      </c>
      <c r="C46" s="51">
        <v>1</v>
      </c>
      <c r="D46" s="51"/>
      <c r="E46" s="61" t="s">
        <v>150</v>
      </c>
      <c r="F46" s="53">
        <v>0</v>
      </c>
      <c r="G46" s="53">
        <f t="shared" si="0"/>
        <v>0</v>
      </c>
      <c r="H46" s="53">
        <f t="shared" si="0"/>
        <v>0</v>
      </c>
      <c r="I46" s="53">
        <f t="shared" si="0"/>
        <v>0</v>
      </c>
      <c r="J46" s="53">
        <f t="shared" si="0"/>
        <v>0</v>
      </c>
      <c r="K46" s="48"/>
      <c r="L46" s="48"/>
      <c r="M46" s="48"/>
      <c r="N46" s="49"/>
      <c r="O46" s="48"/>
      <c r="P46" s="48"/>
      <c r="Q46" s="48"/>
      <c r="R46" s="48"/>
      <c r="S46" s="38"/>
      <c r="T46" s="39"/>
      <c r="U46" s="39"/>
      <c r="V46" s="39"/>
      <c r="W46" s="39"/>
      <c r="X46" s="39"/>
      <c r="Y46" s="39"/>
      <c r="Z46" s="39"/>
      <c r="AA46" s="39"/>
      <c r="AB46" s="39"/>
      <c r="AC46" s="39"/>
      <c r="AD46" s="39"/>
      <c r="AE46" s="39"/>
      <c r="AF46" s="39"/>
    </row>
    <row r="47" spans="1:32">
      <c r="A47" s="43">
        <v>1</v>
      </c>
      <c r="B47" s="45">
        <v>7</v>
      </c>
      <c r="C47" s="51">
        <v>1</v>
      </c>
      <c r="D47" s="62">
        <v>10</v>
      </c>
      <c r="E47" s="63" t="s">
        <v>151</v>
      </c>
      <c r="F47" s="56"/>
      <c r="G47" s="56"/>
      <c r="H47" s="56"/>
      <c r="I47" s="56"/>
      <c r="J47" s="56"/>
      <c r="K47" s="48"/>
      <c r="L47" s="48"/>
      <c r="M47" s="48"/>
      <c r="N47" s="48"/>
      <c r="O47" s="48"/>
      <c r="P47" s="48"/>
      <c r="Q47" s="48"/>
      <c r="R47" s="48"/>
      <c r="S47" s="38"/>
      <c r="T47" s="39"/>
      <c r="U47" s="39"/>
      <c r="V47" s="39"/>
      <c r="W47" s="39"/>
      <c r="X47" s="39"/>
      <c r="Y47" s="39"/>
      <c r="Z47" s="39"/>
      <c r="AA47" s="39"/>
      <c r="AB47" s="39"/>
      <c r="AC47" s="39"/>
      <c r="AD47" s="39"/>
      <c r="AE47" s="39"/>
      <c r="AF47" s="39"/>
    </row>
    <row r="48" spans="1:32" ht="31.5">
      <c r="A48" s="58">
        <v>1</v>
      </c>
      <c r="B48" s="59">
        <v>8</v>
      </c>
      <c r="C48" s="59"/>
      <c r="D48" s="59"/>
      <c r="E48" s="46" t="s">
        <v>152</v>
      </c>
      <c r="F48" s="47">
        <v>0</v>
      </c>
      <c r="G48" s="47">
        <f>G49</f>
        <v>0</v>
      </c>
      <c r="H48" s="47">
        <f>H49</f>
        <v>0</v>
      </c>
      <c r="I48" s="47">
        <f>I49</f>
        <v>0</v>
      </c>
      <c r="J48" s="47">
        <f>J49</f>
        <v>0</v>
      </c>
      <c r="K48" s="48"/>
      <c r="L48" s="48"/>
      <c r="M48" s="48"/>
      <c r="N48" s="49"/>
      <c r="O48" s="48"/>
      <c r="P48" s="48"/>
      <c r="Q48" s="48"/>
      <c r="R48" s="48"/>
      <c r="S48" s="38"/>
      <c r="T48" s="39"/>
      <c r="U48" s="39"/>
      <c r="V48" s="39"/>
      <c r="W48" s="39"/>
      <c r="X48" s="39"/>
      <c r="Y48" s="39"/>
      <c r="Z48" s="39"/>
      <c r="AA48" s="39"/>
      <c r="AB48" s="39"/>
      <c r="AC48" s="39"/>
      <c r="AD48" s="39"/>
      <c r="AE48" s="39"/>
      <c r="AF48" s="39"/>
    </row>
    <row r="49" spans="1:32">
      <c r="A49" s="43">
        <v>1</v>
      </c>
      <c r="B49" s="45">
        <v>8</v>
      </c>
      <c r="C49" s="51">
        <v>1</v>
      </c>
      <c r="D49" s="51"/>
      <c r="E49" s="61" t="s">
        <v>153</v>
      </c>
      <c r="F49" s="53"/>
      <c r="G49" s="53"/>
      <c r="H49" s="53"/>
      <c r="I49" s="53"/>
      <c r="J49" s="53"/>
      <c r="K49" s="48"/>
      <c r="L49" s="48"/>
      <c r="M49" s="48"/>
      <c r="N49" s="48"/>
      <c r="O49" s="48"/>
      <c r="P49" s="48"/>
      <c r="Q49" s="48"/>
      <c r="R49" s="48"/>
      <c r="S49" s="38"/>
      <c r="T49" s="39"/>
      <c r="U49" s="39"/>
      <c r="V49" s="39"/>
      <c r="W49" s="39"/>
      <c r="X49" s="39"/>
      <c r="Y49" s="39"/>
      <c r="Z49" s="39"/>
      <c r="AA49" s="39"/>
      <c r="AB49" s="39"/>
      <c r="AC49" s="39"/>
      <c r="AD49" s="39"/>
      <c r="AE49" s="39"/>
      <c r="AF49" s="39"/>
    </row>
    <row r="50" spans="1:32">
      <c r="A50" s="43">
        <v>1</v>
      </c>
      <c r="B50" s="45">
        <v>8</v>
      </c>
      <c r="C50" s="51">
        <v>1</v>
      </c>
      <c r="D50" s="62">
        <v>26</v>
      </c>
      <c r="E50" s="63" t="s">
        <v>154</v>
      </c>
      <c r="F50" s="56"/>
      <c r="G50" s="56"/>
      <c r="H50" s="56"/>
      <c r="I50" s="56"/>
      <c r="J50" s="56"/>
      <c r="K50" s="48"/>
      <c r="L50" s="48"/>
      <c r="M50" s="48"/>
      <c r="N50" s="48"/>
      <c r="O50" s="48"/>
      <c r="P50" s="48"/>
      <c r="Q50" s="48"/>
      <c r="R50" s="48"/>
      <c r="S50" s="38"/>
      <c r="T50" s="39"/>
      <c r="U50" s="39"/>
      <c r="V50" s="39"/>
      <c r="W50" s="39"/>
      <c r="X50" s="39"/>
      <c r="Y50" s="39"/>
      <c r="Z50" s="39"/>
      <c r="AA50" s="39"/>
      <c r="AB50" s="39"/>
      <c r="AC50" s="39"/>
      <c r="AD50" s="39"/>
      <c r="AE50" s="39"/>
      <c r="AF50" s="39"/>
    </row>
    <row r="51" spans="1:32" ht="16.5" customHeight="1">
      <c r="A51" s="65">
        <v>2</v>
      </c>
      <c r="B51" s="65"/>
      <c r="C51" s="65"/>
      <c r="D51" s="40"/>
      <c r="E51" s="34" t="s">
        <v>155</v>
      </c>
      <c r="F51" s="35">
        <v>35.6</v>
      </c>
      <c r="G51" s="35">
        <f>G52+G72+G75+G78+G85+G90</f>
        <v>10.8</v>
      </c>
      <c r="H51" s="35">
        <f>H52+H72+H75+H78+H85+H90</f>
        <v>0</v>
      </c>
      <c r="I51" s="35">
        <f>I52+I72+I75+I78+I85+I90</f>
        <v>1066</v>
      </c>
      <c r="J51" s="35">
        <f>J52+J72+J75+J78+J85+J90</f>
        <v>23.271999999999998</v>
      </c>
      <c r="K51" s="36"/>
      <c r="L51" s="36"/>
      <c r="M51" s="36"/>
      <c r="N51" s="37"/>
      <c r="O51" s="36"/>
      <c r="P51" s="36"/>
      <c r="Q51" s="36"/>
      <c r="R51" s="36"/>
      <c r="S51" s="38"/>
      <c r="T51" s="39"/>
      <c r="U51" s="39"/>
      <c r="V51" s="39"/>
      <c r="W51" s="39"/>
      <c r="X51" s="39"/>
      <c r="Y51" s="39"/>
      <c r="Z51" s="39"/>
      <c r="AA51" s="39"/>
      <c r="AB51" s="39"/>
      <c r="AC51" s="39"/>
      <c r="AD51" s="39"/>
      <c r="AE51" s="39"/>
      <c r="AF51" s="39"/>
    </row>
    <row r="52" spans="1:32" ht="21.75" customHeight="1">
      <c r="A52" s="58">
        <v>2</v>
      </c>
      <c r="B52" s="59">
        <v>1</v>
      </c>
      <c r="C52" s="59"/>
      <c r="D52" s="59"/>
      <c r="E52" s="46" t="s">
        <v>156</v>
      </c>
      <c r="F52" s="47">
        <v>35.6</v>
      </c>
      <c r="G52" s="47">
        <f>G53+G55+G57+G59+G63+G69</f>
        <v>10.8</v>
      </c>
      <c r="H52" s="47">
        <f>H53+H55+H57+H59+H63+H69</f>
        <v>0</v>
      </c>
      <c r="I52" s="47">
        <f>I53+I55+I57+I59+I63+I69</f>
        <v>10</v>
      </c>
      <c r="J52" s="47">
        <f>J53+J55+J57+J59+J63+J69</f>
        <v>23.271999999999998</v>
      </c>
      <c r="K52" s="48"/>
      <c r="L52" s="48"/>
      <c r="M52" s="48"/>
      <c r="N52" s="48"/>
      <c r="O52" s="48"/>
      <c r="P52" s="48"/>
      <c r="Q52" s="48"/>
      <c r="R52" s="48"/>
      <c r="S52" s="38"/>
      <c r="T52" s="39"/>
      <c r="U52" s="39"/>
      <c r="V52" s="39"/>
      <c r="W52" s="39"/>
      <c r="X52" s="39"/>
      <c r="Y52" s="39"/>
      <c r="Z52" s="39"/>
      <c r="AA52" s="39"/>
      <c r="AB52" s="39"/>
      <c r="AC52" s="39"/>
      <c r="AD52" s="39"/>
      <c r="AE52" s="39"/>
      <c r="AF52" s="39"/>
    </row>
    <row r="53" spans="1:32">
      <c r="A53" s="43">
        <v>2</v>
      </c>
      <c r="B53" s="45">
        <v>1</v>
      </c>
      <c r="C53" s="51">
        <v>1</v>
      </c>
      <c r="D53" s="51"/>
      <c r="E53" s="61" t="s">
        <v>157</v>
      </c>
      <c r="F53" s="53">
        <v>0</v>
      </c>
      <c r="G53" s="53">
        <v>0</v>
      </c>
      <c r="H53" s="53">
        <v>0</v>
      </c>
      <c r="I53" s="53">
        <v>0</v>
      </c>
      <c r="J53" s="53">
        <v>0</v>
      </c>
      <c r="K53" s="48"/>
      <c r="L53" s="48"/>
      <c r="M53" s="48"/>
      <c r="N53" s="49"/>
      <c r="O53" s="48"/>
      <c r="P53" s="48"/>
      <c r="Q53" s="48"/>
      <c r="R53" s="48"/>
      <c r="S53" s="38"/>
      <c r="T53" s="39"/>
      <c r="U53" s="39"/>
      <c r="V53" s="39"/>
      <c r="W53" s="39"/>
      <c r="X53" s="39"/>
      <c r="Y53" s="39"/>
      <c r="Z53" s="39"/>
      <c r="AA53" s="39"/>
      <c r="AB53" s="39"/>
      <c r="AC53" s="39"/>
      <c r="AD53" s="39"/>
      <c r="AE53" s="39"/>
      <c r="AF53" s="39"/>
    </row>
    <row r="54" spans="1:32">
      <c r="A54" s="43">
        <v>2</v>
      </c>
      <c r="B54" s="45">
        <v>1</v>
      </c>
      <c r="C54" s="51">
        <v>1</v>
      </c>
      <c r="D54" s="62">
        <v>2</v>
      </c>
      <c r="E54" s="63" t="s">
        <v>158</v>
      </c>
      <c r="F54" s="56"/>
      <c r="G54" s="56"/>
      <c r="H54" s="56"/>
      <c r="I54" s="56"/>
      <c r="J54" s="56"/>
      <c r="K54" s="48"/>
      <c r="L54" s="48"/>
      <c r="M54" s="48"/>
      <c r="N54" s="48"/>
      <c r="O54" s="48"/>
      <c r="P54" s="48"/>
      <c r="Q54" s="48"/>
      <c r="R54" s="48"/>
      <c r="S54" s="38"/>
      <c r="T54" s="39"/>
      <c r="U54" s="39"/>
      <c r="V54" s="39"/>
      <c r="W54" s="39"/>
      <c r="X54" s="39"/>
      <c r="Y54" s="39"/>
      <c r="Z54" s="39"/>
      <c r="AA54" s="39"/>
      <c r="AB54" s="39"/>
      <c r="AC54" s="39"/>
      <c r="AD54" s="39"/>
      <c r="AE54" s="39"/>
      <c r="AF54" s="39"/>
    </row>
    <row r="55" spans="1:32" ht="22.5">
      <c r="A55" s="43">
        <v>2</v>
      </c>
      <c r="B55" s="45">
        <v>1</v>
      </c>
      <c r="C55" s="51">
        <v>3</v>
      </c>
      <c r="D55" s="51"/>
      <c r="E55" s="61" t="s">
        <v>159</v>
      </c>
      <c r="F55" s="53">
        <v>0</v>
      </c>
      <c r="G55" s="53">
        <v>0</v>
      </c>
      <c r="H55" s="53">
        <v>0</v>
      </c>
      <c r="I55" s="53">
        <v>0</v>
      </c>
      <c r="J55" s="53">
        <v>0</v>
      </c>
      <c r="K55" s="48"/>
      <c r="L55" s="48"/>
      <c r="M55" s="48"/>
      <c r="N55" s="49"/>
      <c r="O55" s="48"/>
      <c r="P55" s="48"/>
      <c r="Q55" s="48"/>
      <c r="R55" s="48"/>
      <c r="S55" s="38"/>
      <c r="T55" s="39"/>
      <c r="U55" s="39"/>
      <c r="V55" s="39"/>
      <c r="W55" s="39"/>
      <c r="X55" s="39"/>
      <c r="Y55" s="39"/>
      <c r="Z55" s="39"/>
      <c r="AA55" s="39"/>
      <c r="AB55" s="39"/>
      <c r="AC55" s="39"/>
      <c r="AD55" s="39"/>
      <c r="AE55" s="39"/>
      <c r="AF55" s="39"/>
    </row>
    <row r="56" spans="1:32" ht="22.5">
      <c r="A56" s="43">
        <v>2</v>
      </c>
      <c r="B56" s="45">
        <v>1</v>
      </c>
      <c r="C56" s="51">
        <v>3</v>
      </c>
      <c r="D56" s="62">
        <v>2</v>
      </c>
      <c r="E56" s="63" t="s">
        <v>160</v>
      </c>
      <c r="F56" s="56"/>
      <c r="G56" s="56"/>
      <c r="H56" s="56"/>
      <c r="I56" s="56"/>
      <c r="J56" s="56"/>
      <c r="K56" s="48"/>
      <c r="L56" s="48"/>
      <c r="M56" s="48"/>
      <c r="N56" s="48"/>
      <c r="O56" s="48"/>
      <c r="P56" s="48"/>
      <c r="Q56" s="48"/>
      <c r="R56" s="48"/>
      <c r="S56" s="38"/>
      <c r="T56" s="39"/>
      <c r="U56" s="39"/>
      <c r="V56" s="39"/>
      <c r="W56" s="39"/>
      <c r="X56" s="39"/>
      <c r="Y56" s="39"/>
      <c r="Z56" s="39"/>
      <c r="AA56" s="39"/>
      <c r="AB56" s="39"/>
      <c r="AC56" s="39"/>
      <c r="AD56" s="39"/>
      <c r="AE56" s="39"/>
      <c r="AF56" s="39"/>
    </row>
    <row r="57" spans="1:32" ht="22.5">
      <c r="A57" s="43">
        <v>2</v>
      </c>
      <c r="B57" s="45">
        <v>1</v>
      </c>
      <c r="C57" s="51">
        <v>4</v>
      </c>
      <c r="D57" s="51"/>
      <c r="E57" s="61" t="s">
        <v>161</v>
      </c>
      <c r="F57" s="53">
        <v>0</v>
      </c>
      <c r="G57" s="53">
        <v>0</v>
      </c>
      <c r="H57" s="53">
        <v>0</v>
      </c>
      <c r="I57" s="53">
        <v>0</v>
      </c>
      <c r="J57" s="53">
        <v>0</v>
      </c>
      <c r="K57" s="48"/>
      <c r="L57" s="48"/>
      <c r="M57" s="48"/>
      <c r="N57" s="49"/>
      <c r="O57" s="48"/>
      <c r="P57" s="48"/>
      <c r="Q57" s="48"/>
      <c r="R57" s="48"/>
      <c r="S57" s="38"/>
      <c r="T57" s="39"/>
      <c r="U57" s="39"/>
      <c r="V57" s="39"/>
      <c r="W57" s="39"/>
      <c r="X57" s="39"/>
      <c r="Y57" s="39"/>
      <c r="Z57" s="39"/>
      <c r="AA57" s="39"/>
      <c r="AB57" s="39"/>
      <c r="AC57" s="39"/>
      <c r="AD57" s="39"/>
      <c r="AE57" s="39"/>
      <c r="AF57" s="39"/>
    </row>
    <row r="58" spans="1:32" ht="13.5" customHeight="1">
      <c r="A58" s="43">
        <v>2</v>
      </c>
      <c r="B58" s="45">
        <v>1</v>
      </c>
      <c r="C58" s="51">
        <v>4</v>
      </c>
      <c r="D58" s="62">
        <v>2</v>
      </c>
      <c r="E58" s="63" t="s">
        <v>162</v>
      </c>
      <c r="F58" s="56"/>
      <c r="G58" s="56"/>
      <c r="H58" s="56"/>
      <c r="I58" s="56"/>
      <c r="J58" s="56"/>
      <c r="K58" s="48"/>
      <c r="L58" s="48"/>
      <c r="M58" s="48"/>
      <c r="N58" s="48"/>
      <c r="O58" s="48"/>
      <c r="P58" s="48"/>
      <c r="Q58" s="48"/>
      <c r="R58" s="48"/>
      <c r="S58" s="38"/>
      <c r="T58" s="39"/>
      <c r="U58" s="39"/>
      <c r="V58" s="39"/>
      <c r="W58" s="39"/>
      <c r="X58" s="39"/>
      <c r="Y58" s="39"/>
      <c r="Z58" s="39"/>
      <c r="AA58" s="39"/>
      <c r="AB58" s="39"/>
      <c r="AC58" s="39"/>
      <c r="AD58" s="39"/>
      <c r="AE58" s="39"/>
      <c r="AF58" s="39"/>
    </row>
    <row r="59" spans="1:32">
      <c r="A59" s="43">
        <v>2</v>
      </c>
      <c r="B59" s="45">
        <v>1</v>
      </c>
      <c r="C59" s="51">
        <v>5</v>
      </c>
      <c r="D59" s="51"/>
      <c r="E59" s="61" t="s">
        <v>163</v>
      </c>
      <c r="F59" s="53">
        <v>35.6</v>
      </c>
      <c r="G59" s="53">
        <v>10.8</v>
      </c>
      <c r="H59" s="53">
        <v>0</v>
      </c>
      <c r="I59" s="53">
        <v>10</v>
      </c>
      <c r="J59" s="53">
        <v>23.271999999999998</v>
      </c>
      <c r="K59" s="48"/>
      <c r="L59" s="48"/>
      <c r="M59" s="48"/>
      <c r="N59" s="48"/>
      <c r="O59" s="48"/>
      <c r="P59" s="48"/>
      <c r="Q59" s="48"/>
      <c r="R59" s="48"/>
      <c r="S59" s="38"/>
      <c r="T59" s="39"/>
      <c r="U59" s="39"/>
      <c r="V59" s="39"/>
      <c r="W59" s="39"/>
      <c r="X59" s="39"/>
      <c r="Y59" s="39"/>
      <c r="Z59" s="39"/>
      <c r="AA59" s="39"/>
      <c r="AB59" s="39"/>
      <c r="AC59" s="39"/>
      <c r="AD59" s="39"/>
      <c r="AE59" s="39"/>
      <c r="AF59" s="39"/>
    </row>
    <row r="60" spans="1:32" ht="45">
      <c r="A60" s="43">
        <v>2</v>
      </c>
      <c r="B60" s="45">
        <v>1</v>
      </c>
      <c r="C60" s="51">
        <v>5</v>
      </c>
      <c r="D60" s="62">
        <v>8</v>
      </c>
      <c r="E60" s="63" t="s">
        <v>164</v>
      </c>
      <c r="F60" s="56">
        <v>0</v>
      </c>
      <c r="G60" s="56">
        <v>0</v>
      </c>
      <c r="H60" s="56">
        <v>0</v>
      </c>
      <c r="I60" s="56">
        <v>0</v>
      </c>
      <c r="J60" s="56">
        <v>0</v>
      </c>
      <c r="K60" s="48"/>
      <c r="L60" s="48"/>
      <c r="M60" s="48"/>
      <c r="N60" s="48"/>
      <c r="O60" s="48"/>
      <c r="P60" s="48"/>
      <c r="Q60" s="48"/>
      <c r="R60" s="48"/>
      <c r="S60" s="38"/>
      <c r="T60" s="39"/>
      <c r="U60" s="39"/>
      <c r="V60" s="39"/>
      <c r="W60" s="39"/>
      <c r="X60" s="39"/>
      <c r="Y60" s="39"/>
      <c r="Z60" s="39"/>
      <c r="AA60" s="39"/>
      <c r="AB60" s="39"/>
      <c r="AC60" s="39"/>
      <c r="AD60" s="39"/>
      <c r="AE60" s="39"/>
      <c r="AF60" s="39"/>
    </row>
    <row r="61" spans="1:32" ht="45">
      <c r="A61" s="43">
        <v>2</v>
      </c>
      <c r="B61" s="45">
        <v>1</v>
      </c>
      <c r="C61" s="51">
        <v>5</v>
      </c>
      <c r="D61" s="62">
        <v>9</v>
      </c>
      <c r="E61" s="63" t="s">
        <v>165</v>
      </c>
      <c r="F61" s="56">
        <v>0</v>
      </c>
      <c r="G61" s="56">
        <v>0</v>
      </c>
      <c r="H61" s="56">
        <v>0</v>
      </c>
      <c r="I61" s="56">
        <v>0</v>
      </c>
      <c r="J61" s="56">
        <v>0</v>
      </c>
      <c r="K61" s="48"/>
      <c r="L61" s="48"/>
      <c r="M61" s="48"/>
      <c r="N61" s="48"/>
      <c r="O61" s="48"/>
      <c r="P61" s="48"/>
      <c r="Q61" s="48"/>
      <c r="R61" s="48"/>
      <c r="S61" s="38"/>
      <c r="T61" s="39"/>
      <c r="U61" s="39"/>
      <c r="V61" s="39"/>
      <c r="W61" s="39"/>
      <c r="X61" s="39"/>
      <c r="Y61" s="39"/>
      <c r="Z61" s="39"/>
      <c r="AA61" s="39"/>
      <c r="AB61" s="39"/>
      <c r="AC61" s="39"/>
      <c r="AD61" s="39"/>
      <c r="AE61" s="39"/>
      <c r="AF61" s="39"/>
    </row>
    <row r="62" spans="1:32" ht="22.5">
      <c r="A62" s="43">
        <v>2</v>
      </c>
      <c r="B62" s="45">
        <v>1</v>
      </c>
      <c r="C62" s="51">
        <v>5</v>
      </c>
      <c r="D62" s="62">
        <v>10</v>
      </c>
      <c r="E62" s="63" t="s">
        <v>197</v>
      </c>
      <c r="F62" s="56">
        <v>35.6</v>
      </c>
      <c r="G62" s="56">
        <v>10.8</v>
      </c>
      <c r="H62" s="56">
        <v>0</v>
      </c>
      <c r="I62" s="56">
        <v>10</v>
      </c>
      <c r="J62" s="56">
        <v>23.271999999999998</v>
      </c>
      <c r="K62" s="48"/>
      <c r="L62" s="48"/>
      <c r="M62" s="48"/>
      <c r="N62" s="48"/>
      <c r="O62" s="48"/>
      <c r="P62" s="48"/>
      <c r="Q62" s="48"/>
      <c r="R62" s="48"/>
      <c r="S62" s="38"/>
      <c r="T62" s="39"/>
      <c r="U62" s="39"/>
      <c r="V62" s="39"/>
      <c r="W62" s="39"/>
      <c r="X62" s="39"/>
      <c r="Y62" s="39"/>
      <c r="Z62" s="39"/>
      <c r="AA62" s="39"/>
      <c r="AB62" s="39"/>
      <c r="AC62" s="39"/>
      <c r="AD62" s="39"/>
      <c r="AE62" s="39"/>
      <c r="AF62" s="39"/>
    </row>
    <row r="63" spans="1:32">
      <c r="A63" s="43">
        <v>2</v>
      </c>
      <c r="B63" s="45">
        <v>1</v>
      </c>
      <c r="C63" s="51">
        <v>7</v>
      </c>
      <c r="D63" s="51"/>
      <c r="E63" s="61" t="s">
        <v>166</v>
      </c>
      <c r="F63" s="53"/>
      <c r="G63" s="53"/>
      <c r="H63" s="53"/>
      <c r="I63" s="53"/>
      <c r="J63" s="53"/>
      <c r="K63" s="48"/>
      <c r="L63" s="48"/>
      <c r="M63" s="48"/>
      <c r="N63" s="48"/>
      <c r="O63" s="48"/>
      <c r="P63" s="48"/>
      <c r="Q63" s="48"/>
      <c r="R63" s="48"/>
      <c r="S63" s="38"/>
      <c r="T63" s="39"/>
      <c r="U63" s="39"/>
      <c r="V63" s="39"/>
      <c r="W63" s="39"/>
      <c r="X63" s="39"/>
      <c r="Y63" s="39"/>
      <c r="Z63" s="39"/>
      <c r="AA63" s="39"/>
      <c r="AB63" s="39"/>
      <c r="AC63" s="39"/>
      <c r="AD63" s="39"/>
      <c r="AE63" s="39"/>
      <c r="AF63" s="39"/>
    </row>
    <row r="64" spans="1:32" ht="22.5">
      <c r="A64" s="43">
        <v>2</v>
      </c>
      <c r="B64" s="45">
        <v>1</v>
      </c>
      <c r="C64" s="51">
        <v>7</v>
      </c>
      <c r="D64" s="62">
        <v>6</v>
      </c>
      <c r="E64" s="63" t="s">
        <v>167</v>
      </c>
      <c r="F64" s="56"/>
      <c r="G64" s="56"/>
      <c r="H64" s="56"/>
      <c r="I64" s="56"/>
      <c r="J64" s="56"/>
      <c r="K64" s="48"/>
      <c r="L64" s="48"/>
      <c r="M64" s="48"/>
      <c r="N64" s="48"/>
      <c r="O64" s="48"/>
      <c r="P64" s="48"/>
      <c r="Q64" s="48"/>
      <c r="R64" s="48"/>
      <c r="S64" s="38"/>
      <c r="T64" s="39"/>
      <c r="U64" s="39"/>
      <c r="V64" s="39"/>
      <c r="W64" s="39"/>
      <c r="X64" s="39"/>
      <c r="Y64" s="39"/>
      <c r="Z64" s="39"/>
      <c r="AA64" s="39"/>
      <c r="AB64" s="39"/>
      <c r="AC64" s="39"/>
      <c r="AD64" s="39"/>
      <c r="AE64" s="39"/>
      <c r="AF64" s="39"/>
    </row>
    <row r="65" spans="1:32" ht="22.5" hidden="1">
      <c r="A65" s="43">
        <v>2</v>
      </c>
      <c r="B65" s="45">
        <v>1</v>
      </c>
      <c r="C65" s="51">
        <v>7</v>
      </c>
      <c r="D65" s="62">
        <v>11</v>
      </c>
      <c r="E65" s="63" t="s">
        <v>64</v>
      </c>
      <c r="F65" s="56"/>
      <c r="G65" s="56"/>
      <c r="H65" s="56"/>
      <c r="I65" s="56"/>
      <c r="J65" s="56"/>
      <c r="K65" s="48"/>
      <c r="L65" s="48"/>
      <c r="M65" s="48"/>
      <c r="N65" s="48"/>
      <c r="O65" s="48"/>
      <c r="P65" s="48"/>
      <c r="Q65" s="48"/>
      <c r="R65" s="48"/>
      <c r="S65" s="38"/>
      <c r="T65" s="39"/>
      <c r="U65" s="39"/>
      <c r="V65" s="39"/>
      <c r="W65" s="39"/>
      <c r="X65" s="39"/>
      <c r="Y65" s="39"/>
      <c r="Z65" s="39"/>
      <c r="AA65" s="39"/>
      <c r="AB65" s="39"/>
      <c r="AC65" s="39"/>
      <c r="AD65" s="39"/>
      <c r="AE65" s="39"/>
      <c r="AF65" s="39"/>
    </row>
    <row r="66" spans="1:32" ht="22.5" hidden="1">
      <c r="A66" s="43">
        <v>2</v>
      </c>
      <c r="B66" s="45">
        <v>1</v>
      </c>
      <c r="C66" s="51">
        <v>7</v>
      </c>
      <c r="D66" s="62">
        <v>13</v>
      </c>
      <c r="E66" s="63" t="s">
        <v>65</v>
      </c>
      <c r="F66" s="56"/>
      <c r="G66" s="56"/>
      <c r="H66" s="56"/>
      <c r="I66" s="56"/>
      <c r="J66" s="56"/>
      <c r="K66" s="48"/>
      <c r="L66" s="48"/>
      <c r="M66" s="48"/>
      <c r="N66" s="48"/>
      <c r="O66" s="48"/>
      <c r="P66" s="48"/>
      <c r="Q66" s="48"/>
      <c r="R66" s="48"/>
      <c r="S66" s="38"/>
      <c r="T66" s="39"/>
      <c r="U66" s="39"/>
      <c r="V66" s="39"/>
      <c r="W66" s="39"/>
      <c r="X66" s="39"/>
      <c r="Y66" s="39"/>
      <c r="Z66" s="39"/>
      <c r="AA66" s="39"/>
      <c r="AB66" s="39"/>
      <c r="AC66" s="39"/>
      <c r="AD66" s="39"/>
      <c r="AE66" s="39"/>
      <c r="AF66" s="39"/>
    </row>
    <row r="67" spans="1:32" ht="22.5" hidden="1">
      <c r="A67" s="43">
        <v>2</v>
      </c>
      <c r="B67" s="45">
        <v>1</v>
      </c>
      <c r="C67" s="51">
        <v>7</v>
      </c>
      <c r="D67" s="62">
        <v>18</v>
      </c>
      <c r="E67" s="63" t="s">
        <v>66</v>
      </c>
      <c r="F67" s="56"/>
      <c r="G67" s="56"/>
      <c r="H67" s="56"/>
      <c r="I67" s="56"/>
      <c r="J67" s="56"/>
      <c r="K67" s="48"/>
      <c r="L67" s="48"/>
      <c r="M67" s="48"/>
      <c r="N67" s="48"/>
      <c r="O67" s="48"/>
      <c r="P67" s="48"/>
      <c r="Q67" s="48"/>
      <c r="R67" s="48"/>
      <c r="S67" s="38"/>
      <c r="T67" s="39"/>
      <c r="U67" s="39"/>
      <c r="V67" s="39"/>
      <c r="W67" s="39"/>
      <c r="X67" s="39"/>
      <c r="Y67" s="39"/>
      <c r="Z67" s="39"/>
      <c r="AA67" s="39"/>
      <c r="AB67" s="39"/>
      <c r="AC67" s="39"/>
      <c r="AD67" s="39"/>
      <c r="AE67" s="39"/>
      <c r="AF67" s="39"/>
    </row>
    <row r="68" spans="1:32" ht="22.5" hidden="1">
      <c r="A68" s="43">
        <v>2</v>
      </c>
      <c r="B68" s="45">
        <v>1</v>
      </c>
      <c r="C68" s="51">
        <v>7</v>
      </c>
      <c r="D68" s="62">
        <v>19</v>
      </c>
      <c r="E68" s="63" t="s">
        <v>67</v>
      </c>
      <c r="F68" s="56"/>
      <c r="G68" s="56"/>
      <c r="H68" s="56"/>
      <c r="I68" s="56"/>
      <c r="J68" s="56"/>
      <c r="K68" s="48"/>
      <c r="L68" s="48"/>
      <c r="M68" s="48"/>
      <c r="N68" s="48"/>
      <c r="O68" s="48"/>
      <c r="P68" s="48"/>
      <c r="Q68" s="48"/>
      <c r="R68" s="48"/>
      <c r="S68" s="38"/>
      <c r="T68" s="39"/>
      <c r="U68" s="39"/>
      <c r="V68" s="39"/>
      <c r="W68" s="39"/>
      <c r="X68" s="39"/>
      <c r="Y68" s="39"/>
      <c r="Z68" s="39"/>
      <c r="AA68" s="39"/>
      <c r="AB68" s="39"/>
      <c r="AC68" s="39"/>
      <c r="AD68" s="39"/>
      <c r="AE68" s="39"/>
      <c r="AF68" s="39"/>
    </row>
    <row r="69" spans="1:32">
      <c r="A69" s="43">
        <v>2</v>
      </c>
      <c r="B69" s="45">
        <v>1</v>
      </c>
      <c r="C69" s="51">
        <v>9</v>
      </c>
      <c r="D69" s="51" t="s">
        <v>33</v>
      </c>
      <c r="E69" s="61" t="s">
        <v>168</v>
      </c>
      <c r="F69" s="53"/>
      <c r="G69" s="53"/>
      <c r="H69" s="53"/>
      <c r="I69" s="53"/>
      <c r="J69" s="53"/>
      <c r="K69" s="48"/>
      <c r="L69" s="48"/>
      <c r="M69" s="48"/>
      <c r="N69" s="48"/>
      <c r="O69" s="48"/>
      <c r="P69" s="48"/>
      <c r="Q69" s="48"/>
      <c r="R69" s="48"/>
      <c r="S69" s="38"/>
      <c r="T69" s="39"/>
      <c r="U69" s="39"/>
      <c r="V69" s="39"/>
      <c r="W69" s="39"/>
      <c r="X69" s="39"/>
      <c r="Y69" s="39"/>
      <c r="Z69" s="39"/>
      <c r="AA69" s="39"/>
      <c r="AB69" s="39"/>
      <c r="AC69" s="39"/>
      <c r="AD69" s="39"/>
      <c r="AE69" s="39"/>
      <c r="AF69" s="39"/>
    </row>
    <row r="70" spans="1:32" ht="45">
      <c r="A70" s="43">
        <v>2</v>
      </c>
      <c r="B70" s="45">
        <v>1</v>
      </c>
      <c r="C70" s="51">
        <v>9</v>
      </c>
      <c r="D70" s="62">
        <v>7</v>
      </c>
      <c r="E70" s="63" t="s">
        <v>169</v>
      </c>
      <c r="F70" s="56"/>
      <c r="G70" s="56"/>
      <c r="H70" s="56"/>
      <c r="I70" s="56"/>
      <c r="J70" s="56"/>
      <c r="K70" s="48"/>
      <c r="L70" s="48"/>
      <c r="M70" s="48"/>
      <c r="N70" s="48"/>
      <c r="O70" s="48"/>
      <c r="P70" s="48"/>
      <c r="Q70" s="48"/>
      <c r="R70" s="48"/>
      <c r="S70" s="38"/>
      <c r="T70" s="39"/>
      <c r="U70" s="39"/>
      <c r="V70" s="39"/>
      <c r="W70" s="39"/>
      <c r="X70" s="39"/>
      <c r="Y70" s="39"/>
      <c r="Z70" s="39"/>
      <c r="AA70" s="39"/>
      <c r="AB70" s="39"/>
      <c r="AC70" s="39"/>
      <c r="AD70" s="39"/>
      <c r="AE70" s="39"/>
      <c r="AF70" s="39"/>
    </row>
    <row r="71" spans="1:32">
      <c r="A71" s="43">
        <v>2</v>
      </c>
      <c r="B71" s="45">
        <v>1</v>
      </c>
      <c r="C71" s="51">
        <v>9</v>
      </c>
      <c r="D71" s="62">
        <v>10</v>
      </c>
      <c r="E71" s="63" t="s">
        <v>170</v>
      </c>
      <c r="F71" s="56"/>
      <c r="G71" s="56"/>
      <c r="H71" s="56"/>
      <c r="I71" s="56"/>
      <c r="J71" s="56"/>
      <c r="K71" s="48"/>
      <c r="L71" s="48"/>
      <c r="M71" s="48"/>
      <c r="N71" s="48"/>
      <c r="O71" s="48"/>
      <c r="P71" s="48"/>
      <c r="Q71" s="48"/>
      <c r="R71" s="48"/>
      <c r="S71" s="38"/>
      <c r="T71" s="39"/>
      <c r="U71" s="39"/>
      <c r="V71" s="39"/>
      <c r="W71" s="39"/>
      <c r="X71" s="39"/>
      <c r="Y71" s="39"/>
      <c r="Z71" s="39"/>
      <c r="AA71" s="39"/>
      <c r="AB71" s="39"/>
      <c r="AC71" s="39"/>
      <c r="AD71" s="39"/>
      <c r="AE71" s="39"/>
      <c r="AF71" s="39"/>
    </row>
    <row r="72" spans="1:32" ht="21">
      <c r="A72" s="58">
        <v>2</v>
      </c>
      <c r="B72" s="59">
        <v>2</v>
      </c>
      <c r="C72" s="59"/>
      <c r="D72" s="59"/>
      <c r="E72" s="46" t="s">
        <v>171</v>
      </c>
      <c r="F72" s="47">
        <v>0</v>
      </c>
      <c r="G72" s="47">
        <f>G73</f>
        <v>0</v>
      </c>
      <c r="H72" s="47">
        <f>H73</f>
        <v>0</v>
      </c>
      <c r="I72" s="47">
        <f>I73</f>
        <v>0</v>
      </c>
      <c r="J72" s="47">
        <f>J73</f>
        <v>0</v>
      </c>
      <c r="K72" s="48"/>
      <c r="L72" s="48"/>
      <c r="M72" s="48"/>
      <c r="N72" s="49"/>
      <c r="O72" s="48"/>
      <c r="P72" s="48"/>
      <c r="Q72" s="48"/>
      <c r="R72" s="48"/>
      <c r="S72" s="38"/>
      <c r="T72" s="39"/>
      <c r="U72" s="39"/>
      <c r="V72" s="39"/>
      <c r="W72" s="39"/>
      <c r="X72" s="39"/>
      <c r="Y72" s="39"/>
      <c r="Z72" s="39"/>
      <c r="AA72" s="39"/>
      <c r="AB72" s="39"/>
      <c r="AC72" s="39"/>
      <c r="AD72" s="39"/>
      <c r="AE72" s="39"/>
      <c r="AF72" s="39"/>
    </row>
    <row r="73" spans="1:32" ht="22.5">
      <c r="A73" s="43">
        <v>2</v>
      </c>
      <c r="B73" s="45">
        <v>2</v>
      </c>
      <c r="C73" s="51">
        <v>1</v>
      </c>
      <c r="D73" s="51"/>
      <c r="E73" s="61" t="s">
        <v>171</v>
      </c>
      <c r="F73" s="53"/>
      <c r="G73" s="53"/>
      <c r="H73" s="53"/>
      <c r="I73" s="53"/>
      <c r="J73" s="53"/>
      <c r="K73" s="48"/>
      <c r="L73" s="48"/>
      <c r="M73" s="48"/>
      <c r="N73" s="49"/>
      <c r="O73" s="48"/>
      <c r="P73" s="48"/>
      <c r="Q73" s="48"/>
      <c r="R73" s="48"/>
      <c r="S73" s="38"/>
      <c r="T73" s="39"/>
      <c r="U73" s="39"/>
      <c r="V73" s="39"/>
      <c r="W73" s="39"/>
      <c r="X73" s="39"/>
      <c r="Y73" s="39"/>
      <c r="Z73" s="39"/>
      <c r="AA73" s="39"/>
      <c r="AB73" s="39"/>
      <c r="AC73" s="39"/>
      <c r="AD73" s="39"/>
      <c r="AE73" s="39"/>
      <c r="AF73" s="39"/>
    </row>
    <row r="74" spans="1:32" ht="22.5">
      <c r="A74" s="43">
        <v>2</v>
      </c>
      <c r="B74" s="45">
        <v>2</v>
      </c>
      <c r="C74" s="51">
        <v>1</v>
      </c>
      <c r="D74" s="62">
        <v>2</v>
      </c>
      <c r="E74" s="63" t="s">
        <v>172</v>
      </c>
      <c r="F74" s="56"/>
      <c r="G74" s="56"/>
      <c r="H74" s="56"/>
      <c r="I74" s="56"/>
      <c r="J74" s="56"/>
      <c r="K74" s="48"/>
      <c r="L74" s="48"/>
      <c r="M74" s="48"/>
      <c r="N74" s="48"/>
      <c r="O74" s="48"/>
      <c r="P74" s="48"/>
      <c r="Q74" s="48"/>
      <c r="R74" s="48"/>
      <c r="S74" s="38"/>
      <c r="T74" s="39"/>
      <c r="U74" s="39"/>
      <c r="V74" s="39"/>
      <c r="W74" s="39"/>
      <c r="X74" s="39"/>
      <c r="Y74" s="39"/>
      <c r="Z74" s="39"/>
      <c r="AA74" s="39"/>
      <c r="AB74" s="39"/>
      <c r="AC74" s="39"/>
      <c r="AD74" s="39"/>
      <c r="AE74" s="39"/>
      <c r="AF74" s="39"/>
    </row>
    <row r="75" spans="1:32" s="68" customFormat="1" ht="21">
      <c r="A75" s="58">
        <v>2</v>
      </c>
      <c r="B75" s="59">
        <v>3</v>
      </c>
      <c r="C75" s="59"/>
      <c r="D75" s="59"/>
      <c r="E75" s="46" t="s">
        <v>173</v>
      </c>
      <c r="F75" s="47">
        <v>0</v>
      </c>
      <c r="G75" s="47">
        <f t="shared" ref="G75:J76" si="1">G76</f>
        <v>0</v>
      </c>
      <c r="H75" s="47">
        <f t="shared" si="1"/>
        <v>0</v>
      </c>
      <c r="I75" s="47">
        <f t="shared" si="1"/>
        <v>0</v>
      </c>
      <c r="J75" s="47">
        <f t="shared" si="1"/>
        <v>0</v>
      </c>
      <c r="K75" s="36"/>
      <c r="L75" s="36"/>
      <c r="M75" s="36"/>
      <c r="N75" s="37"/>
      <c r="O75" s="36"/>
      <c r="P75" s="36"/>
      <c r="Q75" s="36"/>
      <c r="R75" s="36"/>
      <c r="S75" s="66"/>
      <c r="T75" s="67"/>
      <c r="U75" s="67"/>
      <c r="V75" s="67"/>
      <c r="W75" s="67"/>
      <c r="X75" s="67"/>
      <c r="Y75" s="67"/>
      <c r="Z75" s="67"/>
      <c r="AA75" s="67"/>
      <c r="AB75" s="67"/>
      <c r="AC75" s="67"/>
      <c r="AD75" s="67"/>
      <c r="AE75" s="67"/>
      <c r="AF75" s="67"/>
    </row>
    <row r="76" spans="1:32" s="28" customFormat="1" ht="22.5">
      <c r="A76" s="43">
        <v>2</v>
      </c>
      <c r="B76" s="45">
        <v>3</v>
      </c>
      <c r="C76" s="51">
        <v>1</v>
      </c>
      <c r="D76" s="51" t="s">
        <v>33</v>
      </c>
      <c r="E76" s="61" t="s">
        <v>173</v>
      </c>
      <c r="F76" s="53">
        <v>0</v>
      </c>
      <c r="G76" s="53">
        <f t="shared" si="1"/>
        <v>0</v>
      </c>
      <c r="H76" s="53">
        <f t="shared" si="1"/>
        <v>0</v>
      </c>
      <c r="I76" s="53">
        <f t="shared" si="1"/>
        <v>0</v>
      </c>
      <c r="J76" s="53">
        <f t="shared" si="1"/>
        <v>0</v>
      </c>
      <c r="K76" s="48"/>
      <c r="L76" s="48"/>
      <c r="M76" s="48"/>
      <c r="N76" s="49"/>
      <c r="O76" s="48"/>
      <c r="P76" s="48"/>
      <c r="Q76" s="48"/>
      <c r="R76" s="48"/>
      <c r="S76" s="38"/>
      <c r="T76" s="39"/>
      <c r="U76" s="39"/>
      <c r="V76" s="39"/>
      <c r="W76" s="39"/>
      <c r="X76" s="39"/>
      <c r="Y76" s="39"/>
      <c r="Z76" s="39"/>
      <c r="AA76" s="39"/>
      <c r="AB76" s="39"/>
      <c r="AC76" s="39"/>
      <c r="AD76" s="39"/>
      <c r="AE76" s="39"/>
      <c r="AF76" s="39"/>
    </row>
    <row r="77" spans="1:32" ht="22.5">
      <c r="A77" s="43">
        <v>2</v>
      </c>
      <c r="B77" s="45">
        <v>3</v>
      </c>
      <c r="C77" s="51">
        <v>1</v>
      </c>
      <c r="D77" s="62">
        <v>2</v>
      </c>
      <c r="E77" s="63" t="s">
        <v>174</v>
      </c>
      <c r="F77" s="56">
        <v>0</v>
      </c>
      <c r="G77" s="56">
        <v>0</v>
      </c>
      <c r="H77" s="56">
        <v>0</v>
      </c>
      <c r="I77" s="56">
        <v>0</v>
      </c>
      <c r="J77" s="56">
        <v>0</v>
      </c>
      <c r="K77" s="48"/>
      <c r="L77" s="48"/>
      <c r="M77" s="48"/>
      <c r="N77" s="48"/>
      <c r="O77" s="48"/>
      <c r="P77" s="48"/>
      <c r="Q77" s="48"/>
      <c r="R77" s="48"/>
      <c r="S77" s="38"/>
      <c r="T77" s="39"/>
      <c r="U77" s="39"/>
      <c r="V77" s="39"/>
      <c r="W77" s="39"/>
      <c r="X77" s="39"/>
      <c r="Y77" s="39"/>
      <c r="Z77" s="39"/>
      <c r="AA77" s="39"/>
      <c r="AB77" s="39"/>
      <c r="AC77" s="39"/>
      <c r="AD77" s="39"/>
      <c r="AE77" s="39"/>
      <c r="AF77" s="39"/>
    </row>
    <row r="78" spans="1:32" s="68" customFormat="1" ht="42">
      <c r="A78" s="58">
        <v>2</v>
      </c>
      <c r="B78" s="59">
        <v>4</v>
      </c>
      <c r="C78" s="59"/>
      <c r="D78" s="59"/>
      <c r="E78" s="46" t="s">
        <v>175</v>
      </c>
      <c r="F78" s="47">
        <v>0</v>
      </c>
      <c r="G78" s="47">
        <f>G79</f>
        <v>0</v>
      </c>
      <c r="H78" s="47">
        <f>H79</f>
        <v>0</v>
      </c>
      <c r="I78" s="47">
        <f>I79</f>
        <v>0</v>
      </c>
      <c r="J78" s="47">
        <f>J79</f>
        <v>0</v>
      </c>
      <c r="K78" s="36"/>
      <c r="L78" s="36"/>
      <c r="M78" s="36"/>
      <c r="N78" s="37"/>
      <c r="O78" s="36"/>
      <c r="P78" s="36"/>
      <c r="Q78" s="36"/>
      <c r="R78" s="36"/>
      <c r="S78" s="66"/>
      <c r="T78" s="67"/>
      <c r="U78" s="67"/>
      <c r="V78" s="67"/>
      <c r="W78" s="67"/>
      <c r="X78" s="67"/>
      <c r="Y78" s="67"/>
      <c r="Z78" s="67"/>
      <c r="AA78" s="67"/>
      <c r="AB78" s="67"/>
      <c r="AC78" s="67"/>
      <c r="AD78" s="67"/>
      <c r="AE78" s="67"/>
      <c r="AF78" s="67"/>
    </row>
    <row r="79" spans="1:32" s="28" customFormat="1" ht="45">
      <c r="A79" s="43">
        <v>2</v>
      </c>
      <c r="B79" s="45">
        <v>4</v>
      </c>
      <c r="C79" s="51">
        <v>1</v>
      </c>
      <c r="D79" s="51"/>
      <c r="E79" s="61" t="s">
        <v>176</v>
      </c>
      <c r="F79" s="53"/>
      <c r="G79" s="53"/>
      <c r="H79" s="53"/>
      <c r="I79" s="53"/>
      <c r="J79" s="53"/>
      <c r="K79" s="48"/>
      <c r="L79" s="48"/>
      <c r="M79" s="48"/>
      <c r="N79" s="48"/>
      <c r="O79" s="48"/>
      <c r="P79" s="48"/>
      <c r="Q79" s="48"/>
      <c r="R79" s="48"/>
      <c r="S79" s="38"/>
      <c r="T79" s="39"/>
      <c r="U79" s="39"/>
      <c r="V79" s="39"/>
      <c r="W79" s="39"/>
      <c r="X79" s="39"/>
      <c r="Y79" s="39"/>
      <c r="Z79" s="39"/>
      <c r="AA79" s="39"/>
      <c r="AB79" s="39"/>
      <c r="AC79" s="39"/>
      <c r="AD79" s="39"/>
      <c r="AE79" s="39"/>
      <c r="AF79" s="39"/>
    </row>
    <row r="80" spans="1:32" ht="22.5">
      <c r="A80" s="43">
        <v>2</v>
      </c>
      <c r="B80" s="45">
        <v>4</v>
      </c>
      <c r="C80" s="51">
        <v>1</v>
      </c>
      <c r="D80" s="62">
        <v>14</v>
      </c>
      <c r="E80" s="63" t="s">
        <v>177</v>
      </c>
      <c r="F80" s="56"/>
      <c r="G80" s="56"/>
      <c r="H80" s="56"/>
      <c r="I80" s="56"/>
      <c r="J80" s="56"/>
      <c r="K80" s="48"/>
      <c r="L80" s="48"/>
      <c r="M80" s="48"/>
      <c r="N80" s="48"/>
      <c r="O80" s="48"/>
      <c r="P80" s="48"/>
      <c r="Q80" s="48"/>
      <c r="R80" s="48"/>
      <c r="S80" s="38"/>
      <c r="T80" s="39"/>
      <c r="U80" s="39"/>
      <c r="V80" s="39"/>
      <c r="W80" s="39"/>
      <c r="X80" s="39"/>
      <c r="Y80" s="39"/>
      <c r="Z80" s="39"/>
      <c r="AA80" s="39"/>
      <c r="AB80" s="39"/>
      <c r="AC80" s="39"/>
      <c r="AD80" s="39"/>
      <c r="AE80" s="39"/>
      <c r="AF80" s="39"/>
    </row>
    <row r="81" spans="1:32" ht="22.5">
      <c r="A81" s="43">
        <v>2</v>
      </c>
      <c r="B81" s="45">
        <v>4</v>
      </c>
      <c r="C81" s="51">
        <v>1</v>
      </c>
      <c r="D81" s="62">
        <v>18</v>
      </c>
      <c r="E81" s="63" t="s">
        <v>178</v>
      </c>
      <c r="F81" s="56"/>
      <c r="G81" s="56"/>
      <c r="H81" s="56"/>
      <c r="I81" s="56"/>
      <c r="J81" s="56"/>
      <c r="K81" s="48"/>
      <c r="L81" s="48"/>
      <c r="M81" s="48"/>
      <c r="N81" s="48"/>
      <c r="O81" s="48"/>
      <c r="P81" s="48"/>
      <c r="Q81" s="48"/>
      <c r="R81" s="48"/>
      <c r="S81" s="38"/>
      <c r="T81" s="39"/>
      <c r="U81" s="39"/>
      <c r="V81" s="39"/>
      <c r="W81" s="39"/>
      <c r="X81" s="39"/>
      <c r="Y81" s="39"/>
      <c r="Z81" s="39"/>
      <c r="AA81" s="39"/>
      <c r="AB81" s="39"/>
      <c r="AC81" s="39"/>
      <c r="AD81" s="39"/>
      <c r="AE81" s="39"/>
      <c r="AF81" s="39"/>
    </row>
    <row r="82" spans="1:32" ht="45">
      <c r="A82" s="43">
        <v>2</v>
      </c>
      <c r="B82" s="45">
        <v>4</v>
      </c>
      <c r="C82" s="51">
        <v>1</v>
      </c>
      <c r="D82" s="62">
        <v>54</v>
      </c>
      <c r="E82" s="63" t="s">
        <v>179</v>
      </c>
      <c r="F82" s="56"/>
      <c r="G82" s="56"/>
      <c r="H82" s="56"/>
      <c r="I82" s="56"/>
      <c r="J82" s="56"/>
      <c r="K82" s="48"/>
      <c r="L82" s="48"/>
      <c r="M82" s="48"/>
      <c r="N82" s="48"/>
      <c r="O82" s="48"/>
      <c r="P82" s="48"/>
      <c r="Q82" s="48"/>
      <c r="R82" s="48"/>
      <c r="S82" s="38"/>
      <c r="T82" s="39"/>
      <c r="U82" s="39"/>
      <c r="V82" s="39"/>
      <c r="W82" s="39"/>
      <c r="X82" s="39"/>
      <c r="Y82" s="39"/>
      <c r="Z82" s="39"/>
      <c r="AA82" s="39"/>
      <c r="AB82" s="39"/>
      <c r="AC82" s="39"/>
      <c r="AD82" s="39"/>
      <c r="AE82" s="39"/>
      <c r="AF82" s="39"/>
    </row>
    <row r="83" spans="1:32" ht="22.5">
      <c r="A83" s="43">
        <v>2</v>
      </c>
      <c r="B83" s="45">
        <v>4</v>
      </c>
      <c r="C83" s="51">
        <v>1</v>
      </c>
      <c r="D83" s="62">
        <v>70</v>
      </c>
      <c r="E83" s="63" t="s">
        <v>200</v>
      </c>
      <c r="F83" s="56"/>
      <c r="G83" s="56"/>
      <c r="H83" s="56"/>
      <c r="I83" s="56"/>
      <c r="J83" s="56"/>
      <c r="K83" s="48"/>
      <c r="L83" s="48"/>
      <c r="M83" s="48"/>
      <c r="N83" s="48"/>
      <c r="O83" s="48"/>
      <c r="P83" s="48"/>
      <c r="Q83" s="48"/>
      <c r="R83" s="48"/>
      <c r="S83" s="38"/>
      <c r="T83" s="39"/>
      <c r="U83" s="39"/>
      <c r="V83" s="39"/>
      <c r="W83" s="39"/>
      <c r="X83" s="39"/>
      <c r="Y83" s="39"/>
      <c r="Z83" s="39"/>
      <c r="AA83" s="39"/>
      <c r="AB83" s="39"/>
      <c r="AC83" s="39"/>
      <c r="AD83" s="39"/>
      <c r="AE83" s="39"/>
      <c r="AF83" s="39"/>
    </row>
    <row r="84" spans="1:32" ht="33.75" hidden="1">
      <c r="A84" s="43">
        <v>2</v>
      </c>
      <c r="B84" s="45">
        <v>4</v>
      </c>
      <c r="C84" s="51">
        <v>1</v>
      </c>
      <c r="D84" s="62">
        <v>71</v>
      </c>
      <c r="E84" s="63" t="s">
        <v>81</v>
      </c>
      <c r="F84" s="56"/>
      <c r="G84" s="56">
        <f>'районный бюджет'!G80</f>
        <v>0</v>
      </c>
      <c r="H84" s="56">
        <f>'районный бюджет'!H80</f>
        <v>0</v>
      </c>
      <c r="I84" s="56">
        <f>'районный бюджет'!I80</f>
        <v>0</v>
      </c>
      <c r="J84" s="56">
        <f>'районный бюджет'!J80</f>
        <v>0</v>
      </c>
      <c r="K84" s="48"/>
      <c r="L84" s="48"/>
      <c r="M84" s="48"/>
      <c r="N84" s="48"/>
      <c r="O84" s="48"/>
      <c r="P84" s="48"/>
      <c r="Q84" s="48"/>
      <c r="R84" s="48"/>
      <c r="S84" s="38"/>
      <c r="T84" s="39"/>
      <c r="U84" s="39"/>
      <c r="V84" s="39"/>
      <c r="W84" s="39"/>
      <c r="X84" s="39"/>
      <c r="Y84" s="39"/>
      <c r="Z84" s="39"/>
      <c r="AA84" s="39"/>
      <c r="AB84" s="39"/>
      <c r="AC84" s="39"/>
      <c r="AD84" s="39"/>
      <c r="AE84" s="39"/>
      <c r="AF84" s="39"/>
    </row>
    <row r="85" spans="1:32" hidden="1">
      <c r="A85" s="43">
        <v>2</v>
      </c>
      <c r="B85" s="45">
        <v>5</v>
      </c>
      <c r="C85" s="45"/>
      <c r="D85" s="45"/>
      <c r="E85" s="69" t="s">
        <v>82</v>
      </c>
      <c r="F85" s="70"/>
      <c r="G85" s="70">
        <f>G86+G88</f>
        <v>0</v>
      </c>
      <c r="H85" s="70">
        <f>H86+H88</f>
        <v>0</v>
      </c>
      <c r="I85" s="70">
        <f>I86+I88</f>
        <v>0</v>
      </c>
      <c r="J85" s="70">
        <f>J86+J88</f>
        <v>0</v>
      </c>
      <c r="K85" s="48"/>
      <c r="L85" s="48"/>
      <c r="M85" s="48"/>
      <c r="N85" s="49"/>
      <c r="O85" s="48"/>
      <c r="P85" s="48"/>
      <c r="Q85" s="48"/>
      <c r="R85" s="48"/>
      <c r="S85" s="38"/>
      <c r="T85" s="39"/>
      <c r="U85" s="39"/>
      <c r="V85" s="39"/>
      <c r="W85" s="39"/>
      <c r="X85" s="39"/>
      <c r="Y85" s="39"/>
      <c r="Z85" s="39"/>
      <c r="AA85" s="39"/>
      <c r="AB85" s="39"/>
      <c r="AC85" s="39"/>
      <c r="AD85" s="39"/>
      <c r="AE85" s="39"/>
      <c r="AF85" s="39"/>
    </row>
    <row r="86" spans="1:32" hidden="1">
      <c r="A86" s="43">
        <v>2</v>
      </c>
      <c r="B86" s="45">
        <v>5</v>
      </c>
      <c r="C86" s="51">
        <v>1</v>
      </c>
      <c r="D86" s="51"/>
      <c r="E86" s="61" t="s">
        <v>83</v>
      </c>
      <c r="F86" s="53"/>
      <c r="G86" s="53">
        <f>G87</f>
        <v>0</v>
      </c>
      <c r="H86" s="53">
        <f>H87</f>
        <v>0</v>
      </c>
      <c r="I86" s="53">
        <f>I87</f>
        <v>0</v>
      </c>
      <c r="J86" s="53">
        <f>J87</f>
        <v>0</v>
      </c>
      <c r="K86" s="48"/>
      <c r="L86" s="48"/>
      <c r="M86" s="48"/>
      <c r="N86" s="49"/>
      <c r="O86" s="48"/>
      <c r="P86" s="48"/>
      <c r="Q86" s="48"/>
      <c r="R86" s="48"/>
      <c r="S86" s="38"/>
      <c r="T86" s="39"/>
      <c r="U86" s="39"/>
      <c r="V86" s="39"/>
      <c r="W86" s="39"/>
      <c r="X86" s="39"/>
      <c r="Y86" s="39"/>
      <c r="Z86" s="39"/>
      <c r="AA86" s="39"/>
      <c r="AB86" s="39"/>
      <c r="AC86" s="39"/>
      <c r="AD86" s="39"/>
      <c r="AE86" s="39"/>
      <c r="AF86" s="39"/>
    </row>
    <row r="87" spans="1:32" hidden="1">
      <c r="A87" s="43">
        <v>2</v>
      </c>
      <c r="B87" s="45">
        <v>5</v>
      </c>
      <c r="C87" s="51">
        <v>1</v>
      </c>
      <c r="D87" s="71">
        <v>2</v>
      </c>
      <c r="E87" s="63" t="s">
        <v>84</v>
      </c>
      <c r="F87" s="56"/>
      <c r="G87" s="56">
        <f>'районный бюджет'!G83</f>
        <v>0</v>
      </c>
      <c r="H87" s="56">
        <f>'районный бюджет'!H83</f>
        <v>0</v>
      </c>
      <c r="I87" s="56">
        <f>'районный бюджет'!I83</f>
        <v>0</v>
      </c>
      <c r="J87" s="56">
        <f>'районный бюджет'!J83</f>
        <v>0</v>
      </c>
      <c r="K87" s="48"/>
      <c r="L87" s="48"/>
      <c r="M87" s="48"/>
      <c r="N87" s="48"/>
      <c r="O87" s="48"/>
      <c r="P87" s="48"/>
      <c r="Q87" s="48"/>
      <c r="R87" s="48"/>
      <c r="S87" s="38"/>
      <c r="T87" s="39"/>
      <c r="U87" s="39"/>
      <c r="V87" s="39"/>
      <c r="W87" s="39"/>
      <c r="X87" s="39"/>
      <c r="Y87" s="39"/>
      <c r="Z87" s="39"/>
      <c r="AA87" s="39"/>
      <c r="AB87" s="39"/>
      <c r="AC87" s="39"/>
      <c r="AD87" s="39"/>
      <c r="AE87" s="39"/>
      <c r="AF87" s="39"/>
    </row>
    <row r="88" spans="1:32" hidden="1">
      <c r="A88" s="43">
        <v>2</v>
      </c>
      <c r="B88" s="45">
        <v>5</v>
      </c>
      <c r="C88" s="51">
        <v>2</v>
      </c>
      <c r="D88" s="51"/>
      <c r="E88" s="61" t="s">
        <v>85</v>
      </c>
      <c r="F88" s="53"/>
      <c r="G88" s="53">
        <f>G89</f>
        <v>0</v>
      </c>
      <c r="H88" s="53">
        <f>H89</f>
        <v>0</v>
      </c>
      <c r="I88" s="53">
        <f>I89</f>
        <v>0</v>
      </c>
      <c r="J88" s="53">
        <f>J89</f>
        <v>0</v>
      </c>
      <c r="K88" s="48"/>
      <c r="L88" s="48"/>
      <c r="M88" s="48"/>
      <c r="N88" s="49"/>
      <c r="O88" s="48"/>
      <c r="P88" s="48"/>
      <c r="Q88" s="48"/>
      <c r="R88" s="48"/>
      <c r="S88" s="38"/>
      <c r="T88" s="39"/>
      <c r="U88" s="39"/>
      <c r="V88" s="39"/>
      <c r="W88" s="39"/>
      <c r="X88" s="39"/>
      <c r="Y88" s="39"/>
      <c r="Z88" s="39"/>
      <c r="AA88" s="39"/>
      <c r="AB88" s="39"/>
      <c r="AC88" s="39"/>
      <c r="AD88" s="39"/>
      <c r="AE88" s="39"/>
      <c r="AF88" s="39"/>
    </row>
    <row r="89" spans="1:32" hidden="1">
      <c r="A89" s="43">
        <v>2</v>
      </c>
      <c r="B89" s="45">
        <v>5</v>
      </c>
      <c r="C89" s="51">
        <v>2</v>
      </c>
      <c r="D89" s="62">
        <v>2</v>
      </c>
      <c r="E89" s="63" t="s">
        <v>84</v>
      </c>
      <c r="F89" s="56"/>
      <c r="G89" s="56">
        <f>'районный бюджет'!G85</f>
        <v>0</v>
      </c>
      <c r="H89" s="56">
        <f>'районный бюджет'!H85</f>
        <v>0</v>
      </c>
      <c r="I89" s="56">
        <f>'районный бюджет'!I85</f>
        <v>0</v>
      </c>
      <c r="J89" s="56">
        <f>'районный бюджет'!J85</f>
        <v>0</v>
      </c>
      <c r="K89" s="48"/>
      <c r="L89" s="48"/>
      <c r="M89" s="48"/>
      <c r="N89" s="48"/>
      <c r="O89" s="48"/>
      <c r="P89" s="48"/>
      <c r="Q89" s="48"/>
      <c r="R89" s="48"/>
      <c r="S89" s="38"/>
      <c r="T89" s="39"/>
      <c r="U89" s="39"/>
      <c r="V89" s="39"/>
      <c r="W89" s="39"/>
      <c r="X89" s="39"/>
      <c r="Y89" s="39"/>
      <c r="Z89" s="39"/>
      <c r="AA89" s="39"/>
      <c r="AB89" s="39"/>
      <c r="AC89" s="39"/>
      <c r="AD89" s="39"/>
      <c r="AE89" s="39"/>
      <c r="AF89" s="39"/>
    </row>
    <row r="90" spans="1:32" s="68" customFormat="1" ht="10.5">
      <c r="A90" s="58">
        <v>2</v>
      </c>
      <c r="B90" s="59">
        <v>6</v>
      </c>
      <c r="C90" s="59"/>
      <c r="D90" s="59"/>
      <c r="E90" s="46" t="s">
        <v>180</v>
      </c>
      <c r="F90" s="47">
        <v>0</v>
      </c>
      <c r="G90" s="47">
        <f>G91</f>
        <v>0</v>
      </c>
      <c r="H90" s="47">
        <f>H91</f>
        <v>0</v>
      </c>
      <c r="I90" s="47">
        <f>I91</f>
        <v>1056</v>
      </c>
      <c r="J90" s="47">
        <f>J91</f>
        <v>0</v>
      </c>
      <c r="K90" s="36"/>
      <c r="L90" s="36"/>
      <c r="M90" s="36"/>
      <c r="N90" s="37"/>
      <c r="O90" s="36"/>
      <c r="P90" s="36"/>
      <c r="Q90" s="36"/>
      <c r="R90" s="36"/>
      <c r="S90" s="66"/>
      <c r="T90" s="67"/>
      <c r="U90" s="67"/>
      <c r="V90" s="67"/>
      <c r="W90" s="67"/>
      <c r="X90" s="67"/>
      <c r="Y90" s="67"/>
      <c r="Z90" s="67"/>
      <c r="AA90" s="67"/>
      <c r="AB90" s="67"/>
      <c r="AC90" s="67"/>
      <c r="AD90" s="67"/>
      <c r="AE90" s="67"/>
      <c r="AF90" s="67"/>
    </row>
    <row r="91" spans="1:32" s="28" customFormat="1" ht="11.25">
      <c r="A91" s="43">
        <v>2</v>
      </c>
      <c r="B91" s="45">
        <v>6</v>
      </c>
      <c r="C91" s="51">
        <v>1</v>
      </c>
      <c r="D91" s="51"/>
      <c r="E91" s="61" t="s">
        <v>180</v>
      </c>
      <c r="F91" s="53"/>
      <c r="G91" s="53"/>
      <c r="H91" s="53"/>
      <c r="I91" s="53">
        <v>1056</v>
      </c>
      <c r="J91" s="53"/>
      <c r="K91" s="48"/>
      <c r="L91" s="48"/>
      <c r="M91" s="48"/>
      <c r="N91" s="48"/>
      <c r="O91" s="48"/>
      <c r="P91" s="48"/>
      <c r="Q91" s="48"/>
      <c r="R91" s="48"/>
      <c r="S91" s="38"/>
      <c r="T91" s="39"/>
      <c r="U91" s="39"/>
      <c r="V91" s="39"/>
      <c r="W91" s="39"/>
      <c r="X91" s="39"/>
      <c r="Y91" s="39"/>
      <c r="Z91" s="39"/>
      <c r="AA91" s="39"/>
      <c r="AB91" s="39"/>
      <c r="AC91" s="39"/>
      <c r="AD91" s="39"/>
      <c r="AE91" s="39"/>
      <c r="AF91" s="39"/>
    </row>
    <row r="92" spans="1:32" ht="22.5" hidden="1">
      <c r="A92" s="43">
        <v>2</v>
      </c>
      <c r="B92" s="45">
        <v>6</v>
      </c>
      <c r="C92" s="51">
        <v>1</v>
      </c>
      <c r="D92" s="62">
        <v>5</v>
      </c>
      <c r="E92" s="63" t="s">
        <v>87</v>
      </c>
      <c r="F92" s="56"/>
      <c r="G92" s="56"/>
      <c r="H92" s="56"/>
      <c r="I92" s="56"/>
      <c r="J92" s="56"/>
      <c r="K92" s="48"/>
      <c r="L92" s="48"/>
      <c r="M92" s="48"/>
      <c r="N92" s="48"/>
      <c r="O92" s="48"/>
      <c r="P92" s="48"/>
      <c r="Q92" s="48"/>
      <c r="R92" s="48"/>
      <c r="S92" s="38"/>
      <c r="T92" s="39"/>
      <c r="U92" s="39"/>
      <c r="V92" s="39"/>
      <c r="W92" s="39"/>
      <c r="X92" s="39"/>
      <c r="Y92" s="39"/>
      <c r="Z92" s="39"/>
      <c r="AA92" s="39"/>
      <c r="AB92" s="39"/>
      <c r="AC92" s="39"/>
      <c r="AD92" s="39"/>
      <c r="AE92" s="39"/>
      <c r="AF92" s="39"/>
    </row>
    <row r="93" spans="1:32">
      <c r="A93" s="43">
        <v>2</v>
      </c>
      <c r="B93" s="45">
        <v>6</v>
      </c>
      <c r="C93" s="51">
        <v>1</v>
      </c>
      <c r="D93" s="62">
        <v>7</v>
      </c>
      <c r="E93" s="63" t="s">
        <v>181</v>
      </c>
      <c r="F93" s="56"/>
      <c r="G93" s="56"/>
      <c r="H93" s="56"/>
      <c r="I93" s="56"/>
      <c r="J93" s="56"/>
      <c r="K93" s="48"/>
      <c r="L93" s="48"/>
      <c r="M93" s="48"/>
      <c r="N93" s="48"/>
      <c r="O93" s="48"/>
      <c r="P93" s="48"/>
      <c r="Q93" s="48"/>
      <c r="R93" s="48"/>
      <c r="S93" s="38"/>
      <c r="T93" s="39"/>
      <c r="U93" s="39"/>
      <c r="V93" s="39"/>
      <c r="W93" s="39"/>
      <c r="X93" s="39"/>
      <c r="Y93" s="39"/>
      <c r="Z93" s="39"/>
      <c r="AA93" s="39"/>
      <c r="AB93" s="39"/>
      <c r="AC93" s="39"/>
      <c r="AD93" s="39"/>
      <c r="AE93" s="39"/>
      <c r="AF93" s="39"/>
    </row>
    <row r="94" spans="1:32">
      <c r="A94" s="43">
        <v>2</v>
      </c>
      <c r="B94" s="45">
        <v>6</v>
      </c>
      <c r="C94" s="51">
        <v>1</v>
      </c>
      <c r="D94" s="62">
        <v>9</v>
      </c>
      <c r="E94" s="63" t="s">
        <v>182</v>
      </c>
      <c r="F94" s="56"/>
      <c r="G94" s="56"/>
      <c r="H94" s="56"/>
      <c r="I94" s="56">
        <v>1056</v>
      </c>
      <c r="J94" s="56"/>
      <c r="K94" s="48"/>
      <c r="L94" s="48"/>
      <c r="M94" s="48"/>
      <c r="N94" s="48"/>
      <c r="O94" s="48"/>
      <c r="P94" s="48"/>
      <c r="Q94" s="48"/>
      <c r="R94" s="48"/>
      <c r="S94" s="38"/>
      <c r="T94" s="39"/>
      <c r="U94" s="39"/>
      <c r="V94" s="39"/>
      <c r="W94" s="39"/>
      <c r="X94" s="39"/>
      <c r="Y94" s="39"/>
      <c r="Z94" s="39"/>
      <c r="AA94" s="39"/>
      <c r="AB94" s="39"/>
      <c r="AC94" s="39"/>
      <c r="AD94" s="39"/>
      <c r="AE94" s="39"/>
      <c r="AF94" s="39"/>
    </row>
    <row r="95" spans="1:32">
      <c r="A95" s="43">
        <v>2</v>
      </c>
      <c r="B95" s="45">
        <v>6</v>
      </c>
      <c r="C95" s="51">
        <v>1</v>
      </c>
      <c r="D95" s="62">
        <v>15</v>
      </c>
      <c r="E95" s="63" t="s">
        <v>201</v>
      </c>
      <c r="F95" s="56"/>
      <c r="G95" s="56"/>
      <c r="H95" s="56"/>
      <c r="I95" s="56"/>
      <c r="J95" s="56"/>
      <c r="K95" s="48"/>
      <c r="L95" s="48"/>
      <c r="M95" s="48"/>
      <c r="N95" s="48"/>
      <c r="O95" s="48"/>
      <c r="P95" s="48"/>
      <c r="Q95" s="48"/>
      <c r="R95" s="48"/>
      <c r="S95" s="38"/>
      <c r="T95" s="39"/>
      <c r="U95" s="39"/>
      <c r="V95" s="39"/>
      <c r="W95" s="39"/>
      <c r="X95" s="39"/>
      <c r="Y95" s="39"/>
      <c r="Z95" s="39"/>
      <c r="AA95" s="39"/>
      <c r="AB95" s="39"/>
      <c r="AC95" s="39"/>
      <c r="AD95" s="39"/>
      <c r="AE95" s="39"/>
      <c r="AF95" s="39"/>
    </row>
    <row r="96" spans="1:32" ht="22.5">
      <c r="A96" s="43">
        <v>2</v>
      </c>
      <c r="B96" s="45">
        <v>6</v>
      </c>
      <c r="C96" s="51">
        <v>1</v>
      </c>
      <c r="D96" s="62">
        <v>17</v>
      </c>
      <c r="E96" s="63" t="s">
        <v>202</v>
      </c>
      <c r="F96" s="56"/>
      <c r="G96" s="56"/>
      <c r="H96" s="56"/>
      <c r="I96" s="56"/>
      <c r="J96" s="56"/>
      <c r="K96" s="48"/>
      <c r="L96" s="48"/>
      <c r="M96" s="48"/>
      <c r="N96" s="48"/>
      <c r="O96" s="48"/>
      <c r="P96" s="48"/>
      <c r="Q96" s="48"/>
      <c r="R96" s="48"/>
      <c r="S96" s="38"/>
      <c r="T96" s="39"/>
      <c r="U96" s="39"/>
      <c r="V96" s="39"/>
      <c r="W96" s="39"/>
      <c r="X96" s="39"/>
      <c r="Y96" s="39"/>
      <c r="Z96" s="39"/>
      <c r="AA96" s="39"/>
      <c r="AB96" s="39"/>
      <c r="AC96" s="39"/>
      <c r="AD96" s="39"/>
      <c r="AE96" s="39"/>
      <c r="AF96" s="39"/>
    </row>
    <row r="97" spans="1:32">
      <c r="A97" s="40">
        <v>3</v>
      </c>
      <c r="B97" s="42"/>
      <c r="C97" s="42"/>
      <c r="D97" s="42"/>
      <c r="E97" s="72" t="s">
        <v>183</v>
      </c>
      <c r="F97" s="35">
        <v>320.39999999999998</v>
      </c>
      <c r="G97" s="35">
        <f>G98+G103</f>
        <v>8182.8</v>
      </c>
      <c r="H97" s="35">
        <f>H98+H103</f>
        <v>144</v>
      </c>
      <c r="I97" s="35">
        <f>I98+I103</f>
        <v>2073.5</v>
      </c>
      <c r="J97" s="35">
        <f>J98+J103</f>
        <v>0</v>
      </c>
      <c r="K97" s="36"/>
      <c r="L97" s="36"/>
      <c r="M97" s="36"/>
      <c r="N97" s="37"/>
      <c r="O97" s="36"/>
      <c r="P97" s="36"/>
      <c r="Q97" s="36"/>
      <c r="R97" s="36"/>
      <c r="S97" s="38"/>
      <c r="T97" s="39"/>
      <c r="U97" s="39"/>
      <c r="V97" s="39"/>
      <c r="W97" s="39"/>
      <c r="X97" s="39"/>
      <c r="Y97" s="39"/>
      <c r="Z97" s="39"/>
      <c r="AA97" s="39"/>
      <c r="AB97" s="39"/>
      <c r="AC97" s="39"/>
      <c r="AD97" s="39"/>
      <c r="AE97" s="39"/>
      <c r="AF97" s="39"/>
    </row>
    <row r="98" spans="1:32" s="68" customFormat="1" ht="21">
      <c r="A98" s="58">
        <v>3</v>
      </c>
      <c r="B98" s="59">
        <v>1</v>
      </c>
      <c r="C98" s="59"/>
      <c r="D98" s="59"/>
      <c r="E98" s="46" t="s">
        <v>184</v>
      </c>
      <c r="F98" s="47">
        <v>320.39999999999998</v>
      </c>
      <c r="G98" s="47">
        <v>0</v>
      </c>
      <c r="H98" s="47">
        <v>0</v>
      </c>
      <c r="I98" s="47">
        <f>I99</f>
        <v>0</v>
      </c>
      <c r="J98" s="47">
        <v>0</v>
      </c>
      <c r="K98" s="36"/>
      <c r="L98" s="36"/>
      <c r="M98" s="36"/>
      <c r="N98" s="37"/>
      <c r="O98" s="36"/>
      <c r="P98" s="36"/>
      <c r="Q98" s="36"/>
      <c r="R98" s="36"/>
      <c r="S98" s="66"/>
      <c r="T98" s="67"/>
      <c r="U98" s="67"/>
      <c r="V98" s="67"/>
      <c r="W98" s="67"/>
      <c r="X98" s="67"/>
      <c r="Y98" s="67"/>
      <c r="Z98" s="67"/>
      <c r="AA98" s="67"/>
      <c r="AB98" s="67"/>
      <c r="AC98" s="67"/>
      <c r="AD98" s="67"/>
      <c r="AE98" s="67"/>
      <c r="AF98" s="67"/>
    </row>
    <row r="99" spans="1:32" s="28" customFormat="1" ht="22.5">
      <c r="A99" s="43">
        <v>3</v>
      </c>
      <c r="B99" s="45">
        <v>1</v>
      </c>
      <c r="C99" s="51">
        <v>1</v>
      </c>
      <c r="D99" s="51"/>
      <c r="E99" s="61" t="s">
        <v>184</v>
      </c>
      <c r="F99" s="53"/>
      <c r="G99" s="53">
        <v>0</v>
      </c>
      <c r="H99" s="53">
        <v>0</v>
      </c>
      <c r="I99" s="53"/>
      <c r="J99" s="53">
        <v>0</v>
      </c>
      <c r="K99" s="48"/>
      <c r="L99" s="48"/>
      <c r="M99" s="48"/>
      <c r="N99" s="48"/>
      <c r="O99" s="48"/>
      <c r="P99" s="48"/>
      <c r="Q99" s="48"/>
      <c r="R99" s="48"/>
      <c r="S99" s="38"/>
      <c r="T99" s="39"/>
      <c r="U99" s="39"/>
      <c r="V99" s="39"/>
      <c r="W99" s="39"/>
      <c r="X99" s="39"/>
      <c r="Y99" s="39"/>
      <c r="Z99" s="39"/>
      <c r="AA99" s="39"/>
      <c r="AB99" s="39"/>
      <c r="AC99" s="39"/>
      <c r="AD99" s="39"/>
      <c r="AE99" s="39"/>
      <c r="AF99" s="39"/>
    </row>
    <row r="100" spans="1:32" ht="22.5">
      <c r="A100" s="43">
        <v>3</v>
      </c>
      <c r="B100" s="45">
        <v>1</v>
      </c>
      <c r="C100" s="51">
        <v>1</v>
      </c>
      <c r="D100" s="62">
        <v>2</v>
      </c>
      <c r="E100" s="63" t="s">
        <v>185</v>
      </c>
      <c r="F100" s="56">
        <v>320.39999999999998</v>
      </c>
      <c r="G100" s="56">
        <v>0</v>
      </c>
      <c r="H100" s="56">
        <v>0</v>
      </c>
      <c r="I100" s="56"/>
      <c r="J100" s="56">
        <v>0</v>
      </c>
      <c r="K100" s="48"/>
      <c r="L100" s="48"/>
      <c r="M100" s="48"/>
      <c r="N100" s="48"/>
      <c r="O100" s="48"/>
      <c r="P100" s="48"/>
      <c r="Q100" s="48"/>
      <c r="R100" s="48"/>
      <c r="S100" s="38"/>
      <c r="T100" s="39"/>
      <c r="U100" s="39"/>
      <c r="V100" s="39"/>
      <c r="W100" s="39"/>
      <c r="X100" s="39"/>
      <c r="Y100" s="39"/>
      <c r="Z100" s="39"/>
      <c r="AA100" s="39"/>
      <c r="AB100" s="39"/>
      <c r="AC100" s="39"/>
      <c r="AD100" s="39"/>
      <c r="AE100" s="39"/>
      <c r="AF100" s="39"/>
    </row>
    <row r="101" spans="1:32">
      <c r="A101" s="43">
        <v>3</v>
      </c>
      <c r="B101" s="45">
        <v>1</v>
      </c>
      <c r="C101" s="51">
        <v>1</v>
      </c>
      <c r="D101" s="62">
        <v>3</v>
      </c>
      <c r="E101" s="63" t="s">
        <v>186</v>
      </c>
      <c r="F101" s="56"/>
      <c r="G101" s="56"/>
      <c r="H101" s="56"/>
      <c r="I101" s="56"/>
      <c r="J101" s="56"/>
      <c r="K101" s="48"/>
      <c r="L101" s="48"/>
      <c r="M101" s="48"/>
      <c r="N101" s="48"/>
      <c r="O101" s="48"/>
      <c r="P101" s="48"/>
      <c r="Q101" s="48"/>
      <c r="R101" s="48"/>
      <c r="S101" s="38"/>
      <c r="T101" s="39"/>
      <c r="U101" s="39"/>
      <c r="V101" s="39"/>
      <c r="W101" s="39"/>
      <c r="X101" s="39"/>
      <c r="Y101" s="39"/>
      <c r="Z101" s="39"/>
      <c r="AA101" s="39"/>
      <c r="AB101" s="39"/>
      <c r="AC101" s="39"/>
      <c r="AD101" s="39"/>
      <c r="AE101" s="39"/>
      <c r="AF101" s="39"/>
    </row>
    <row r="102" spans="1:32">
      <c r="A102" s="43">
        <v>3</v>
      </c>
      <c r="B102" s="45">
        <v>1</v>
      </c>
      <c r="C102" s="51">
        <v>1</v>
      </c>
      <c r="D102" s="62">
        <v>7</v>
      </c>
      <c r="E102" s="63" t="s">
        <v>187</v>
      </c>
      <c r="F102" s="56"/>
      <c r="G102" s="56"/>
      <c r="H102" s="56"/>
      <c r="I102" s="56"/>
      <c r="J102" s="56"/>
      <c r="K102" s="48"/>
      <c r="L102" s="48"/>
      <c r="M102" s="48"/>
      <c r="N102" s="48"/>
      <c r="O102" s="48"/>
      <c r="P102" s="48"/>
      <c r="Q102" s="48"/>
      <c r="R102" s="48"/>
      <c r="S102" s="38"/>
      <c r="T102" s="39"/>
      <c r="U102" s="39"/>
      <c r="V102" s="39"/>
      <c r="W102" s="39"/>
      <c r="X102" s="39"/>
      <c r="Y102" s="39"/>
      <c r="Z102" s="39"/>
      <c r="AA102" s="39"/>
      <c r="AB102" s="39"/>
      <c r="AC102" s="39"/>
      <c r="AD102" s="39"/>
      <c r="AE102" s="39"/>
      <c r="AF102" s="39"/>
    </row>
    <row r="103" spans="1:32" s="68" customFormat="1" ht="10.5">
      <c r="A103" s="58">
        <v>3</v>
      </c>
      <c r="B103" s="59">
        <v>3</v>
      </c>
      <c r="C103" s="59"/>
      <c r="D103" s="59"/>
      <c r="E103" s="46" t="s">
        <v>188</v>
      </c>
      <c r="F103" s="47">
        <v>0</v>
      </c>
      <c r="G103" s="47">
        <f>G104+G106</f>
        <v>8182.8</v>
      </c>
      <c r="H103" s="47">
        <f>H104+H106</f>
        <v>144</v>
      </c>
      <c r="I103" s="47">
        <f>I104+I106</f>
        <v>2073.5</v>
      </c>
      <c r="J103" s="47">
        <f>J104+J106</f>
        <v>0</v>
      </c>
      <c r="K103" s="36"/>
      <c r="L103" s="36"/>
      <c r="M103" s="36"/>
      <c r="N103" s="37"/>
      <c r="O103" s="36"/>
      <c r="P103" s="36"/>
      <c r="Q103" s="36"/>
      <c r="R103" s="36"/>
      <c r="S103" s="66"/>
      <c r="T103" s="67"/>
      <c r="U103" s="67"/>
      <c r="V103" s="67"/>
      <c r="W103" s="67"/>
      <c r="X103" s="67"/>
      <c r="Y103" s="67"/>
      <c r="Z103" s="67"/>
      <c r="AA103" s="67"/>
      <c r="AB103" s="67"/>
      <c r="AC103" s="67"/>
      <c r="AD103" s="67"/>
      <c r="AE103" s="67"/>
      <c r="AF103" s="67"/>
    </row>
    <row r="104" spans="1:32" s="28" customFormat="1" ht="11.25">
      <c r="A104" s="43">
        <v>3</v>
      </c>
      <c r="B104" s="45">
        <v>3</v>
      </c>
      <c r="C104" s="51">
        <v>1</v>
      </c>
      <c r="D104" s="51"/>
      <c r="E104" s="61" t="s">
        <v>189</v>
      </c>
      <c r="F104" s="53"/>
      <c r="G104" s="53">
        <v>8182.8</v>
      </c>
      <c r="H104" s="53">
        <v>144</v>
      </c>
      <c r="I104" s="53">
        <v>2073.5</v>
      </c>
      <c r="J104" s="53">
        <v>0</v>
      </c>
      <c r="K104" s="48"/>
      <c r="L104" s="48"/>
      <c r="M104" s="48"/>
      <c r="N104" s="48"/>
      <c r="O104" s="48"/>
      <c r="P104" s="48"/>
      <c r="Q104" s="48"/>
      <c r="R104" s="48"/>
      <c r="S104" s="38"/>
      <c r="T104" s="39"/>
      <c r="U104" s="39"/>
      <c r="V104" s="39"/>
      <c r="W104" s="39"/>
      <c r="X104" s="39"/>
      <c r="Y104" s="39"/>
      <c r="Z104" s="39"/>
      <c r="AA104" s="39"/>
      <c r="AB104" s="39"/>
      <c r="AC104" s="39"/>
      <c r="AD104" s="39"/>
      <c r="AE104" s="39"/>
      <c r="AF104" s="39"/>
    </row>
    <row r="105" spans="1:32">
      <c r="A105" s="43">
        <v>3</v>
      </c>
      <c r="B105" s="45">
        <v>3</v>
      </c>
      <c r="C105" s="51">
        <v>1</v>
      </c>
      <c r="D105" s="62">
        <v>1</v>
      </c>
      <c r="E105" s="63" t="s">
        <v>190</v>
      </c>
      <c r="F105" s="56"/>
      <c r="G105" s="56">
        <v>8182.8</v>
      </c>
      <c r="H105" s="56">
        <v>144</v>
      </c>
      <c r="I105" s="56">
        <v>2073.5</v>
      </c>
      <c r="J105" s="56">
        <v>0</v>
      </c>
      <c r="K105" s="48"/>
      <c r="L105" s="48"/>
      <c r="M105" s="48"/>
      <c r="N105" s="48"/>
      <c r="O105" s="48"/>
      <c r="P105" s="48"/>
      <c r="Q105" s="48"/>
      <c r="R105" s="48"/>
      <c r="S105" s="38"/>
      <c r="T105" s="39"/>
      <c r="U105" s="39"/>
      <c r="V105" s="39"/>
      <c r="W105" s="39"/>
      <c r="X105" s="39"/>
      <c r="Y105" s="39"/>
      <c r="Z105" s="39"/>
      <c r="AA105" s="39"/>
      <c r="AB105" s="39"/>
      <c r="AC105" s="39"/>
      <c r="AD105" s="39"/>
      <c r="AE105" s="39"/>
      <c r="AF105" s="39"/>
    </row>
    <row r="106" spans="1:32">
      <c r="A106" s="43">
        <v>3</v>
      </c>
      <c r="B106" s="45">
        <v>3</v>
      </c>
      <c r="C106" s="51">
        <v>2</v>
      </c>
      <c r="D106" s="53"/>
      <c r="E106" s="73" t="s">
        <v>191</v>
      </c>
      <c r="F106" s="53"/>
      <c r="G106" s="53"/>
      <c r="H106" s="53"/>
      <c r="I106" s="53"/>
      <c r="J106" s="53"/>
      <c r="K106" s="48"/>
      <c r="L106" s="48"/>
      <c r="M106" s="48"/>
      <c r="N106" s="48"/>
      <c r="O106" s="48"/>
      <c r="P106" s="48"/>
      <c r="Q106" s="48"/>
      <c r="R106" s="48"/>
      <c r="S106" s="38"/>
      <c r="T106" s="39"/>
      <c r="U106" s="39"/>
      <c r="V106" s="39"/>
      <c r="W106" s="39"/>
      <c r="X106" s="39"/>
      <c r="Y106" s="39"/>
      <c r="Z106" s="39"/>
      <c r="AA106" s="39"/>
      <c r="AB106" s="39"/>
      <c r="AC106" s="39"/>
      <c r="AD106" s="39"/>
      <c r="AE106" s="39"/>
      <c r="AF106" s="39"/>
    </row>
    <row r="107" spans="1:32">
      <c r="A107" s="43">
        <v>3</v>
      </c>
      <c r="B107" s="45">
        <v>3</v>
      </c>
      <c r="C107" s="51">
        <v>2</v>
      </c>
      <c r="D107" s="62">
        <v>2</v>
      </c>
      <c r="E107" s="63" t="s">
        <v>192</v>
      </c>
      <c r="F107" s="56"/>
      <c r="G107" s="56"/>
      <c r="H107" s="56"/>
      <c r="I107" s="56"/>
      <c r="J107" s="56"/>
      <c r="K107" s="48"/>
      <c r="L107" s="48"/>
      <c r="M107" s="48"/>
      <c r="N107" s="48"/>
      <c r="O107" s="48"/>
      <c r="P107" s="48"/>
      <c r="Q107" s="48"/>
      <c r="R107" s="48"/>
      <c r="S107" s="38"/>
      <c r="T107" s="39"/>
      <c r="U107" s="39"/>
      <c r="V107" s="39"/>
      <c r="W107" s="39"/>
      <c r="X107" s="39"/>
      <c r="Y107" s="39"/>
      <c r="Z107" s="39"/>
      <c r="AA107" s="39"/>
      <c r="AB107" s="39"/>
      <c r="AC107" s="39"/>
      <c r="AD107" s="39"/>
      <c r="AE107" s="39"/>
      <c r="AF107" s="39"/>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Листы</vt:lpstr>
      </vt:variant>
      <vt:variant>
        <vt:i4>38</vt:i4>
      </vt:variant>
      <vt:variant>
        <vt:lpstr>Именованные диапазоны</vt:lpstr>
      </vt:variant>
      <vt:variant>
        <vt:i4>29</vt:i4>
      </vt:variant>
    </vt:vector>
  </HeadingPairs>
  <TitlesOfParts>
    <vt:vector size="67" baseType="lpstr">
      <vt:lpstr>қаңтар</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январь</vt:lpstr>
      <vt:lpstr>ақпан</vt:lpstr>
      <vt:lpstr>февраль</vt:lpstr>
      <vt:lpstr>наурыз</vt:lpstr>
      <vt:lpstr>март</vt:lpstr>
      <vt:lpstr>сәуір</vt:lpstr>
      <vt:lpstr>апрель</vt:lpstr>
      <vt:lpstr>мамыр</vt:lpstr>
      <vt:lpstr>май</vt:lpstr>
      <vt:lpstr>маусым</vt:lpstr>
      <vt:lpstr>июнь</vt:lpstr>
      <vt:lpstr>шілде</vt:lpstr>
      <vt:lpstr>июль</vt:lpstr>
      <vt:lpstr>тамыз</vt:lpstr>
      <vt:lpstr>август</vt:lpstr>
      <vt:lpstr>қыркүйек</vt:lpstr>
      <vt:lpstr>сентябрь</vt:lpstr>
      <vt:lpstr>қазан</vt:lpstr>
      <vt:lpstr>октябрь</vt:lpstr>
      <vt:lpstr>қараша</vt:lpstr>
      <vt:lpstr>ноябрь</vt:lpstr>
      <vt:lpstr>желтоқсан</vt:lpstr>
      <vt:lpstr>декабрь</vt:lpstr>
      <vt:lpstr>Абылайханский!Print_Area_0</vt:lpstr>
      <vt:lpstr>Атамекен!Print_Area_0</vt:lpstr>
      <vt:lpstr>Веденовский!Print_Area_0</vt:lpstr>
      <vt:lpstr>'всего по с.о'!Print_Area_0</vt:lpstr>
      <vt:lpstr>Зеленоборский!Print_Area_0</vt:lpstr>
      <vt:lpstr>Златопольский!Print_Area_0</vt:lpstr>
      <vt:lpstr>Катаркольский!Print_Area_0</vt:lpstr>
      <vt:lpstr>Кенесаринский!Print_Area_0</vt:lpstr>
      <vt:lpstr>қаңтар!Print_Area_0</vt:lpstr>
      <vt:lpstr>'п. Бурабай '!Print_Area_0</vt:lpstr>
      <vt:lpstr>Урумкайский!Print_Area_0</vt:lpstr>
      <vt:lpstr>Успеноюрьевский!Print_Area_0</vt:lpstr>
      <vt:lpstr>'форма со'!Print_Area_0</vt:lpstr>
      <vt:lpstr>Щучинск!Print_Area_0</vt:lpstr>
      <vt:lpstr>Абылайханский!Область_печати</vt:lpstr>
      <vt:lpstr>Атамекен!Область_печати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қаңтар!Область_печати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lpstr>январь!Область_печати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dc:creator>
  <dc:description/>
  <cp:lastModifiedBy>User</cp:lastModifiedBy>
  <cp:revision>2</cp:revision>
  <cp:lastPrinted>2026-05-22T04:11:25Z</cp:lastPrinted>
  <dcterms:created xsi:type="dcterms:W3CDTF">2019-12-10T06:11:56Z</dcterms:created>
  <dcterms:modified xsi:type="dcterms:W3CDTF">2026-09-16T07:49:38Z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