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ЦГОиМИО" sheetId="2" r:id="rId1"/>
  </sheets>
  <calcPr calcId="152511"/>
</workbook>
</file>

<file path=xl/calcChain.xml><?xml version="1.0" encoding="utf-8"?>
<calcChain xmlns="http://schemas.openxmlformats.org/spreadsheetml/2006/main">
  <c r="AH19" i="2" l="1"/>
  <c r="AL19" i="2" l="1"/>
  <c r="AM19" i="2" l="1"/>
  <c r="AK19" i="2"/>
  <c r="AJ19" i="2"/>
  <c r="AI19" i="2"/>
  <c r="AF19" i="2"/>
  <c r="AD19" i="2"/>
  <c r="AC19" i="2"/>
  <c r="AB19" i="2"/>
  <c r="AA19" i="2"/>
  <c r="Y19" i="2"/>
  <c r="X19" i="2"/>
  <c r="V19" i="2"/>
  <c r="U19" i="2"/>
  <c r="S19" i="2"/>
  <c r="J19" i="2"/>
  <c r="E19" i="2"/>
  <c r="Q19" i="2"/>
  <c r="P19" i="2"/>
  <c r="O19" i="2"/>
  <c r="N19" i="2"/>
  <c r="M19" i="2"/>
  <c r="K19" i="2"/>
  <c r="I19" i="2"/>
  <c r="H19" i="2"/>
  <c r="G19" i="2"/>
  <c r="D19" i="2"/>
  <c r="R19" i="2" l="1"/>
  <c r="AR19" i="2"/>
  <c r="AS19" i="2"/>
  <c r="F19" i="2"/>
  <c r="T19" i="2"/>
  <c r="L19" i="2"/>
  <c r="AN19" i="2"/>
  <c r="Z19" i="2"/>
  <c r="AG19" i="2"/>
  <c r="AE19" i="2"/>
  <c r="W19" i="2"/>
  <c r="AR7" i="2" l="1"/>
  <c r="AQ7" i="2"/>
  <c r="AP7" i="2"/>
  <c r="AO7" i="2"/>
  <c r="AT7" i="2" s="1"/>
  <c r="AQ8" i="2" l="1"/>
  <c r="AV8" i="2" s="1"/>
  <c r="AQ9" i="2"/>
  <c r="AV9" i="2" s="1"/>
  <c r="AQ10" i="2"/>
  <c r="AV10" i="2" s="1"/>
  <c r="AQ11" i="2"/>
  <c r="AV11" i="2" s="1"/>
  <c r="AQ12" i="2"/>
  <c r="AV12" i="2" s="1"/>
  <c r="AQ13" i="2"/>
  <c r="AV13" i="2" s="1"/>
  <c r="AQ14" i="2"/>
  <c r="AV14" i="2" s="1"/>
  <c r="AQ15" i="2"/>
  <c r="AV15" i="2" s="1"/>
  <c r="AQ16" i="2"/>
  <c r="AV16" i="2" s="1"/>
  <c r="AQ17" i="2"/>
  <c r="AQ18" i="2"/>
  <c r="AV18" i="2" s="1"/>
  <c r="AQ19" i="2"/>
  <c r="AV19" i="2" s="1"/>
  <c r="AP8" i="2"/>
  <c r="AU8" i="2" s="1"/>
  <c r="AP9" i="2"/>
  <c r="AU9" i="2" s="1"/>
  <c r="AP10" i="2"/>
  <c r="AU10" i="2" s="1"/>
  <c r="AP11" i="2"/>
  <c r="AU11" i="2" s="1"/>
  <c r="AP12" i="2"/>
  <c r="AU12" i="2" s="1"/>
  <c r="AP13" i="2"/>
  <c r="AU13" i="2" s="1"/>
  <c r="AP14" i="2"/>
  <c r="AU14" i="2" s="1"/>
  <c r="AP15" i="2"/>
  <c r="AU15" i="2" s="1"/>
  <c r="AP16" i="2"/>
  <c r="AU16" i="2" s="1"/>
  <c r="AP17" i="2"/>
  <c r="AU17" i="2" s="1"/>
  <c r="AP18" i="2"/>
  <c r="AU18" i="2" s="1"/>
  <c r="AP19" i="2"/>
  <c r="AU19" i="2" s="1"/>
  <c r="AO8" i="2"/>
  <c r="AT8" i="2" s="1"/>
  <c r="AO9" i="2"/>
  <c r="AT9" i="2" s="1"/>
  <c r="AO10" i="2"/>
  <c r="AT10" i="2" s="1"/>
  <c r="AO11" i="2"/>
  <c r="AT11" i="2" s="1"/>
  <c r="AO12" i="2"/>
  <c r="AT12" i="2" s="1"/>
  <c r="AO13" i="2"/>
  <c r="AT13" i="2" s="1"/>
  <c r="AO14" i="2"/>
  <c r="AT14" i="2" s="1"/>
  <c r="AO15" i="2"/>
  <c r="AT15" i="2" s="1"/>
  <c r="AO16" i="2"/>
  <c r="AT16" i="2" s="1"/>
  <c r="AO17" i="2"/>
  <c r="AT17" i="2" s="1"/>
  <c r="AO18" i="2"/>
  <c r="AT18" i="2" s="1"/>
  <c r="AO19" i="2"/>
  <c r="AT19" i="2" s="1"/>
  <c r="AW19" i="2"/>
  <c r="AS18" i="2"/>
  <c r="AX18" i="2" s="1"/>
  <c r="AR18" i="2"/>
  <c r="AW18" i="2" s="1"/>
  <c r="AS17" i="2"/>
  <c r="AX17" i="2" s="1"/>
  <c r="AR17" i="2"/>
  <c r="AW17" i="2" s="1"/>
  <c r="AV17" i="2"/>
  <c r="AS16" i="2"/>
  <c r="AX16" i="2" s="1"/>
  <c r="AR16" i="2"/>
  <c r="AW16" i="2" s="1"/>
  <c r="AS15" i="2"/>
  <c r="AX15" i="2" s="1"/>
  <c r="AR15" i="2"/>
  <c r="AW15" i="2" s="1"/>
  <c r="AS14" i="2"/>
  <c r="AX14" i="2" s="1"/>
  <c r="AR14" i="2"/>
  <c r="AW14" i="2" s="1"/>
  <c r="AS13" i="2"/>
  <c r="AX13" i="2" s="1"/>
  <c r="AR13" i="2"/>
  <c r="AW13" i="2" s="1"/>
  <c r="AS12" i="2"/>
  <c r="AX12" i="2" s="1"/>
  <c r="AR12" i="2"/>
  <c r="AW12" i="2" s="1"/>
  <c r="AS11" i="2"/>
  <c r="AX11" i="2" s="1"/>
  <c r="AR11" i="2"/>
  <c r="AW11" i="2" s="1"/>
  <c r="AS10" i="2"/>
  <c r="AX10" i="2" s="1"/>
  <c r="AR10" i="2"/>
  <c r="AW10" i="2" s="1"/>
  <c r="AS9" i="2"/>
  <c r="AX9" i="2" s="1"/>
  <c r="AR9" i="2"/>
  <c r="AW9" i="2" s="1"/>
  <c r="AS8" i="2"/>
  <c r="AX8" i="2" s="1"/>
  <c r="AR8" i="2"/>
  <c r="AW8" i="2" s="1"/>
  <c r="AW7" i="2"/>
  <c r="AS7" i="2"/>
  <c r="AX7" i="2" s="1"/>
  <c r="AV7" i="2"/>
  <c r="AU7" i="2"/>
  <c r="AX19" i="2"/>
</calcChain>
</file>

<file path=xl/sharedStrings.xml><?xml version="1.0" encoding="utf-8"?>
<sst xmlns="http://schemas.openxmlformats.org/spreadsheetml/2006/main" count="98" uniqueCount="80">
  <si>
    <t>Құжат айналымының көлемі                                    Объем документооборота</t>
  </si>
  <si>
    <t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из них</t>
  </si>
  <si>
    <t>Мемлекеттік тілде                                                        На государственном языке</t>
  </si>
  <si>
    <t>Кіріс (сыртқы)                                                                                                                                                  Входящие (внешние)</t>
  </si>
  <si>
    <t>Кіріс (ішкі)                                                                                                    Входящие (внутренние)</t>
  </si>
  <si>
    <t>Шығыс (сыртқы)                                                                                                                                                                                                                                                                                       Исходящие (внешние)</t>
  </si>
  <si>
    <t>Шығыс (ішкі)                                                                                                                               Исходящие (внутренние)</t>
  </si>
  <si>
    <t xml:space="preserve">Барлық құжат айналымы                                                                                                                         Всего документооборот </t>
  </si>
  <si>
    <t>Жалпы құжат айналымының тек электрондық түрдегісі                                                                                    Из общего объема документооборота только в электронном виде</t>
  </si>
  <si>
    <t>тек электронодық құжаттар %                                                                                                                    % только электронных документов</t>
  </si>
  <si>
    <t>Қағаз және электрондық түрлі                                                                                                  Бумажный и электронный вид</t>
  </si>
  <si>
    <t>Қағаз түрлі                                                                                                                                             Бумажный вид</t>
  </si>
  <si>
    <t>ҚБПҮ                                                                                                                                                       ДСП</t>
  </si>
  <si>
    <t>Барлығы                                                                                                                                            Всего</t>
  </si>
  <si>
    <t>Тек электрондық түрде                                                                                                                                                                    Только в электронном виде</t>
  </si>
  <si>
    <t>Тек электрондық құжаттар %                                                                                                                                     % только электронных документов</t>
  </si>
  <si>
    <t>ДИРОРД                                                                                                                                                    ДИРОРД</t>
  </si>
  <si>
    <t>Адамдар өтініші                                                                                                                                    Обращения лиц</t>
  </si>
  <si>
    <t xml:space="preserve">МО хат алмасу                                                Переписка с ГО  </t>
  </si>
  <si>
    <t>Ведомствоға  қарасты ұйымдармен хат алмасу                                                    Переписка с подведомственными организациями</t>
  </si>
  <si>
    <t xml:space="preserve">Басқа ұйымдармен хат алмасу Переписка с другими  организациями </t>
  </si>
  <si>
    <t>Барлығы                                                                                                                                Всего</t>
  </si>
  <si>
    <t>Тек электрондық түрде                                                                                                Только в электронном виде</t>
  </si>
  <si>
    <t>Тек электрондық құжаттар %                                                                                                                             % только электронных документов</t>
  </si>
  <si>
    <t>Жалпы шығыс санының тек электрондық құжаттын %                                                                      % только электронных документов от общего количества исходящих</t>
  </si>
  <si>
    <t>ДИРОРДҚА жауап                                                                                                     Ответы на ДИРОРД</t>
  </si>
  <si>
    <t>Өтінішке жауап                                                                                                             Ответы на обращения</t>
  </si>
  <si>
    <t>МО бастамашы хаттар                                                                            Инициативные письма в ГО</t>
  </si>
  <si>
    <t>Ведомстволық ұйымдарға бастамашы хаттар                                                                                      Инициативные письма в подведомственные организации</t>
  </si>
  <si>
    <t>Басқа ұйымдарға бастамашы хаттар                                                                                              Инициативные письма в другие организации</t>
  </si>
  <si>
    <t>Сіздің МО сұрауына жауабыңыз                                                                                                                           Ваши ответы на запрос ГО</t>
  </si>
  <si>
    <t>Өтінішті МО қайта жолдау                                                                            Перенаправление обращений в ГО</t>
  </si>
  <si>
    <t>Жалпы құжат көлемінен мемлекеттік тілдегісі                                                                       Из общего объема документов на государственном языке</t>
  </si>
  <si>
    <t>Мемлекеттік тілдегі құжат %                                                                                      % документов на государственном языке</t>
  </si>
  <si>
    <t>Ақпарат сұрау (басқа  МО мен ұйымдардан)                                                                            Запрос информации (от других ГО и орг)</t>
  </si>
  <si>
    <t>Сұрауға жауап                                                                            Ответ на Ваш запрос</t>
  </si>
  <si>
    <t>Құжаттының саны                                                                        Количество документов</t>
  </si>
  <si>
    <t>Қіріс сқұжаттарының жалпы санынан %                                                                      % от общего количества входящих документов</t>
  </si>
  <si>
    <t>Құжаттарын саны                                        Количество документов</t>
  </si>
  <si>
    <t>Кіріс құжаттарының жалпы санынан %                                               % от общего количества входящих документов</t>
  </si>
  <si>
    <t>Шығыс  сқұжаттарының жалпы санынан %                                                                      % от общего количества исходящих документов</t>
  </si>
  <si>
    <t>2=3+5+6+7</t>
  </si>
  <si>
    <t>8=11+12+13+14+15+17</t>
  </si>
  <si>
    <t>2=8+19+22+34</t>
  </si>
  <si>
    <t>16=15/8*100</t>
  </si>
  <si>
    <t>24=23/22*100</t>
  </si>
  <si>
    <t>29=28/22*100</t>
  </si>
  <si>
    <t>3=9+20+35+23</t>
  </si>
  <si>
    <t>18=17/8*100</t>
  </si>
  <si>
    <t>31=30/22*100</t>
  </si>
  <si>
    <t>4=3/2*100</t>
  </si>
  <si>
    <t>21=20/19*100</t>
  </si>
  <si>
    <t>36=35/34*100</t>
  </si>
  <si>
    <t>10=9/8*100</t>
  </si>
  <si>
    <t>22=25+26+27+28+30+32+33</t>
  </si>
  <si>
    <t>38=37/2*100</t>
  </si>
  <si>
    <t>январь</t>
  </si>
  <si>
    <t>февраль</t>
  </si>
  <si>
    <t>март</t>
  </si>
  <si>
    <t>апрель</t>
  </si>
  <si>
    <t xml:space="preserve">май </t>
  </si>
  <si>
    <t>июнь</t>
  </si>
  <si>
    <t>июль</t>
  </si>
  <si>
    <t>август</t>
  </si>
  <si>
    <t>сентябрь</t>
  </si>
  <si>
    <t xml:space="preserve">октябрь </t>
  </si>
  <si>
    <t>ноябрь</t>
  </si>
  <si>
    <t>декабрь</t>
  </si>
  <si>
    <t>Итого за ГОД</t>
  </si>
  <si>
    <t xml:space="preserve">ММ атауы                                                                 Наименование ГО </t>
  </si>
  <si>
    <t>Проверка логики:</t>
  </si>
  <si>
    <t>ЛОГИКА</t>
  </si>
  <si>
    <t>РАЗНИЦА</t>
  </si>
  <si>
    <t>Реттік №                       
 № п/п</t>
  </si>
  <si>
    <t>май</t>
  </si>
  <si>
    <t>октябрь</t>
  </si>
  <si>
    <t>месяц</t>
  </si>
  <si>
    <t>Итого с нарастанием</t>
  </si>
  <si>
    <t xml:space="preserve">  Министерство экологии и природных ресурсов Республики Казахстан</t>
  </si>
  <si>
    <t xml:space="preserve">   Отчет об использовании электронного документооборота МЭПР за январь-июнь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</si>
</sst>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9"/>
      <color indexed="8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9FBFF"/>
        <bgColor rgb="FF000000"/>
      </patternFill>
    </fill>
    <fill>
      <patternFill patternType="solid">
        <fgColor rgb="FFFFFF00"/>
        <bgColor rgb="FF000000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2" fillId="0" borderId="21" xfId="0" applyFont="1" applyFill="1" applyBorder="1" applyAlignment="1">
      <alignment horizontal="center" vertical="center" textRotation="90" wrapText="1"/>
    </xf>
    <xf numFmtId="0" fontId="3" fillId="0" borderId="0" xfId="0" applyFont="1"/>
    <xf numFmtId="0" fontId="3" fillId="0" borderId="0" xfId="0" applyFont="1" applyAlignment="1">
      <alignment vertical="top" wrapText="1"/>
    </xf>
    <xf numFmtId="0" fontId="2" fillId="4" borderId="21" xfId="0" applyFont="1" applyFill="1" applyBorder="1" applyAlignment="1">
      <alignment horizontal="center" vertical="center" textRotation="90" wrapText="1"/>
    </xf>
    <xf numFmtId="0" fontId="2" fillId="4" borderId="22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vertical="top" wrapText="1"/>
    </xf>
    <xf numFmtId="0" fontId="5" fillId="2" borderId="0" xfId="0" applyFont="1" applyFill="1"/>
    <xf numFmtId="0" fontId="5" fillId="0" borderId="0" xfId="0" applyFont="1" applyAlignment="1">
      <alignment vertical="top" wrapText="1"/>
    </xf>
    <xf numFmtId="0" fontId="5" fillId="2" borderId="0" xfId="0" applyFont="1" applyFill="1" applyAlignment="1">
      <alignment horizontal="left"/>
    </xf>
    <xf numFmtId="0" fontId="5" fillId="0" borderId="21" xfId="0" applyFont="1" applyBorder="1"/>
    <xf numFmtId="0" fontId="5" fillId="0" borderId="0" xfId="0" applyFont="1" applyBorder="1"/>
    <xf numFmtId="0" fontId="0" fillId="0" borderId="0" xfId="0" applyBorder="1"/>
    <xf numFmtId="0" fontId="7" fillId="3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1" fillId="5" borderId="21" xfId="0" applyFont="1" applyFill="1" applyBorder="1" applyAlignment="1">
      <alignment horizontal="center" vertical="center"/>
    </xf>
    <xf numFmtId="0" fontId="11" fillId="5" borderId="28" xfId="0" applyFont="1" applyFill="1" applyBorder="1" applyAlignment="1">
      <alignment horizontal="center" vertical="center"/>
    </xf>
    <xf numFmtId="0" fontId="9" fillId="5" borderId="30" xfId="0" applyFont="1" applyFill="1" applyBorder="1" applyAlignment="1">
      <alignment horizontal="center" vertical="center"/>
    </xf>
    <xf numFmtId="0" fontId="6" fillId="0" borderId="32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textRotation="90" wrapText="1"/>
    </xf>
    <xf numFmtId="0" fontId="7" fillId="2" borderId="31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9" fontId="13" fillId="0" borderId="30" xfId="0" applyNumberFormat="1" applyFont="1" applyFill="1" applyBorder="1" applyAlignment="1">
      <alignment horizontal="center" vertical="center" wrapText="1"/>
    </xf>
    <xf numFmtId="0" fontId="14" fillId="6" borderId="21" xfId="0" applyFont="1" applyFill="1" applyBorder="1" applyAlignment="1">
      <alignment horizontal="center" vertical="center"/>
    </xf>
    <xf numFmtId="2" fontId="15" fillId="6" borderId="21" xfId="0" applyNumberFormat="1" applyFont="1" applyFill="1" applyBorder="1" applyAlignment="1">
      <alignment horizontal="center" vertical="center"/>
    </xf>
    <xf numFmtId="2" fontId="15" fillId="6" borderId="21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2" fontId="7" fillId="4" borderId="24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/>
    <xf numFmtId="2" fontId="5" fillId="2" borderId="0" xfId="0" applyNumberFormat="1" applyFont="1" applyFill="1" applyAlignment="1">
      <alignment horizontal="left"/>
    </xf>
    <xf numFmtId="2" fontId="0" fillId="0" borderId="0" xfId="0" applyNumberFormat="1"/>
    <xf numFmtId="0" fontId="5" fillId="8" borderId="21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center" vertical="center" wrapText="1"/>
    </xf>
    <xf numFmtId="2" fontId="5" fillId="7" borderId="21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/>
    <xf numFmtId="0" fontId="16" fillId="3" borderId="21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vertical="center" wrapText="1"/>
    </xf>
    <xf numFmtId="2" fontId="16" fillId="0" borderId="21" xfId="1" applyNumberFormat="1" applyFont="1" applyFill="1" applyBorder="1" applyAlignment="1">
      <alignment horizontal="center" vertical="center" wrapText="1"/>
    </xf>
    <xf numFmtId="2" fontId="16" fillId="0" borderId="21" xfId="0" applyNumberFormat="1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0" borderId="28" xfId="0" applyFont="1" applyFill="1" applyBorder="1" applyAlignment="1">
      <alignment horizontal="center"/>
    </xf>
    <xf numFmtId="0" fontId="5" fillId="0" borderId="33" xfId="0" applyFont="1" applyBorder="1"/>
    <xf numFmtId="0" fontId="5" fillId="2" borderId="33" xfId="0" applyFont="1" applyFill="1" applyBorder="1"/>
    <xf numFmtId="0" fontId="5" fillId="0" borderId="34" xfId="0" applyFont="1" applyBorder="1"/>
    <xf numFmtId="1" fontId="5" fillId="0" borderId="0" xfId="0" applyNumberFormat="1" applyFont="1" applyBorder="1"/>
    <xf numFmtId="0" fontId="5" fillId="3" borderId="21" xfId="0" applyFont="1" applyFill="1" applyBorder="1" applyAlignment="1">
      <alignment horizontal="center"/>
    </xf>
    <xf numFmtId="2" fontId="5" fillId="0" borderId="21" xfId="1" applyNumberFormat="1" applyFont="1" applyFill="1" applyBorder="1" applyAlignment="1">
      <alignment horizontal="center"/>
    </xf>
    <xf numFmtId="2" fontId="5" fillId="0" borderId="21" xfId="0" applyNumberFormat="1" applyFont="1" applyFill="1" applyBorder="1" applyAlignment="1">
      <alignment horizontal="center"/>
    </xf>
    <xf numFmtId="2" fontId="18" fillId="0" borderId="21" xfId="1" applyNumberFormat="1" applyFont="1" applyFill="1" applyBorder="1" applyAlignment="1">
      <alignment horizontal="center"/>
    </xf>
    <xf numFmtId="0" fontId="5" fillId="3" borderId="28" xfId="0" applyFont="1" applyFill="1" applyBorder="1" applyAlignment="1">
      <alignment horizontal="center"/>
    </xf>
    <xf numFmtId="2" fontId="5" fillId="0" borderId="28" xfId="0" applyNumberFormat="1" applyFont="1" applyFill="1" applyBorder="1" applyAlignment="1">
      <alignment horizontal="center"/>
    </xf>
    <xf numFmtId="0" fontId="18" fillId="0" borderId="28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12" fillId="2" borderId="2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8" xfId="0" applyFont="1" applyFill="1" applyBorder="1" applyAlignment="1">
      <alignment horizontal="center" vertical="center" textRotation="90" wrapText="1"/>
    </xf>
    <xf numFmtId="0" fontId="2" fillId="4" borderId="2" xfId="0" applyFont="1" applyFill="1" applyBorder="1" applyAlignment="1">
      <alignment horizontal="center" vertical="center" textRotation="90" wrapText="1"/>
    </xf>
    <xf numFmtId="0" fontId="2" fillId="4" borderId="20" xfId="0" applyFont="1" applyFill="1" applyBorder="1" applyAlignment="1">
      <alignment horizontal="center" vertical="center" textRotation="90" wrapText="1"/>
    </xf>
    <xf numFmtId="0" fontId="5" fillId="2" borderId="0" xfId="0" applyFont="1" applyFill="1" applyAlignment="1">
      <alignment horizontal="left"/>
    </xf>
    <xf numFmtId="0" fontId="2" fillId="0" borderId="13" xfId="0" applyFont="1" applyFill="1" applyBorder="1" applyAlignment="1">
      <alignment horizontal="center" vertical="center" textRotation="90" wrapText="1"/>
    </xf>
    <xf numFmtId="0" fontId="2" fillId="0" borderId="19" xfId="0" applyFont="1" applyFill="1" applyBorder="1" applyAlignment="1">
      <alignment horizontal="center" vertical="center" textRotation="90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3" borderId="18" xfId="0" applyFont="1" applyFill="1" applyBorder="1" applyAlignment="1">
      <alignment horizontal="center" vertical="center" textRotation="90" wrapText="1"/>
    </xf>
    <xf numFmtId="0" fontId="2" fillId="2" borderId="13" xfId="0" applyFont="1" applyFill="1" applyBorder="1" applyAlignment="1">
      <alignment horizontal="center" vertical="center" textRotation="90" wrapText="1"/>
    </xf>
    <xf numFmtId="0" fontId="2" fillId="2" borderId="19" xfId="0" applyFont="1" applyFill="1" applyBorder="1" applyAlignment="1">
      <alignment horizontal="center" vertical="center" textRotation="90" wrapText="1"/>
    </xf>
    <xf numFmtId="0" fontId="2" fillId="0" borderId="2" xfId="0" applyFont="1" applyFill="1" applyBorder="1" applyAlignment="1">
      <alignment horizontal="center" vertical="center" textRotation="90" wrapText="1"/>
    </xf>
    <xf numFmtId="0" fontId="2" fillId="0" borderId="20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20" xfId="0" applyFont="1" applyFill="1" applyBorder="1" applyAlignment="1">
      <alignment horizontal="center" vertical="center" textRotation="90" wrapText="1"/>
    </xf>
    <xf numFmtId="2" fontId="2" fillId="4" borderId="13" xfId="0" applyNumberFormat="1" applyFont="1" applyFill="1" applyBorder="1" applyAlignment="1">
      <alignment horizontal="center" vertical="center" textRotation="90" wrapText="1"/>
    </xf>
    <xf numFmtId="2" fontId="2" fillId="4" borderId="19" xfId="0" applyNumberFormat="1" applyFont="1" applyFill="1" applyBorder="1" applyAlignment="1">
      <alignment horizontal="center" vertical="center" textRotation="90" wrapText="1"/>
    </xf>
    <xf numFmtId="0" fontId="17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4"/>
  <sheetViews>
    <sheetView tabSelected="1" zoomScale="68" zoomScaleNormal="68" workbookViewId="0">
      <selection activeCell="D12" sqref="D12"/>
    </sheetView>
  </sheetViews>
  <sheetFormatPr defaultRowHeight="15" x14ac:dyDescent="0.25"/>
  <cols>
    <col min="1" max="1" width="18.5703125" customWidth="1"/>
    <col min="2" max="2" width="28.140625" customWidth="1"/>
    <col min="3" max="3" width="20.7109375" customWidth="1"/>
    <col min="6" max="6" width="9.85546875" style="40" customWidth="1"/>
    <col min="12" max="12" width="9.85546875" style="40" customWidth="1"/>
    <col min="18" max="18" width="11.42578125" customWidth="1"/>
    <col min="20" max="20" width="11.42578125" customWidth="1"/>
    <col min="23" max="23" width="10.5703125" customWidth="1"/>
    <col min="26" max="26" width="9.85546875" style="40" bestFit="1" customWidth="1"/>
    <col min="31" max="31" width="9.85546875" bestFit="1" customWidth="1"/>
    <col min="33" max="33" width="10.5703125" customWidth="1"/>
    <col min="38" max="38" width="9.85546875" bestFit="1" customWidth="1"/>
    <col min="39" max="39" width="8.85546875" customWidth="1"/>
    <col min="40" max="40" width="9.85546875" bestFit="1" customWidth="1"/>
  </cols>
  <sheetData>
    <row r="1" spans="1:124" ht="45.75" customHeight="1" thickBot="1" x14ac:dyDescent="0.35">
      <c r="A1" s="2"/>
      <c r="B1" s="3"/>
      <c r="C1" s="3"/>
      <c r="D1" s="91" t="s">
        <v>79</v>
      </c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</row>
    <row r="2" spans="1:124" ht="36" customHeight="1" thickBot="1" x14ac:dyDescent="0.3">
      <c r="A2" s="92" t="s">
        <v>73</v>
      </c>
      <c r="B2" s="95" t="s">
        <v>69</v>
      </c>
      <c r="C2" s="107" t="s">
        <v>76</v>
      </c>
      <c r="D2" s="98" t="s">
        <v>0</v>
      </c>
      <c r="E2" s="99"/>
      <c r="F2" s="99"/>
      <c r="G2" s="99"/>
      <c r="H2" s="99"/>
      <c r="I2" s="100"/>
      <c r="J2" s="104" t="s">
        <v>1</v>
      </c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6"/>
      <c r="AM2" s="98" t="s">
        <v>2</v>
      </c>
      <c r="AN2" s="100"/>
    </row>
    <row r="3" spans="1:124" ht="67.150000000000006" customHeight="1" thickBot="1" x14ac:dyDescent="0.3">
      <c r="A3" s="93"/>
      <c r="B3" s="96"/>
      <c r="C3" s="108"/>
      <c r="D3" s="101"/>
      <c r="E3" s="102"/>
      <c r="F3" s="102"/>
      <c r="G3" s="102"/>
      <c r="H3" s="102"/>
      <c r="I3" s="103"/>
      <c r="J3" s="98" t="s">
        <v>3</v>
      </c>
      <c r="K3" s="99"/>
      <c r="L3" s="99"/>
      <c r="M3" s="99"/>
      <c r="N3" s="99"/>
      <c r="O3" s="99"/>
      <c r="P3" s="99"/>
      <c r="Q3" s="99"/>
      <c r="R3" s="99"/>
      <c r="S3" s="99"/>
      <c r="T3" s="100"/>
      <c r="U3" s="98" t="s">
        <v>4</v>
      </c>
      <c r="V3" s="99"/>
      <c r="W3" s="100"/>
      <c r="X3" s="98" t="s">
        <v>5</v>
      </c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100"/>
      <c r="AJ3" s="98" t="s">
        <v>6</v>
      </c>
      <c r="AK3" s="99"/>
      <c r="AL3" s="100"/>
      <c r="AM3" s="101"/>
      <c r="AN3" s="103"/>
    </row>
    <row r="4" spans="1:124" ht="143.25" customHeight="1" x14ac:dyDescent="0.25">
      <c r="A4" s="93"/>
      <c r="B4" s="96"/>
      <c r="C4" s="108"/>
      <c r="D4" s="78" t="s">
        <v>7</v>
      </c>
      <c r="E4" s="80" t="s">
        <v>8</v>
      </c>
      <c r="F4" s="86" t="s">
        <v>9</v>
      </c>
      <c r="G4" s="73" t="s">
        <v>10</v>
      </c>
      <c r="H4" s="73" t="s">
        <v>11</v>
      </c>
      <c r="I4" s="82" t="s">
        <v>12</v>
      </c>
      <c r="J4" s="78" t="s">
        <v>13</v>
      </c>
      <c r="K4" s="73" t="s">
        <v>14</v>
      </c>
      <c r="L4" s="86" t="s">
        <v>15</v>
      </c>
      <c r="M4" s="73" t="s">
        <v>16</v>
      </c>
      <c r="N4" s="73" t="s">
        <v>17</v>
      </c>
      <c r="O4" s="75" t="s">
        <v>18</v>
      </c>
      <c r="P4" s="76"/>
      <c r="Q4" s="75" t="s">
        <v>19</v>
      </c>
      <c r="R4" s="76"/>
      <c r="S4" s="75" t="s">
        <v>20</v>
      </c>
      <c r="T4" s="77"/>
      <c r="U4" s="78" t="s">
        <v>21</v>
      </c>
      <c r="V4" s="80" t="s">
        <v>22</v>
      </c>
      <c r="W4" s="70" t="s">
        <v>23</v>
      </c>
      <c r="X4" s="78" t="s">
        <v>21</v>
      </c>
      <c r="Y4" s="73" t="s">
        <v>22</v>
      </c>
      <c r="Z4" s="86" t="s">
        <v>24</v>
      </c>
      <c r="AA4" s="80" t="s">
        <v>25</v>
      </c>
      <c r="AB4" s="80" t="s">
        <v>26</v>
      </c>
      <c r="AC4" s="80" t="s">
        <v>27</v>
      </c>
      <c r="AD4" s="75" t="s">
        <v>28</v>
      </c>
      <c r="AE4" s="76"/>
      <c r="AF4" s="75" t="s">
        <v>29</v>
      </c>
      <c r="AG4" s="76"/>
      <c r="AH4" s="80" t="s">
        <v>30</v>
      </c>
      <c r="AI4" s="84" t="s">
        <v>31</v>
      </c>
      <c r="AJ4" s="78" t="s">
        <v>21</v>
      </c>
      <c r="AK4" s="73" t="s">
        <v>22</v>
      </c>
      <c r="AL4" s="70" t="s">
        <v>24</v>
      </c>
      <c r="AM4" s="68" t="s">
        <v>32</v>
      </c>
      <c r="AN4" s="70" t="s">
        <v>33</v>
      </c>
    </row>
    <row r="5" spans="1:124" ht="62.25" customHeight="1" thickBot="1" x14ac:dyDescent="0.3">
      <c r="A5" s="94"/>
      <c r="B5" s="97"/>
      <c r="C5" s="109"/>
      <c r="D5" s="79"/>
      <c r="E5" s="81"/>
      <c r="F5" s="87"/>
      <c r="G5" s="74"/>
      <c r="H5" s="74"/>
      <c r="I5" s="83"/>
      <c r="J5" s="79"/>
      <c r="K5" s="74"/>
      <c r="L5" s="87"/>
      <c r="M5" s="74"/>
      <c r="N5" s="74"/>
      <c r="O5" s="1" t="s">
        <v>34</v>
      </c>
      <c r="P5" s="1" t="s">
        <v>35</v>
      </c>
      <c r="Q5" s="1" t="s">
        <v>36</v>
      </c>
      <c r="R5" s="4" t="s">
        <v>37</v>
      </c>
      <c r="S5" s="1" t="s">
        <v>38</v>
      </c>
      <c r="T5" s="5" t="s">
        <v>39</v>
      </c>
      <c r="U5" s="79"/>
      <c r="V5" s="81"/>
      <c r="W5" s="71"/>
      <c r="X5" s="79"/>
      <c r="Y5" s="74"/>
      <c r="Z5" s="87"/>
      <c r="AA5" s="81"/>
      <c r="AB5" s="81"/>
      <c r="AC5" s="81"/>
      <c r="AD5" s="1" t="s">
        <v>36</v>
      </c>
      <c r="AE5" s="4" t="s">
        <v>40</v>
      </c>
      <c r="AF5" s="1" t="s">
        <v>36</v>
      </c>
      <c r="AG5" s="4" t="s">
        <v>40</v>
      </c>
      <c r="AH5" s="81"/>
      <c r="AI5" s="85"/>
      <c r="AJ5" s="79"/>
      <c r="AK5" s="74"/>
      <c r="AL5" s="71"/>
      <c r="AM5" s="69"/>
      <c r="AN5" s="71"/>
    </row>
    <row r="6" spans="1:124" s="22" customFormat="1" ht="19.5" thickBot="1" x14ac:dyDescent="0.35">
      <c r="A6" s="26"/>
      <c r="B6" s="36"/>
      <c r="C6" s="28">
        <v>1</v>
      </c>
      <c r="D6" s="13">
        <v>2</v>
      </c>
      <c r="E6" s="14">
        <v>3</v>
      </c>
      <c r="F6" s="37">
        <v>4</v>
      </c>
      <c r="G6" s="14">
        <v>5</v>
      </c>
      <c r="H6" s="14">
        <v>6</v>
      </c>
      <c r="I6" s="16">
        <v>7</v>
      </c>
      <c r="J6" s="17">
        <v>8</v>
      </c>
      <c r="K6" s="14">
        <v>9</v>
      </c>
      <c r="L6" s="37">
        <v>10</v>
      </c>
      <c r="M6" s="14">
        <v>11</v>
      </c>
      <c r="N6" s="14">
        <v>12</v>
      </c>
      <c r="O6" s="14">
        <v>13</v>
      </c>
      <c r="P6" s="14">
        <v>14</v>
      </c>
      <c r="Q6" s="14">
        <v>15</v>
      </c>
      <c r="R6" s="15">
        <v>16</v>
      </c>
      <c r="S6" s="14">
        <v>17</v>
      </c>
      <c r="T6" s="18">
        <v>18</v>
      </c>
      <c r="U6" s="13">
        <v>19</v>
      </c>
      <c r="V6" s="14">
        <v>20</v>
      </c>
      <c r="W6" s="18">
        <v>21</v>
      </c>
      <c r="X6" s="13">
        <v>22</v>
      </c>
      <c r="Y6" s="14">
        <v>23</v>
      </c>
      <c r="Z6" s="37">
        <v>24</v>
      </c>
      <c r="AA6" s="14">
        <v>25</v>
      </c>
      <c r="AB6" s="14">
        <v>26</v>
      </c>
      <c r="AC6" s="14">
        <v>27</v>
      </c>
      <c r="AD6" s="14">
        <v>28</v>
      </c>
      <c r="AE6" s="15">
        <v>29</v>
      </c>
      <c r="AF6" s="14">
        <v>30</v>
      </c>
      <c r="AG6" s="15">
        <v>31</v>
      </c>
      <c r="AH6" s="14">
        <v>32</v>
      </c>
      <c r="AI6" s="16">
        <v>33</v>
      </c>
      <c r="AJ6" s="13">
        <v>34</v>
      </c>
      <c r="AK6" s="14">
        <v>35</v>
      </c>
      <c r="AL6" s="20">
        <v>36</v>
      </c>
      <c r="AM6" s="19">
        <v>37</v>
      </c>
      <c r="AN6" s="21">
        <v>38</v>
      </c>
      <c r="AO6" s="66" t="s">
        <v>71</v>
      </c>
      <c r="AP6" s="67"/>
      <c r="AQ6" s="67"/>
      <c r="AR6" s="67"/>
      <c r="AS6" s="67"/>
      <c r="AT6" s="66" t="s">
        <v>72</v>
      </c>
      <c r="AU6" s="67"/>
      <c r="AV6" s="67"/>
      <c r="AW6" s="67"/>
      <c r="AX6" s="67"/>
    </row>
    <row r="7" spans="1:124" ht="39.75" customHeight="1" x14ac:dyDescent="0.3">
      <c r="A7" s="23" t="s">
        <v>56</v>
      </c>
      <c r="B7" s="88" t="s">
        <v>78</v>
      </c>
      <c r="C7" s="29" t="s">
        <v>56</v>
      </c>
      <c r="D7" s="41">
        <v>7034</v>
      </c>
      <c r="E7" s="42">
        <v>6213</v>
      </c>
      <c r="F7" s="43">
        <v>88.328120557293147</v>
      </c>
      <c r="G7" s="42">
        <v>0</v>
      </c>
      <c r="H7" s="42">
        <v>699</v>
      </c>
      <c r="I7" s="42">
        <v>122</v>
      </c>
      <c r="J7" s="41">
        <v>4454</v>
      </c>
      <c r="K7" s="42">
        <v>3817</v>
      </c>
      <c r="L7" s="43">
        <v>85.698248765154915</v>
      </c>
      <c r="M7" s="42">
        <v>514</v>
      </c>
      <c r="N7" s="42">
        <v>1</v>
      </c>
      <c r="O7" s="42">
        <v>471</v>
      </c>
      <c r="P7" s="42">
        <v>347</v>
      </c>
      <c r="Q7" s="42">
        <v>573</v>
      </c>
      <c r="R7" s="43">
        <v>12.86484059272564</v>
      </c>
      <c r="S7" s="42">
        <v>2548</v>
      </c>
      <c r="T7" s="43">
        <v>57.207004939380333</v>
      </c>
      <c r="U7" s="41">
        <v>570</v>
      </c>
      <c r="V7" s="42">
        <v>570</v>
      </c>
      <c r="W7" s="42">
        <v>100</v>
      </c>
      <c r="X7" s="41">
        <v>2010</v>
      </c>
      <c r="Y7" s="42">
        <v>1826</v>
      </c>
      <c r="Z7" s="43">
        <v>90.845771144278615</v>
      </c>
      <c r="AA7" s="42">
        <v>255</v>
      </c>
      <c r="AB7" s="42">
        <v>4</v>
      </c>
      <c r="AC7" s="42">
        <v>534</v>
      </c>
      <c r="AD7" s="42">
        <v>522</v>
      </c>
      <c r="AE7" s="43">
        <v>25.970149253731346</v>
      </c>
      <c r="AF7" s="42">
        <v>601</v>
      </c>
      <c r="AG7" s="43">
        <v>29.900497512437813</v>
      </c>
      <c r="AH7" s="42">
        <v>93</v>
      </c>
      <c r="AI7" s="42">
        <v>1</v>
      </c>
      <c r="AJ7" s="41">
        <v>0</v>
      </c>
      <c r="AK7" s="42">
        <v>0</v>
      </c>
      <c r="AL7" s="43">
        <v>0</v>
      </c>
      <c r="AM7" s="42">
        <v>6572</v>
      </c>
      <c r="AN7" s="43">
        <v>93.431902189365928</v>
      </c>
      <c r="AO7" s="10">
        <f t="shared" ref="AO7:AO19" si="0">E7+G7+H7+I7</f>
        <v>7034</v>
      </c>
      <c r="AP7" s="44">
        <f t="shared" ref="AP7:AP19" si="1">J7+U7+X7+AJ7</f>
        <v>7034</v>
      </c>
      <c r="AQ7" s="44">
        <f t="shared" ref="AQ7:AQ19" si="2">K7+V7+Y7+AK7</f>
        <v>6213</v>
      </c>
      <c r="AR7" s="44">
        <f t="shared" ref="AR7:AR19" si="3">M7+N7+O7+P7+Q7+S7</f>
        <v>4454</v>
      </c>
      <c r="AS7" s="44">
        <f t="shared" ref="AS7:AS18" si="4">AA7+AB7+AC7+AD7+AF7+AH7+AI7</f>
        <v>2010</v>
      </c>
      <c r="AT7" s="10">
        <f t="shared" ref="AT7:AT18" si="5">D7-AO7</f>
        <v>0</v>
      </c>
      <c r="AU7" s="44">
        <f t="shared" ref="AU7:AU18" si="6">D7-AP7</f>
        <v>0</v>
      </c>
      <c r="AV7" s="10">
        <f t="shared" ref="AV7:AV18" si="7">E7-AQ7</f>
        <v>0</v>
      </c>
      <c r="AW7" s="10">
        <f t="shared" ref="AW7:AW18" si="8">J7-AR7</f>
        <v>0</v>
      </c>
      <c r="AX7" s="10">
        <f t="shared" ref="AX7:AX18" si="9">X7-AS7</f>
        <v>0</v>
      </c>
    </row>
    <row r="8" spans="1:124" ht="25.15" customHeight="1" x14ac:dyDescent="0.3">
      <c r="A8" s="23" t="s">
        <v>57</v>
      </c>
      <c r="B8" s="89"/>
      <c r="C8" s="30" t="s">
        <v>57</v>
      </c>
      <c r="D8" s="45">
        <v>7155</v>
      </c>
      <c r="E8" s="46">
        <v>6376</v>
      </c>
      <c r="F8" s="47">
        <v>89.112508735150243</v>
      </c>
      <c r="G8" s="46">
        <v>0</v>
      </c>
      <c r="H8" s="46">
        <v>687</v>
      </c>
      <c r="I8" s="46">
        <v>92</v>
      </c>
      <c r="J8" s="45">
        <v>4487</v>
      </c>
      <c r="K8" s="46">
        <v>3879</v>
      </c>
      <c r="L8" s="47">
        <v>86.449743704033878</v>
      </c>
      <c r="M8" s="46">
        <v>459</v>
      </c>
      <c r="N8" s="46">
        <v>2</v>
      </c>
      <c r="O8" s="46">
        <v>151</v>
      </c>
      <c r="P8" s="46">
        <v>271</v>
      </c>
      <c r="Q8" s="46">
        <v>653</v>
      </c>
      <c r="R8" s="47">
        <v>14.553153554713615</v>
      </c>
      <c r="S8" s="46">
        <v>2951</v>
      </c>
      <c r="T8" s="47">
        <v>65.767773568085587</v>
      </c>
      <c r="U8" s="45">
        <v>565</v>
      </c>
      <c r="V8" s="46">
        <v>565</v>
      </c>
      <c r="W8" s="48">
        <v>100</v>
      </c>
      <c r="X8" s="45">
        <v>2103</v>
      </c>
      <c r="Y8" s="46">
        <v>1932</v>
      </c>
      <c r="Z8" s="48">
        <v>91.868758915834519</v>
      </c>
      <c r="AA8" s="46">
        <v>278</v>
      </c>
      <c r="AB8" s="46">
        <v>0</v>
      </c>
      <c r="AC8" s="46">
        <v>247</v>
      </c>
      <c r="AD8" s="46">
        <v>443</v>
      </c>
      <c r="AE8" s="47">
        <v>21.065145030908226</v>
      </c>
      <c r="AF8" s="46">
        <v>983</v>
      </c>
      <c r="AG8" s="47">
        <v>46.742748454588686</v>
      </c>
      <c r="AH8" s="46">
        <v>152</v>
      </c>
      <c r="AI8" s="46">
        <v>0</v>
      </c>
      <c r="AJ8" s="45">
        <v>0</v>
      </c>
      <c r="AK8" s="46">
        <v>0</v>
      </c>
      <c r="AL8" s="47">
        <v>0</v>
      </c>
      <c r="AM8" s="46">
        <v>6854</v>
      </c>
      <c r="AN8" s="47">
        <v>95.793151642208244</v>
      </c>
      <c r="AO8" s="49">
        <f t="shared" si="0"/>
        <v>7155</v>
      </c>
      <c r="AP8" s="50">
        <f t="shared" si="1"/>
        <v>7155</v>
      </c>
      <c r="AQ8" s="50">
        <f t="shared" si="2"/>
        <v>6376</v>
      </c>
      <c r="AR8" s="50">
        <f t="shared" si="3"/>
        <v>4487</v>
      </c>
      <c r="AS8" s="50">
        <f t="shared" si="4"/>
        <v>2103</v>
      </c>
      <c r="AT8" s="49">
        <f t="shared" si="5"/>
        <v>0</v>
      </c>
      <c r="AU8" s="50">
        <f t="shared" si="6"/>
        <v>0</v>
      </c>
      <c r="AV8" s="49">
        <f t="shared" si="7"/>
        <v>0</v>
      </c>
      <c r="AW8" s="49">
        <f t="shared" si="8"/>
        <v>0</v>
      </c>
      <c r="AX8" s="49">
        <f t="shared" si="9"/>
        <v>0</v>
      </c>
    </row>
    <row r="9" spans="1:124" ht="22.15" customHeight="1" x14ac:dyDescent="0.3">
      <c r="A9" s="23" t="s">
        <v>58</v>
      </c>
      <c r="B9" s="89"/>
      <c r="C9" s="29" t="s">
        <v>58</v>
      </c>
      <c r="D9" s="45">
        <v>7062</v>
      </c>
      <c r="E9" s="46">
        <v>6200</v>
      </c>
      <c r="F9" s="47">
        <v>87.793826111583115</v>
      </c>
      <c r="G9" s="46">
        <v>0</v>
      </c>
      <c r="H9" s="46">
        <v>758</v>
      </c>
      <c r="I9" s="46">
        <v>104</v>
      </c>
      <c r="J9" s="45">
        <v>4578</v>
      </c>
      <c r="K9" s="46">
        <v>3914</v>
      </c>
      <c r="L9" s="47">
        <v>85.495849716033206</v>
      </c>
      <c r="M9" s="46">
        <v>488</v>
      </c>
      <c r="N9" s="46">
        <v>0</v>
      </c>
      <c r="O9" s="46">
        <v>161</v>
      </c>
      <c r="P9" s="46">
        <v>265</v>
      </c>
      <c r="Q9" s="46">
        <v>636</v>
      </c>
      <c r="R9" s="47">
        <v>13.892529488859765</v>
      </c>
      <c r="S9" s="46">
        <v>3028</v>
      </c>
      <c r="T9" s="47">
        <v>66.14242027086064</v>
      </c>
      <c r="U9" s="45">
        <v>514</v>
      </c>
      <c r="V9" s="46">
        <v>514</v>
      </c>
      <c r="W9" s="48">
        <v>100</v>
      </c>
      <c r="X9" s="45">
        <v>1970</v>
      </c>
      <c r="Y9" s="46">
        <v>1772</v>
      </c>
      <c r="Z9" s="48">
        <v>89.949238578680195</v>
      </c>
      <c r="AA9" s="46">
        <v>244</v>
      </c>
      <c r="AB9" s="46">
        <v>1</v>
      </c>
      <c r="AC9" s="46">
        <v>235</v>
      </c>
      <c r="AD9" s="46">
        <v>430</v>
      </c>
      <c r="AE9" s="47">
        <v>21.82741116751269</v>
      </c>
      <c r="AF9" s="46">
        <v>934</v>
      </c>
      <c r="AG9" s="47">
        <v>47.411167512690355</v>
      </c>
      <c r="AH9" s="46">
        <v>126</v>
      </c>
      <c r="AI9" s="46">
        <v>0</v>
      </c>
      <c r="AJ9" s="45">
        <v>0</v>
      </c>
      <c r="AK9" s="46">
        <v>0</v>
      </c>
      <c r="AL9" s="47">
        <v>0</v>
      </c>
      <c r="AM9" s="46">
        <v>6734</v>
      </c>
      <c r="AN9" s="47">
        <v>95.355423392806571</v>
      </c>
      <c r="AO9" s="49">
        <f t="shared" si="0"/>
        <v>7062</v>
      </c>
      <c r="AP9" s="50">
        <f t="shared" si="1"/>
        <v>7062</v>
      </c>
      <c r="AQ9" s="50">
        <f t="shared" si="2"/>
        <v>6200</v>
      </c>
      <c r="AR9" s="50">
        <f t="shared" si="3"/>
        <v>4578</v>
      </c>
      <c r="AS9" s="50">
        <f t="shared" si="4"/>
        <v>1970</v>
      </c>
      <c r="AT9" s="49">
        <f t="shared" si="5"/>
        <v>0</v>
      </c>
      <c r="AU9" s="50">
        <f t="shared" si="6"/>
        <v>0</v>
      </c>
      <c r="AV9" s="49">
        <f t="shared" si="7"/>
        <v>0</v>
      </c>
      <c r="AW9" s="49">
        <f t="shared" si="8"/>
        <v>0</v>
      </c>
      <c r="AX9" s="49">
        <f t="shared" si="9"/>
        <v>0</v>
      </c>
    </row>
    <row r="10" spans="1:124" s="10" customFormat="1" ht="22.15" customHeight="1" x14ac:dyDescent="0.3">
      <c r="A10" s="23" t="s">
        <v>59</v>
      </c>
      <c r="B10" s="89"/>
      <c r="C10" s="30" t="s">
        <v>59</v>
      </c>
      <c r="D10" s="59">
        <v>8480</v>
      </c>
      <c r="E10" s="51">
        <v>7331</v>
      </c>
      <c r="F10" s="61">
        <v>86.450471698113205</v>
      </c>
      <c r="G10" s="51">
        <v>0</v>
      </c>
      <c r="H10" s="51">
        <v>1046</v>
      </c>
      <c r="I10" s="51">
        <v>103</v>
      </c>
      <c r="J10" s="59">
        <v>5586</v>
      </c>
      <c r="K10" s="51">
        <v>4619</v>
      </c>
      <c r="L10" s="61">
        <v>82.688865019692088</v>
      </c>
      <c r="M10" s="51">
        <v>585</v>
      </c>
      <c r="N10" s="51">
        <v>3</v>
      </c>
      <c r="O10" s="51">
        <v>197</v>
      </c>
      <c r="P10" s="51">
        <v>347</v>
      </c>
      <c r="Q10" s="51">
        <v>812</v>
      </c>
      <c r="R10" s="61">
        <v>14.536340852130325</v>
      </c>
      <c r="S10" s="51">
        <v>3642</v>
      </c>
      <c r="T10" s="61">
        <v>65.198711063372713</v>
      </c>
      <c r="U10" s="59">
        <v>485</v>
      </c>
      <c r="V10" s="51">
        <v>485</v>
      </c>
      <c r="W10" s="61">
        <v>300</v>
      </c>
      <c r="X10" s="59">
        <v>2409</v>
      </c>
      <c r="Y10" s="51">
        <v>2227</v>
      </c>
      <c r="Z10" s="61">
        <v>92.444997924449979</v>
      </c>
      <c r="AA10" s="51">
        <v>307</v>
      </c>
      <c r="AB10" s="51">
        <v>1</v>
      </c>
      <c r="AC10" s="51">
        <v>257</v>
      </c>
      <c r="AD10" s="51">
        <v>575</v>
      </c>
      <c r="AE10" s="61">
        <v>23.868825238688252</v>
      </c>
      <c r="AF10" s="51">
        <v>1142</v>
      </c>
      <c r="AG10" s="61">
        <v>47.405562474055621</v>
      </c>
      <c r="AH10" s="51">
        <v>127</v>
      </c>
      <c r="AI10" s="51">
        <v>0</v>
      </c>
      <c r="AJ10" s="59">
        <v>0</v>
      </c>
      <c r="AK10" s="51">
        <v>0</v>
      </c>
      <c r="AL10" s="61">
        <v>0</v>
      </c>
      <c r="AM10" s="51">
        <v>8172</v>
      </c>
      <c r="AN10" s="61">
        <v>96.367924528301884</v>
      </c>
      <c r="AO10" s="49">
        <f t="shared" si="0"/>
        <v>8480</v>
      </c>
      <c r="AP10" s="50">
        <f t="shared" si="1"/>
        <v>8480</v>
      </c>
      <c r="AQ10" s="50">
        <f t="shared" si="2"/>
        <v>7331</v>
      </c>
      <c r="AR10" s="51">
        <f t="shared" si="3"/>
        <v>5586</v>
      </c>
      <c r="AS10" s="51">
        <f t="shared" si="4"/>
        <v>2409</v>
      </c>
      <c r="AT10" s="51">
        <f t="shared" si="5"/>
        <v>0</v>
      </c>
      <c r="AU10" s="51">
        <f t="shared" si="6"/>
        <v>0</v>
      </c>
      <c r="AV10" s="51">
        <f t="shared" si="7"/>
        <v>0</v>
      </c>
      <c r="AW10" s="51">
        <f t="shared" si="8"/>
        <v>0</v>
      </c>
      <c r="AX10" s="51">
        <f t="shared" si="9"/>
        <v>0</v>
      </c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</row>
    <row r="11" spans="1:124" s="11" customFormat="1" ht="22.15" customHeight="1" x14ac:dyDescent="0.3">
      <c r="A11" s="23" t="s">
        <v>60</v>
      </c>
      <c r="B11" s="89"/>
      <c r="C11" s="29" t="s">
        <v>74</v>
      </c>
      <c r="D11" s="59">
        <v>6445</v>
      </c>
      <c r="E11" s="51">
        <v>5673</v>
      </c>
      <c r="F11" s="60">
        <v>88.021722265321955</v>
      </c>
      <c r="G11" s="51">
        <v>0</v>
      </c>
      <c r="H11" s="51">
        <v>690</v>
      </c>
      <c r="I11" s="51">
        <v>82</v>
      </c>
      <c r="J11" s="59">
        <v>4093</v>
      </c>
      <c r="K11" s="51">
        <v>3466</v>
      </c>
      <c r="L11" s="60">
        <v>84.681162961153191</v>
      </c>
      <c r="M11" s="51">
        <v>458</v>
      </c>
      <c r="N11" s="51">
        <v>2</v>
      </c>
      <c r="O11" s="51">
        <v>129</v>
      </c>
      <c r="P11" s="51">
        <v>244</v>
      </c>
      <c r="Q11" s="51">
        <v>608</v>
      </c>
      <c r="R11" s="60">
        <v>14.854629855851453</v>
      </c>
      <c r="S11" s="51">
        <v>2652</v>
      </c>
      <c r="T11" s="60">
        <v>64.793549963352064</v>
      </c>
      <c r="U11" s="59">
        <v>473</v>
      </c>
      <c r="V11" s="51">
        <v>473</v>
      </c>
      <c r="W11" s="61">
        <v>100</v>
      </c>
      <c r="X11" s="59">
        <v>1879</v>
      </c>
      <c r="Y11" s="51">
        <v>1734</v>
      </c>
      <c r="Z11" s="60">
        <v>92.283129324108572</v>
      </c>
      <c r="AA11" s="51">
        <v>210</v>
      </c>
      <c r="AB11" s="51">
        <v>1</v>
      </c>
      <c r="AC11" s="51">
        <v>193</v>
      </c>
      <c r="AD11" s="51">
        <v>408</v>
      </c>
      <c r="AE11" s="60">
        <v>21.713677488025546</v>
      </c>
      <c r="AF11" s="51">
        <v>968</v>
      </c>
      <c r="AG11" s="60">
        <v>51.516764236295899</v>
      </c>
      <c r="AH11" s="51">
        <v>99</v>
      </c>
      <c r="AI11" s="51">
        <v>0</v>
      </c>
      <c r="AJ11" s="59">
        <v>0</v>
      </c>
      <c r="AK11" s="51">
        <v>0</v>
      </c>
      <c r="AL11" s="60">
        <v>0</v>
      </c>
      <c r="AM11" s="51">
        <v>6192</v>
      </c>
      <c r="AN11" s="60">
        <v>96.074476338246711</v>
      </c>
      <c r="AO11" s="49">
        <f t="shared" si="0"/>
        <v>6445</v>
      </c>
      <c r="AP11" s="50">
        <f t="shared" si="1"/>
        <v>6445</v>
      </c>
      <c r="AQ11" s="50">
        <f t="shared" si="2"/>
        <v>5673</v>
      </c>
      <c r="AR11" s="51">
        <f t="shared" si="3"/>
        <v>4093</v>
      </c>
      <c r="AS11" s="51">
        <f t="shared" si="4"/>
        <v>1879</v>
      </c>
      <c r="AT11" s="51">
        <f t="shared" si="5"/>
        <v>0</v>
      </c>
      <c r="AU11" s="51">
        <f t="shared" si="6"/>
        <v>0</v>
      </c>
      <c r="AV11" s="51">
        <f t="shared" si="7"/>
        <v>0</v>
      </c>
      <c r="AW11" s="51">
        <f t="shared" si="8"/>
        <v>0</v>
      </c>
      <c r="AX11" s="51">
        <f t="shared" si="9"/>
        <v>0</v>
      </c>
    </row>
    <row r="12" spans="1:124" s="11" customFormat="1" ht="22.15" customHeight="1" x14ac:dyDescent="0.3">
      <c r="A12" s="23" t="s">
        <v>61</v>
      </c>
      <c r="B12" s="89"/>
      <c r="C12" s="30" t="s">
        <v>61</v>
      </c>
      <c r="D12" s="59">
        <v>8214</v>
      </c>
      <c r="E12" s="51">
        <v>7229</v>
      </c>
      <c r="F12" s="61">
        <v>88.008278548819092</v>
      </c>
      <c r="G12" s="51">
        <v>0</v>
      </c>
      <c r="H12" s="51">
        <v>859</v>
      </c>
      <c r="I12" s="51">
        <v>126</v>
      </c>
      <c r="J12" s="59">
        <v>5282</v>
      </c>
      <c r="K12" s="51">
        <v>4480</v>
      </c>
      <c r="L12" s="61">
        <v>84.816357440363504</v>
      </c>
      <c r="M12" s="51">
        <v>549</v>
      </c>
      <c r="N12" s="51">
        <v>2</v>
      </c>
      <c r="O12" s="51">
        <v>117</v>
      </c>
      <c r="P12" s="51">
        <v>286</v>
      </c>
      <c r="Q12" s="51">
        <v>681</v>
      </c>
      <c r="R12" s="61">
        <v>12.892843619840969</v>
      </c>
      <c r="S12" s="51">
        <v>3647</v>
      </c>
      <c r="T12" s="61">
        <v>69.045815978795915</v>
      </c>
      <c r="U12" s="59">
        <v>554</v>
      </c>
      <c r="V12" s="51">
        <v>554</v>
      </c>
      <c r="W12" s="61">
        <v>100</v>
      </c>
      <c r="X12" s="59">
        <v>2378</v>
      </c>
      <c r="Y12" s="51">
        <v>2195</v>
      </c>
      <c r="Z12" s="61">
        <v>92.304457527333895</v>
      </c>
      <c r="AA12" s="51">
        <v>334</v>
      </c>
      <c r="AB12" s="51">
        <v>2</v>
      </c>
      <c r="AC12" s="51">
        <v>209</v>
      </c>
      <c r="AD12" s="51">
        <v>487</v>
      </c>
      <c r="AE12" s="61">
        <v>20.479394449116906</v>
      </c>
      <c r="AF12" s="51">
        <v>1205</v>
      </c>
      <c r="AG12" s="61">
        <v>50.672834314550045</v>
      </c>
      <c r="AH12" s="51">
        <v>141</v>
      </c>
      <c r="AI12" s="51">
        <v>0</v>
      </c>
      <c r="AJ12" s="59">
        <v>0</v>
      </c>
      <c r="AK12" s="51">
        <v>0</v>
      </c>
      <c r="AL12" s="61">
        <v>0</v>
      </c>
      <c r="AM12" s="51">
        <v>7890</v>
      </c>
      <c r="AN12" s="61">
        <v>96.055514974433891</v>
      </c>
      <c r="AO12" s="49">
        <f t="shared" si="0"/>
        <v>8214</v>
      </c>
      <c r="AP12" s="50">
        <f t="shared" si="1"/>
        <v>8214</v>
      </c>
      <c r="AQ12" s="50">
        <f t="shared" si="2"/>
        <v>7229</v>
      </c>
      <c r="AR12" s="51">
        <f t="shared" si="3"/>
        <v>5282</v>
      </c>
      <c r="AS12" s="51">
        <f t="shared" si="4"/>
        <v>2378</v>
      </c>
      <c r="AT12" s="51">
        <f t="shared" si="5"/>
        <v>0</v>
      </c>
      <c r="AU12" s="51">
        <f t="shared" si="6"/>
        <v>0</v>
      </c>
      <c r="AV12" s="51">
        <f t="shared" si="7"/>
        <v>0</v>
      </c>
      <c r="AW12" s="51">
        <f t="shared" si="8"/>
        <v>0</v>
      </c>
      <c r="AX12" s="51">
        <f t="shared" si="9"/>
        <v>0</v>
      </c>
    </row>
    <row r="13" spans="1:124" s="11" customFormat="1" ht="22.15" customHeight="1" x14ac:dyDescent="0.3">
      <c r="A13" s="23" t="s">
        <v>62</v>
      </c>
      <c r="B13" s="89"/>
      <c r="C13" s="29" t="s">
        <v>62</v>
      </c>
      <c r="D13" s="59"/>
      <c r="E13" s="51"/>
      <c r="F13" s="61"/>
      <c r="G13" s="51"/>
      <c r="H13" s="51"/>
      <c r="I13" s="51"/>
      <c r="J13" s="59"/>
      <c r="K13" s="51"/>
      <c r="L13" s="61"/>
      <c r="M13" s="51"/>
      <c r="N13" s="51"/>
      <c r="O13" s="51"/>
      <c r="P13" s="51"/>
      <c r="Q13" s="51"/>
      <c r="R13" s="61"/>
      <c r="S13" s="51"/>
      <c r="T13" s="61"/>
      <c r="U13" s="59"/>
      <c r="V13" s="51"/>
      <c r="W13" s="61"/>
      <c r="X13" s="59"/>
      <c r="Y13" s="51"/>
      <c r="Z13" s="61"/>
      <c r="AA13" s="51"/>
      <c r="AB13" s="51"/>
      <c r="AC13" s="51"/>
      <c r="AD13" s="51"/>
      <c r="AE13" s="61"/>
      <c r="AF13" s="51"/>
      <c r="AG13" s="61"/>
      <c r="AH13" s="51"/>
      <c r="AI13" s="51"/>
      <c r="AJ13" s="59"/>
      <c r="AK13" s="51"/>
      <c r="AL13" s="61"/>
      <c r="AM13" s="51"/>
      <c r="AN13" s="61"/>
      <c r="AO13" s="49">
        <f t="shared" si="0"/>
        <v>0</v>
      </c>
      <c r="AP13" s="50">
        <f t="shared" si="1"/>
        <v>0</v>
      </c>
      <c r="AQ13" s="50">
        <f t="shared" si="2"/>
        <v>0</v>
      </c>
      <c r="AR13" s="51">
        <f t="shared" si="3"/>
        <v>0</v>
      </c>
      <c r="AS13" s="51">
        <f t="shared" si="4"/>
        <v>0</v>
      </c>
      <c r="AT13" s="51">
        <f t="shared" si="5"/>
        <v>0</v>
      </c>
      <c r="AU13" s="51">
        <f t="shared" si="6"/>
        <v>0</v>
      </c>
      <c r="AV13" s="51">
        <f t="shared" si="7"/>
        <v>0</v>
      </c>
      <c r="AW13" s="51">
        <f t="shared" si="8"/>
        <v>0</v>
      </c>
      <c r="AX13" s="51">
        <f t="shared" si="9"/>
        <v>0</v>
      </c>
    </row>
    <row r="14" spans="1:124" s="11" customFormat="1" ht="22.15" customHeight="1" x14ac:dyDescent="0.3">
      <c r="A14" s="23" t="s">
        <v>63</v>
      </c>
      <c r="B14" s="89"/>
      <c r="C14" s="30" t="s">
        <v>63</v>
      </c>
      <c r="D14" s="59"/>
      <c r="E14" s="51"/>
      <c r="F14" s="60"/>
      <c r="G14" s="51"/>
      <c r="H14" s="51"/>
      <c r="I14" s="51"/>
      <c r="J14" s="59"/>
      <c r="K14" s="51"/>
      <c r="L14" s="60"/>
      <c r="M14" s="51"/>
      <c r="N14" s="51"/>
      <c r="O14" s="51"/>
      <c r="P14" s="51"/>
      <c r="Q14" s="51"/>
      <c r="R14" s="60"/>
      <c r="S14" s="51"/>
      <c r="T14" s="60"/>
      <c r="U14" s="59"/>
      <c r="V14" s="51"/>
      <c r="W14" s="61"/>
      <c r="X14" s="59"/>
      <c r="Y14" s="51"/>
      <c r="Z14" s="62"/>
      <c r="AA14" s="51"/>
      <c r="AB14" s="51"/>
      <c r="AC14" s="51"/>
      <c r="AD14" s="51"/>
      <c r="AE14" s="60"/>
      <c r="AF14" s="51"/>
      <c r="AG14" s="60"/>
      <c r="AH14" s="51"/>
      <c r="AI14" s="51"/>
      <c r="AJ14" s="59"/>
      <c r="AK14" s="51"/>
      <c r="AL14" s="60"/>
      <c r="AM14" s="51"/>
      <c r="AN14" s="60"/>
      <c r="AO14" s="49">
        <f t="shared" si="0"/>
        <v>0</v>
      </c>
      <c r="AP14" s="50">
        <f t="shared" si="1"/>
        <v>0</v>
      </c>
      <c r="AQ14" s="50">
        <f t="shared" si="2"/>
        <v>0</v>
      </c>
      <c r="AR14" s="51">
        <f t="shared" si="3"/>
        <v>0</v>
      </c>
      <c r="AS14" s="51">
        <f t="shared" si="4"/>
        <v>0</v>
      </c>
      <c r="AT14" s="51">
        <f t="shared" si="5"/>
        <v>0</v>
      </c>
      <c r="AU14" s="51">
        <f t="shared" si="6"/>
        <v>0</v>
      </c>
      <c r="AV14" s="51">
        <f t="shared" si="7"/>
        <v>0</v>
      </c>
      <c r="AW14" s="51">
        <f t="shared" si="8"/>
        <v>0</v>
      </c>
      <c r="AX14" s="51">
        <f t="shared" si="9"/>
        <v>0</v>
      </c>
    </row>
    <row r="15" spans="1:124" s="11" customFormat="1" ht="22.15" customHeight="1" x14ac:dyDescent="0.3">
      <c r="A15" s="23" t="s">
        <v>64</v>
      </c>
      <c r="B15" s="89"/>
      <c r="C15" s="29" t="s">
        <v>64</v>
      </c>
      <c r="D15" s="59"/>
      <c r="E15" s="51"/>
      <c r="F15" s="60"/>
      <c r="G15" s="51"/>
      <c r="H15" s="51"/>
      <c r="I15" s="51"/>
      <c r="J15" s="59"/>
      <c r="K15" s="51"/>
      <c r="L15" s="60"/>
      <c r="M15" s="51"/>
      <c r="N15" s="51"/>
      <c r="O15" s="51"/>
      <c r="P15" s="51"/>
      <c r="Q15" s="51"/>
      <c r="R15" s="60"/>
      <c r="S15" s="51"/>
      <c r="T15" s="60"/>
      <c r="U15" s="59"/>
      <c r="V15" s="51"/>
      <c r="W15" s="61"/>
      <c r="X15" s="59"/>
      <c r="Y15" s="51"/>
      <c r="Z15" s="62"/>
      <c r="AA15" s="51"/>
      <c r="AB15" s="51"/>
      <c r="AC15" s="51"/>
      <c r="AD15" s="51"/>
      <c r="AE15" s="60"/>
      <c r="AF15" s="51"/>
      <c r="AG15" s="60"/>
      <c r="AH15" s="51"/>
      <c r="AI15" s="51"/>
      <c r="AJ15" s="59"/>
      <c r="AK15" s="51"/>
      <c r="AL15" s="60"/>
      <c r="AM15" s="51"/>
      <c r="AN15" s="60"/>
      <c r="AO15" s="49">
        <f t="shared" si="0"/>
        <v>0</v>
      </c>
      <c r="AP15" s="50">
        <f t="shared" si="1"/>
        <v>0</v>
      </c>
      <c r="AQ15" s="50">
        <f t="shared" si="2"/>
        <v>0</v>
      </c>
      <c r="AR15" s="51">
        <f t="shared" si="3"/>
        <v>0</v>
      </c>
      <c r="AS15" s="51">
        <f t="shared" si="4"/>
        <v>0</v>
      </c>
      <c r="AT15" s="51">
        <f t="shared" si="5"/>
        <v>0</v>
      </c>
      <c r="AU15" s="51">
        <f t="shared" si="6"/>
        <v>0</v>
      </c>
      <c r="AV15" s="51">
        <f t="shared" si="7"/>
        <v>0</v>
      </c>
      <c r="AW15" s="51">
        <f t="shared" si="8"/>
        <v>0</v>
      </c>
      <c r="AX15" s="51">
        <f t="shared" si="9"/>
        <v>0</v>
      </c>
    </row>
    <row r="16" spans="1:124" s="11" customFormat="1" ht="22.15" customHeight="1" x14ac:dyDescent="0.3">
      <c r="A16" s="23" t="s">
        <v>65</v>
      </c>
      <c r="B16" s="89"/>
      <c r="C16" s="30" t="s">
        <v>75</v>
      </c>
      <c r="D16" s="59"/>
      <c r="E16" s="51"/>
      <c r="F16" s="61"/>
      <c r="G16" s="51"/>
      <c r="H16" s="51"/>
      <c r="I16" s="51"/>
      <c r="J16" s="59"/>
      <c r="K16" s="51"/>
      <c r="L16" s="61"/>
      <c r="M16" s="51"/>
      <c r="N16" s="51"/>
      <c r="O16" s="51"/>
      <c r="P16" s="51"/>
      <c r="Q16" s="51"/>
      <c r="R16" s="61"/>
      <c r="S16" s="51"/>
      <c r="T16" s="61"/>
      <c r="U16" s="59"/>
      <c r="V16" s="51"/>
      <c r="W16" s="61"/>
      <c r="X16" s="59"/>
      <c r="Y16" s="51"/>
      <c r="Z16" s="61"/>
      <c r="AA16" s="51"/>
      <c r="AB16" s="51"/>
      <c r="AC16" s="51"/>
      <c r="AD16" s="51"/>
      <c r="AE16" s="61"/>
      <c r="AF16" s="51"/>
      <c r="AG16" s="61"/>
      <c r="AH16" s="51"/>
      <c r="AI16" s="51"/>
      <c r="AJ16" s="59"/>
      <c r="AK16" s="51"/>
      <c r="AL16" s="61"/>
      <c r="AM16" s="51"/>
      <c r="AN16" s="61"/>
      <c r="AO16" s="49">
        <f t="shared" si="0"/>
        <v>0</v>
      </c>
      <c r="AP16" s="50">
        <f t="shared" si="1"/>
        <v>0</v>
      </c>
      <c r="AQ16" s="50">
        <f t="shared" si="2"/>
        <v>0</v>
      </c>
      <c r="AR16" s="51">
        <f t="shared" si="3"/>
        <v>0</v>
      </c>
      <c r="AS16" s="51">
        <f t="shared" si="4"/>
        <v>0</v>
      </c>
      <c r="AT16" s="51">
        <f t="shared" si="5"/>
        <v>0</v>
      </c>
      <c r="AU16" s="51">
        <f t="shared" si="6"/>
        <v>0</v>
      </c>
      <c r="AV16" s="51">
        <f t="shared" si="7"/>
        <v>0</v>
      </c>
      <c r="AW16" s="51">
        <f t="shared" si="8"/>
        <v>0</v>
      </c>
      <c r="AX16" s="51">
        <f t="shared" si="9"/>
        <v>0</v>
      </c>
    </row>
    <row r="17" spans="1:124" s="11" customFormat="1" ht="22.15" customHeight="1" x14ac:dyDescent="0.3">
      <c r="A17" s="23" t="s">
        <v>66</v>
      </c>
      <c r="B17" s="89"/>
      <c r="C17" s="29" t="s">
        <v>66</v>
      </c>
      <c r="D17" s="59"/>
      <c r="E17" s="51"/>
      <c r="F17" s="61"/>
      <c r="G17" s="51"/>
      <c r="H17" s="51"/>
      <c r="I17" s="51"/>
      <c r="J17" s="59"/>
      <c r="K17" s="51"/>
      <c r="L17" s="61"/>
      <c r="M17" s="51"/>
      <c r="N17" s="51"/>
      <c r="O17" s="51"/>
      <c r="P17" s="51"/>
      <c r="Q17" s="51"/>
      <c r="R17" s="61"/>
      <c r="S17" s="51"/>
      <c r="T17" s="61"/>
      <c r="U17" s="59"/>
      <c r="V17" s="51"/>
      <c r="W17" s="61"/>
      <c r="X17" s="59"/>
      <c r="Y17" s="51"/>
      <c r="Z17" s="61"/>
      <c r="AA17" s="51"/>
      <c r="AB17" s="51"/>
      <c r="AC17" s="51"/>
      <c r="AD17" s="51"/>
      <c r="AE17" s="61"/>
      <c r="AF17" s="51"/>
      <c r="AG17" s="61"/>
      <c r="AH17" s="51"/>
      <c r="AI17" s="51"/>
      <c r="AJ17" s="59"/>
      <c r="AK17" s="51"/>
      <c r="AL17" s="61"/>
      <c r="AM17" s="51"/>
      <c r="AN17" s="61"/>
      <c r="AO17" s="49">
        <f t="shared" si="0"/>
        <v>0</v>
      </c>
      <c r="AP17" s="50">
        <f t="shared" si="1"/>
        <v>0</v>
      </c>
      <c r="AQ17" s="50">
        <f t="shared" si="2"/>
        <v>0</v>
      </c>
      <c r="AR17" s="51">
        <f t="shared" si="3"/>
        <v>0</v>
      </c>
      <c r="AS17" s="51">
        <f t="shared" si="4"/>
        <v>0</v>
      </c>
      <c r="AT17" s="51">
        <f t="shared" si="5"/>
        <v>0</v>
      </c>
      <c r="AU17" s="51">
        <f t="shared" si="6"/>
        <v>0</v>
      </c>
      <c r="AV17" s="51">
        <f t="shared" si="7"/>
        <v>0</v>
      </c>
      <c r="AW17" s="51">
        <f t="shared" si="8"/>
        <v>0</v>
      </c>
      <c r="AX17" s="51">
        <f t="shared" si="9"/>
        <v>0</v>
      </c>
    </row>
    <row r="18" spans="1:124" s="11" customFormat="1" ht="22.15" customHeight="1" thickBot="1" x14ac:dyDescent="0.35">
      <c r="A18" s="24" t="s">
        <v>67</v>
      </c>
      <c r="B18" s="90"/>
      <c r="C18" s="31" t="s">
        <v>67</v>
      </c>
      <c r="D18" s="63"/>
      <c r="E18" s="54"/>
      <c r="F18" s="64"/>
      <c r="G18" s="54"/>
      <c r="H18" s="54"/>
      <c r="I18" s="54"/>
      <c r="J18" s="63"/>
      <c r="K18" s="54"/>
      <c r="L18" s="64"/>
      <c r="M18" s="54"/>
      <c r="N18" s="54"/>
      <c r="O18" s="54"/>
      <c r="P18" s="54"/>
      <c r="Q18" s="54"/>
      <c r="R18" s="64"/>
      <c r="S18" s="54"/>
      <c r="T18" s="64"/>
      <c r="U18" s="63"/>
      <c r="V18" s="54"/>
      <c r="W18" s="64"/>
      <c r="X18" s="63"/>
      <c r="Y18" s="54"/>
      <c r="Z18" s="64"/>
      <c r="AA18" s="54"/>
      <c r="AB18" s="54"/>
      <c r="AC18" s="54"/>
      <c r="AD18" s="65"/>
      <c r="AE18" s="64"/>
      <c r="AF18" s="54"/>
      <c r="AG18" s="64"/>
      <c r="AH18" s="54"/>
      <c r="AI18" s="54"/>
      <c r="AJ18" s="63"/>
      <c r="AK18" s="54"/>
      <c r="AL18" s="64"/>
      <c r="AM18" s="54"/>
      <c r="AN18" s="64"/>
      <c r="AO18" s="52">
        <f t="shared" si="0"/>
        <v>0</v>
      </c>
      <c r="AP18" s="53">
        <f t="shared" si="1"/>
        <v>0</v>
      </c>
      <c r="AQ18" s="53">
        <f t="shared" si="2"/>
        <v>0</v>
      </c>
      <c r="AR18" s="54">
        <f t="shared" si="3"/>
        <v>0</v>
      </c>
      <c r="AS18" s="54">
        <f t="shared" si="4"/>
        <v>0</v>
      </c>
      <c r="AT18" s="54">
        <f t="shared" si="5"/>
        <v>0</v>
      </c>
      <c r="AU18" s="54">
        <f t="shared" si="6"/>
        <v>0</v>
      </c>
      <c r="AV18" s="54">
        <f t="shared" si="7"/>
        <v>0</v>
      </c>
      <c r="AW18" s="54">
        <f t="shared" si="8"/>
        <v>0</v>
      </c>
      <c r="AX18" s="54">
        <f t="shared" si="9"/>
        <v>0</v>
      </c>
    </row>
    <row r="19" spans="1:124" s="11" customFormat="1" ht="45" customHeight="1" thickBot="1" x14ac:dyDescent="0.35">
      <c r="A19" s="25" t="s">
        <v>68</v>
      </c>
      <c r="B19" s="27"/>
      <c r="C19" s="32" t="s">
        <v>77</v>
      </c>
      <c r="D19" s="33">
        <f>SUM(D7:D18)</f>
        <v>44390</v>
      </c>
      <c r="E19" s="33">
        <f>SUM(E7:E18)</f>
        <v>39022</v>
      </c>
      <c r="F19" s="34">
        <f>E19*100/D19</f>
        <v>87.907186303221451</v>
      </c>
      <c r="G19" s="33">
        <f>SUM(G7:G18)</f>
        <v>0</v>
      </c>
      <c r="H19" s="33">
        <f>SUM(H7:H18)</f>
        <v>4739</v>
      </c>
      <c r="I19" s="33">
        <f>SUM(I7:I18)</f>
        <v>629</v>
      </c>
      <c r="J19" s="33">
        <f>SUM(J7:J18)</f>
        <v>28480</v>
      </c>
      <c r="K19" s="33">
        <f>SUM(K7:K18)</f>
        <v>24175</v>
      </c>
      <c r="L19" s="34">
        <f>K19*100/J19</f>
        <v>84.884129213483149</v>
      </c>
      <c r="M19" s="33">
        <f>SUM(M7:M18)</f>
        <v>3053</v>
      </c>
      <c r="N19" s="33">
        <f>SUM(N7:N18)</f>
        <v>10</v>
      </c>
      <c r="O19" s="33">
        <f>SUM(O7:O18)</f>
        <v>1226</v>
      </c>
      <c r="P19" s="33">
        <f>SUM(P7:P18)</f>
        <v>1760</v>
      </c>
      <c r="Q19" s="33">
        <f>SUM(Q7:Q18)</f>
        <v>3963</v>
      </c>
      <c r="R19" s="35">
        <f>Q19/J19*100</f>
        <v>13.91502808988764</v>
      </c>
      <c r="S19" s="33">
        <f>SUM(S7:S18)</f>
        <v>18468</v>
      </c>
      <c r="T19" s="35">
        <f>S19/J19*100</f>
        <v>64.845505617977523</v>
      </c>
      <c r="U19" s="33">
        <f>SUM(U7:U18)</f>
        <v>3161</v>
      </c>
      <c r="V19" s="33">
        <f>SUM(V7:V18)</f>
        <v>3161</v>
      </c>
      <c r="W19" s="34">
        <f>V19*100/U19</f>
        <v>100</v>
      </c>
      <c r="X19" s="33">
        <f>SUM(X7:X18)</f>
        <v>12749</v>
      </c>
      <c r="Y19" s="33">
        <f>SUM(Y7:Y18)</f>
        <v>11686</v>
      </c>
      <c r="Z19" s="34">
        <f>Y19*100/X19</f>
        <v>91.662091144403476</v>
      </c>
      <c r="AA19" s="33">
        <f>SUM(AA7:AA18)</f>
        <v>1628</v>
      </c>
      <c r="AB19" s="33">
        <f>SUM(AB7:AB18)</f>
        <v>9</v>
      </c>
      <c r="AC19" s="33">
        <f>SUM(AC7:AC18)</f>
        <v>1675</v>
      </c>
      <c r="AD19" s="33">
        <f>SUM(AD7:AD18)</f>
        <v>2865</v>
      </c>
      <c r="AE19" s="35">
        <f>AD19/X19*100</f>
        <v>22.472350772609616</v>
      </c>
      <c r="AF19" s="33">
        <f>SUM(AF7:AF18)</f>
        <v>5833</v>
      </c>
      <c r="AG19" s="35">
        <f>AF19/X19*100</f>
        <v>45.752608047690011</v>
      </c>
      <c r="AH19" s="33">
        <f>SUM(AH7:AH18)</f>
        <v>738</v>
      </c>
      <c r="AI19" s="33">
        <f>SUM(AI7:AI18)</f>
        <v>1</v>
      </c>
      <c r="AJ19" s="33">
        <f>SUM(AJ7:AJ18)</f>
        <v>0</v>
      </c>
      <c r="AK19" s="33">
        <f>SUM(AK7:AK18)</f>
        <v>0</v>
      </c>
      <c r="AL19" s="34" t="e">
        <f>AK15*100/AJ15</f>
        <v>#DIV/0!</v>
      </c>
      <c r="AM19" s="33">
        <f>SUM(AM7:AM18)</f>
        <v>42414</v>
      </c>
      <c r="AN19" s="34">
        <f>AM19/D19*100</f>
        <v>95.548546970038302</v>
      </c>
      <c r="AO19" s="55">
        <f t="shared" si="0"/>
        <v>44390</v>
      </c>
      <c r="AP19" s="56">
        <f t="shared" si="1"/>
        <v>44390</v>
      </c>
      <c r="AQ19" s="56">
        <f t="shared" si="2"/>
        <v>39022</v>
      </c>
      <c r="AR19" s="56">
        <f t="shared" si="3"/>
        <v>28480</v>
      </c>
      <c r="AS19" s="56">
        <f t="shared" ref="AS19" si="10">AA19+AB19+AC19+AD19+AF19+AH19+AI19</f>
        <v>12749</v>
      </c>
      <c r="AT19" s="55">
        <f t="shared" ref="AT19" si="11">D19-AO19</f>
        <v>0</v>
      </c>
      <c r="AU19" s="56">
        <f t="shared" ref="AU19" si="12">D19-AP19</f>
        <v>0</v>
      </c>
      <c r="AV19" s="55">
        <f t="shared" ref="AV19" si="13">E19-AQ19</f>
        <v>0</v>
      </c>
      <c r="AW19" s="55">
        <f t="shared" ref="AW19" si="14">J19-AR19</f>
        <v>0</v>
      </c>
      <c r="AX19" s="57">
        <f t="shared" ref="AX19" si="15">X19-AS19</f>
        <v>0</v>
      </c>
    </row>
    <row r="20" spans="1:124" s="11" customFormat="1" ht="22.15" customHeight="1" x14ac:dyDescent="0.3">
      <c r="D20" s="11">
        <v>2</v>
      </c>
      <c r="E20" s="11">
        <v>3</v>
      </c>
      <c r="F20" s="11">
        <v>4</v>
      </c>
      <c r="G20" s="11">
        <v>5</v>
      </c>
      <c r="H20" s="11">
        <v>6</v>
      </c>
      <c r="I20" s="11">
        <v>7</v>
      </c>
      <c r="J20" s="11">
        <v>8</v>
      </c>
      <c r="K20" s="11">
        <v>9</v>
      </c>
      <c r="L20" s="11">
        <v>10</v>
      </c>
      <c r="M20" s="11">
        <v>11</v>
      </c>
      <c r="N20" s="11">
        <v>12</v>
      </c>
      <c r="O20" s="11">
        <v>13</v>
      </c>
      <c r="P20" s="11">
        <v>14</v>
      </c>
      <c r="Q20" s="11">
        <v>15</v>
      </c>
      <c r="R20" s="11">
        <v>16</v>
      </c>
      <c r="S20" s="11">
        <v>17</v>
      </c>
      <c r="T20" s="11">
        <v>18</v>
      </c>
      <c r="U20" s="11">
        <v>19</v>
      </c>
      <c r="V20" s="11">
        <v>20</v>
      </c>
      <c r="W20" s="11">
        <v>21</v>
      </c>
      <c r="X20" s="11">
        <v>22</v>
      </c>
      <c r="Y20" s="11">
        <v>23</v>
      </c>
      <c r="Z20" s="58">
        <v>24</v>
      </c>
      <c r="AA20" s="11">
        <v>25</v>
      </c>
      <c r="AB20" s="11">
        <v>26</v>
      </c>
      <c r="AC20" s="11">
        <v>27</v>
      </c>
      <c r="AD20" s="11">
        <v>28</v>
      </c>
      <c r="AE20" s="11">
        <v>29</v>
      </c>
      <c r="AF20" s="11">
        <v>30</v>
      </c>
      <c r="AG20" s="11">
        <v>31</v>
      </c>
      <c r="AH20" s="11">
        <v>32</v>
      </c>
      <c r="AI20" s="11">
        <v>33</v>
      </c>
      <c r="AJ20" s="11">
        <v>34</v>
      </c>
      <c r="AK20" s="11">
        <v>35</v>
      </c>
      <c r="AL20" s="11">
        <v>36</v>
      </c>
      <c r="AM20" s="11">
        <v>37</v>
      </c>
      <c r="AN20" s="11">
        <v>38</v>
      </c>
    </row>
    <row r="21" spans="1:124" s="11" customFormat="1" ht="18.75" x14ac:dyDescent="0.3">
      <c r="A21"/>
      <c r="B21" s="6" t="s">
        <v>70</v>
      </c>
      <c r="C21" s="6"/>
      <c r="D21" s="7"/>
      <c r="E21" s="7"/>
      <c r="F21" s="38"/>
      <c r="G21" s="7"/>
      <c r="H21" s="7"/>
      <c r="I21" s="7"/>
      <c r="J21" s="7"/>
      <c r="K21" s="7"/>
      <c r="L21" s="40"/>
      <c r="M21"/>
      <c r="N21"/>
      <c r="O21"/>
      <c r="P21"/>
      <c r="Q21"/>
      <c r="R21"/>
      <c r="S21"/>
      <c r="T21"/>
      <c r="U21"/>
      <c r="V21"/>
      <c r="W21"/>
      <c r="X21"/>
      <c r="Y21"/>
      <c r="Z21" s="40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</row>
    <row r="22" spans="1:124" s="11" customFormat="1" ht="18.75" x14ac:dyDescent="0.3">
      <c r="A22"/>
      <c r="B22" s="8" t="s">
        <v>41</v>
      </c>
      <c r="C22" s="8"/>
      <c r="D22" s="7"/>
      <c r="E22" s="72" t="s">
        <v>42</v>
      </c>
      <c r="F22" s="72"/>
      <c r="G22" s="72"/>
      <c r="H22" s="72"/>
      <c r="I22" s="9" t="s">
        <v>45</v>
      </c>
      <c r="J22" s="9"/>
      <c r="K22" s="9"/>
      <c r="L22" s="40"/>
      <c r="M22"/>
      <c r="N22"/>
      <c r="O22"/>
      <c r="P22"/>
      <c r="Q22"/>
      <c r="R22"/>
      <c r="S22"/>
      <c r="T22"/>
      <c r="U22"/>
      <c r="V22"/>
      <c r="W22"/>
      <c r="X22"/>
      <c r="Y22"/>
      <c r="Z22" s="40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124" s="11" customFormat="1" ht="22.15" customHeight="1" x14ac:dyDescent="0.3">
      <c r="A23"/>
      <c r="B23" s="8" t="s">
        <v>43</v>
      </c>
      <c r="C23" s="8"/>
      <c r="D23" s="7"/>
      <c r="E23" s="72" t="s">
        <v>44</v>
      </c>
      <c r="F23" s="72"/>
      <c r="G23" s="72"/>
      <c r="H23" s="72"/>
      <c r="I23" s="9" t="s">
        <v>46</v>
      </c>
      <c r="J23" s="9"/>
      <c r="K23" s="9"/>
      <c r="L23" s="40"/>
      <c r="M23"/>
      <c r="N23"/>
      <c r="O23"/>
      <c r="P23"/>
      <c r="Q23"/>
      <c r="R23"/>
      <c r="S23"/>
      <c r="T23"/>
      <c r="U23"/>
      <c r="V23"/>
      <c r="W23"/>
      <c r="X23"/>
      <c r="Y23"/>
      <c r="Z23" s="40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124" s="11" customFormat="1" ht="22.15" customHeight="1" x14ac:dyDescent="0.3">
      <c r="A24"/>
      <c r="B24" s="8" t="s">
        <v>47</v>
      </c>
      <c r="C24" s="8"/>
      <c r="D24" s="7"/>
      <c r="E24" s="9" t="s">
        <v>48</v>
      </c>
      <c r="F24" s="39"/>
      <c r="G24" s="9"/>
      <c r="H24" s="9"/>
      <c r="I24" s="9" t="s">
        <v>49</v>
      </c>
      <c r="J24" s="9"/>
      <c r="K24" s="9"/>
      <c r="L24" s="40"/>
      <c r="M24"/>
      <c r="N24"/>
      <c r="O24"/>
      <c r="P24"/>
      <c r="Q24"/>
      <c r="R24"/>
      <c r="S24"/>
      <c r="T24"/>
      <c r="U24"/>
      <c r="V24"/>
      <c r="W24"/>
      <c r="X24"/>
      <c r="Y24"/>
      <c r="Z24" s="40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124" s="11" customFormat="1" ht="22.15" customHeight="1" x14ac:dyDescent="0.3">
      <c r="A25"/>
      <c r="B25" s="8" t="s">
        <v>50</v>
      </c>
      <c r="C25" s="8"/>
      <c r="D25" s="7"/>
      <c r="E25" s="9" t="s">
        <v>51</v>
      </c>
      <c r="F25" s="39"/>
      <c r="G25" s="9"/>
      <c r="H25" s="9"/>
      <c r="I25" s="9" t="s">
        <v>52</v>
      </c>
      <c r="J25" s="9"/>
      <c r="K25" s="9"/>
      <c r="L25" s="40"/>
      <c r="M25"/>
      <c r="N25"/>
      <c r="O25"/>
      <c r="P25"/>
      <c r="Q25"/>
      <c r="R25"/>
      <c r="S25"/>
      <c r="T25"/>
      <c r="U25"/>
      <c r="V25"/>
      <c r="W25"/>
      <c r="X25"/>
      <c r="Y25"/>
      <c r="Z25" s="40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124" s="11" customFormat="1" ht="22.15" customHeight="1" x14ac:dyDescent="0.3">
      <c r="A26"/>
      <c r="B26" s="8" t="s">
        <v>53</v>
      </c>
      <c r="C26" s="8"/>
      <c r="D26" s="7"/>
      <c r="E26" s="9" t="s">
        <v>54</v>
      </c>
      <c r="F26" s="39"/>
      <c r="G26" s="9"/>
      <c r="H26" s="9"/>
      <c r="I26" s="9" t="s">
        <v>55</v>
      </c>
      <c r="J26" s="9"/>
      <c r="K26" s="9"/>
      <c r="L26" s="40"/>
      <c r="M26"/>
      <c r="N26"/>
      <c r="O26"/>
      <c r="P26"/>
      <c r="Q26"/>
      <c r="R26"/>
      <c r="S26"/>
      <c r="T26"/>
      <c r="U26"/>
      <c r="V26"/>
      <c r="W26"/>
      <c r="X26"/>
      <c r="Y26"/>
      <c r="Z26" s="40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124" s="11" customFormat="1" ht="22.15" customHeight="1" x14ac:dyDescent="0.3">
      <c r="A27"/>
      <c r="B27"/>
      <c r="C27"/>
      <c r="D27"/>
      <c r="E27"/>
      <c r="F27" s="40"/>
      <c r="G27"/>
      <c r="H27"/>
      <c r="I27"/>
      <c r="J27"/>
      <c r="K27"/>
      <c r="L27" s="40"/>
      <c r="M27"/>
      <c r="N27"/>
      <c r="O27"/>
      <c r="P27"/>
      <c r="Q27"/>
      <c r="R27"/>
      <c r="S27"/>
      <c r="T27"/>
      <c r="U27"/>
      <c r="V27"/>
      <c r="W27"/>
      <c r="X27"/>
      <c r="Y27"/>
      <c r="Z27" s="40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124" s="11" customFormat="1" ht="21" customHeight="1" x14ac:dyDescent="0.3">
      <c r="A28"/>
      <c r="B28"/>
      <c r="C28"/>
      <c r="D28"/>
      <c r="E28"/>
      <c r="F28" s="40"/>
      <c r="G28"/>
      <c r="H28"/>
      <c r="I28"/>
      <c r="J28"/>
      <c r="K28"/>
      <c r="L28" s="40"/>
      <c r="M28"/>
      <c r="N28"/>
      <c r="O28"/>
      <c r="P28"/>
      <c r="Q28"/>
      <c r="R28"/>
      <c r="S28"/>
      <c r="T28"/>
      <c r="U28"/>
      <c r="V28"/>
      <c r="W28"/>
      <c r="X28"/>
      <c r="Y28"/>
      <c r="Z28" s="40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</row>
    <row r="29" spans="1:124" x14ac:dyDescent="0.25"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</row>
    <row r="30" spans="1:124" ht="22.9" customHeight="1" x14ac:dyDescent="0.25"/>
    <row r="31" spans="1:124" ht="21.6" customHeight="1" x14ac:dyDescent="0.25"/>
    <row r="32" spans="1:124" ht="22.9" customHeight="1" x14ac:dyDescent="0.25"/>
    <row r="33" ht="20.45" customHeight="1" x14ac:dyDescent="0.25"/>
    <row r="34" ht="21.6" customHeight="1" x14ac:dyDescent="0.25"/>
  </sheetData>
  <mergeCells count="48">
    <mergeCell ref="B7:B18"/>
    <mergeCell ref="D1:AN1"/>
    <mergeCell ref="A2:A5"/>
    <mergeCell ref="B2:B5"/>
    <mergeCell ref="D2:I3"/>
    <mergeCell ref="J2:AL2"/>
    <mergeCell ref="AM2:AN3"/>
    <mergeCell ref="J3:T3"/>
    <mergeCell ref="U3:W3"/>
    <mergeCell ref="X3:AI3"/>
    <mergeCell ref="AJ3:AL3"/>
    <mergeCell ref="D4:D5"/>
    <mergeCell ref="E4:E5"/>
    <mergeCell ref="F4:F5"/>
    <mergeCell ref="G4:G5"/>
    <mergeCell ref="C2:C5"/>
    <mergeCell ref="E23:H23"/>
    <mergeCell ref="AF4:AG4"/>
    <mergeCell ref="AH4:AH5"/>
    <mergeCell ref="AI4:AI5"/>
    <mergeCell ref="AJ4:AJ5"/>
    <mergeCell ref="Y4:Y5"/>
    <mergeCell ref="Z4:Z5"/>
    <mergeCell ref="AA4:AA5"/>
    <mergeCell ref="AB4:AB5"/>
    <mergeCell ref="AC4:AC5"/>
    <mergeCell ref="AD4:AE4"/>
    <mergeCell ref="H4:H5"/>
    <mergeCell ref="X4:X5"/>
    <mergeCell ref="J4:J5"/>
    <mergeCell ref="K4:K5"/>
    <mergeCell ref="L4:L5"/>
    <mergeCell ref="AO6:AS6"/>
    <mergeCell ref="AT6:AX6"/>
    <mergeCell ref="AM4:AM5"/>
    <mergeCell ref="AN4:AN5"/>
    <mergeCell ref="E22:H22"/>
    <mergeCell ref="AK4:AK5"/>
    <mergeCell ref="AL4:AL5"/>
    <mergeCell ref="M4:M5"/>
    <mergeCell ref="N4:N5"/>
    <mergeCell ref="O4:P4"/>
    <mergeCell ref="Q4:R4"/>
    <mergeCell ref="S4:T4"/>
    <mergeCell ref="U4:U5"/>
    <mergeCell ref="V4:V5"/>
    <mergeCell ref="W4:W5"/>
    <mergeCell ref="I4:I5"/>
  </mergeCells>
  <pageMargins left="0" right="0" top="0" bottom="0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ЦГОиМИО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2026-08-03T09:44:55Z</dcterms:modified>
</cp:coreProperties>
</file>