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 firstSheet="1" activeTab="1"/>
  </bookViews>
  <sheets>
    <sheet name="оконч (2)" sheetId="1" state="hidden" r:id="rId1"/>
    <sheet name="лизинг" sheetId="4" r:id="rId2"/>
  </sheets>
  <definedNames>
    <definedName name="_xlnm._FilterDatabase" localSheetId="1" hidden="1">лизинг!$A$2:$F$27</definedName>
    <definedName name="_xlnm._FilterDatabase" localSheetId="0" hidden="1">'оконч (2)'!$A$2:$F$32</definedName>
    <definedName name="_xlnm.Print_Area" localSheetId="1">лизинг!$A$1:$H$27</definedName>
    <definedName name="_xlnm.Print_Area" localSheetId="0">'оконч (2)'!$A$1:$F$37</definedName>
  </definedName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7" i="4" l="1"/>
  <c r="D26" i="4"/>
  <c r="F25" i="4"/>
  <c r="F24" i="4"/>
  <c r="D23" i="4"/>
  <c r="F22" i="4"/>
  <c r="F21" i="4"/>
  <c r="D20" i="4"/>
  <c r="F19" i="4"/>
  <c r="F18" i="4"/>
  <c r="F17" i="4"/>
  <c r="F16" i="4"/>
  <c r="F15" i="4"/>
  <c r="F14" i="4"/>
  <c r="F13" i="4"/>
  <c r="F12" i="4"/>
  <c r="F11" i="4"/>
  <c r="F10" i="4"/>
  <c r="F9" i="4"/>
  <c r="F8" i="4"/>
  <c r="F7" i="4"/>
  <c r="F6" i="4"/>
  <c r="D5" i="4"/>
  <c r="D4" i="4" s="1"/>
  <c r="F23" i="4" l="1"/>
  <c r="F20" i="4"/>
  <c r="F26" i="4"/>
  <c r="F5" i="4"/>
  <c r="F4" i="4" s="1"/>
  <c r="F21" i="1" l="1"/>
  <c r="F6" i="1" l="1"/>
  <c r="F34" i="1" l="1"/>
  <c r="F33" i="1" s="1"/>
  <c r="D33" i="1"/>
  <c r="F32" i="1"/>
  <c r="F31" i="1"/>
  <c r="D30" i="1"/>
  <c r="F28" i="1"/>
  <c r="D28" i="1"/>
  <c r="F27" i="1"/>
  <c r="F26" i="1"/>
  <c r="D25" i="1"/>
  <c r="F24" i="1"/>
  <c r="F23" i="1"/>
  <c r="D22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5" i="1" s="1"/>
  <c r="D5" i="1"/>
  <c r="F30" i="1" l="1"/>
  <c r="D4" i="1"/>
  <c r="F22" i="1"/>
  <c r="F25" i="1"/>
  <c r="F4" i="1" l="1"/>
</calcChain>
</file>

<file path=xl/sharedStrings.xml><?xml version="1.0" encoding="utf-8"?>
<sst xmlns="http://schemas.openxmlformats.org/spreadsheetml/2006/main" count="111" uniqueCount="90">
  <si>
    <t>Перечень проектов по приобретению медицинской техники в лизинг через АО "КазМедТех"</t>
  </si>
  <si>
    <t>№ п/п</t>
  </si>
  <si>
    <t>Наименование организации</t>
  </si>
  <si>
    <t>Наименование оборудования</t>
  </si>
  <si>
    <t>Кол-во,ед.</t>
  </si>
  <si>
    <t>Цена за ед., тенге</t>
  </si>
  <si>
    <t>Стоимость, тенге</t>
  </si>
  <si>
    <t>ВСЕГО</t>
  </si>
  <si>
    <t>КГП на ПХВ «Восточно-Казахстанский областной специализированный медицинский центр»</t>
  </si>
  <si>
    <t>Электроэнцефалограф Neurofax EEG 1200K</t>
  </si>
  <si>
    <t>Рентгеновский диагностический комплекс на три рабочих места “OPERA SHARP” (Вариант исполнения Opera T90SHX</t>
  </si>
  <si>
    <t>Система для малоинвазивных эндоскопических вмешательств 
KARL STORZ</t>
  </si>
  <si>
    <t>2-канальный миниатюрный электронейромиограф со встроенной клавиатурой Нейро-МВП-Микро</t>
  </si>
  <si>
    <t>Анестезиологическая система Carestation 750 А1 с принадлежностями</t>
  </si>
  <si>
    <t>Ультразвуковая диагностическая система Resona, варианты исполнения: Resona I9S
в комплекте с принадлежностями</t>
  </si>
  <si>
    <t>Стол операционный универсальный с принадлежностями для общей хирургии</t>
  </si>
  <si>
    <t>Стол операционный универсальный с принадлежностями для гинекологии</t>
  </si>
  <si>
    <t>Стол операционный ортопедический(травматология) с принадлежностями</t>
  </si>
  <si>
    <t>Стол операционный универсальный с принадлежностями для Нейрохирургии</t>
  </si>
  <si>
    <t>Интегрированную силовую консоль IPC, с принадлежностями</t>
  </si>
  <si>
    <t>Литотриптор двойного дейстивия ShockPulse</t>
  </si>
  <si>
    <t>Светильник хирургический потолочный 
Surgical Lighting Sim.LED вариант 
исполнения MC 700/МС70</t>
  </si>
  <si>
    <t>КГП на ПХВ "Восточно-Казахстанская областная больница"</t>
  </si>
  <si>
    <t>Система оптической когерентной томографии SOLIX (со встроенной фундус-камерой), производства Optovue,Inc., США</t>
  </si>
  <si>
    <t>Аппарат для неинвазивного определения степени фиброза печени FibroScan 630 Expert</t>
  </si>
  <si>
    <t>КГП на ПХВ "Городская поликлиника №2 города Усть-Каменогорск"</t>
  </si>
  <si>
    <t>Медицинская рентгенографическая система для рентгенографии и флюорографии New Oriental 1000 NA</t>
  </si>
  <si>
    <t>Система диагностическая ультразвуковая DC-80 Exp в комплекте с принадлежностями</t>
  </si>
  <si>
    <t>КГП на ПХВ "Восточно-Казахстанский областной центр крови"</t>
  </si>
  <si>
    <t>Проточный цитофлуориметр</t>
  </si>
  <si>
    <t xml:space="preserve">КГП на ПХВ «Районная больница Тарбагатайского района» </t>
  </si>
  <si>
    <t>мобильная рентгеновская система с С-дугой</t>
  </si>
  <si>
    <t>гемодиализный аппарат</t>
  </si>
  <si>
    <t xml:space="preserve">КГП на ПХВ «Районная больница  района Улкен Нарын» </t>
  </si>
  <si>
    <t>Система для ультразвуковой диагностики SonoScape P15 SONOSCAPE MEDICAL CORP,  в комплекте с датчиками</t>
  </si>
  <si>
    <t xml:space="preserve">Паровой стерилизатор </t>
  </si>
  <si>
    <t>Видеоэндоскопическая система VISERA ELITE III с принадлежностями, производства компании Olympus, Япония</t>
  </si>
  <si>
    <t>ВЭК 4К с набором иснтрументов для проведения артроскопических операций КАРЛ ШТОРЦ</t>
  </si>
  <si>
    <t xml:space="preserve">Требуется выделение в 2026 году-341 732 088 тенге, в 2027 году-683 464 175 тенге, в 2028 году-683 464 175  тенге, </t>
  </si>
  <si>
    <t xml:space="preserve"> в 2029 году-398 687 436 тенге, итого с учетом 6% годовых оплата составит 2 107 347 874 тенге</t>
  </si>
  <si>
    <t>Электроэнцефалограф</t>
  </si>
  <si>
    <t xml:space="preserve">Рентгеновский диагностический комплекс на три рабочих места </t>
  </si>
  <si>
    <t xml:space="preserve">Система для малоинвазивных эндоскопических вмешательств 
</t>
  </si>
  <si>
    <t xml:space="preserve">2-канальный миниатюрный электронейромиограф </t>
  </si>
  <si>
    <t>Анестезиологическая система  с принадлежностями</t>
  </si>
  <si>
    <t>Видеоэндоскопическая система с принадлежностями</t>
  </si>
  <si>
    <t xml:space="preserve">Светильник хирургический потолочный 
</t>
  </si>
  <si>
    <t>Аппарат для неинвазивного определения степени фиброза печени</t>
  </si>
  <si>
    <t xml:space="preserve">Медицинская рентгенографическая система для рентгенографии и флюорографии </t>
  </si>
  <si>
    <t>Система диагностическая ультразвуковая  в комплекте с принадлежностями</t>
  </si>
  <si>
    <t>Офтальмологический хирургический микроскоп</t>
  </si>
  <si>
    <t>Система для малоинвазивных эндоскопических вмешательств</t>
  </si>
  <si>
    <t>КТО</t>
  </si>
  <si>
    <t>ОТХ</t>
  </si>
  <si>
    <t>0008989O</t>
  </si>
  <si>
    <t>0007693K</t>
  </si>
  <si>
    <t xml:space="preserve">0007979K                       0007982K     </t>
  </si>
  <si>
    <t xml:space="preserve">0007983K            0007971K </t>
  </si>
  <si>
    <t>0008823O             0008833O</t>
  </si>
  <si>
    <t>0008766O            0008780O</t>
  </si>
  <si>
    <t>0008052K</t>
  </si>
  <si>
    <t>0008053K</t>
  </si>
  <si>
    <t>0008971O</t>
  </si>
  <si>
    <t>0008969O</t>
  </si>
  <si>
    <t>0008407K</t>
  </si>
  <si>
    <t>0007990K</t>
  </si>
  <si>
    <t>0008705O</t>
  </si>
  <si>
    <t>0008712O</t>
  </si>
  <si>
    <t>0007991K</t>
  </si>
  <si>
    <t>0008714O</t>
  </si>
  <si>
    <t>0008147K</t>
  </si>
  <si>
    <t>0008918O</t>
  </si>
  <si>
    <t>008149K</t>
  </si>
  <si>
    <t>0008916O</t>
  </si>
  <si>
    <t>0008145K</t>
  </si>
  <si>
    <t>0008848O</t>
  </si>
  <si>
    <t>0008023K</t>
  </si>
  <si>
    <t>0008713O</t>
  </si>
  <si>
    <t>0008143K</t>
  </si>
  <si>
    <t>0008934O</t>
  </si>
  <si>
    <t>0008078K</t>
  </si>
  <si>
    <t>0008731O</t>
  </si>
  <si>
    <t xml:space="preserve">0008730O </t>
  </si>
  <si>
    <t>0008728O</t>
  </si>
  <si>
    <t>0008732O</t>
  </si>
  <si>
    <t>0007993K</t>
  </si>
  <si>
    <t>0008978O</t>
  </si>
  <si>
    <t>0008077K</t>
  </si>
  <si>
    <t>0008758O</t>
  </si>
  <si>
    <t>Перечень медицинского оборудования с распределением по подведомственным организациям на условиях лизинга на 2027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</si>
</sst>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.0\ _₽"/>
    <numFmt numFmtId="165" formatCode="#,##0\ _₽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48">
    <xf numFmtId="0" fontId="0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/>
    </xf>
    <xf numFmtId="0" fontId="4" fillId="0" borderId="0" xfId="0" applyFo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0" fontId="4" fillId="2" borderId="0" xfId="0" applyFont="1" applyFill="1"/>
    <xf numFmtId="0" fontId="4" fillId="2" borderId="2" xfId="0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wrapText="1"/>
    </xf>
    <xf numFmtId="0" fontId="6" fillId="0" borderId="2" xfId="0" applyFont="1" applyBorder="1" applyAlignment="1">
      <alignment horizontal="left" vertical="center" wrapText="1"/>
    </xf>
    <xf numFmtId="164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wrapText="1"/>
    </xf>
    <xf numFmtId="0" fontId="2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top" wrapText="1"/>
    </xf>
    <xf numFmtId="0" fontId="8" fillId="2" borderId="3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164" fontId="9" fillId="2" borderId="0" xfId="0" applyNumberFormat="1" applyFont="1" applyFill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wrapText="1"/>
    </xf>
    <xf numFmtId="0" fontId="4" fillId="2" borderId="5" xfId="0" applyFont="1" applyFill="1" applyBorder="1" applyAlignment="1">
      <alignment horizontal="center" vertical="center"/>
    </xf>
    <xf numFmtId="164" fontId="4" fillId="2" borderId="5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wrapText="1"/>
    </xf>
    <xf numFmtId="164" fontId="2" fillId="0" borderId="5" xfId="0" applyNumberFormat="1" applyFont="1" applyBorder="1" applyAlignment="1">
      <alignment horizontal="center" vertical="center"/>
    </xf>
    <xf numFmtId="0" fontId="4" fillId="2" borderId="5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top" wrapText="1"/>
    </xf>
    <xf numFmtId="0" fontId="6" fillId="0" borderId="2" xfId="0" applyFont="1" applyBorder="1" applyAlignment="1">
      <alignment vertical="center" wrapText="1"/>
    </xf>
    <xf numFmtId="164" fontId="4" fillId="2" borderId="2" xfId="0" applyNumberFormat="1" applyFont="1" applyFill="1" applyBorder="1" applyAlignment="1">
      <alignment wrapText="1"/>
    </xf>
    <xf numFmtId="165" fontId="4" fillId="2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164" fontId="2" fillId="0" borderId="0" xfId="0" applyNumberFormat="1" applyFont="1" applyAlignment="1">
      <alignment horizontal="center" vertical="center" wrapText="1"/>
    </xf>
    <xf numFmtId="0" fontId="10" fillId="0" borderId="0" xfId="0" applyFont="1"/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 wrapText="1"/>
    </xf>
    <xf numFmtId="164" fontId="10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0" fillId="0" borderId="0" xfId="0" applyAlignment="1">
      <alignment wrapText="1"/>
    </xf>
    <xf numFmtId="0" fontId="7" fillId="0" borderId="2" xfId="0" applyFont="1" applyBorder="1" applyAlignment="1">
      <alignment wrapText="1"/>
    </xf>
    <xf numFmtId="164" fontId="5" fillId="0" borderId="2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164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/>
    <xf numFmtId="0" fontId="13" fillId="0" borderId="0" xfId="0" applyFont="1" applyAlignment="1">
      <alignment wrapText="1"/>
    </xf>
    <xf numFmtId="0" fontId="2" fillId="0" borderId="2" xfId="0" applyFont="1" applyFill="1" applyBorder="1" applyAlignment="1">
      <alignment wrapText="1"/>
    </xf>
    <xf numFmtId="164" fontId="4" fillId="0" borderId="4" xfId="0" applyNumberFormat="1" applyFont="1" applyBorder="1" applyAlignment="1">
      <alignment horizontal="center" vertical="center"/>
    </xf>
    <xf numFmtId="3" fontId="4" fillId="2" borderId="4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/>
    </xf>
    <xf numFmtId="164" fontId="4" fillId="2" borderId="8" xfId="0" applyNumberFormat="1" applyFont="1" applyFill="1" applyBorder="1" applyAlignment="1">
      <alignment horizontal="center" vertical="center"/>
    </xf>
    <xf numFmtId="164" fontId="9" fillId="2" borderId="2" xfId="0" applyNumberFormat="1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5" fillId="0" borderId="0" xfId="0" applyFont="1"/>
    <xf numFmtId="0" fontId="4" fillId="0" borderId="5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</cellXfs>
  <cellStyles count="748">
    <cellStyle name="Обычный" xfId="0" builtinId="0"/>
    <cellStyle name="Обычный 2" xfId="1"/>
    <cellStyle name="Обычный 5" xfId="2"/>
    <cellStyle name="Обычный 5 2" xfId="3"/>
    <cellStyle name="Обычный 5 3" xfId="4"/>
    <cellStyle name="Обычный 5 4" xfId="5"/>
    <cellStyle name="Обычный 5 5" xfId="6"/>
    <cellStyle name="Обычный 5 6" xfId="7"/>
    <cellStyle name="Обычный 5 7" xfId="8"/>
    <cellStyle name="Обычный 5 8" xfId="9"/>
    <cellStyle name="Обычный 6" xfId="10"/>
    <cellStyle name="Обычный 7" xfId="11"/>
    <cellStyle name="Обычный 7 2" xfId="12"/>
    <cellStyle name="Обычный 7 3" xfId="13"/>
    <cellStyle name="Обычный 7 4" xfId="14"/>
    <cellStyle name="Обычный 7 5" xfId="15"/>
    <cellStyle name="Обычный 7 6" xfId="16"/>
    <cellStyle name="Обычный 7 7" xfId="17"/>
    <cellStyle name="Обычный 7 8" xfId="18"/>
    <cellStyle name="Обычный 96" xfId="19"/>
    <cellStyle name="Обычный 96 10" xfId="20"/>
    <cellStyle name="Обычный 96 10 2" xfId="21"/>
    <cellStyle name="Обычный 96 10 3" xfId="22"/>
    <cellStyle name="Обычный 96 10 4" xfId="23"/>
    <cellStyle name="Обычный 96 10 5" xfId="24"/>
    <cellStyle name="Обычный 96 10 6" xfId="25"/>
    <cellStyle name="Обычный 96 10 7" xfId="26"/>
    <cellStyle name="Обычный 96 10 8" xfId="27"/>
    <cellStyle name="Обычный 96 11" xfId="28"/>
    <cellStyle name="Обычный 96 11 2" xfId="29"/>
    <cellStyle name="Обычный 96 11 3" xfId="30"/>
    <cellStyle name="Обычный 96 11 4" xfId="31"/>
    <cellStyle name="Обычный 96 11 5" xfId="32"/>
    <cellStyle name="Обычный 96 11 6" xfId="33"/>
    <cellStyle name="Обычный 96 11 7" xfId="34"/>
    <cellStyle name="Обычный 96 11 8" xfId="35"/>
    <cellStyle name="Обычный 96 12" xfId="36"/>
    <cellStyle name="Обычный 96 12 2" xfId="37"/>
    <cellStyle name="Обычный 96 12 3" xfId="38"/>
    <cellStyle name="Обычный 96 12 4" xfId="39"/>
    <cellStyle name="Обычный 96 12 5" xfId="40"/>
    <cellStyle name="Обычный 96 12 6" xfId="41"/>
    <cellStyle name="Обычный 96 12 7" xfId="42"/>
    <cellStyle name="Обычный 96 12 8" xfId="43"/>
    <cellStyle name="Обычный 96 13" xfId="44"/>
    <cellStyle name="Обычный 96 13 2" xfId="45"/>
    <cellStyle name="Обычный 96 13 3" xfId="46"/>
    <cellStyle name="Обычный 96 13 4" xfId="47"/>
    <cellStyle name="Обычный 96 13 5" xfId="48"/>
    <cellStyle name="Обычный 96 13 6" xfId="49"/>
    <cellStyle name="Обычный 96 13 7" xfId="50"/>
    <cellStyle name="Обычный 96 13 8" xfId="51"/>
    <cellStyle name="Обычный 96 14" xfId="52"/>
    <cellStyle name="Обычный 96 14 2" xfId="53"/>
    <cellStyle name="Обычный 96 14 3" xfId="54"/>
    <cellStyle name="Обычный 96 14 4" xfId="55"/>
    <cellStyle name="Обычный 96 14 5" xfId="56"/>
    <cellStyle name="Обычный 96 14 6" xfId="57"/>
    <cellStyle name="Обычный 96 14 7" xfId="58"/>
    <cellStyle name="Обычный 96 14 8" xfId="59"/>
    <cellStyle name="Обычный 96 15" xfId="60"/>
    <cellStyle name="Обычный 96 15 2" xfId="61"/>
    <cellStyle name="Обычный 96 15 3" xfId="62"/>
    <cellStyle name="Обычный 96 15 4" xfId="63"/>
    <cellStyle name="Обычный 96 15 5" xfId="64"/>
    <cellStyle name="Обычный 96 15 6" xfId="65"/>
    <cellStyle name="Обычный 96 15 7" xfId="66"/>
    <cellStyle name="Обычный 96 15 8" xfId="67"/>
    <cellStyle name="Обычный 96 16" xfId="68"/>
    <cellStyle name="Обычный 96 16 2" xfId="69"/>
    <cellStyle name="Обычный 96 16 3" xfId="70"/>
    <cellStyle name="Обычный 96 16 4" xfId="71"/>
    <cellStyle name="Обычный 96 16 5" xfId="72"/>
    <cellStyle name="Обычный 96 16 6" xfId="73"/>
    <cellStyle name="Обычный 96 16 7" xfId="74"/>
    <cellStyle name="Обычный 96 16 8" xfId="75"/>
    <cellStyle name="Обычный 96 17" xfId="76"/>
    <cellStyle name="Обычный 96 17 2" xfId="77"/>
    <cellStyle name="Обычный 96 17 3" xfId="78"/>
    <cellStyle name="Обычный 96 17 4" xfId="79"/>
    <cellStyle name="Обычный 96 17 5" xfId="80"/>
    <cellStyle name="Обычный 96 17 6" xfId="81"/>
    <cellStyle name="Обычный 96 17 7" xfId="82"/>
    <cellStyle name="Обычный 96 17 8" xfId="83"/>
    <cellStyle name="Обычный 96 18" xfId="84"/>
    <cellStyle name="Обычный 96 19" xfId="85"/>
    <cellStyle name="Обычный 96 2" xfId="86"/>
    <cellStyle name="Обычный 96 2 10" xfId="87"/>
    <cellStyle name="Обычный 96 2 10 2" xfId="88"/>
    <cellStyle name="Обычный 96 2 10 3" xfId="89"/>
    <cellStyle name="Обычный 96 2 10 4" xfId="90"/>
    <cellStyle name="Обычный 96 2 10 5" xfId="91"/>
    <cellStyle name="Обычный 96 2 10 6" xfId="92"/>
    <cellStyle name="Обычный 96 2 10 7" xfId="93"/>
    <cellStyle name="Обычный 96 2 10 8" xfId="94"/>
    <cellStyle name="Обычный 96 2 11" xfId="95"/>
    <cellStyle name="Обычный 96 2 11 2" xfId="96"/>
    <cellStyle name="Обычный 96 2 11 3" xfId="97"/>
    <cellStyle name="Обычный 96 2 11 4" xfId="98"/>
    <cellStyle name="Обычный 96 2 11 5" xfId="99"/>
    <cellStyle name="Обычный 96 2 11 6" xfId="100"/>
    <cellStyle name="Обычный 96 2 11 7" xfId="101"/>
    <cellStyle name="Обычный 96 2 11 8" xfId="102"/>
    <cellStyle name="Обычный 96 2 12" xfId="103"/>
    <cellStyle name="Обычный 96 2 12 2" xfId="104"/>
    <cellStyle name="Обычный 96 2 12 3" xfId="105"/>
    <cellStyle name="Обычный 96 2 12 4" xfId="106"/>
    <cellStyle name="Обычный 96 2 12 5" xfId="107"/>
    <cellStyle name="Обычный 96 2 12 6" xfId="108"/>
    <cellStyle name="Обычный 96 2 12 7" xfId="109"/>
    <cellStyle name="Обычный 96 2 12 8" xfId="110"/>
    <cellStyle name="Обычный 96 2 13" xfId="111"/>
    <cellStyle name="Обычный 96 2 13 2" xfId="112"/>
    <cellStyle name="Обычный 96 2 13 3" xfId="113"/>
    <cellStyle name="Обычный 96 2 13 4" xfId="114"/>
    <cellStyle name="Обычный 96 2 13 5" xfId="115"/>
    <cellStyle name="Обычный 96 2 13 6" xfId="116"/>
    <cellStyle name="Обычный 96 2 13 7" xfId="117"/>
    <cellStyle name="Обычный 96 2 13 8" xfId="118"/>
    <cellStyle name="Обычный 96 2 14" xfId="119"/>
    <cellStyle name="Обычный 96 2 14 2" xfId="120"/>
    <cellStyle name="Обычный 96 2 14 3" xfId="121"/>
    <cellStyle name="Обычный 96 2 14 4" xfId="122"/>
    <cellStyle name="Обычный 96 2 14 5" xfId="123"/>
    <cellStyle name="Обычный 96 2 14 6" xfId="124"/>
    <cellStyle name="Обычный 96 2 14 7" xfId="125"/>
    <cellStyle name="Обычный 96 2 14 8" xfId="126"/>
    <cellStyle name="Обычный 96 2 15" xfId="127"/>
    <cellStyle name="Обычный 96 2 15 2" xfId="128"/>
    <cellStyle name="Обычный 96 2 15 3" xfId="129"/>
    <cellStyle name="Обычный 96 2 15 4" xfId="130"/>
    <cellStyle name="Обычный 96 2 15 5" xfId="131"/>
    <cellStyle name="Обычный 96 2 15 6" xfId="132"/>
    <cellStyle name="Обычный 96 2 15 7" xfId="133"/>
    <cellStyle name="Обычный 96 2 15 8" xfId="134"/>
    <cellStyle name="Обычный 96 2 16" xfId="135"/>
    <cellStyle name="Обычный 96 2 17" xfId="136"/>
    <cellStyle name="Обычный 96 2 18" xfId="137"/>
    <cellStyle name="Обычный 96 2 19" xfId="138"/>
    <cellStyle name="Обычный 96 2 2" xfId="139"/>
    <cellStyle name="Обычный 96 2 2 10" xfId="140"/>
    <cellStyle name="Обычный 96 2 2 10 2" xfId="141"/>
    <cellStyle name="Обычный 96 2 2 10 3" xfId="142"/>
    <cellStyle name="Обычный 96 2 2 10 4" xfId="143"/>
    <cellStyle name="Обычный 96 2 2 10 5" xfId="144"/>
    <cellStyle name="Обычный 96 2 2 10 6" xfId="145"/>
    <cellStyle name="Обычный 96 2 2 10 7" xfId="146"/>
    <cellStyle name="Обычный 96 2 2 10 8" xfId="147"/>
    <cellStyle name="Обычный 96 2 2 11" xfId="148"/>
    <cellStyle name="Обычный 96 2 2 11 2" xfId="149"/>
    <cellStyle name="Обычный 96 2 2 11 3" xfId="150"/>
    <cellStyle name="Обычный 96 2 2 11 4" xfId="151"/>
    <cellStyle name="Обычный 96 2 2 11 5" xfId="152"/>
    <cellStyle name="Обычный 96 2 2 11 6" xfId="153"/>
    <cellStyle name="Обычный 96 2 2 11 7" xfId="154"/>
    <cellStyle name="Обычный 96 2 2 11 8" xfId="155"/>
    <cellStyle name="Обычный 96 2 2 12" xfId="156"/>
    <cellStyle name="Обычный 96 2 2 12 2" xfId="157"/>
    <cellStyle name="Обычный 96 2 2 12 3" xfId="158"/>
    <cellStyle name="Обычный 96 2 2 12 4" xfId="159"/>
    <cellStyle name="Обычный 96 2 2 12 5" xfId="160"/>
    <cellStyle name="Обычный 96 2 2 12 6" xfId="161"/>
    <cellStyle name="Обычный 96 2 2 12 7" xfId="162"/>
    <cellStyle name="Обычный 96 2 2 12 8" xfId="163"/>
    <cellStyle name="Обычный 96 2 2 13" xfId="164"/>
    <cellStyle name="Обычный 96 2 2 13 2" xfId="165"/>
    <cellStyle name="Обычный 96 2 2 13 3" xfId="166"/>
    <cellStyle name="Обычный 96 2 2 13 4" xfId="167"/>
    <cellStyle name="Обычный 96 2 2 13 5" xfId="168"/>
    <cellStyle name="Обычный 96 2 2 13 6" xfId="169"/>
    <cellStyle name="Обычный 96 2 2 13 7" xfId="170"/>
    <cellStyle name="Обычный 96 2 2 13 8" xfId="171"/>
    <cellStyle name="Обычный 96 2 2 14" xfId="172"/>
    <cellStyle name="Обычный 96 2 2 15" xfId="173"/>
    <cellStyle name="Обычный 96 2 2 16" xfId="174"/>
    <cellStyle name="Обычный 96 2 2 17" xfId="175"/>
    <cellStyle name="Обычный 96 2 2 18" xfId="176"/>
    <cellStyle name="Обычный 96 2 2 19" xfId="177"/>
    <cellStyle name="Обычный 96 2 2 2" xfId="178"/>
    <cellStyle name="Обычный 96 2 2 2 2" xfId="179"/>
    <cellStyle name="Обычный 96 2 2 2 3" xfId="180"/>
    <cellStyle name="Обычный 96 2 2 2 4" xfId="181"/>
    <cellStyle name="Обычный 96 2 2 2 5" xfId="182"/>
    <cellStyle name="Обычный 96 2 2 2 6" xfId="183"/>
    <cellStyle name="Обычный 96 2 2 2 7" xfId="184"/>
    <cellStyle name="Обычный 96 2 2 2 8" xfId="185"/>
    <cellStyle name="Обычный 96 2 2 20" xfId="186"/>
    <cellStyle name="Обычный 96 2 2 3" xfId="187"/>
    <cellStyle name="Обычный 96 2 2 3 2" xfId="188"/>
    <cellStyle name="Обычный 96 2 2 3 3" xfId="189"/>
    <cellStyle name="Обычный 96 2 2 3 4" xfId="190"/>
    <cellStyle name="Обычный 96 2 2 3 5" xfId="191"/>
    <cellStyle name="Обычный 96 2 2 3 6" xfId="192"/>
    <cellStyle name="Обычный 96 2 2 3 7" xfId="193"/>
    <cellStyle name="Обычный 96 2 2 3 8" xfId="194"/>
    <cellStyle name="Обычный 96 2 2 4" xfId="195"/>
    <cellStyle name="Обычный 96 2 2 4 2" xfId="196"/>
    <cellStyle name="Обычный 96 2 2 4 3" xfId="197"/>
    <cellStyle name="Обычный 96 2 2 4 4" xfId="198"/>
    <cellStyle name="Обычный 96 2 2 4 5" xfId="199"/>
    <cellStyle name="Обычный 96 2 2 4 6" xfId="200"/>
    <cellStyle name="Обычный 96 2 2 4 7" xfId="201"/>
    <cellStyle name="Обычный 96 2 2 4 8" xfId="202"/>
    <cellStyle name="Обычный 96 2 2 5" xfId="203"/>
    <cellStyle name="Обычный 96 2 2 5 2" xfId="204"/>
    <cellStyle name="Обычный 96 2 2 5 3" xfId="205"/>
    <cellStyle name="Обычный 96 2 2 5 4" xfId="206"/>
    <cellStyle name="Обычный 96 2 2 5 5" xfId="207"/>
    <cellStyle name="Обычный 96 2 2 5 6" xfId="208"/>
    <cellStyle name="Обычный 96 2 2 5 7" xfId="209"/>
    <cellStyle name="Обычный 96 2 2 5 8" xfId="210"/>
    <cellStyle name="Обычный 96 2 2 6" xfId="211"/>
    <cellStyle name="Обычный 96 2 2 6 2" xfId="212"/>
    <cellStyle name="Обычный 96 2 2 6 3" xfId="213"/>
    <cellStyle name="Обычный 96 2 2 6 4" xfId="214"/>
    <cellStyle name="Обычный 96 2 2 6 5" xfId="215"/>
    <cellStyle name="Обычный 96 2 2 6 6" xfId="216"/>
    <cellStyle name="Обычный 96 2 2 6 7" xfId="217"/>
    <cellStyle name="Обычный 96 2 2 6 8" xfId="218"/>
    <cellStyle name="Обычный 96 2 2 7" xfId="219"/>
    <cellStyle name="Обычный 96 2 2 7 2" xfId="220"/>
    <cellStyle name="Обычный 96 2 2 7 3" xfId="221"/>
    <cellStyle name="Обычный 96 2 2 7 4" xfId="222"/>
    <cellStyle name="Обычный 96 2 2 7 5" xfId="223"/>
    <cellStyle name="Обычный 96 2 2 7 6" xfId="224"/>
    <cellStyle name="Обычный 96 2 2 7 7" xfId="225"/>
    <cellStyle name="Обычный 96 2 2 7 8" xfId="226"/>
    <cellStyle name="Обычный 96 2 2 8" xfId="227"/>
    <cellStyle name="Обычный 96 2 2 8 2" xfId="228"/>
    <cellStyle name="Обычный 96 2 2 8 3" xfId="229"/>
    <cellStyle name="Обычный 96 2 2 8 4" xfId="230"/>
    <cellStyle name="Обычный 96 2 2 8 5" xfId="231"/>
    <cellStyle name="Обычный 96 2 2 8 6" xfId="232"/>
    <cellStyle name="Обычный 96 2 2 8 7" xfId="233"/>
    <cellStyle name="Обычный 96 2 2 8 8" xfId="234"/>
    <cellStyle name="Обычный 96 2 2 9" xfId="235"/>
    <cellStyle name="Обычный 96 2 2 9 2" xfId="236"/>
    <cellStyle name="Обычный 96 2 2 9 3" xfId="237"/>
    <cellStyle name="Обычный 96 2 2 9 4" xfId="238"/>
    <cellStyle name="Обычный 96 2 2 9 5" xfId="239"/>
    <cellStyle name="Обычный 96 2 2 9 6" xfId="240"/>
    <cellStyle name="Обычный 96 2 2 9 7" xfId="241"/>
    <cellStyle name="Обычный 96 2 2 9 8" xfId="242"/>
    <cellStyle name="Обычный 96 2 20" xfId="243"/>
    <cellStyle name="Обычный 96 2 21" xfId="244"/>
    <cellStyle name="Обычный 96 2 22" xfId="245"/>
    <cellStyle name="Обычный 96 2 3" xfId="246"/>
    <cellStyle name="Обычный 96 2 3 10" xfId="247"/>
    <cellStyle name="Обычный 96 2 3 10 2" xfId="248"/>
    <cellStyle name="Обычный 96 2 3 10 3" xfId="249"/>
    <cellStyle name="Обычный 96 2 3 10 4" xfId="250"/>
    <cellStyle name="Обычный 96 2 3 10 5" xfId="251"/>
    <cellStyle name="Обычный 96 2 3 10 6" xfId="252"/>
    <cellStyle name="Обычный 96 2 3 10 7" xfId="253"/>
    <cellStyle name="Обычный 96 2 3 10 8" xfId="254"/>
    <cellStyle name="Обычный 96 2 3 11" xfId="255"/>
    <cellStyle name="Обычный 96 2 3 11 2" xfId="256"/>
    <cellStyle name="Обычный 96 2 3 11 3" xfId="257"/>
    <cellStyle name="Обычный 96 2 3 11 4" xfId="258"/>
    <cellStyle name="Обычный 96 2 3 11 5" xfId="259"/>
    <cellStyle name="Обычный 96 2 3 11 6" xfId="260"/>
    <cellStyle name="Обычный 96 2 3 11 7" xfId="261"/>
    <cellStyle name="Обычный 96 2 3 11 8" xfId="262"/>
    <cellStyle name="Обычный 96 2 3 12" xfId="263"/>
    <cellStyle name="Обычный 96 2 3 12 2" xfId="264"/>
    <cellStyle name="Обычный 96 2 3 12 3" xfId="265"/>
    <cellStyle name="Обычный 96 2 3 12 4" xfId="266"/>
    <cellStyle name="Обычный 96 2 3 12 5" xfId="267"/>
    <cellStyle name="Обычный 96 2 3 12 6" xfId="268"/>
    <cellStyle name="Обычный 96 2 3 12 7" xfId="269"/>
    <cellStyle name="Обычный 96 2 3 12 8" xfId="270"/>
    <cellStyle name="Обычный 96 2 3 13" xfId="271"/>
    <cellStyle name="Обычный 96 2 3 13 2" xfId="272"/>
    <cellStyle name="Обычный 96 2 3 13 3" xfId="273"/>
    <cellStyle name="Обычный 96 2 3 13 4" xfId="274"/>
    <cellStyle name="Обычный 96 2 3 13 5" xfId="275"/>
    <cellStyle name="Обычный 96 2 3 13 6" xfId="276"/>
    <cellStyle name="Обычный 96 2 3 13 7" xfId="277"/>
    <cellStyle name="Обычный 96 2 3 13 8" xfId="278"/>
    <cellStyle name="Обычный 96 2 3 14" xfId="279"/>
    <cellStyle name="Обычный 96 2 3 15" xfId="280"/>
    <cellStyle name="Обычный 96 2 3 16" xfId="281"/>
    <cellStyle name="Обычный 96 2 3 17" xfId="282"/>
    <cellStyle name="Обычный 96 2 3 18" xfId="283"/>
    <cellStyle name="Обычный 96 2 3 19" xfId="284"/>
    <cellStyle name="Обычный 96 2 3 2" xfId="285"/>
    <cellStyle name="Обычный 96 2 3 2 2" xfId="286"/>
    <cellStyle name="Обычный 96 2 3 2 3" xfId="287"/>
    <cellStyle name="Обычный 96 2 3 2 4" xfId="288"/>
    <cellStyle name="Обычный 96 2 3 2 5" xfId="289"/>
    <cellStyle name="Обычный 96 2 3 2 6" xfId="290"/>
    <cellStyle name="Обычный 96 2 3 2 7" xfId="291"/>
    <cellStyle name="Обычный 96 2 3 2 8" xfId="292"/>
    <cellStyle name="Обычный 96 2 3 20" xfId="293"/>
    <cellStyle name="Обычный 96 2 3 3" xfId="294"/>
    <cellStyle name="Обычный 96 2 3 3 2" xfId="295"/>
    <cellStyle name="Обычный 96 2 3 3 3" xfId="296"/>
    <cellStyle name="Обычный 96 2 3 3 4" xfId="297"/>
    <cellStyle name="Обычный 96 2 3 3 5" xfId="298"/>
    <cellStyle name="Обычный 96 2 3 3 6" xfId="299"/>
    <cellStyle name="Обычный 96 2 3 3 7" xfId="300"/>
    <cellStyle name="Обычный 96 2 3 3 8" xfId="301"/>
    <cellStyle name="Обычный 96 2 3 4" xfId="302"/>
    <cellStyle name="Обычный 96 2 3 4 2" xfId="303"/>
    <cellStyle name="Обычный 96 2 3 4 3" xfId="304"/>
    <cellStyle name="Обычный 96 2 3 4 4" xfId="305"/>
    <cellStyle name="Обычный 96 2 3 4 5" xfId="306"/>
    <cellStyle name="Обычный 96 2 3 4 6" xfId="307"/>
    <cellStyle name="Обычный 96 2 3 4 7" xfId="308"/>
    <cellStyle name="Обычный 96 2 3 4 8" xfId="309"/>
    <cellStyle name="Обычный 96 2 3 5" xfId="310"/>
    <cellStyle name="Обычный 96 2 3 5 2" xfId="311"/>
    <cellStyle name="Обычный 96 2 3 5 3" xfId="312"/>
    <cellStyle name="Обычный 96 2 3 5 4" xfId="313"/>
    <cellStyle name="Обычный 96 2 3 5 5" xfId="314"/>
    <cellStyle name="Обычный 96 2 3 5 6" xfId="315"/>
    <cellStyle name="Обычный 96 2 3 5 7" xfId="316"/>
    <cellStyle name="Обычный 96 2 3 5 8" xfId="317"/>
    <cellStyle name="Обычный 96 2 3 6" xfId="318"/>
    <cellStyle name="Обычный 96 2 3 6 2" xfId="319"/>
    <cellStyle name="Обычный 96 2 3 6 3" xfId="320"/>
    <cellStyle name="Обычный 96 2 3 6 4" xfId="321"/>
    <cellStyle name="Обычный 96 2 3 6 5" xfId="322"/>
    <cellStyle name="Обычный 96 2 3 6 6" xfId="323"/>
    <cellStyle name="Обычный 96 2 3 6 7" xfId="324"/>
    <cellStyle name="Обычный 96 2 3 6 8" xfId="325"/>
    <cellStyle name="Обычный 96 2 3 7" xfId="326"/>
    <cellStyle name="Обычный 96 2 3 7 2" xfId="327"/>
    <cellStyle name="Обычный 96 2 3 7 3" xfId="328"/>
    <cellStyle name="Обычный 96 2 3 7 4" xfId="329"/>
    <cellStyle name="Обычный 96 2 3 7 5" xfId="330"/>
    <cellStyle name="Обычный 96 2 3 7 6" xfId="331"/>
    <cellStyle name="Обычный 96 2 3 7 7" xfId="332"/>
    <cellStyle name="Обычный 96 2 3 7 8" xfId="333"/>
    <cellStyle name="Обычный 96 2 3 8" xfId="334"/>
    <cellStyle name="Обычный 96 2 3 8 2" xfId="335"/>
    <cellStyle name="Обычный 96 2 3 8 3" xfId="336"/>
    <cellStyle name="Обычный 96 2 3 8 4" xfId="337"/>
    <cellStyle name="Обычный 96 2 3 8 5" xfId="338"/>
    <cellStyle name="Обычный 96 2 3 8 6" xfId="339"/>
    <cellStyle name="Обычный 96 2 3 8 7" xfId="340"/>
    <cellStyle name="Обычный 96 2 3 8 8" xfId="341"/>
    <cellStyle name="Обычный 96 2 3 9" xfId="342"/>
    <cellStyle name="Обычный 96 2 3 9 2" xfId="343"/>
    <cellStyle name="Обычный 96 2 3 9 3" xfId="344"/>
    <cellStyle name="Обычный 96 2 3 9 4" xfId="345"/>
    <cellStyle name="Обычный 96 2 3 9 5" xfId="346"/>
    <cellStyle name="Обычный 96 2 3 9 6" xfId="347"/>
    <cellStyle name="Обычный 96 2 3 9 7" xfId="348"/>
    <cellStyle name="Обычный 96 2 3 9 8" xfId="349"/>
    <cellStyle name="Обычный 96 2 4" xfId="350"/>
    <cellStyle name="Обычный 96 2 4 2" xfId="351"/>
    <cellStyle name="Обычный 96 2 4 3" xfId="352"/>
    <cellStyle name="Обычный 96 2 4 4" xfId="353"/>
    <cellStyle name="Обычный 96 2 4 5" xfId="354"/>
    <cellStyle name="Обычный 96 2 4 6" xfId="355"/>
    <cellStyle name="Обычный 96 2 4 7" xfId="356"/>
    <cellStyle name="Обычный 96 2 4 8" xfId="357"/>
    <cellStyle name="Обычный 96 2 5" xfId="358"/>
    <cellStyle name="Обычный 96 2 5 2" xfId="359"/>
    <cellStyle name="Обычный 96 2 5 3" xfId="360"/>
    <cellStyle name="Обычный 96 2 5 4" xfId="361"/>
    <cellStyle name="Обычный 96 2 5 5" xfId="362"/>
    <cellStyle name="Обычный 96 2 5 6" xfId="363"/>
    <cellStyle name="Обычный 96 2 5 7" xfId="364"/>
    <cellStyle name="Обычный 96 2 5 8" xfId="365"/>
    <cellStyle name="Обычный 96 2 6" xfId="366"/>
    <cellStyle name="Обычный 96 2 6 2" xfId="367"/>
    <cellStyle name="Обычный 96 2 6 3" xfId="368"/>
    <cellStyle name="Обычный 96 2 6 4" xfId="369"/>
    <cellStyle name="Обычный 96 2 6 5" xfId="370"/>
    <cellStyle name="Обычный 96 2 6 6" xfId="371"/>
    <cellStyle name="Обычный 96 2 6 7" xfId="372"/>
    <cellStyle name="Обычный 96 2 6 8" xfId="373"/>
    <cellStyle name="Обычный 96 2 7" xfId="374"/>
    <cellStyle name="Обычный 96 2 7 2" xfId="375"/>
    <cellStyle name="Обычный 96 2 7 3" xfId="376"/>
    <cellStyle name="Обычный 96 2 7 4" xfId="377"/>
    <cellStyle name="Обычный 96 2 7 5" xfId="378"/>
    <cellStyle name="Обычный 96 2 7 6" xfId="379"/>
    <cellStyle name="Обычный 96 2 7 7" xfId="380"/>
    <cellStyle name="Обычный 96 2 7 8" xfId="381"/>
    <cellStyle name="Обычный 96 2 8" xfId="382"/>
    <cellStyle name="Обычный 96 2 8 2" xfId="383"/>
    <cellStyle name="Обычный 96 2 8 3" xfId="384"/>
    <cellStyle name="Обычный 96 2 8 4" xfId="385"/>
    <cellStyle name="Обычный 96 2 8 5" xfId="386"/>
    <cellStyle name="Обычный 96 2 8 6" xfId="387"/>
    <cellStyle name="Обычный 96 2 8 7" xfId="388"/>
    <cellStyle name="Обычный 96 2 8 8" xfId="389"/>
    <cellStyle name="Обычный 96 2 9" xfId="390"/>
    <cellStyle name="Обычный 96 2 9 2" xfId="391"/>
    <cellStyle name="Обычный 96 2 9 3" xfId="392"/>
    <cellStyle name="Обычный 96 2 9 4" xfId="393"/>
    <cellStyle name="Обычный 96 2 9 5" xfId="394"/>
    <cellStyle name="Обычный 96 2 9 6" xfId="395"/>
    <cellStyle name="Обычный 96 2 9 7" xfId="396"/>
    <cellStyle name="Обычный 96 2 9 8" xfId="397"/>
    <cellStyle name="Обычный 96 20" xfId="398"/>
    <cellStyle name="Обычный 96 21" xfId="399"/>
    <cellStyle name="Обычный 96 22" xfId="400"/>
    <cellStyle name="Обычный 96 23" xfId="401"/>
    <cellStyle name="Обычный 96 24" xfId="402"/>
    <cellStyle name="Обычный 96 3" xfId="403"/>
    <cellStyle name="Обычный 96 3 10" xfId="404"/>
    <cellStyle name="Обычный 96 3 10 2" xfId="405"/>
    <cellStyle name="Обычный 96 3 10 3" xfId="406"/>
    <cellStyle name="Обычный 96 3 10 4" xfId="407"/>
    <cellStyle name="Обычный 96 3 10 5" xfId="408"/>
    <cellStyle name="Обычный 96 3 10 6" xfId="409"/>
    <cellStyle name="Обычный 96 3 10 7" xfId="410"/>
    <cellStyle name="Обычный 96 3 10 8" xfId="411"/>
    <cellStyle name="Обычный 96 3 11" xfId="412"/>
    <cellStyle name="Обычный 96 3 11 2" xfId="413"/>
    <cellStyle name="Обычный 96 3 11 3" xfId="414"/>
    <cellStyle name="Обычный 96 3 11 4" xfId="415"/>
    <cellStyle name="Обычный 96 3 11 5" xfId="416"/>
    <cellStyle name="Обычный 96 3 11 6" xfId="417"/>
    <cellStyle name="Обычный 96 3 11 7" xfId="418"/>
    <cellStyle name="Обычный 96 3 11 8" xfId="419"/>
    <cellStyle name="Обычный 96 3 12" xfId="420"/>
    <cellStyle name="Обычный 96 3 12 2" xfId="421"/>
    <cellStyle name="Обычный 96 3 12 3" xfId="422"/>
    <cellStyle name="Обычный 96 3 12 4" xfId="423"/>
    <cellStyle name="Обычный 96 3 12 5" xfId="424"/>
    <cellStyle name="Обычный 96 3 12 6" xfId="425"/>
    <cellStyle name="Обычный 96 3 12 7" xfId="426"/>
    <cellStyle name="Обычный 96 3 12 8" xfId="427"/>
    <cellStyle name="Обычный 96 3 13" xfId="428"/>
    <cellStyle name="Обычный 96 3 13 2" xfId="429"/>
    <cellStyle name="Обычный 96 3 13 3" xfId="430"/>
    <cellStyle name="Обычный 96 3 13 4" xfId="431"/>
    <cellStyle name="Обычный 96 3 13 5" xfId="432"/>
    <cellStyle name="Обычный 96 3 13 6" xfId="433"/>
    <cellStyle name="Обычный 96 3 13 7" xfId="434"/>
    <cellStyle name="Обычный 96 3 13 8" xfId="435"/>
    <cellStyle name="Обычный 96 3 14" xfId="436"/>
    <cellStyle name="Обычный 96 3 15" xfId="437"/>
    <cellStyle name="Обычный 96 3 16" xfId="438"/>
    <cellStyle name="Обычный 96 3 17" xfId="439"/>
    <cellStyle name="Обычный 96 3 18" xfId="440"/>
    <cellStyle name="Обычный 96 3 19" xfId="441"/>
    <cellStyle name="Обычный 96 3 2" xfId="442"/>
    <cellStyle name="Обычный 96 3 2 2" xfId="443"/>
    <cellStyle name="Обычный 96 3 2 3" xfId="444"/>
    <cellStyle name="Обычный 96 3 2 4" xfId="445"/>
    <cellStyle name="Обычный 96 3 2 5" xfId="446"/>
    <cellStyle name="Обычный 96 3 2 6" xfId="447"/>
    <cellStyle name="Обычный 96 3 2 7" xfId="448"/>
    <cellStyle name="Обычный 96 3 2 8" xfId="449"/>
    <cellStyle name="Обычный 96 3 20" xfId="450"/>
    <cellStyle name="Обычный 96 3 3" xfId="451"/>
    <cellStyle name="Обычный 96 3 3 2" xfId="452"/>
    <cellStyle name="Обычный 96 3 3 3" xfId="453"/>
    <cellStyle name="Обычный 96 3 3 4" xfId="454"/>
    <cellStyle name="Обычный 96 3 3 5" xfId="455"/>
    <cellStyle name="Обычный 96 3 3 6" xfId="456"/>
    <cellStyle name="Обычный 96 3 3 7" xfId="457"/>
    <cellStyle name="Обычный 96 3 3 8" xfId="458"/>
    <cellStyle name="Обычный 96 3 4" xfId="459"/>
    <cellStyle name="Обычный 96 3 4 2" xfId="460"/>
    <cellStyle name="Обычный 96 3 4 3" xfId="461"/>
    <cellStyle name="Обычный 96 3 4 4" xfId="462"/>
    <cellStyle name="Обычный 96 3 4 5" xfId="463"/>
    <cellStyle name="Обычный 96 3 4 6" xfId="464"/>
    <cellStyle name="Обычный 96 3 4 7" xfId="465"/>
    <cellStyle name="Обычный 96 3 4 8" xfId="466"/>
    <cellStyle name="Обычный 96 3 5" xfId="467"/>
    <cellStyle name="Обычный 96 3 5 2" xfId="468"/>
    <cellStyle name="Обычный 96 3 5 3" xfId="469"/>
    <cellStyle name="Обычный 96 3 5 4" xfId="470"/>
    <cellStyle name="Обычный 96 3 5 5" xfId="471"/>
    <cellStyle name="Обычный 96 3 5 6" xfId="472"/>
    <cellStyle name="Обычный 96 3 5 7" xfId="473"/>
    <cellStyle name="Обычный 96 3 5 8" xfId="474"/>
    <cellStyle name="Обычный 96 3 6" xfId="475"/>
    <cellStyle name="Обычный 96 3 6 2" xfId="476"/>
    <cellStyle name="Обычный 96 3 6 3" xfId="477"/>
    <cellStyle name="Обычный 96 3 6 4" xfId="478"/>
    <cellStyle name="Обычный 96 3 6 5" xfId="479"/>
    <cellStyle name="Обычный 96 3 6 6" xfId="480"/>
    <cellStyle name="Обычный 96 3 6 7" xfId="481"/>
    <cellStyle name="Обычный 96 3 6 8" xfId="482"/>
    <cellStyle name="Обычный 96 3 7" xfId="483"/>
    <cellStyle name="Обычный 96 3 7 2" xfId="484"/>
    <cellStyle name="Обычный 96 3 7 3" xfId="485"/>
    <cellStyle name="Обычный 96 3 7 4" xfId="486"/>
    <cellStyle name="Обычный 96 3 7 5" xfId="487"/>
    <cellStyle name="Обычный 96 3 7 6" xfId="488"/>
    <cellStyle name="Обычный 96 3 7 7" xfId="489"/>
    <cellStyle name="Обычный 96 3 7 8" xfId="490"/>
    <cellStyle name="Обычный 96 3 8" xfId="491"/>
    <cellStyle name="Обычный 96 3 8 2" xfId="492"/>
    <cellStyle name="Обычный 96 3 8 3" xfId="493"/>
    <cellStyle name="Обычный 96 3 8 4" xfId="494"/>
    <cellStyle name="Обычный 96 3 8 5" xfId="495"/>
    <cellStyle name="Обычный 96 3 8 6" xfId="496"/>
    <cellStyle name="Обычный 96 3 8 7" xfId="497"/>
    <cellStyle name="Обычный 96 3 8 8" xfId="498"/>
    <cellStyle name="Обычный 96 3 9" xfId="499"/>
    <cellStyle name="Обычный 96 3 9 2" xfId="500"/>
    <cellStyle name="Обычный 96 3 9 3" xfId="501"/>
    <cellStyle name="Обычный 96 3 9 4" xfId="502"/>
    <cellStyle name="Обычный 96 3 9 5" xfId="503"/>
    <cellStyle name="Обычный 96 3 9 6" xfId="504"/>
    <cellStyle name="Обычный 96 3 9 7" xfId="505"/>
    <cellStyle name="Обычный 96 3 9 8" xfId="506"/>
    <cellStyle name="Обычный 96 4" xfId="507"/>
    <cellStyle name="Обычный 96 4 10" xfId="508"/>
    <cellStyle name="Обычный 96 4 10 2" xfId="509"/>
    <cellStyle name="Обычный 96 4 10 3" xfId="510"/>
    <cellStyle name="Обычный 96 4 10 4" xfId="511"/>
    <cellStyle name="Обычный 96 4 10 5" xfId="512"/>
    <cellStyle name="Обычный 96 4 10 6" xfId="513"/>
    <cellStyle name="Обычный 96 4 10 7" xfId="514"/>
    <cellStyle name="Обычный 96 4 10 8" xfId="515"/>
    <cellStyle name="Обычный 96 4 11" xfId="516"/>
    <cellStyle name="Обычный 96 4 11 2" xfId="517"/>
    <cellStyle name="Обычный 96 4 11 3" xfId="518"/>
    <cellStyle name="Обычный 96 4 11 4" xfId="519"/>
    <cellStyle name="Обычный 96 4 11 5" xfId="520"/>
    <cellStyle name="Обычный 96 4 11 6" xfId="521"/>
    <cellStyle name="Обычный 96 4 11 7" xfId="522"/>
    <cellStyle name="Обычный 96 4 11 8" xfId="523"/>
    <cellStyle name="Обычный 96 4 12" xfId="524"/>
    <cellStyle name="Обычный 96 4 12 2" xfId="525"/>
    <cellStyle name="Обычный 96 4 12 3" xfId="526"/>
    <cellStyle name="Обычный 96 4 12 4" xfId="527"/>
    <cellStyle name="Обычный 96 4 12 5" xfId="528"/>
    <cellStyle name="Обычный 96 4 12 6" xfId="529"/>
    <cellStyle name="Обычный 96 4 12 7" xfId="530"/>
    <cellStyle name="Обычный 96 4 12 8" xfId="531"/>
    <cellStyle name="Обычный 96 4 13" xfId="532"/>
    <cellStyle name="Обычный 96 4 13 2" xfId="533"/>
    <cellStyle name="Обычный 96 4 13 3" xfId="534"/>
    <cellStyle name="Обычный 96 4 13 4" xfId="535"/>
    <cellStyle name="Обычный 96 4 13 5" xfId="536"/>
    <cellStyle name="Обычный 96 4 13 6" xfId="537"/>
    <cellStyle name="Обычный 96 4 13 7" xfId="538"/>
    <cellStyle name="Обычный 96 4 13 8" xfId="539"/>
    <cellStyle name="Обычный 96 4 14" xfId="540"/>
    <cellStyle name="Обычный 96 4 15" xfId="541"/>
    <cellStyle name="Обычный 96 4 16" xfId="542"/>
    <cellStyle name="Обычный 96 4 17" xfId="543"/>
    <cellStyle name="Обычный 96 4 18" xfId="544"/>
    <cellStyle name="Обычный 96 4 19" xfId="545"/>
    <cellStyle name="Обычный 96 4 2" xfId="546"/>
    <cellStyle name="Обычный 96 4 2 2" xfId="547"/>
    <cellStyle name="Обычный 96 4 2 3" xfId="548"/>
    <cellStyle name="Обычный 96 4 2 4" xfId="549"/>
    <cellStyle name="Обычный 96 4 2 5" xfId="550"/>
    <cellStyle name="Обычный 96 4 2 6" xfId="551"/>
    <cellStyle name="Обычный 96 4 2 7" xfId="552"/>
    <cellStyle name="Обычный 96 4 2 8" xfId="553"/>
    <cellStyle name="Обычный 96 4 20" xfId="554"/>
    <cellStyle name="Обычный 96 4 3" xfId="555"/>
    <cellStyle name="Обычный 96 4 3 2" xfId="556"/>
    <cellStyle name="Обычный 96 4 3 3" xfId="557"/>
    <cellStyle name="Обычный 96 4 3 4" xfId="558"/>
    <cellStyle name="Обычный 96 4 3 5" xfId="559"/>
    <cellStyle name="Обычный 96 4 3 6" xfId="560"/>
    <cellStyle name="Обычный 96 4 3 7" xfId="561"/>
    <cellStyle name="Обычный 96 4 3 8" xfId="562"/>
    <cellStyle name="Обычный 96 4 4" xfId="563"/>
    <cellStyle name="Обычный 96 4 4 2" xfId="564"/>
    <cellStyle name="Обычный 96 4 4 3" xfId="565"/>
    <cellStyle name="Обычный 96 4 4 4" xfId="566"/>
    <cellStyle name="Обычный 96 4 4 5" xfId="567"/>
    <cellStyle name="Обычный 96 4 4 6" xfId="568"/>
    <cellStyle name="Обычный 96 4 4 7" xfId="569"/>
    <cellStyle name="Обычный 96 4 4 8" xfId="570"/>
    <cellStyle name="Обычный 96 4 5" xfId="571"/>
    <cellStyle name="Обычный 96 4 5 2" xfId="572"/>
    <cellStyle name="Обычный 96 4 5 3" xfId="573"/>
    <cellStyle name="Обычный 96 4 5 4" xfId="574"/>
    <cellStyle name="Обычный 96 4 5 5" xfId="575"/>
    <cellStyle name="Обычный 96 4 5 6" xfId="576"/>
    <cellStyle name="Обычный 96 4 5 7" xfId="577"/>
    <cellStyle name="Обычный 96 4 5 8" xfId="578"/>
    <cellStyle name="Обычный 96 4 6" xfId="579"/>
    <cellStyle name="Обычный 96 4 6 2" xfId="580"/>
    <cellStyle name="Обычный 96 4 6 3" xfId="581"/>
    <cellStyle name="Обычный 96 4 6 4" xfId="582"/>
    <cellStyle name="Обычный 96 4 6 5" xfId="583"/>
    <cellStyle name="Обычный 96 4 6 6" xfId="584"/>
    <cellStyle name="Обычный 96 4 6 7" xfId="585"/>
    <cellStyle name="Обычный 96 4 6 8" xfId="586"/>
    <cellStyle name="Обычный 96 4 7" xfId="587"/>
    <cellStyle name="Обычный 96 4 7 2" xfId="588"/>
    <cellStyle name="Обычный 96 4 7 3" xfId="589"/>
    <cellStyle name="Обычный 96 4 7 4" xfId="590"/>
    <cellStyle name="Обычный 96 4 7 5" xfId="591"/>
    <cellStyle name="Обычный 96 4 7 6" xfId="592"/>
    <cellStyle name="Обычный 96 4 7 7" xfId="593"/>
    <cellStyle name="Обычный 96 4 7 8" xfId="594"/>
    <cellStyle name="Обычный 96 4 8" xfId="595"/>
    <cellStyle name="Обычный 96 4 8 2" xfId="596"/>
    <cellStyle name="Обычный 96 4 8 3" xfId="597"/>
    <cellStyle name="Обычный 96 4 8 4" xfId="598"/>
    <cellStyle name="Обычный 96 4 8 5" xfId="599"/>
    <cellStyle name="Обычный 96 4 8 6" xfId="600"/>
    <cellStyle name="Обычный 96 4 8 7" xfId="601"/>
    <cellStyle name="Обычный 96 4 8 8" xfId="602"/>
    <cellStyle name="Обычный 96 4 9" xfId="603"/>
    <cellStyle name="Обычный 96 4 9 2" xfId="604"/>
    <cellStyle name="Обычный 96 4 9 3" xfId="605"/>
    <cellStyle name="Обычный 96 4 9 4" xfId="606"/>
    <cellStyle name="Обычный 96 4 9 5" xfId="607"/>
    <cellStyle name="Обычный 96 4 9 6" xfId="608"/>
    <cellStyle name="Обычный 96 4 9 7" xfId="609"/>
    <cellStyle name="Обычный 96 4 9 8" xfId="610"/>
    <cellStyle name="Обычный 96 5" xfId="611"/>
    <cellStyle name="Обычный 96 5 10" xfId="612"/>
    <cellStyle name="Обычный 96 5 10 2" xfId="613"/>
    <cellStyle name="Обычный 96 5 10 3" xfId="614"/>
    <cellStyle name="Обычный 96 5 10 4" xfId="615"/>
    <cellStyle name="Обычный 96 5 10 5" xfId="616"/>
    <cellStyle name="Обычный 96 5 10 6" xfId="617"/>
    <cellStyle name="Обычный 96 5 10 7" xfId="618"/>
    <cellStyle name="Обычный 96 5 10 8" xfId="619"/>
    <cellStyle name="Обычный 96 5 11" xfId="620"/>
    <cellStyle name="Обычный 96 5 11 2" xfId="621"/>
    <cellStyle name="Обычный 96 5 11 3" xfId="622"/>
    <cellStyle name="Обычный 96 5 11 4" xfId="623"/>
    <cellStyle name="Обычный 96 5 11 5" xfId="624"/>
    <cellStyle name="Обычный 96 5 11 6" xfId="625"/>
    <cellStyle name="Обычный 96 5 11 7" xfId="626"/>
    <cellStyle name="Обычный 96 5 11 8" xfId="627"/>
    <cellStyle name="Обычный 96 5 12" xfId="628"/>
    <cellStyle name="Обычный 96 5 12 2" xfId="629"/>
    <cellStyle name="Обычный 96 5 12 3" xfId="630"/>
    <cellStyle name="Обычный 96 5 12 4" xfId="631"/>
    <cellStyle name="Обычный 96 5 12 5" xfId="632"/>
    <cellStyle name="Обычный 96 5 12 6" xfId="633"/>
    <cellStyle name="Обычный 96 5 12 7" xfId="634"/>
    <cellStyle name="Обычный 96 5 12 8" xfId="635"/>
    <cellStyle name="Обычный 96 5 13" xfId="636"/>
    <cellStyle name="Обычный 96 5 13 2" xfId="637"/>
    <cellStyle name="Обычный 96 5 13 3" xfId="638"/>
    <cellStyle name="Обычный 96 5 13 4" xfId="639"/>
    <cellStyle name="Обычный 96 5 13 5" xfId="640"/>
    <cellStyle name="Обычный 96 5 13 6" xfId="641"/>
    <cellStyle name="Обычный 96 5 13 7" xfId="642"/>
    <cellStyle name="Обычный 96 5 13 8" xfId="643"/>
    <cellStyle name="Обычный 96 5 14" xfId="644"/>
    <cellStyle name="Обычный 96 5 15" xfId="645"/>
    <cellStyle name="Обычный 96 5 16" xfId="646"/>
    <cellStyle name="Обычный 96 5 17" xfId="647"/>
    <cellStyle name="Обычный 96 5 18" xfId="648"/>
    <cellStyle name="Обычный 96 5 19" xfId="649"/>
    <cellStyle name="Обычный 96 5 2" xfId="650"/>
    <cellStyle name="Обычный 96 5 2 2" xfId="651"/>
    <cellStyle name="Обычный 96 5 2 3" xfId="652"/>
    <cellStyle name="Обычный 96 5 2 4" xfId="653"/>
    <cellStyle name="Обычный 96 5 2 5" xfId="654"/>
    <cellStyle name="Обычный 96 5 2 6" xfId="655"/>
    <cellStyle name="Обычный 96 5 2 7" xfId="656"/>
    <cellStyle name="Обычный 96 5 2 8" xfId="657"/>
    <cellStyle name="Обычный 96 5 20" xfId="658"/>
    <cellStyle name="Обычный 96 5 3" xfId="659"/>
    <cellStyle name="Обычный 96 5 3 2" xfId="660"/>
    <cellStyle name="Обычный 96 5 3 3" xfId="661"/>
    <cellStyle name="Обычный 96 5 3 4" xfId="662"/>
    <cellStyle name="Обычный 96 5 3 5" xfId="663"/>
    <cellStyle name="Обычный 96 5 3 6" xfId="664"/>
    <cellStyle name="Обычный 96 5 3 7" xfId="665"/>
    <cellStyle name="Обычный 96 5 3 8" xfId="666"/>
    <cellStyle name="Обычный 96 5 4" xfId="667"/>
    <cellStyle name="Обычный 96 5 4 2" xfId="668"/>
    <cellStyle name="Обычный 96 5 4 3" xfId="669"/>
    <cellStyle name="Обычный 96 5 4 4" xfId="670"/>
    <cellStyle name="Обычный 96 5 4 5" xfId="671"/>
    <cellStyle name="Обычный 96 5 4 6" xfId="672"/>
    <cellStyle name="Обычный 96 5 4 7" xfId="673"/>
    <cellStyle name="Обычный 96 5 4 8" xfId="674"/>
    <cellStyle name="Обычный 96 5 5" xfId="675"/>
    <cellStyle name="Обычный 96 5 5 2" xfId="676"/>
    <cellStyle name="Обычный 96 5 5 3" xfId="677"/>
    <cellStyle name="Обычный 96 5 5 4" xfId="678"/>
    <cellStyle name="Обычный 96 5 5 5" xfId="679"/>
    <cellStyle name="Обычный 96 5 5 6" xfId="680"/>
    <cellStyle name="Обычный 96 5 5 7" xfId="681"/>
    <cellStyle name="Обычный 96 5 5 8" xfId="682"/>
    <cellStyle name="Обычный 96 5 6" xfId="683"/>
    <cellStyle name="Обычный 96 5 6 2" xfId="684"/>
    <cellStyle name="Обычный 96 5 6 3" xfId="685"/>
    <cellStyle name="Обычный 96 5 6 4" xfId="686"/>
    <cellStyle name="Обычный 96 5 6 5" xfId="687"/>
    <cellStyle name="Обычный 96 5 6 6" xfId="688"/>
    <cellStyle name="Обычный 96 5 6 7" xfId="689"/>
    <cellStyle name="Обычный 96 5 6 8" xfId="690"/>
    <cellStyle name="Обычный 96 5 7" xfId="691"/>
    <cellStyle name="Обычный 96 5 7 2" xfId="692"/>
    <cellStyle name="Обычный 96 5 7 3" xfId="693"/>
    <cellStyle name="Обычный 96 5 7 4" xfId="694"/>
    <cellStyle name="Обычный 96 5 7 5" xfId="695"/>
    <cellStyle name="Обычный 96 5 7 6" xfId="696"/>
    <cellStyle name="Обычный 96 5 7 7" xfId="697"/>
    <cellStyle name="Обычный 96 5 7 8" xfId="698"/>
    <cellStyle name="Обычный 96 5 8" xfId="699"/>
    <cellStyle name="Обычный 96 5 8 2" xfId="700"/>
    <cellStyle name="Обычный 96 5 8 3" xfId="701"/>
    <cellStyle name="Обычный 96 5 8 4" xfId="702"/>
    <cellStyle name="Обычный 96 5 8 5" xfId="703"/>
    <cellStyle name="Обычный 96 5 8 6" xfId="704"/>
    <cellStyle name="Обычный 96 5 8 7" xfId="705"/>
    <cellStyle name="Обычный 96 5 8 8" xfId="706"/>
    <cellStyle name="Обычный 96 5 9" xfId="707"/>
    <cellStyle name="Обычный 96 5 9 2" xfId="708"/>
    <cellStyle name="Обычный 96 5 9 3" xfId="709"/>
    <cellStyle name="Обычный 96 5 9 4" xfId="710"/>
    <cellStyle name="Обычный 96 5 9 5" xfId="711"/>
    <cellStyle name="Обычный 96 5 9 6" xfId="712"/>
    <cellStyle name="Обычный 96 5 9 7" xfId="713"/>
    <cellStyle name="Обычный 96 5 9 8" xfId="714"/>
    <cellStyle name="Обычный 96 6" xfId="715"/>
    <cellStyle name="Обычный 96 6 2" xfId="716"/>
    <cellStyle name="Обычный 96 6 3" xfId="717"/>
    <cellStyle name="Обычный 96 6 4" xfId="718"/>
    <cellStyle name="Обычный 96 6 5" xfId="719"/>
    <cellStyle name="Обычный 96 6 6" xfId="720"/>
    <cellStyle name="Обычный 96 6 7" xfId="721"/>
    <cellStyle name="Обычный 96 6 8" xfId="722"/>
    <cellStyle name="Обычный 96 7" xfId="723"/>
    <cellStyle name="Обычный 96 7 2" xfId="724"/>
    <cellStyle name="Обычный 96 7 3" xfId="725"/>
    <cellStyle name="Обычный 96 7 4" xfId="726"/>
    <cellStyle name="Обычный 96 7 5" xfId="727"/>
    <cellStyle name="Обычный 96 7 6" xfId="728"/>
    <cellStyle name="Обычный 96 7 7" xfId="729"/>
    <cellStyle name="Обычный 96 7 8" xfId="730"/>
    <cellStyle name="Обычный 96 8" xfId="731"/>
    <cellStyle name="Обычный 96 8 2" xfId="732"/>
    <cellStyle name="Обычный 96 8 3" xfId="733"/>
    <cellStyle name="Обычный 96 8 4" xfId="734"/>
    <cellStyle name="Обычный 96 8 5" xfId="735"/>
    <cellStyle name="Обычный 96 8 6" xfId="736"/>
    <cellStyle name="Обычный 96 8 7" xfId="737"/>
    <cellStyle name="Обычный 96 8 8" xfId="738"/>
    <cellStyle name="Обычный 96 9" xfId="739"/>
    <cellStyle name="Обычный 96 9 2" xfId="740"/>
    <cellStyle name="Обычный 96 9 3" xfId="741"/>
    <cellStyle name="Обычный 96 9 4" xfId="742"/>
    <cellStyle name="Обычный 96 9 5" xfId="743"/>
    <cellStyle name="Обычный 96 9 6" xfId="744"/>
    <cellStyle name="Обычный 96 9 7" xfId="745"/>
    <cellStyle name="Обычный 96 9 8" xfId="746"/>
    <cellStyle name="Финансовый 2" xfId="7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2"/>
  <sheetViews>
    <sheetView view="pageBreakPreview" zoomScale="80" zoomScaleNormal="80" zoomScaleSheetLayoutView="80" workbookViewId="0">
      <pane ySplit="3" topLeftCell="A22" activePane="bottomLeft" state="frozen"/>
      <selection pane="bottomLeft" activeCell="H21" sqref="H21"/>
    </sheetView>
  </sheetViews>
  <sheetFormatPr defaultColWidth="9.140625" defaultRowHeight="15.75" x14ac:dyDescent="0.25"/>
  <cols>
    <col min="1" max="1" width="6.42578125" style="1" customWidth="1"/>
    <col min="2" max="2" width="31.5703125" style="1" customWidth="1"/>
    <col min="3" max="3" width="35.42578125" style="1" customWidth="1"/>
    <col min="4" max="4" width="9.140625" style="57" customWidth="1"/>
    <col min="5" max="5" width="23.5703125" style="58" customWidth="1"/>
    <col min="6" max="6" width="29.42578125" style="58" customWidth="1"/>
    <col min="7" max="7" width="24.140625" style="1" customWidth="1"/>
    <col min="8" max="16384" width="9.140625" style="1"/>
  </cols>
  <sheetData>
    <row r="2" spans="1:6" ht="48.75" customHeight="1" x14ac:dyDescent="0.25">
      <c r="B2" s="80" t="s">
        <v>0</v>
      </c>
      <c r="C2" s="80"/>
      <c r="D2" s="80"/>
      <c r="E2" s="80"/>
      <c r="F2" s="80"/>
    </row>
    <row r="3" spans="1:6" s="5" customFormat="1" ht="50.25" customHeight="1" x14ac:dyDescent="0.25">
      <c r="A3" s="2" t="s">
        <v>1</v>
      </c>
      <c r="B3" s="2" t="s">
        <v>2</v>
      </c>
      <c r="C3" s="3" t="s">
        <v>3</v>
      </c>
      <c r="D3" s="2" t="s">
        <v>4</v>
      </c>
      <c r="E3" s="4" t="s">
        <v>5</v>
      </c>
      <c r="F3" s="4" t="s">
        <v>6</v>
      </c>
    </row>
    <row r="4" spans="1:6" s="10" customFormat="1" ht="29.25" customHeight="1" x14ac:dyDescent="0.25">
      <c r="A4" s="6"/>
      <c r="B4" s="7" t="s">
        <v>7</v>
      </c>
      <c r="C4" s="8"/>
      <c r="D4" s="9">
        <f>D5+D22+D25+D28+D30+D33</f>
        <v>39</v>
      </c>
      <c r="E4" s="9"/>
      <c r="F4" s="9">
        <f>F5+F22+F25+F28+F30+F33</f>
        <v>1919537826</v>
      </c>
    </row>
    <row r="5" spans="1:6" s="10" customFormat="1" ht="24" customHeight="1" x14ac:dyDescent="0.25">
      <c r="A5" s="6"/>
      <c r="B5" s="81" t="s">
        <v>8</v>
      </c>
      <c r="C5" s="8"/>
      <c r="D5" s="11">
        <f>SUM(D6:D21)</f>
        <v>27</v>
      </c>
      <c r="E5" s="11"/>
      <c r="F5" s="12">
        <f>SUM(F6:F21)</f>
        <v>1309699829</v>
      </c>
    </row>
    <row r="6" spans="1:6" x14ac:dyDescent="0.25">
      <c r="A6" s="13">
        <v>1</v>
      </c>
      <c r="B6" s="82"/>
      <c r="C6" s="15" t="s">
        <v>35</v>
      </c>
      <c r="D6" s="16">
        <v>1</v>
      </c>
      <c r="E6" s="17">
        <v>61300000</v>
      </c>
      <c r="F6" s="14">
        <f>D6*E6</f>
        <v>61300000</v>
      </c>
    </row>
    <row r="7" spans="1:6" ht="31.5" x14ac:dyDescent="0.25">
      <c r="A7" s="13">
        <v>2</v>
      </c>
      <c r="B7" s="82"/>
      <c r="C7" s="18" t="s">
        <v>9</v>
      </c>
      <c r="D7" s="16">
        <v>1</v>
      </c>
      <c r="E7" s="17">
        <v>19990900</v>
      </c>
      <c r="F7" s="14">
        <f t="shared" ref="F7:F21" si="0">D7*E7</f>
        <v>19990900</v>
      </c>
    </row>
    <row r="8" spans="1:6" ht="38.25" customHeight="1" x14ac:dyDescent="0.25">
      <c r="A8" s="13">
        <v>3</v>
      </c>
      <c r="B8" s="82"/>
      <c r="C8" s="19" t="s">
        <v>10</v>
      </c>
      <c r="D8" s="16">
        <v>1</v>
      </c>
      <c r="E8" s="20">
        <v>185000000</v>
      </c>
      <c r="F8" s="14">
        <f t="shared" si="0"/>
        <v>185000000</v>
      </c>
    </row>
    <row r="9" spans="1:6" ht="45" x14ac:dyDescent="0.25">
      <c r="A9" s="13">
        <v>4</v>
      </c>
      <c r="B9" s="82"/>
      <c r="C9" s="21" t="s">
        <v>11</v>
      </c>
      <c r="D9" s="22">
        <v>1</v>
      </c>
      <c r="E9" s="20">
        <v>201223210</v>
      </c>
      <c r="F9" s="14">
        <f t="shared" si="0"/>
        <v>201223210</v>
      </c>
    </row>
    <row r="10" spans="1:6" ht="44.25" customHeight="1" x14ac:dyDescent="0.25">
      <c r="A10" s="13">
        <v>5</v>
      </c>
      <c r="B10" s="82"/>
      <c r="C10" s="61" t="s">
        <v>37</v>
      </c>
      <c r="D10" s="22">
        <v>1</v>
      </c>
      <c r="E10" s="20">
        <v>160000000</v>
      </c>
      <c r="F10" s="14">
        <f t="shared" si="0"/>
        <v>160000000</v>
      </c>
    </row>
    <row r="11" spans="1:6" ht="63" x14ac:dyDescent="0.25">
      <c r="A11" s="13">
        <v>6</v>
      </c>
      <c r="B11" s="82"/>
      <c r="C11" s="18" t="s">
        <v>12</v>
      </c>
      <c r="D11" s="16">
        <v>1</v>
      </c>
      <c r="E11" s="17">
        <v>10200200</v>
      </c>
      <c r="F11" s="14">
        <f t="shared" si="0"/>
        <v>10200200</v>
      </c>
    </row>
    <row r="12" spans="1:6" ht="47.25" x14ac:dyDescent="0.25">
      <c r="A12" s="13">
        <v>7</v>
      </c>
      <c r="B12" s="82"/>
      <c r="C12" s="18" t="s">
        <v>13</v>
      </c>
      <c r="D12" s="16">
        <v>2</v>
      </c>
      <c r="E12" s="59">
        <v>44150000</v>
      </c>
      <c r="F12" s="14">
        <f t="shared" si="0"/>
        <v>88300000</v>
      </c>
    </row>
    <row r="13" spans="1:6" ht="60" x14ac:dyDescent="0.25">
      <c r="A13" s="13">
        <v>8</v>
      </c>
      <c r="B13" s="82"/>
      <c r="C13" s="60" t="s">
        <v>36</v>
      </c>
      <c r="D13" s="25">
        <v>1</v>
      </c>
      <c r="E13" s="20">
        <v>195705000</v>
      </c>
      <c r="F13" s="14">
        <f t="shared" si="0"/>
        <v>195705000</v>
      </c>
    </row>
    <row r="14" spans="1:6" ht="63" x14ac:dyDescent="0.25">
      <c r="A14" s="13">
        <v>9</v>
      </c>
      <c r="B14" s="82"/>
      <c r="C14" s="24" t="s">
        <v>14</v>
      </c>
      <c r="D14" s="25">
        <v>1</v>
      </c>
      <c r="E14" s="20">
        <v>48000000</v>
      </c>
      <c r="F14" s="14">
        <f t="shared" si="0"/>
        <v>48000000</v>
      </c>
    </row>
    <row r="15" spans="1:6" ht="63" x14ac:dyDescent="0.25">
      <c r="A15" s="13">
        <v>10</v>
      </c>
      <c r="B15" s="27"/>
      <c r="C15" s="24" t="s">
        <v>15</v>
      </c>
      <c r="D15" s="25">
        <v>2</v>
      </c>
      <c r="E15" s="26">
        <v>16780000</v>
      </c>
      <c r="F15" s="14">
        <f t="shared" si="0"/>
        <v>33560000</v>
      </c>
    </row>
    <row r="16" spans="1:6" ht="63" x14ac:dyDescent="0.25">
      <c r="A16" s="13">
        <v>11</v>
      </c>
      <c r="B16" s="27"/>
      <c r="C16" s="24" t="s">
        <v>16</v>
      </c>
      <c r="D16" s="25">
        <v>1</v>
      </c>
      <c r="E16" s="26">
        <v>15580000</v>
      </c>
      <c r="F16" s="14">
        <f t="shared" si="0"/>
        <v>15580000</v>
      </c>
    </row>
    <row r="17" spans="1:6" ht="47.25" x14ac:dyDescent="0.25">
      <c r="A17" s="13">
        <v>12</v>
      </c>
      <c r="B17" s="27"/>
      <c r="C17" s="24" t="s">
        <v>17</v>
      </c>
      <c r="D17" s="25">
        <v>1</v>
      </c>
      <c r="E17" s="26">
        <v>23880000</v>
      </c>
      <c r="F17" s="14">
        <f t="shared" si="0"/>
        <v>23880000</v>
      </c>
    </row>
    <row r="18" spans="1:6" ht="63" x14ac:dyDescent="0.25">
      <c r="A18" s="13">
        <v>13</v>
      </c>
      <c r="B18" s="27"/>
      <c r="C18" s="24" t="s">
        <v>18</v>
      </c>
      <c r="D18" s="25">
        <v>2</v>
      </c>
      <c r="E18" s="26">
        <v>18629000</v>
      </c>
      <c r="F18" s="14">
        <f t="shared" si="0"/>
        <v>37258000</v>
      </c>
    </row>
    <row r="19" spans="1:6" ht="31.5" x14ac:dyDescent="0.25">
      <c r="A19" s="13">
        <v>14</v>
      </c>
      <c r="B19" s="27"/>
      <c r="C19" s="24" t="s">
        <v>19</v>
      </c>
      <c r="D19" s="25">
        <v>1</v>
      </c>
      <c r="E19" s="26">
        <v>19818606</v>
      </c>
      <c r="F19" s="14">
        <f t="shared" si="0"/>
        <v>19818606</v>
      </c>
    </row>
    <row r="20" spans="1:6" ht="31.5" x14ac:dyDescent="0.25">
      <c r="A20" s="13">
        <v>15</v>
      </c>
      <c r="B20" s="27"/>
      <c r="C20" s="24" t="s">
        <v>20</v>
      </c>
      <c r="D20" s="25">
        <v>1</v>
      </c>
      <c r="E20" s="26">
        <v>29973913</v>
      </c>
      <c r="F20" s="14">
        <f t="shared" si="0"/>
        <v>29973913</v>
      </c>
    </row>
    <row r="21" spans="1:6" ht="63" x14ac:dyDescent="0.25">
      <c r="A21" s="13">
        <v>16</v>
      </c>
      <c r="B21" s="27"/>
      <c r="C21" s="18" t="s">
        <v>21</v>
      </c>
      <c r="D21" s="16">
        <v>9</v>
      </c>
      <c r="E21" s="17">
        <v>19990000</v>
      </c>
      <c r="F21" s="14">
        <f t="shared" si="0"/>
        <v>179910000</v>
      </c>
    </row>
    <row r="22" spans="1:6" s="10" customFormat="1" ht="15.75" customHeight="1" x14ac:dyDescent="0.25">
      <c r="A22" s="13">
        <v>17</v>
      </c>
      <c r="B22" s="81" t="s">
        <v>22</v>
      </c>
      <c r="C22" s="28"/>
      <c r="D22" s="29">
        <f>SUM(D23:D24)</f>
        <v>2</v>
      </c>
      <c r="E22" s="29"/>
      <c r="F22" s="30">
        <f>SUM(F23:F24)</f>
        <v>219706502</v>
      </c>
    </row>
    <row r="23" spans="1:6" ht="63" x14ac:dyDescent="0.25">
      <c r="A23" s="13">
        <v>18</v>
      </c>
      <c r="B23" s="82"/>
      <c r="C23" s="31" t="s">
        <v>23</v>
      </c>
      <c r="D23" s="32">
        <v>1</v>
      </c>
      <c r="E23" s="33">
        <v>105270000</v>
      </c>
      <c r="F23" s="33">
        <f>D23*E23</f>
        <v>105270000</v>
      </c>
    </row>
    <row r="24" spans="1:6" ht="47.25" x14ac:dyDescent="0.25">
      <c r="A24" s="13">
        <v>19</v>
      </c>
      <c r="B24" s="82"/>
      <c r="C24" s="31" t="s">
        <v>24</v>
      </c>
      <c r="D24" s="32">
        <v>1</v>
      </c>
      <c r="E24" s="33">
        <v>114436502</v>
      </c>
      <c r="F24" s="33">
        <f>D24*E24</f>
        <v>114436502</v>
      </c>
    </row>
    <row r="25" spans="1:6" s="10" customFormat="1" ht="15.75" customHeight="1" x14ac:dyDescent="0.25">
      <c r="A25" s="13">
        <v>20</v>
      </c>
      <c r="B25" s="34"/>
      <c r="C25" s="35"/>
      <c r="D25" s="36">
        <f>SUM(D26:D27)</f>
        <v>4</v>
      </c>
      <c r="E25" s="36"/>
      <c r="F25" s="37">
        <f t="shared" ref="F25" si="1">SUM(F26:F27)</f>
        <v>79978000</v>
      </c>
    </row>
    <row r="26" spans="1:6" ht="68.25" customHeight="1" x14ac:dyDescent="0.25">
      <c r="A26" s="13">
        <v>21</v>
      </c>
      <c r="B26" s="81" t="s">
        <v>25</v>
      </c>
      <c r="C26" s="23" t="s">
        <v>26</v>
      </c>
      <c r="D26" s="32">
        <v>2</v>
      </c>
      <c r="E26" s="33">
        <v>19999000</v>
      </c>
      <c r="F26" s="33">
        <f>D26*E26</f>
        <v>39998000</v>
      </c>
    </row>
    <row r="27" spans="1:6" ht="45" x14ac:dyDescent="0.25">
      <c r="A27" s="13">
        <v>22</v>
      </c>
      <c r="B27" s="83"/>
      <c r="C27" s="38" t="s">
        <v>27</v>
      </c>
      <c r="D27" s="32">
        <v>2</v>
      </c>
      <c r="E27" s="33">
        <v>19990000</v>
      </c>
      <c r="F27" s="39">
        <f>D27*E27</f>
        <v>39980000</v>
      </c>
    </row>
    <row r="28" spans="1:6" s="10" customFormat="1" ht="17.25" customHeight="1" x14ac:dyDescent="0.25">
      <c r="A28" s="13">
        <v>23</v>
      </c>
      <c r="B28" s="40"/>
      <c r="C28" s="35"/>
      <c r="D28" s="41">
        <f>SUM(D29:D29)</f>
        <v>1</v>
      </c>
      <c r="E28" s="41"/>
      <c r="F28" s="42">
        <f>SUM(F29:F29)</f>
        <v>107153495</v>
      </c>
    </row>
    <row r="29" spans="1:6" ht="51" customHeight="1" x14ac:dyDescent="0.25">
      <c r="A29" s="13">
        <v>24</v>
      </c>
      <c r="B29" s="43" t="s">
        <v>28</v>
      </c>
      <c r="C29" s="44" t="s">
        <v>29</v>
      </c>
      <c r="D29" s="32">
        <v>1</v>
      </c>
      <c r="E29" s="33">
        <v>107153495</v>
      </c>
      <c r="F29" s="33">
        <v>107153495</v>
      </c>
    </row>
    <row r="30" spans="1:6" ht="15.75" customHeight="1" x14ac:dyDescent="0.25">
      <c r="A30" s="13">
        <v>25</v>
      </c>
      <c r="B30" s="81" t="s">
        <v>30</v>
      </c>
      <c r="C30" s="45"/>
      <c r="D30" s="46">
        <f>SUM(D31:D32)</f>
        <v>4</v>
      </c>
      <c r="E30" s="46"/>
      <c r="F30" s="46">
        <f t="shared" ref="F30" si="2">SUM(F31:F32)</f>
        <v>179000000</v>
      </c>
    </row>
    <row r="31" spans="1:6" ht="31.5" x14ac:dyDescent="0.25">
      <c r="A31" s="13">
        <v>26</v>
      </c>
      <c r="B31" s="82"/>
      <c r="C31" s="31" t="s">
        <v>31</v>
      </c>
      <c r="D31" s="47">
        <v>1</v>
      </c>
      <c r="E31" s="48">
        <v>77000000</v>
      </c>
      <c r="F31" s="48">
        <f t="shared" ref="F31:F32" si="3">D31*E31</f>
        <v>77000000</v>
      </c>
    </row>
    <row r="32" spans="1:6" x14ac:dyDescent="0.25">
      <c r="A32" s="13">
        <v>27</v>
      </c>
      <c r="B32" s="82"/>
      <c r="C32" s="31" t="s">
        <v>32</v>
      </c>
      <c r="D32" s="47">
        <v>3</v>
      </c>
      <c r="E32" s="48">
        <v>34000000</v>
      </c>
      <c r="F32" s="48">
        <f t="shared" si="3"/>
        <v>102000000</v>
      </c>
    </row>
    <row r="33" spans="1:6" x14ac:dyDescent="0.25">
      <c r="A33" s="13">
        <v>28</v>
      </c>
      <c r="B33" s="78" t="s">
        <v>33</v>
      </c>
      <c r="C33" s="45"/>
      <c r="D33" s="46">
        <f>D34</f>
        <v>1</v>
      </c>
      <c r="E33" s="42"/>
      <c r="F33" s="42">
        <f t="shared" ref="F33" si="4">F34</f>
        <v>24000000</v>
      </c>
    </row>
    <row r="34" spans="1:6" ht="57.75" customHeight="1" x14ac:dyDescent="0.25">
      <c r="A34" s="13">
        <v>29</v>
      </c>
      <c r="B34" s="79"/>
      <c r="C34" s="31" t="s">
        <v>34</v>
      </c>
      <c r="D34" s="32">
        <v>1</v>
      </c>
      <c r="E34" s="33">
        <v>24000000</v>
      </c>
      <c r="F34" s="33">
        <f>D34*E34</f>
        <v>24000000</v>
      </c>
    </row>
    <row r="35" spans="1:6" x14ac:dyDescent="0.25">
      <c r="A35" s="49"/>
      <c r="B35" s="50"/>
      <c r="C35" s="50"/>
      <c r="D35" s="51"/>
      <c r="E35" s="52"/>
      <c r="F35" s="52"/>
    </row>
    <row r="36" spans="1:6" s="53" customFormat="1" ht="18.75" x14ac:dyDescent="0.3">
      <c r="A36" s="53" t="s">
        <v>38</v>
      </c>
      <c r="B36" s="54"/>
      <c r="C36" s="54"/>
      <c r="D36" s="55"/>
      <c r="E36" s="56"/>
      <c r="F36" s="56"/>
    </row>
    <row r="37" spans="1:6" ht="15" customHeight="1" x14ac:dyDescent="0.25">
      <c r="A37" s="1" t="s">
        <v>39</v>
      </c>
      <c r="B37" s="50"/>
      <c r="C37" s="50"/>
      <c r="D37" s="51"/>
      <c r="E37" s="52"/>
      <c r="F37" s="52"/>
    </row>
    <row r="38" spans="1:6" x14ac:dyDescent="0.25">
      <c r="B38" s="50"/>
      <c r="C38" s="50"/>
      <c r="D38" s="51"/>
      <c r="E38" s="52"/>
      <c r="F38" s="52"/>
    </row>
    <row r="39" spans="1:6" x14ac:dyDescent="0.25">
      <c r="B39" s="50"/>
      <c r="C39" s="50"/>
      <c r="D39" s="51"/>
      <c r="E39" s="52"/>
      <c r="F39" s="52"/>
    </row>
    <row r="40" spans="1:6" x14ac:dyDescent="0.25">
      <c r="B40" s="50"/>
      <c r="C40" s="50"/>
      <c r="D40" s="51"/>
      <c r="E40" s="52"/>
      <c r="F40" s="52"/>
    </row>
    <row r="41" spans="1:6" x14ac:dyDescent="0.25">
      <c r="B41" s="50"/>
      <c r="C41" s="50"/>
      <c r="D41" s="51"/>
      <c r="E41" s="52"/>
      <c r="F41" s="52"/>
    </row>
    <row r="42" spans="1:6" x14ac:dyDescent="0.25">
      <c r="B42" s="50"/>
      <c r="C42" s="50"/>
      <c r="D42" s="51"/>
      <c r="E42" s="52"/>
      <c r="F42" s="52"/>
    </row>
  </sheetData>
  <autoFilter ref="A2:F26">
    <filterColumn colId="3" showButton="0"/>
    <filterColumn colId="4" showButton="0"/>
    <filterColumn colId="5" showButton="0"/>
  </autoFilter>
  <mergeCells count="6">
    <mergeCell ref="B33:B34"/>
    <mergeCell ref="B2:F2"/>
    <mergeCell ref="B5:B14"/>
    <mergeCell ref="B22:B24"/>
    <mergeCell ref="B26:B27"/>
    <mergeCell ref="B30:B32"/>
  </mergeCells>
  <pageMargins left="0.23622047244094491" right="0.23622047244094491" top="0.74803149606299213" bottom="0.74803149606299213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1"/>
  <sheetViews>
    <sheetView tabSelected="1" view="pageBreakPreview" zoomScale="80" zoomScaleNormal="80" zoomScaleSheetLayoutView="80" workbookViewId="0">
      <pane ySplit="3" topLeftCell="A4" activePane="bottomLeft" state="frozen"/>
      <selection pane="bottomLeft" activeCell="K6" sqref="K6"/>
    </sheetView>
  </sheetViews>
  <sheetFormatPr defaultColWidth="9.140625" defaultRowHeight="15.75" x14ac:dyDescent="0.25"/>
  <cols>
    <col min="1" max="1" width="6.42578125" style="1" customWidth="1"/>
    <col min="2" max="2" width="31.5703125" style="1" customWidth="1"/>
    <col min="3" max="3" width="35.42578125" style="1" customWidth="1"/>
    <col min="4" max="4" width="9.140625" style="57" customWidth="1"/>
    <col min="5" max="5" width="23.5703125" style="58" customWidth="1"/>
    <col min="6" max="6" width="29.42578125" style="58" customWidth="1"/>
    <col min="7" max="7" width="21.42578125" style="58" customWidth="1"/>
    <col min="8" max="8" width="22.140625" style="58" customWidth="1"/>
    <col min="9" max="9" width="24.140625" style="1" customWidth="1"/>
    <col min="10" max="16384" width="9.140625" style="1"/>
  </cols>
  <sheetData>
    <row r="2" spans="1:8" ht="48.75" customHeight="1" x14ac:dyDescent="0.25">
      <c r="B2" s="80" t="s">
        <v>89</v>
      </c>
      <c r="C2" s="80"/>
      <c r="D2" s="80"/>
      <c r="E2" s="80"/>
      <c r="F2" s="80"/>
      <c r="G2" s="80"/>
      <c r="H2" s="80"/>
    </row>
    <row r="3" spans="1:8" s="5" customFormat="1" ht="50.25" customHeight="1" x14ac:dyDescent="0.25">
      <c r="A3" s="2" t="s">
        <v>1</v>
      </c>
      <c r="B3" s="2" t="s">
        <v>2</v>
      </c>
      <c r="C3" s="3" t="s">
        <v>3</v>
      </c>
      <c r="D3" s="2" t="s">
        <v>4</v>
      </c>
      <c r="E3" s="4" t="s">
        <v>5</v>
      </c>
      <c r="F3" s="68" t="s">
        <v>6</v>
      </c>
      <c r="G3" s="4" t="s">
        <v>52</v>
      </c>
      <c r="H3" s="4" t="s">
        <v>53</v>
      </c>
    </row>
    <row r="4" spans="1:8" s="10" customFormat="1" ht="29.25" customHeight="1" x14ac:dyDescent="0.25">
      <c r="A4" s="6"/>
      <c r="B4" s="7" t="s">
        <v>7</v>
      </c>
      <c r="C4" s="8"/>
      <c r="D4" s="69">
        <f t="shared" ref="D4" si="0">D5+D20+D23+D26</f>
        <v>37</v>
      </c>
      <c r="E4" s="69"/>
      <c r="F4" s="69">
        <f>F5+F20+F23+F26</f>
        <v>1711120418</v>
      </c>
      <c r="G4" s="9"/>
      <c r="H4" s="9"/>
    </row>
    <row r="5" spans="1:8" s="10" customFormat="1" ht="24" customHeight="1" x14ac:dyDescent="0.25">
      <c r="A5" s="6"/>
      <c r="B5" s="81" t="s">
        <v>8</v>
      </c>
      <c r="C5" s="8"/>
      <c r="D5" s="11">
        <f>SUM(D6:D19)</f>
        <v>28</v>
      </c>
      <c r="E5" s="11"/>
      <c r="F5" s="70">
        <f>SUM(F6:F19)</f>
        <v>1309435916</v>
      </c>
      <c r="G5" s="12"/>
      <c r="H5" s="12"/>
    </row>
    <row r="6" spans="1:8" ht="23.25" customHeight="1" x14ac:dyDescent="0.25">
      <c r="A6" s="13">
        <v>1</v>
      </c>
      <c r="B6" s="82"/>
      <c r="C6" s="15" t="s">
        <v>35</v>
      </c>
      <c r="D6" s="16">
        <v>1</v>
      </c>
      <c r="E6" s="17">
        <v>61300000</v>
      </c>
      <c r="F6" s="71">
        <f>D6*E6</f>
        <v>61300000</v>
      </c>
      <c r="G6" s="14" t="s">
        <v>65</v>
      </c>
      <c r="H6" s="14" t="s">
        <v>66</v>
      </c>
    </row>
    <row r="7" spans="1:8" ht="21.75" customHeight="1" x14ac:dyDescent="0.25">
      <c r="A7" s="13">
        <v>2</v>
      </c>
      <c r="B7" s="82"/>
      <c r="C7" s="18" t="s">
        <v>40</v>
      </c>
      <c r="D7" s="16">
        <v>1</v>
      </c>
      <c r="E7" s="17">
        <v>19990900</v>
      </c>
      <c r="F7" s="71">
        <f t="shared" ref="F7:F19" si="1">D7*E7</f>
        <v>19990900</v>
      </c>
      <c r="G7" s="14" t="s">
        <v>64</v>
      </c>
      <c r="H7" s="14" t="s">
        <v>67</v>
      </c>
    </row>
    <row r="8" spans="1:8" ht="38.25" customHeight="1" x14ac:dyDescent="0.25">
      <c r="A8" s="13">
        <v>3</v>
      </c>
      <c r="B8" s="82"/>
      <c r="C8" s="19" t="s">
        <v>41</v>
      </c>
      <c r="D8" s="16">
        <v>1</v>
      </c>
      <c r="E8" s="20">
        <v>185000000</v>
      </c>
      <c r="F8" s="71">
        <f t="shared" si="1"/>
        <v>185000000</v>
      </c>
      <c r="G8" s="14" t="s">
        <v>68</v>
      </c>
      <c r="H8" s="14" t="s">
        <v>69</v>
      </c>
    </row>
    <row r="9" spans="1:8" s="77" customFormat="1" ht="45" x14ac:dyDescent="0.25">
      <c r="A9" s="76">
        <v>4</v>
      </c>
      <c r="B9" s="82"/>
      <c r="C9" s="21" t="s">
        <v>42</v>
      </c>
      <c r="D9" s="22">
        <v>1</v>
      </c>
      <c r="E9" s="20">
        <v>201223210</v>
      </c>
      <c r="F9" s="72">
        <f t="shared" si="1"/>
        <v>201223210</v>
      </c>
      <c r="G9" s="62" t="s">
        <v>70</v>
      </c>
      <c r="H9" s="62" t="s">
        <v>71</v>
      </c>
    </row>
    <row r="10" spans="1:8" s="77" customFormat="1" ht="44.25" customHeight="1" x14ac:dyDescent="0.25">
      <c r="A10" s="76">
        <v>5</v>
      </c>
      <c r="B10" s="82"/>
      <c r="C10" s="61" t="s">
        <v>51</v>
      </c>
      <c r="D10" s="22">
        <v>1</v>
      </c>
      <c r="E10" s="20">
        <v>160000000</v>
      </c>
      <c r="F10" s="72">
        <f t="shared" si="1"/>
        <v>160000000</v>
      </c>
      <c r="G10" s="62" t="s">
        <v>72</v>
      </c>
      <c r="H10" s="62" t="s">
        <v>73</v>
      </c>
    </row>
    <row r="11" spans="1:8" ht="31.5" x14ac:dyDescent="0.25">
      <c r="A11" s="13">
        <v>6</v>
      </c>
      <c r="B11" s="82"/>
      <c r="C11" s="18" t="s">
        <v>43</v>
      </c>
      <c r="D11" s="16">
        <v>1</v>
      </c>
      <c r="E11" s="17">
        <v>10200200</v>
      </c>
      <c r="F11" s="71">
        <f t="shared" si="1"/>
        <v>10200200</v>
      </c>
      <c r="G11" s="14" t="s">
        <v>74</v>
      </c>
      <c r="H11" s="14" t="s">
        <v>75</v>
      </c>
    </row>
    <row r="12" spans="1:8" ht="31.5" x14ac:dyDescent="0.25">
      <c r="A12" s="13">
        <v>7</v>
      </c>
      <c r="B12" s="82"/>
      <c r="C12" s="18" t="s">
        <v>44</v>
      </c>
      <c r="D12" s="16">
        <v>3</v>
      </c>
      <c r="E12" s="59">
        <v>44150000</v>
      </c>
      <c r="F12" s="71">
        <f t="shared" si="1"/>
        <v>132450000</v>
      </c>
      <c r="G12" s="14" t="s">
        <v>76</v>
      </c>
      <c r="H12" s="14" t="s">
        <v>77</v>
      </c>
    </row>
    <row r="13" spans="1:8" ht="31.5" customHeight="1" x14ac:dyDescent="0.25">
      <c r="A13" s="13">
        <v>8</v>
      </c>
      <c r="B13" s="82"/>
      <c r="C13" s="60" t="s">
        <v>45</v>
      </c>
      <c r="D13" s="25">
        <v>1</v>
      </c>
      <c r="E13" s="20">
        <v>195705000</v>
      </c>
      <c r="F13" s="71">
        <f t="shared" si="1"/>
        <v>195705000</v>
      </c>
      <c r="G13" s="14" t="s">
        <v>78</v>
      </c>
      <c r="H13" s="14" t="s">
        <v>79</v>
      </c>
    </row>
    <row r="14" spans="1:8" ht="63" x14ac:dyDescent="0.25">
      <c r="A14" s="13">
        <v>10</v>
      </c>
      <c r="B14" s="82"/>
      <c r="C14" s="24" t="s">
        <v>15</v>
      </c>
      <c r="D14" s="25">
        <v>4</v>
      </c>
      <c r="E14" s="26">
        <v>16780000</v>
      </c>
      <c r="F14" s="71">
        <f t="shared" si="1"/>
        <v>67120000</v>
      </c>
      <c r="G14" s="14" t="s">
        <v>80</v>
      </c>
      <c r="H14" s="14" t="s">
        <v>81</v>
      </c>
    </row>
    <row r="15" spans="1:8" ht="63" x14ac:dyDescent="0.25">
      <c r="A15" s="13">
        <v>11</v>
      </c>
      <c r="B15" s="82"/>
      <c r="C15" s="24" t="s">
        <v>16</v>
      </c>
      <c r="D15" s="25">
        <v>1</v>
      </c>
      <c r="E15" s="26">
        <v>15580000</v>
      </c>
      <c r="F15" s="71">
        <f t="shared" si="1"/>
        <v>15580000</v>
      </c>
      <c r="G15" s="14" t="s">
        <v>80</v>
      </c>
      <c r="H15" s="14" t="s">
        <v>82</v>
      </c>
    </row>
    <row r="16" spans="1:8" ht="47.25" x14ac:dyDescent="0.25">
      <c r="A16" s="13">
        <v>12</v>
      </c>
      <c r="B16" s="82"/>
      <c r="C16" s="24" t="s">
        <v>17</v>
      </c>
      <c r="D16" s="25">
        <v>1</v>
      </c>
      <c r="E16" s="26">
        <v>23880000</v>
      </c>
      <c r="F16" s="71">
        <f t="shared" si="1"/>
        <v>23880000</v>
      </c>
      <c r="G16" s="14" t="s">
        <v>80</v>
      </c>
      <c r="H16" s="14" t="s">
        <v>83</v>
      </c>
    </row>
    <row r="17" spans="1:8" ht="63" x14ac:dyDescent="0.25">
      <c r="A17" s="13">
        <v>13</v>
      </c>
      <c r="B17" s="82"/>
      <c r="C17" s="24" t="s">
        <v>18</v>
      </c>
      <c r="D17" s="25">
        <v>2</v>
      </c>
      <c r="E17" s="26">
        <v>18629000</v>
      </c>
      <c r="F17" s="71">
        <f t="shared" si="1"/>
        <v>37258000</v>
      </c>
      <c r="G17" s="14" t="s">
        <v>80</v>
      </c>
      <c r="H17" s="14" t="s">
        <v>84</v>
      </c>
    </row>
    <row r="18" spans="1:8" ht="31.5" customHeight="1" x14ac:dyDescent="0.25">
      <c r="A18" s="13">
        <v>14</v>
      </c>
      <c r="B18" s="82"/>
      <c r="C18" s="24" t="s">
        <v>19</v>
      </c>
      <c r="D18" s="25">
        <v>1</v>
      </c>
      <c r="E18" s="26">
        <v>19818606</v>
      </c>
      <c r="F18" s="71">
        <f t="shared" si="1"/>
        <v>19818606</v>
      </c>
      <c r="G18" s="14" t="s">
        <v>85</v>
      </c>
      <c r="H18" s="14" t="s">
        <v>86</v>
      </c>
    </row>
    <row r="19" spans="1:8" ht="47.25" x14ac:dyDescent="0.25">
      <c r="A19" s="13">
        <v>16</v>
      </c>
      <c r="B19" s="83"/>
      <c r="C19" s="18" t="s">
        <v>46</v>
      </c>
      <c r="D19" s="16">
        <v>9</v>
      </c>
      <c r="E19" s="17">
        <v>19990000</v>
      </c>
      <c r="F19" s="71">
        <f t="shared" si="1"/>
        <v>179910000</v>
      </c>
      <c r="G19" s="14" t="s">
        <v>87</v>
      </c>
      <c r="H19" s="14" t="s">
        <v>88</v>
      </c>
    </row>
    <row r="20" spans="1:8" s="10" customFormat="1" ht="15.75" customHeight="1" x14ac:dyDescent="0.25">
      <c r="A20" s="13">
        <v>17</v>
      </c>
      <c r="B20" s="81" t="s">
        <v>22</v>
      </c>
      <c r="C20" s="28"/>
      <c r="D20" s="29">
        <f>SUM(D21:D22)</f>
        <v>2</v>
      </c>
      <c r="E20" s="29"/>
      <c r="F20" s="30">
        <f>SUM(F21:F22)</f>
        <v>219706502</v>
      </c>
      <c r="G20" s="75"/>
      <c r="H20" s="75"/>
    </row>
    <row r="21" spans="1:8" ht="31.5" x14ac:dyDescent="0.25">
      <c r="A21" s="13">
        <v>18</v>
      </c>
      <c r="B21" s="82"/>
      <c r="C21" s="67" t="s">
        <v>50</v>
      </c>
      <c r="D21" s="32">
        <v>1</v>
      </c>
      <c r="E21" s="33">
        <v>105270000</v>
      </c>
      <c r="F21" s="73">
        <f>D21*E21</f>
        <v>105270000</v>
      </c>
      <c r="G21" s="33" t="s">
        <v>60</v>
      </c>
      <c r="H21" s="33" t="s">
        <v>62</v>
      </c>
    </row>
    <row r="22" spans="1:8" ht="47.25" x14ac:dyDescent="0.25">
      <c r="A22" s="13">
        <v>19</v>
      </c>
      <c r="B22" s="82"/>
      <c r="C22" s="31" t="s">
        <v>47</v>
      </c>
      <c r="D22" s="32">
        <v>1</v>
      </c>
      <c r="E22" s="33">
        <v>114436502</v>
      </c>
      <c r="F22" s="73">
        <f>D22*E22</f>
        <v>114436502</v>
      </c>
      <c r="G22" s="33" t="s">
        <v>61</v>
      </c>
      <c r="H22" s="33" t="s">
        <v>63</v>
      </c>
    </row>
    <row r="23" spans="1:8" s="10" customFormat="1" ht="15.75" customHeight="1" x14ac:dyDescent="0.25">
      <c r="A23" s="13">
        <v>20</v>
      </c>
      <c r="B23" s="34"/>
      <c r="C23" s="35"/>
      <c r="D23" s="36">
        <f>SUM(D24:D25)</f>
        <v>4</v>
      </c>
      <c r="E23" s="36"/>
      <c r="F23" s="74">
        <f t="shared" ref="F23" si="2">SUM(F24:F25)</f>
        <v>79978000</v>
      </c>
      <c r="G23" s="42"/>
      <c r="H23" s="42"/>
    </row>
    <row r="24" spans="1:8" ht="68.25" customHeight="1" x14ac:dyDescent="0.25">
      <c r="A24" s="2">
        <v>21</v>
      </c>
      <c r="B24" s="84" t="s">
        <v>25</v>
      </c>
      <c r="C24" s="23" t="s">
        <v>48</v>
      </c>
      <c r="D24" s="32">
        <v>2</v>
      </c>
      <c r="E24" s="33">
        <v>19999000</v>
      </c>
      <c r="F24" s="33">
        <f>D24*E24</f>
        <v>39998000</v>
      </c>
      <c r="G24" s="14" t="s">
        <v>56</v>
      </c>
      <c r="H24" s="14" t="s">
        <v>58</v>
      </c>
    </row>
    <row r="25" spans="1:8" ht="45" x14ac:dyDescent="0.25">
      <c r="A25" s="2">
        <v>22</v>
      </c>
      <c r="B25" s="84"/>
      <c r="C25" s="38" t="s">
        <v>49</v>
      </c>
      <c r="D25" s="32">
        <v>2</v>
      </c>
      <c r="E25" s="33">
        <v>19990000</v>
      </c>
      <c r="F25" s="33">
        <f>D25*E25</f>
        <v>39980000</v>
      </c>
      <c r="G25" s="14" t="s">
        <v>57</v>
      </c>
      <c r="H25" s="14" t="s">
        <v>59</v>
      </c>
    </row>
    <row r="26" spans="1:8" ht="15.75" customHeight="1" x14ac:dyDescent="0.25">
      <c r="A26" s="2">
        <v>25</v>
      </c>
      <c r="B26" s="84" t="s">
        <v>30</v>
      </c>
      <c r="C26" s="45"/>
      <c r="D26" s="46">
        <f>SUM(D27:D27)</f>
        <v>3</v>
      </c>
      <c r="E26" s="46"/>
      <c r="F26" s="46">
        <f>SUM(F27:F27)</f>
        <v>102000000</v>
      </c>
      <c r="G26" s="46"/>
      <c r="H26" s="46"/>
    </row>
    <row r="27" spans="1:8" x14ac:dyDescent="0.25">
      <c r="A27" s="2">
        <v>27</v>
      </c>
      <c r="B27" s="84"/>
      <c r="C27" s="31" t="s">
        <v>32</v>
      </c>
      <c r="D27" s="47">
        <v>3</v>
      </c>
      <c r="E27" s="48">
        <v>34000000</v>
      </c>
      <c r="F27" s="48">
        <f t="shared" ref="F27" si="3">D27*E27</f>
        <v>102000000</v>
      </c>
      <c r="G27" s="48" t="s">
        <v>55</v>
      </c>
      <c r="H27" s="48" t="s">
        <v>54</v>
      </c>
    </row>
    <row r="28" spans="1:8" s="5" customFormat="1" ht="18.75" x14ac:dyDescent="0.3">
      <c r="B28" s="65"/>
      <c r="C28" s="66"/>
      <c r="D28" s="63"/>
      <c r="E28" s="64"/>
      <c r="F28" s="64"/>
      <c r="G28" s="64"/>
      <c r="H28" s="64"/>
    </row>
    <row r="29" spans="1:8" x14ac:dyDescent="0.25">
      <c r="B29" s="50"/>
      <c r="C29" s="50"/>
      <c r="D29" s="51"/>
      <c r="E29" s="52"/>
      <c r="F29" s="52"/>
      <c r="G29" s="52"/>
      <c r="H29" s="52"/>
    </row>
    <row r="30" spans="1:8" x14ac:dyDescent="0.25">
      <c r="B30" s="50"/>
      <c r="C30" s="50"/>
      <c r="D30" s="51"/>
      <c r="E30" s="52"/>
      <c r="F30" s="52"/>
      <c r="G30" s="52"/>
      <c r="H30" s="52"/>
    </row>
    <row r="31" spans="1:8" x14ac:dyDescent="0.25">
      <c r="B31" s="50"/>
      <c r="C31" s="50"/>
      <c r="D31" s="51"/>
      <c r="E31" s="52"/>
      <c r="F31" s="52"/>
      <c r="G31" s="52"/>
      <c r="H31" s="52"/>
    </row>
  </sheetData>
  <autoFilter ref="A2:F24">
    <filterColumn colId="3" showButton="0"/>
    <filterColumn colId="4" showButton="0"/>
    <filterColumn colId="5" showButton="0"/>
  </autoFilter>
  <mergeCells count="5">
    <mergeCell ref="B5:B19"/>
    <mergeCell ref="B20:B22"/>
    <mergeCell ref="B24:B25"/>
    <mergeCell ref="B26:B27"/>
    <mergeCell ref="B2:H2"/>
  </mergeCells>
  <pageMargins left="0.23622047244094491" right="0.23622047244094491" top="0.35433070866141736" bottom="0.35433070866141736" header="0.31496062992125984" footer="0.31496062992125984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оконч (2)</vt:lpstr>
      <vt:lpstr>лизинг</vt:lpstr>
      <vt:lpstr>лизинг!Область_печати</vt:lpstr>
      <vt:lpstr>'оконч (2)'!Область_печати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</dc:creator>
  <cp:lastModifiedBy>U1</cp:lastModifiedBy>
  <cp:lastPrinted>2026-09-24T06:12:10Z</cp:lastPrinted>
  <dcterms:created xsi:type="dcterms:W3CDTF">2026-04-02T04:52:41Z</dcterms:created>
  <dcterms:modified xsi:type="dcterms:W3CDTF">2026-09-24T11:46:27Z</dcterms:modified>
</cp:coreProperties>
</file>